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_rels/chart2.xml.rels" ContentType="application/vnd.openxmlformats-package.relationships+xml"/>
  <Override PartName="/xl/charts/chart1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_rels/workbook.xml.rels" ContentType="application/vnd.openxmlformats-package.relationships+xml"/>
  <Override PartName="/xl/media/image1.wmf" ContentType="image/x-w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(old)N=2k; cluster; -O3" sheetId="1" state="visible" r:id="rId3"/>
    <sheet name="(old)N=25k;laptop; -O2" sheetId="2" state="visible" r:id="rId4"/>
    <sheet name="(old)N=2k;laptop; -O2" sheetId="3" state="visible" r:id="rId5"/>
    <sheet name="(old)N=2k; laptop; -O3" sheetId="4" state="visible" r:id="rId6"/>
    <sheet name="N=25k; server; -O2, профилирова" sheetId="5" state="visible" r:id="rId7"/>
    <sheet name="N=25k; server; -O2" sheetId="6" state="visible" r:id="rId8"/>
    <sheet name="N=2.5k -O2 prof dynamic" sheetId="7" state="visible" r:id="rId9"/>
    <sheet name="N=2.5k -O2 prof static" sheetId="8" state="visible" r:id="rId10"/>
    <sheet name="N=2.5k -O2 prof guided" sheetId="9" state="visible" r:id="rId11"/>
    <sheet name="профилирование сравнение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<sst xmlns="http://schemas.openxmlformats.org/spreadsheetml/2006/main" count="174" uniqueCount="46">
  <si>
    <t xml:space="preserve">Время</t>
  </si>
  <si>
    <t xml:space="preserve">v1.c</t>
  </si>
  <si>
    <t xml:space="preserve">v0_sVector.c</t>
  </si>
  <si>
    <t xml:space="preserve">v0_reduction.c</t>
  </si>
  <si>
    <t xml:space="preserve">Ускорение</t>
  </si>
  <si>
    <t xml:space="preserve">Эффективность, %</t>
  </si>
  <si>
    <t xml:space="preserve">Эффективность</t>
  </si>
  <si>
    <t xml:space="preserve">время</t>
  </si>
  <si>
    <t xml:space="preserve">Эффективность %</t>
  </si>
  <si>
    <t xml:space="preserve">Ускорение, %</t>
  </si>
  <si>
    <t xml:space="preserve">Условные обозначения</t>
  </si>
  <si>
    <t xml:space="preserve">v2.c</t>
  </si>
  <si>
    <t xml:space="preserve">v1</t>
  </si>
  <si>
    <t xml:space="preserve">static</t>
  </si>
  <si>
    <t xml:space="preserve">v4.c</t>
  </si>
  <si>
    <t xml:space="preserve">v2</t>
  </si>
  <si>
    <t xml:space="preserve">static,2</t>
  </si>
  <si>
    <t xml:space="preserve">v_dyn_2.c</t>
  </si>
  <si>
    <t xml:space="preserve">v4</t>
  </si>
  <si>
    <t xml:space="preserve">static,4</t>
  </si>
  <si>
    <t xml:space="preserve">v_dyn_4.c</t>
  </si>
  <si>
    <t xml:space="preserve">v_dyn</t>
  </si>
  <si>
    <t xml:space="preserve">dynamic</t>
  </si>
  <si>
    <t xml:space="preserve">v_dyn.c</t>
  </si>
  <si>
    <t xml:space="preserve">v_dyn_2</t>
  </si>
  <si>
    <t xml:space="preserve">dynamic,2</t>
  </si>
  <si>
    <t xml:space="preserve">v_dyn_4</t>
  </si>
  <si>
    <t xml:space="preserve">dynamic,4</t>
  </si>
  <si>
    <t xml:space="preserve">v0.c</t>
  </si>
  <si>
    <t xml:space="preserve">dynamic, 1</t>
  </si>
  <si>
    <t xml:space="preserve">dynamic, 2</t>
  </si>
  <si>
    <t xml:space="preserve">dynamic, 4</t>
  </si>
  <si>
    <t xml:space="preserve">dynamic, 8</t>
  </si>
  <si>
    <t xml:space="preserve">dynamic, 16</t>
  </si>
  <si>
    <t xml:space="preserve">average</t>
  </si>
  <si>
    <t xml:space="preserve">static, 1</t>
  </si>
  <si>
    <t xml:space="preserve">static, 2</t>
  </si>
  <si>
    <t xml:space="preserve">static, 4</t>
  </si>
  <si>
    <t xml:space="preserve">static, 8</t>
  </si>
  <si>
    <t xml:space="preserve">static, 16</t>
  </si>
  <si>
    <t xml:space="preserve">guided, 1</t>
  </si>
  <si>
    <t xml:space="preserve">guided, 2</t>
  </si>
  <si>
    <t xml:space="preserve">guided, 4</t>
  </si>
  <si>
    <t xml:space="preserve">guided, 8</t>
  </si>
  <si>
    <t xml:space="preserve">guided, 16</t>
  </si>
  <si>
    <t xml:space="preserve">guided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</si>
</sst>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3"/>
      <color rgb="FF000000"/>
      <name val="Arial"/>
      <family val="2"/>
    </font>
    <font>
      <sz val="9"/>
      <color rgb="FF000000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4000"/>
        <bgColor rgb="FFFF420E"/>
      </patternFill>
    </fill>
    <fill>
      <patternFill patternType="solid">
        <fgColor rgb="FFFF0000"/>
        <bgColor rgb="FFBF0041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  <fill>
      <patternFill patternType="solid">
        <fgColor rgb="FF158466"/>
        <bgColor rgb="FF008080"/>
      </patternFill>
    </fill>
    <fill>
      <patternFill patternType="solid">
        <fgColor rgb="FF800080"/>
        <bgColor rgb="FF660066"/>
      </patternFill>
    </fill>
    <fill>
      <patternFill patternType="solid">
        <fgColor rgb="FF55308D"/>
        <bgColor rgb="FF333333"/>
      </patternFill>
    </fill>
    <fill>
      <patternFill patternType="solid">
        <fgColor rgb="FF00A933"/>
        <bgColor rgb="FF158466"/>
      </patternFill>
    </fill>
    <fill>
      <patternFill patternType="solid">
        <fgColor rgb="FF77BC65"/>
        <bgColor rgb="FF579D1C"/>
      </patternFill>
    </fill>
    <fill>
      <patternFill patternType="solid">
        <fgColor rgb="FF2A6099"/>
        <bgColor rgb="FF004586"/>
      </patternFill>
    </fill>
    <fill>
      <patternFill patternType="solid">
        <fgColor rgb="FFEA7500"/>
        <bgColor rgb="FFFF9900"/>
      </patternFill>
    </fill>
    <fill>
      <patternFill patternType="solid">
        <fgColor rgb="FFBF0041"/>
        <bgColor rgb="FF7E0021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A933"/>
      <rgbColor rgb="FF000080"/>
      <rgbColor rgb="FF808000"/>
      <rgbColor rgb="FF800080"/>
      <rgbColor rgb="FF158466"/>
      <rgbColor rgb="FFB3B3B3"/>
      <rgbColor rgb="FF808080"/>
      <rgbColor rgb="FF83CAFF"/>
      <rgbColor rgb="FF993366"/>
      <rgbColor rgb="FFFFFFCC"/>
      <rgbColor rgb="FFCCFFFF"/>
      <rgbColor rgb="FF660066"/>
      <rgbColor rgb="FFFF420E"/>
      <rgbColor rgb="FF2A6099"/>
      <rgbColor rgb="FFCCCCFF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A7500"/>
      <rgbColor rgb="FF666699"/>
      <rgbColor rgb="FF77BC65"/>
      <rgbColor rgb="FF004586"/>
      <rgbColor rgb="FF579D1C"/>
      <rgbColor rgb="FF003300"/>
      <rgbColor rgb="FF333300"/>
      <rgbColor rgb="FFFF40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4079519569269"/>
          <c:y val="0.0460659664639764"/>
          <c:w val="0.75005177055291"/>
          <c:h val="0.864381794730053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cluster; -O3'!$A$6:$A$6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-O3'!$B$6:$Q$6</c:f>
              <c:numCache>
                <c:formatCode>General</c:formatCode>
                <c:ptCount val="16"/>
                <c:pt idx="0">
                  <c:v>0</c:v>
                </c:pt>
                <c:pt idx="1">
                  <c:v>2.37830965741951</c:v>
                </c:pt>
                <c:pt idx="2">
                  <c:v>1.64410406213459</c:v>
                </c:pt>
                <c:pt idx="3">
                  <c:v>2.35150249191643</c:v>
                </c:pt>
                <c:pt idx="4">
                  <c:v>1.93961798905349</c:v>
                </c:pt>
                <c:pt idx="5">
                  <c:v>2.41617720646955</c:v>
                </c:pt>
                <c:pt idx="6">
                  <c:v>2.12812001526273</c:v>
                </c:pt>
                <c:pt idx="7">
                  <c:v>2.31540969060561</c:v>
                </c:pt>
                <c:pt idx="8">
                  <c:v>2.1184821954291</c:v>
                </c:pt>
                <c:pt idx="9">
                  <c:v>2.17910560677671</c:v>
                </c:pt>
                <c:pt idx="10">
                  <c:v>1.91702751537638</c:v>
                </c:pt>
                <c:pt idx="11">
                  <c:v>2.35285740470247</c:v>
                </c:pt>
                <c:pt idx="12">
                  <c:v>1.77658189334595</c:v>
                </c:pt>
                <c:pt idx="13">
                  <c:v>2.14216315171331</c:v>
                </c:pt>
                <c:pt idx="14">
                  <c:v>1.82579261444873</c:v>
                </c:pt>
                <c:pt idx="15">
                  <c:v>2.15177375809191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-O3'!$A$7:$A$7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-O3'!$B$7:$Q$7</c:f>
              <c:numCache>
                <c:formatCode>General</c:formatCode>
                <c:ptCount val="16"/>
                <c:pt idx="0">
                  <c:v>0</c:v>
                </c:pt>
                <c:pt idx="1">
                  <c:v>2.49095070533014</c:v>
                </c:pt>
                <c:pt idx="2">
                  <c:v>1.82908623195933</c:v>
                </c:pt>
                <c:pt idx="3">
                  <c:v>2.6208497569931</c:v>
                </c:pt>
                <c:pt idx="4">
                  <c:v>2.02031961182379</c:v>
                </c:pt>
                <c:pt idx="5">
                  <c:v>2.62425671255493</c:v>
                </c:pt>
                <c:pt idx="6">
                  <c:v>2.29333310203129</c:v>
                </c:pt>
                <c:pt idx="7">
                  <c:v>2.62768310066007</c:v>
                </c:pt>
                <c:pt idx="8">
                  <c:v>2.34126164062783</c:v>
                </c:pt>
                <c:pt idx="9">
                  <c:v>2.50071965229523</c:v>
                </c:pt>
                <c:pt idx="10">
                  <c:v>2.50631291097806</c:v>
                </c:pt>
                <c:pt idx="11">
                  <c:v>2.36997103984155</c:v>
                </c:pt>
                <c:pt idx="12">
                  <c:v>2.41257930971355</c:v>
                </c:pt>
                <c:pt idx="13">
                  <c:v>2.55530592986499</c:v>
                </c:pt>
                <c:pt idx="14">
                  <c:v>2.46973343874187</c:v>
                </c:pt>
                <c:pt idx="15">
                  <c:v>2.59791246043127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-O3'!$A$8:$A$8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-O3'!$B$8:$Q$8</c:f>
              <c:numCache>
                <c:formatCode>General</c:formatCode>
                <c:ptCount val="16"/>
                <c:pt idx="0">
                  <c:v>0</c:v>
                </c:pt>
                <c:pt idx="1">
                  <c:v>2.15177387818604</c:v>
                </c:pt>
                <c:pt idx="2">
                  <c:v>1.67269029447014</c:v>
                </c:pt>
                <c:pt idx="3">
                  <c:v>2.25004998697243</c:v>
                </c:pt>
                <c:pt idx="4">
                  <c:v>1.85307082885646</c:v>
                </c:pt>
                <c:pt idx="5">
                  <c:v>2.19534523396273</c:v>
                </c:pt>
                <c:pt idx="6">
                  <c:v>1.96680309902909</c:v>
                </c:pt>
                <c:pt idx="7">
                  <c:v>2.18550482546227</c:v>
                </c:pt>
                <c:pt idx="8">
                  <c:v>2.12511194637136</c:v>
                </c:pt>
                <c:pt idx="9">
                  <c:v>2.25204110271311</c:v>
                </c:pt>
                <c:pt idx="10">
                  <c:v>2.12482789232246</c:v>
                </c:pt>
                <c:pt idx="11">
                  <c:v>2.08235635689484</c:v>
                </c:pt>
                <c:pt idx="12">
                  <c:v>2.12891127807277</c:v>
                </c:pt>
                <c:pt idx="13">
                  <c:v>2.22091560207267</c:v>
                </c:pt>
                <c:pt idx="14">
                  <c:v>2.11496122414693</c:v>
                </c:pt>
                <c:pt idx="15">
                  <c:v>2.23119097347522</c:v>
                </c:pt>
              </c:numCache>
            </c:numRef>
          </c:yVal>
          <c:smooth val="0"/>
        </c:ser>
        <c:axId val="72457374"/>
        <c:axId val="54395808"/>
      </c:scatterChart>
      <c:valAx>
        <c:axId val="724573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4395808"/>
        <c:crosses val="autoZero"/>
        <c:crossBetween val="midCat"/>
      </c:valAx>
      <c:valAx>
        <c:axId val="543958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24573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456173871507"/>
          <c:y val="0.0459991442019683"/>
          <c:w val="0.750059708621925"/>
          <c:h val="0.864356011981172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laptop; -O3'!$A$6:$A$6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-O3'!$B$6:$E$6</c:f>
              <c:numCache>
                <c:formatCode>General</c:formatCode>
                <c:ptCount val="4"/>
                <c:pt idx="0">
                  <c:v>1</c:v>
                </c:pt>
                <c:pt idx="1">
                  <c:v>1.88677995166002</c:v>
                </c:pt>
                <c:pt idx="2">
                  <c:v>2.60313595522689</c:v>
                </c:pt>
                <c:pt idx="3">
                  <c:v>2.85681776304238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-O3'!$A$7:$A$7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-O3'!$B$7:$E$7</c:f>
              <c:numCache>
                <c:formatCode>General</c:formatCode>
                <c:ptCount val="4"/>
                <c:pt idx="0">
                  <c:v>1</c:v>
                </c:pt>
                <c:pt idx="1">
                  <c:v>1.92757665184513</c:v>
                </c:pt>
                <c:pt idx="2">
                  <c:v>2.51227117012567</c:v>
                </c:pt>
                <c:pt idx="3">
                  <c:v>2.8758599221995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-O3'!$A$8:$A$8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-O3'!$B$8:$E$8</c:f>
              <c:numCache>
                <c:formatCode>General</c:formatCode>
                <c:ptCount val="4"/>
                <c:pt idx="0">
                  <c:v>1</c:v>
                </c:pt>
                <c:pt idx="1">
                  <c:v>1.85850371950505</c:v>
                </c:pt>
                <c:pt idx="2">
                  <c:v>2.46299459968664</c:v>
                </c:pt>
                <c:pt idx="3">
                  <c:v>2.84675799345013</c:v>
                </c:pt>
              </c:numCache>
            </c:numRef>
          </c:yVal>
          <c:smooth val="0"/>
        </c:ser>
        <c:axId val="4055498"/>
        <c:axId val="44111437"/>
      </c:scatterChart>
      <c:valAx>
        <c:axId val="40554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111437"/>
        <c:crosses val="autoZero"/>
        <c:crossBetween val="midCat"/>
      </c:valAx>
      <c:valAx>
        <c:axId val="441114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0554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2519379844961"/>
          <c:y val="0.0461505283588527"/>
          <c:w val="0.75"/>
          <c:h val="0.864136295018331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laptop; -O3'!$A$10:$A$10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-O3'!$B$10:$E$10</c:f>
              <c:numCache>
                <c:formatCode>General</c:formatCode>
                <c:ptCount val="4"/>
                <c:pt idx="0">
                  <c:v>100</c:v>
                </c:pt>
                <c:pt idx="1">
                  <c:v>94.3389975830008</c:v>
                </c:pt>
                <c:pt idx="2">
                  <c:v>86.7711985075629</c:v>
                </c:pt>
                <c:pt idx="3">
                  <c:v>71.4204440760596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-O3'!$A$11:$A$11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-O3'!$B$11:$E$11</c:f>
              <c:numCache>
                <c:formatCode>General</c:formatCode>
                <c:ptCount val="4"/>
                <c:pt idx="0">
                  <c:v>100</c:v>
                </c:pt>
                <c:pt idx="1">
                  <c:v>96.3788325922564</c:v>
                </c:pt>
                <c:pt idx="2">
                  <c:v>83.7423723375225</c:v>
                </c:pt>
                <c:pt idx="3">
                  <c:v>71.8964980549876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-O3'!$A$12:$A$12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92.9251859752523</c:v>
                </c:pt>
                <c:pt idx="2">
                  <c:v>82.0998199895547</c:v>
                </c:pt>
                <c:pt idx="3">
                  <c:v>71.1689498362534</c:v>
                </c:pt>
              </c:numCache>
            </c:numRef>
          </c:yVal>
          <c:smooth val="0"/>
        </c:ser>
        <c:axId val="19075078"/>
        <c:axId val="8544273"/>
      </c:scatterChart>
      <c:valAx>
        <c:axId val="190750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544273"/>
        <c:crosses val="autoZero"/>
        <c:crossBetween val="midCat"/>
      </c:valAx>
      <c:valAx>
        <c:axId val="85442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90750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 laptop; -O3'!$A$2:$A$2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-O3'!$B$2:$E$2</c:f>
              <c:numCache>
                <c:formatCode>General</c:formatCode>
                <c:ptCount val="4"/>
                <c:pt idx="0">
                  <c:v>18.418944</c:v>
                </c:pt>
                <c:pt idx="1">
                  <c:v>9.762105</c:v>
                </c:pt>
                <c:pt idx="2">
                  <c:v>7.075675</c:v>
                </c:pt>
                <c:pt idx="3">
                  <c:v>6.447364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-O3'!$A$3:$A$3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-O3'!$B$3:$E$3</c:f>
              <c:numCache>
                <c:formatCode>General</c:formatCode>
                <c:ptCount val="4"/>
                <c:pt idx="0">
                  <c:v>39.274089</c:v>
                </c:pt>
                <c:pt idx="1">
                  <c:v>20.374852</c:v>
                </c:pt>
                <c:pt idx="2">
                  <c:v>15.632902</c:v>
                </c:pt>
                <c:pt idx="3">
                  <c:v>13.656468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-O3'!$A$4:$A$4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-O3'!$B$4:$E$4</c:f>
              <c:numCache>
                <c:formatCode>General</c:formatCode>
                <c:ptCount val="4"/>
                <c:pt idx="0">
                  <c:v>42.481455</c:v>
                </c:pt>
                <c:pt idx="1">
                  <c:v>22.85788</c:v>
                </c:pt>
                <c:pt idx="2">
                  <c:v>17.247888</c:v>
                </c:pt>
                <c:pt idx="3">
                  <c:v>14.922749</c:v>
                </c:pt>
              </c:numCache>
            </c:numRef>
          </c:yVal>
          <c:smooth val="0"/>
        </c:ser>
        <c:axId val="63747146"/>
        <c:axId val="13462590"/>
      </c:scatterChart>
      <c:valAx>
        <c:axId val="637471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3462590"/>
        <c:crosses val="autoZero"/>
        <c:crossBetween val="midCat"/>
      </c:valAx>
      <c:valAx>
        <c:axId val="134625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37471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'N=25k; server; -O2, профилирова'!$A$2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профилирова'!$B$2:$F$2</c:f>
              <c:numCache>
                <c:formatCode>General</c:formatCode>
                <c:ptCount val="5"/>
                <c:pt idx="0">
                  <c:v>232.365149</c:v>
                </c:pt>
                <c:pt idx="1">
                  <c:v>142.592093</c:v>
                </c:pt>
                <c:pt idx="2">
                  <c:v>83.677595</c:v>
                </c:pt>
                <c:pt idx="3">
                  <c:v>65.510224</c:v>
                </c:pt>
                <c:pt idx="4">
                  <c:v>56.337228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'N=25k; server; -O2, профилирова'!$A$3</c:f>
              <c:strCache>
                <c:ptCount val="1"/>
                <c:pt idx="0">
                  <c:v>v2.c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профилирова'!$B$3:$F$3</c:f>
              <c:numCache>
                <c:formatCode>General</c:formatCode>
                <c:ptCount val="5"/>
                <c:pt idx="0">
                  <c:v>231.8367</c:v>
                </c:pt>
                <c:pt idx="1">
                  <c:v>138.453317</c:v>
                </c:pt>
                <c:pt idx="2">
                  <c:v>77.667874</c:v>
                </c:pt>
                <c:pt idx="3">
                  <c:v>57.359541</c:v>
                </c:pt>
                <c:pt idx="4">
                  <c:v>57.934339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'N=25k; server; -O2, профилирова'!$A$4</c:f>
              <c:strCache>
                <c:ptCount val="1"/>
                <c:pt idx="0">
                  <c:v>v4.c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профилирова'!$B$4:$F$4</c:f>
              <c:numCache>
                <c:formatCode>General</c:formatCode>
                <c:ptCount val="5"/>
                <c:pt idx="0">
                  <c:v>231.656204</c:v>
                </c:pt>
                <c:pt idx="1">
                  <c:v>140.52235</c:v>
                </c:pt>
                <c:pt idx="2">
                  <c:v>86.678438</c:v>
                </c:pt>
                <c:pt idx="3">
                  <c:v>58.478655</c:v>
                </c:pt>
                <c:pt idx="4">
                  <c:v>55.355777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'N=25k; server; -O2, профилирова'!$A$5</c:f>
              <c:strCache>
                <c:ptCount val="1"/>
                <c:pt idx="0">
                  <c:v>v_dyn_2.c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профилирова'!$B$5:$F$5</c:f>
              <c:numCache>
                <c:formatCode>General</c:formatCode>
                <c:ptCount val="5"/>
                <c:pt idx="0">
                  <c:v>230.828157</c:v>
                </c:pt>
                <c:pt idx="1">
                  <c:v>140.794449</c:v>
                </c:pt>
                <c:pt idx="2">
                  <c:v>89.602879</c:v>
                </c:pt>
                <c:pt idx="3">
                  <c:v>66.191271</c:v>
                </c:pt>
                <c:pt idx="4">
                  <c:v>61.933857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'N=25k; server; -O2, профилирова'!$A$6</c:f>
              <c:strCache>
                <c:ptCount val="1"/>
                <c:pt idx="0">
                  <c:v>v_dyn_4.c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профилирова'!$B$6:$F$6</c:f>
              <c:numCache>
                <c:formatCode>General</c:formatCode>
                <c:ptCount val="5"/>
                <c:pt idx="0">
                  <c:v>230.543915</c:v>
                </c:pt>
                <c:pt idx="1">
                  <c:v>146.72189</c:v>
                </c:pt>
                <c:pt idx="2">
                  <c:v>89.350143</c:v>
                </c:pt>
                <c:pt idx="3">
                  <c:v>65.618203</c:v>
                </c:pt>
                <c:pt idx="4">
                  <c:v>67.808709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'N=25k; server; -O2, профилирова'!$A$7</c:f>
              <c:strCache>
                <c:ptCount val="1"/>
                <c:pt idx="0">
                  <c:v>v_dyn.c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профилирова'!$B$7:$F$7</c:f>
              <c:numCache>
                <c:formatCode>General</c:formatCode>
                <c:ptCount val="5"/>
                <c:pt idx="0">
                  <c:v>230.814452</c:v>
                </c:pt>
                <c:pt idx="1">
                  <c:v>141.59364</c:v>
                </c:pt>
                <c:pt idx="2">
                  <c:v>89.861369</c:v>
                </c:pt>
                <c:pt idx="3">
                  <c:v>65.783482</c:v>
                </c:pt>
                <c:pt idx="4">
                  <c:v>60.532341</c:v>
                </c:pt>
              </c:numCache>
            </c:numRef>
          </c:yVal>
          <c:smooth val="0"/>
        </c:ser>
        <c:axId val="98198430"/>
        <c:axId val="29111742"/>
      </c:scatterChart>
      <c:valAx>
        <c:axId val="9819843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9111742"/>
        <c:crosses val="autoZero"/>
        <c:crossBetween val="midCat"/>
      </c:valAx>
      <c:valAx>
        <c:axId val="291117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Время, с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81984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'N=25k; server; -O2, профилирова'!$A$11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профилирова'!$B$11:$F$11</c:f>
              <c:numCache>
                <c:formatCode>General</c:formatCode>
                <c:ptCount val="5"/>
                <c:pt idx="0">
                  <c:v>1</c:v>
                </c:pt>
                <c:pt idx="1">
                  <c:v>1.63</c:v>
                </c:pt>
                <c:pt idx="2">
                  <c:v>2.777</c:v>
                </c:pt>
                <c:pt idx="3">
                  <c:v>3.548</c:v>
                </c:pt>
                <c:pt idx="4">
                  <c:v>4.125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'N=25k; server; -O2, профилирова'!$A$12</c:f>
              <c:strCache>
                <c:ptCount val="1"/>
                <c:pt idx="0">
                  <c:v>v2.c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профилирова'!$B$12:$F$12</c:f>
              <c:numCache>
                <c:formatCode>General</c:formatCode>
                <c:ptCount val="5"/>
                <c:pt idx="0">
                  <c:v>1</c:v>
                </c:pt>
                <c:pt idx="1">
                  <c:v>1.675</c:v>
                </c:pt>
                <c:pt idx="2">
                  <c:v>2.985</c:v>
                </c:pt>
                <c:pt idx="3">
                  <c:v>4.042</c:v>
                </c:pt>
                <c:pt idx="4">
                  <c:v>4.002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'N=25k; server; -O2, профилирова'!$A$13</c:f>
              <c:strCache>
                <c:ptCount val="1"/>
                <c:pt idx="0">
                  <c:v>v4.c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профилирова'!$B$13:$F$13</c:f>
              <c:numCache>
                <c:formatCode>General</c:formatCode>
                <c:ptCount val="5"/>
                <c:pt idx="0">
                  <c:v>1</c:v>
                </c:pt>
                <c:pt idx="1">
                  <c:v>1.649</c:v>
                </c:pt>
                <c:pt idx="2">
                  <c:v>2.673</c:v>
                </c:pt>
                <c:pt idx="3">
                  <c:v>3.962</c:v>
                </c:pt>
                <c:pt idx="4">
                  <c:v>4.185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'N=25k; server; -O2, профилирова'!$A$14</c:f>
              <c:strCache>
                <c:ptCount val="1"/>
                <c:pt idx="0">
                  <c:v>v_dyn_2.c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профилирова'!$B$14:$F$14</c:f>
              <c:numCache>
                <c:formatCode>General</c:formatCode>
                <c:ptCount val="5"/>
                <c:pt idx="0">
                  <c:v>1</c:v>
                </c:pt>
                <c:pt idx="1">
                  <c:v>1.64</c:v>
                </c:pt>
                <c:pt idx="2">
                  <c:v>2.577</c:v>
                </c:pt>
                <c:pt idx="3">
                  <c:v>3.488</c:v>
                </c:pt>
                <c:pt idx="4">
                  <c:v>3.728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'N=25k; server; -O2, профилирова'!$A$15</c:f>
              <c:strCache>
                <c:ptCount val="1"/>
                <c:pt idx="0">
                  <c:v>v_dyn_4.c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профилирова'!$B$15:$F$15</c:f>
              <c:numCache>
                <c:formatCode>General</c:formatCode>
                <c:ptCount val="5"/>
                <c:pt idx="0">
                  <c:v>1</c:v>
                </c:pt>
                <c:pt idx="1">
                  <c:v>1.572</c:v>
                </c:pt>
                <c:pt idx="2">
                  <c:v>2.581</c:v>
                </c:pt>
                <c:pt idx="3">
                  <c:v>3.514</c:v>
                </c:pt>
                <c:pt idx="4">
                  <c:v>3.4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'N=25k; server; -O2, профилирова'!$A$16</c:f>
              <c:strCache>
                <c:ptCount val="1"/>
                <c:pt idx="0">
                  <c:v>v_dyn.c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профилирова'!$B$16:$F$16</c:f>
              <c:numCache>
                <c:formatCode>General</c:formatCode>
                <c:ptCount val="5"/>
                <c:pt idx="0">
                  <c:v>1</c:v>
                </c:pt>
                <c:pt idx="1">
                  <c:v>1.631</c:v>
                </c:pt>
                <c:pt idx="2">
                  <c:v>2.569</c:v>
                </c:pt>
                <c:pt idx="3">
                  <c:v>3.509</c:v>
                </c:pt>
                <c:pt idx="4">
                  <c:v>3.814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524539"/>
        <c:axId val="29439224"/>
      </c:lineChart>
      <c:catAx>
        <c:axId val="4452453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9439224"/>
        <c:crosses val="autoZero"/>
        <c:auto val="1"/>
        <c:lblAlgn val="ctr"/>
        <c:lblOffset val="100"/>
        <c:noMultiLvlLbl val="0"/>
      </c:catAx>
      <c:valAx>
        <c:axId val="294392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Доля едениц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5245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'N=25k; server; -O2, профилирова'!$A$19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профилирова'!$B$19:$F$19</c:f>
              <c:numCache>
                <c:formatCode>General</c:formatCode>
                <c:ptCount val="5"/>
                <c:pt idx="0">
                  <c:v>100</c:v>
                </c:pt>
                <c:pt idx="1">
                  <c:v>81.5</c:v>
                </c:pt>
                <c:pt idx="2">
                  <c:v>69.425</c:v>
                </c:pt>
                <c:pt idx="3">
                  <c:v>44.35</c:v>
                </c:pt>
                <c:pt idx="4">
                  <c:v>25.78125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'N=25k; server; -O2, профилирова'!$A$20</c:f>
              <c:strCache>
                <c:ptCount val="1"/>
                <c:pt idx="0">
                  <c:v>v2.c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профилирова'!$B$20:$F$20</c:f>
              <c:numCache>
                <c:formatCode>General</c:formatCode>
                <c:ptCount val="5"/>
                <c:pt idx="0">
                  <c:v>100</c:v>
                </c:pt>
                <c:pt idx="1">
                  <c:v>83.75</c:v>
                </c:pt>
                <c:pt idx="2">
                  <c:v>74.625</c:v>
                </c:pt>
                <c:pt idx="3">
                  <c:v>50.525</c:v>
                </c:pt>
                <c:pt idx="4">
                  <c:v>25.0125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'N=25k; server; -O2, профилирова'!$A$21</c:f>
              <c:strCache>
                <c:ptCount val="1"/>
                <c:pt idx="0">
                  <c:v>v4.c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профилирова'!$B$21:$F$21</c:f>
              <c:numCache>
                <c:formatCode>General</c:formatCode>
                <c:ptCount val="5"/>
                <c:pt idx="0">
                  <c:v>100</c:v>
                </c:pt>
                <c:pt idx="1">
                  <c:v>82.45</c:v>
                </c:pt>
                <c:pt idx="2">
                  <c:v>66.825</c:v>
                </c:pt>
                <c:pt idx="3">
                  <c:v>49.525</c:v>
                </c:pt>
                <c:pt idx="4">
                  <c:v>26.15625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'N=25k; server; -O2, профилирова'!$A$22</c:f>
              <c:strCache>
                <c:ptCount val="1"/>
                <c:pt idx="0">
                  <c:v>v_dyn_2.c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профилирова'!$B$22:$F$22</c:f>
              <c:numCache>
                <c:formatCode>General</c:formatCode>
                <c:ptCount val="5"/>
                <c:pt idx="0">
                  <c:v>100</c:v>
                </c:pt>
                <c:pt idx="1">
                  <c:v>82</c:v>
                </c:pt>
                <c:pt idx="2">
                  <c:v>64.425</c:v>
                </c:pt>
                <c:pt idx="3">
                  <c:v>43.6</c:v>
                </c:pt>
                <c:pt idx="4">
                  <c:v>23.3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'N=25k; server; -O2, профилирова'!$A$23</c:f>
              <c:strCache>
                <c:ptCount val="1"/>
                <c:pt idx="0">
                  <c:v>v_dyn_4.c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профилирова'!$B$23:$F$23</c:f>
              <c:numCache>
                <c:formatCode>General</c:formatCode>
                <c:ptCount val="5"/>
                <c:pt idx="0">
                  <c:v>100</c:v>
                </c:pt>
                <c:pt idx="1">
                  <c:v>78.6</c:v>
                </c:pt>
                <c:pt idx="2">
                  <c:v>64.525</c:v>
                </c:pt>
                <c:pt idx="3">
                  <c:v>43.925</c:v>
                </c:pt>
                <c:pt idx="4">
                  <c:v>21.25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'N=25k; server; -O2, профилирова'!$A$24</c:f>
              <c:strCache>
                <c:ptCount val="1"/>
                <c:pt idx="0">
                  <c:v>v_dyn.c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профилирова'!$B$24:$F$24</c:f>
              <c:numCache>
                <c:formatCode>General</c:formatCode>
                <c:ptCount val="5"/>
                <c:pt idx="0">
                  <c:v>100</c:v>
                </c:pt>
                <c:pt idx="1">
                  <c:v>81.55</c:v>
                </c:pt>
                <c:pt idx="2">
                  <c:v>64.225</c:v>
                </c:pt>
                <c:pt idx="3">
                  <c:v>43.8625</c:v>
                </c:pt>
                <c:pt idx="4">
                  <c:v>23.8375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871612"/>
        <c:axId val="62120044"/>
      </c:lineChart>
      <c:catAx>
        <c:axId val="5287161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2120044"/>
        <c:crosses val="autoZero"/>
        <c:auto val="1"/>
        <c:lblAlgn val="ctr"/>
        <c:lblOffset val="100"/>
        <c:noMultiLvlLbl val="0"/>
      </c:catAx>
      <c:valAx>
        <c:axId val="621200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Эффективность, 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28716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4277116736344"/>
          <c:y val="0.0460120174499959"/>
          <c:w val="0.750356043552166"/>
          <c:h val="0.864597909292946"/>
        </c:manualLayout>
      </c:layout>
      <c:scatterChart>
        <c:scatterStyle val="line"/>
        <c:varyColors val="0"/>
        <c:ser>
          <c:idx val="0"/>
          <c:order val="0"/>
          <c:tx>
            <c:strRef>
              <c:f>'N=25k; server; -O2'!$A$6:$A$6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-O2'!$B$6:$Q$6</c:f>
              <c:numCache>
                <c:formatCode>General</c:formatCode>
                <c:ptCount val="16"/>
                <c:pt idx="0">
                  <c:v>1</c:v>
                </c:pt>
                <c:pt idx="1">
                  <c:v>1.65341207804172</c:v>
                </c:pt>
                <c:pt idx="2">
                  <c:v>2.35896192690677</c:v>
                </c:pt>
                <c:pt idx="3">
                  <c:v>2.67923108911086</c:v>
                </c:pt>
                <c:pt idx="4">
                  <c:v>3.10954298841621</c:v>
                </c:pt>
                <c:pt idx="5">
                  <c:v>3.05981860743609</c:v>
                </c:pt>
                <c:pt idx="6">
                  <c:v>3.17269655116731</c:v>
                </c:pt>
                <c:pt idx="7">
                  <c:v>3.54896192098078</c:v>
                </c:pt>
                <c:pt idx="8">
                  <c:v>3.86533278295329</c:v>
                </c:pt>
                <c:pt idx="9">
                  <c:v>3.70299130233119</c:v>
                </c:pt>
                <c:pt idx="10">
                  <c:v>3.54164317951633</c:v>
                </c:pt>
                <c:pt idx="11">
                  <c:v>4.0801009032439</c:v>
                </c:pt>
                <c:pt idx="12">
                  <c:v>3.5772316076753</c:v>
                </c:pt>
                <c:pt idx="13">
                  <c:v>3.66541890828448</c:v>
                </c:pt>
                <c:pt idx="14">
                  <c:v>3.85208562683442</c:v>
                </c:pt>
                <c:pt idx="15">
                  <c:v>4.04622066747857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'N=25k; server; -O2'!$A$7:$A$7</c:f>
              <c:strCache>
                <c:ptCount val="1"/>
                <c:pt idx="0">
                  <c:v>v0.c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-O2'!$B$7:$Q$7</c:f>
              <c:numCache>
                <c:formatCode>General</c:formatCode>
                <c:ptCount val="16"/>
                <c:pt idx="0">
                  <c:v>1</c:v>
                </c:pt>
                <c:pt idx="1">
                  <c:v>1.45117350470462</c:v>
                </c:pt>
                <c:pt idx="2">
                  <c:v>2.13657008401826</c:v>
                </c:pt>
                <c:pt idx="3">
                  <c:v>3.07976483767446</c:v>
                </c:pt>
                <c:pt idx="4">
                  <c:v>3.2093802636004</c:v>
                </c:pt>
                <c:pt idx="5">
                  <c:v>3.86893097126307</c:v>
                </c:pt>
                <c:pt idx="6">
                  <c:v>3.96410203526347</c:v>
                </c:pt>
                <c:pt idx="7">
                  <c:v>4.35939174386301</c:v>
                </c:pt>
                <c:pt idx="8">
                  <c:v>4.2023518140556</c:v>
                </c:pt>
                <c:pt idx="9">
                  <c:v>4.50588121696343</c:v>
                </c:pt>
                <c:pt idx="10">
                  <c:v>4.19970738821358</c:v>
                </c:pt>
                <c:pt idx="11">
                  <c:v>4.65578018043868</c:v>
                </c:pt>
                <c:pt idx="12">
                  <c:v>4.08468919650614</c:v>
                </c:pt>
                <c:pt idx="13">
                  <c:v>3.8709238023122</c:v>
                </c:pt>
                <c:pt idx="14">
                  <c:v>4.27356701041472</c:v>
                </c:pt>
                <c:pt idx="15">
                  <c:v>4.2559692451325</c:v>
                </c:pt>
              </c:numCache>
            </c:numRef>
          </c:yVal>
          <c:smooth val="0"/>
        </c:ser>
        <c:axId val="63831694"/>
        <c:axId val="51988085"/>
      </c:scatterChart>
      <c:valAx>
        <c:axId val="63831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1988085"/>
        <c:crosses val="autoZero"/>
        <c:crossBetween val="midCat"/>
      </c:valAx>
      <c:valAx>
        <c:axId val="519880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ускорение, доли едениц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3831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2374695398729"/>
          <c:y val="0.0461456388370232"/>
          <c:w val="0.750298628697023"/>
          <c:h val="0.864630568151507"/>
        </c:manualLayout>
      </c:layout>
      <c:scatterChart>
        <c:scatterStyle val="line"/>
        <c:varyColors val="0"/>
        <c:ser>
          <c:idx val="0"/>
          <c:order val="0"/>
          <c:tx>
            <c:strRef>
              <c:f>'N=25k; server; -O2'!$A$10:$A$10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-O2'!$B$10:$Q$10</c:f>
              <c:numCache>
                <c:formatCode>General</c:formatCode>
                <c:ptCount val="16"/>
                <c:pt idx="0">
                  <c:v>100</c:v>
                </c:pt>
                <c:pt idx="1">
                  <c:v>82.670603902086</c:v>
                </c:pt>
                <c:pt idx="2">
                  <c:v>78.6320642302255</c:v>
                </c:pt>
                <c:pt idx="3">
                  <c:v>66.9807772277716</c:v>
                </c:pt>
                <c:pt idx="4">
                  <c:v>62.1908597683242</c:v>
                </c:pt>
                <c:pt idx="5">
                  <c:v>50.9969767906015</c:v>
                </c:pt>
                <c:pt idx="6">
                  <c:v>45.3242364452473</c:v>
                </c:pt>
                <c:pt idx="7">
                  <c:v>44.3620240122598</c:v>
                </c:pt>
                <c:pt idx="8">
                  <c:v>42.9481420328143</c:v>
                </c:pt>
                <c:pt idx="9">
                  <c:v>37.0299130233119</c:v>
                </c:pt>
                <c:pt idx="10">
                  <c:v>32.1967561774212</c:v>
                </c:pt>
                <c:pt idx="11">
                  <c:v>34.0008408603658</c:v>
                </c:pt>
                <c:pt idx="12">
                  <c:v>27.517166212887</c:v>
                </c:pt>
                <c:pt idx="13">
                  <c:v>26.1815636306034</c:v>
                </c:pt>
                <c:pt idx="14">
                  <c:v>25.6805708455628</c:v>
                </c:pt>
                <c:pt idx="15">
                  <c:v>25.2888791717411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'N=25k; server; -O2'!$A$11:$A$11</c:f>
              <c:strCache>
                <c:ptCount val="1"/>
                <c:pt idx="0">
                  <c:v>v0.c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-O2'!$B$11:$Q$11</c:f>
              <c:numCache>
                <c:formatCode>General</c:formatCode>
                <c:ptCount val="16"/>
                <c:pt idx="0">
                  <c:v>100</c:v>
                </c:pt>
                <c:pt idx="1">
                  <c:v>72.558675235231</c:v>
                </c:pt>
                <c:pt idx="2">
                  <c:v>71.2190028006086</c:v>
                </c:pt>
                <c:pt idx="3">
                  <c:v>76.9941209418616</c:v>
                </c:pt>
                <c:pt idx="4">
                  <c:v>64.1876052720079</c:v>
                </c:pt>
                <c:pt idx="5">
                  <c:v>64.4821828543844</c:v>
                </c:pt>
                <c:pt idx="6">
                  <c:v>56.6300290751925</c:v>
                </c:pt>
                <c:pt idx="7">
                  <c:v>54.4923967982876</c:v>
                </c:pt>
                <c:pt idx="8">
                  <c:v>46.6927979339511</c:v>
                </c:pt>
                <c:pt idx="9">
                  <c:v>45.0588121696343</c:v>
                </c:pt>
                <c:pt idx="10">
                  <c:v>38.1791580746689</c:v>
                </c:pt>
                <c:pt idx="11">
                  <c:v>38.7981681703223</c:v>
                </c:pt>
                <c:pt idx="12">
                  <c:v>31.4206861269703</c:v>
                </c:pt>
                <c:pt idx="13">
                  <c:v>27.6494557308014</c:v>
                </c:pt>
                <c:pt idx="14">
                  <c:v>28.4904467360981</c:v>
                </c:pt>
                <c:pt idx="15">
                  <c:v>26.5998077820781</c:v>
                </c:pt>
              </c:numCache>
            </c:numRef>
          </c:yVal>
          <c:smooth val="0"/>
        </c:ser>
        <c:axId val="44479527"/>
        <c:axId val="11209765"/>
      </c:scatterChart>
      <c:valAx>
        <c:axId val="444795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1209765"/>
        <c:crosses val="autoZero"/>
        <c:crossBetween val="midCat"/>
      </c:valAx>
      <c:valAx>
        <c:axId val="112097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
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4795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'N=25k; server; -O2'!$A$2:$A$2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-O2'!$B$2:$Q$2</c:f>
              <c:numCache>
                <c:formatCode>General</c:formatCode>
                <c:ptCount val="16"/>
                <c:pt idx="0">
                  <c:v>232.864778</c:v>
                </c:pt>
                <c:pt idx="1">
                  <c:v>140.838924</c:v>
                </c:pt>
                <c:pt idx="2">
                  <c:v>98.714937</c:v>
                </c:pt>
                <c:pt idx="3">
                  <c:v>86.914779</c:v>
                </c:pt>
                <c:pt idx="4">
                  <c:v>74.887139</c:v>
                </c:pt>
                <c:pt idx="5">
                  <c:v>76.104112</c:v>
                </c:pt>
                <c:pt idx="6">
                  <c:v>73.396486</c:v>
                </c:pt>
                <c:pt idx="7">
                  <c:v>65.614899</c:v>
                </c:pt>
                <c:pt idx="8">
                  <c:v>60.244432</c:v>
                </c:pt>
                <c:pt idx="9">
                  <c:v>62.885586</c:v>
                </c:pt>
                <c:pt idx="10">
                  <c:v>65.750491</c:v>
                </c:pt>
                <c:pt idx="11">
                  <c:v>57.073289</c:v>
                </c:pt>
                <c:pt idx="12">
                  <c:v>65.096366</c:v>
                </c:pt>
                <c:pt idx="13">
                  <c:v>63.530195</c:v>
                </c:pt>
                <c:pt idx="14">
                  <c:v>60.45161</c:v>
                </c:pt>
                <c:pt idx="15">
                  <c:v>57.551181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'N=25k; server; -O2'!$A$3:$A$3</c:f>
              <c:strCache>
                <c:ptCount val="1"/>
                <c:pt idx="0">
                  <c:v>v0.c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-O2'!$B$3:$Q$3</c:f>
              <c:numCache>
                <c:formatCode>General</c:formatCode>
                <c:ptCount val="16"/>
                <c:pt idx="0">
                  <c:v>511.448068</c:v>
                </c:pt>
                <c:pt idx="1">
                  <c:v>352.437573</c:v>
                </c:pt>
                <c:pt idx="2">
                  <c:v>239.378091</c:v>
                </c:pt>
                <c:pt idx="3">
                  <c:v>166.067247</c:v>
                </c:pt>
                <c:pt idx="4">
                  <c:v>159.360383</c:v>
                </c:pt>
                <c:pt idx="5">
                  <c:v>132.19364</c:v>
                </c:pt>
                <c:pt idx="6">
                  <c:v>129.019905</c:v>
                </c:pt>
                <c:pt idx="7">
                  <c:v>117.32097</c:v>
                </c:pt>
                <c:pt idx="8">
                  <c:v>121.7052</c:v>
                </c:pt>
                <c:pt idx="9">
                  <c:v>113.50678</c:v>
                </c:pt>
                <c:pt idx="10">
                  <c:v>121.781834</c:v>
                </c:pt>
                <c:pt idx="11">
                  <c:v>109.85228</c:v>
                </c:pt>
                <c:pt idx="12">
                  <c:v>125.211012</c:v>
                </c:pt>
                <c:pt idx="13">
                  <c:v>132.125584</c:v>
                </c:pt>
                <c:pt idx="14">
                  <c:v>119.677091</c:v>
                </c:pt>
                <c:pt idx="15">
                  <c:v>120.171937</c:v>
                </c:pt>
              </c:numCache>
            </c:numRef>
          </c:yVal>
          <c:smooth val="0"/>
        </c:ser>
        <c:axId val="50554480"/>
        <c:axId val="94310966"/>
      </c:scatterChart>
      <c:valAx>
        <c:axId val="50554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4310966"/>
        <c:crosses val="autoZero"/>
        <c:crossBetween val="midCat"/>
      </c:valAx>
      <c:valAx>
        <c:axId val="943109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время, с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05544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
dynamic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dynamic'!$A$2</c:f>
              <c:strCache>
                <c:ptCount val="1"/>
                <c:pt idx="0">
                  <c:v>dynamic,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dynamic'!$B$2:$E$2</c:f>
              <c:numCache>
                <c:formatCode>General</c:formatCode>
                <c:ptCount val="4"/>
                <c:pt idx="0">
                  <c:v>22.638619</c:v>
                </c:pt>
                <c:pt idx="1">
                  <c:v>13.128213</c:v>
                </c:pt>
                <c:pt idx="2">
                  <c:v>8.591348</c:v>
                </c:pt>
                <c:pt idx="3">
                  <c:v>6.420515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dynamic'!$A$3</c:f>
              <c:strCache>
                <c:ptCount val="1"/>
                <c:pt idx="0">
                  <c:v>dynamic,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dynamic'!$B$3:$E$3</c:f>
              <c:numCache>
                <c:formatCode>General</c:formatCode>
                <c:ptCount val="4"/>
                <c:pt idx="0">
                  <c:v>22.803704</c:v>
                </c:pt>
                <c:pt idx="1">
                  <c:v>12.884897</c:v>
                </c:pt>
                <c:pt idx="2">
                  <c:v>8.416478</c:v>
                </c:pt>
                <c:pt idx="3">
                  <c:v>6.381926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dynamic'!$A$4</c:f>
              <c:strCache>
                <c:ptCount val="1"/>
                <c:pt idx="0">
                  <c:v>dynamic,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dynamic'!$B$4:$E$4</c:f>
              <c:numCache>
                <c:formatCode>General</c:formatCode>
                <c:ptCount val="4"/>
                <c:pt idx="0">
                  <c:v>22.573944</c:v>
                </c:pt>
                <c:pt idx="1">
                  <c:v>12.774937</c:v>
                </c:pt>
                <c:pt idx="2">
                  <c:v>8.328699</c:v>
                </c:pt>
                <c:pt idx="3">
                  <c:v>6.238918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dynamic'!$A$5</c:f>
              <c:strCache>
                <c:ptCount val="1"/>
                <c:pt idx="0">
                  <c:v>dynamic,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dynamic'!$B$5:$E$5</c:f>
              <c:numCache>
                <c:formatCode>General</c:formatCode>
                <c:ptCount val="4"/>
                <c:pt idx="0">
                  <c:v>23.294493</c:v>
                </c:pt>
                <c:pt idx="1">
                  <c:v>12.715008</c:v>
                </c:pt>
                <c:pt idx="2">
                  <c:v>8.262546</c:v>
                </c:pt>
                <c:pt idx="3">
                  <c:v>6.170693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dynamic'!$A$6</c:f>
              <c:strCache>
                <c:ptCount val="1"/>
                <c:pt idx="0">
                  <c:v>dynamic,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dynamic'!$B$6:$E$6</c:f>
              <c:numCache>
                <c:formatCode>General</c:formatCode>
                <c:ptCount val="4"/>
                <c:pt idx="0">
                  <c:v>22.657126</c:v>
                </c:pt>
                <c:pt idx="1">
                  <c:v>12.64832</c:v>
                </c:pt>
                <c:pt idx="2">
                  <c:v>8.24058</c:v>
                </c:pt>
                <c:pt idx="3">
                  <c:v>6.147852</c:v>
                </c:pt>
              </c:numCache>
            </c:numRef>
          </c:yVal>
          <c:smooth val="0"/>
        </c:ser>
        <c:axId val="43528323"/>
        <c:axId val="72993706"/>
      </c:scatterChart>
      <c:valAx>
        <c:axId val="4352832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2993706"/>
        <c:crosses val="autoZero"/>
        <c:crossBetween val="midCat"/>
      </c:valAx>
      <c:valAx>
        <c:axId val="729937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5283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64238410596"/>
          <c:y val="0.0460574797347089"/>
          <c:w val="0.75"/>
          <c:h val="0.864222549742078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cluster; -O3'!$A$10:$A$10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-O3'!$B$10:$Q$10</c:f>
              <c:numCache>
                <c:formatCode>General</c:formatCode>
                <c:ptCount val="16"/>
                <c:pt idx="0">
                  <c:v>0</c:v>
                </c:pt>
                <c:pt idx="1">
                  <c:v>118.915482870975</c:v>
                </c:pt>
                <c:pt idx="2">
                  <c:v>54.8034687378197</c:v>
                </c:pt>
                <c:pt idx="3">
                  <c:v>58.7875622979108</c:v>
                </c:pt>
                <c:pt idx="4">
                  <c:v>38.7923597810697</c:v>
                </c:pt>
                <c:pt idx="5">
                  <c:v>40.2696201078259</c:v>
                </c:pt>
                <c:pt idx="6">
                  <c:v>30.4017145037533</c:v>
                </c:pt>
                <c:pt idx="7">
                  <c:v>28.9426211325701</c:v>
                </c:pt>
                <c:pt idx="8">
                  <c:v>23.5386910603233</c:v>
                </c:pt>
                <c:pt idx="9">
                  <c:v>21.7910560677671</c:v>
                </c:pt>
                <c:pt idx="10">
                  <c:v>17.427522867058</c:v>
                </c:pt>
                <c:pt idx="11">
                  <c:v>19.6071450391872</c:v>
                </c:pt>
                <c:pt idx="12">
                  <c:v>13.6660145641997</c:v>
                </c:pt>
                <c:pt idx="13">
                  <c:v>15.3011653693808</c:v>
                </c:pt>
                <c:pt idx="14">
                  <c:v>12.1719507629916</c:v>
                </c:pt>
                <c:pt idx="15">
                  <c:v>13.4485859880744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-O3'!$A$11:$A$11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-O3'!$B$11:$Q$11</c:f>
              <c:numCache>
                <c:formatCode>General</c:formatCode>
                <c:ptCount val="16"/>
                <c:pt idx="0">
                  <c:v>0</c:v>
                </c:pt>
                <c:pt idx="1">
                  <c:v>124.547535266507</c:v>
                </c:pt>
                <c:pt idx="2">
                  <c:v>60.9695410653111</c:v>
                </c:pt>
                <c:pt idx="3">
                  <c:v>65.5212439248274</c:v>
                </c:pt>
                <c:pt idx="4">
                  <c:v>40.4063922364757</c:v>
                </c:pt>
                <c:pt idx="5">
                  <c:v>43.7376118759155</c:v>
                </c:pt>
                <c:pt idx="6">
                  <c:v>32.7619014575899</c:v>
                </c:pt>
                <c:pt idx="7">
                  <c:v>32.8460387582509</c:v>
                </c:pt>
                <c:pt idx="8">
                  <c:v>26.0140182291981</c:v>
                </c:pt>
                <c:pt idx="9">
                  <c:v>25.0071965229523</c:v>
                </c:pt>
                <c:pt idx="10">
                  <c:v>22.7846628270733</c:v>
                </c:pt>
                <c:pt idx="11">
                  <c:v>19.7497586653462</c:v>
                </c:pt>
                <c:pt idx="12">
                  <c:v>18.5583023824119</c:v>
                </c:pt>
                <c:pt idx="13">
                  <c:v>18.2521852133213</c:v>
                </c:pt>
                <c:pt idx="14">
                  <c:v>16.4648895916125</c:v>
                </c:pt>
                <c:pt idx="15">
                  <c:v>16.2369528776954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-O3'!$A$12:$A$12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-O3'!$B$12:$Q$12</c:f>
              <c:numCache>
                <c:formatCode>General</c:formatCode>
                <c:ptCount val="16"/>
                <c:pt idx="0">
                  <c:v>0</c:v>
                </c:pt>
                <c:pt idx="1">
                  <c:v>107.588693909302</c:v>
                </c:pt>
                <c:pt idx="2">
                  <c:v>55.7563431490047</c:v>
                </c:pt>
                <c:pt idx="3">
                  <c:v>56.2512496743106</c:v>
                </c:pt>
                <c:pt idx="4">
                  <c:v>37.0614165771292</c:v>
                </c:pt>
                <c:pt idx="5">
                  <c:v>36.5890872327122</c:v>
                </c:pt>
                <c:pt idx="6">
                  <c:v>28.097187128987</c:v>
                </c:pt>
                <c:pt idx="7">
                  <c:v>27.3188103182784</c:v>
                </c:pt>
                <c:pt idx="8">
                  <c:v>23.6123549596818</c:v>
                </c:pt>
                <c:pt idx="9">
                  <c:v>22.5204110271311</c:v>
                </c:pt>
                <c:pt idx="10">
                  <c:v>19.3166172029315</c:v>
                </c:pt>
                <c:pt idx="11">
                  <c:v>17.3529696407903</c:v>
                </c:pt>
                <c:pt idx="12">
                  <c:v>16.3762406005598</c:v>
                </c:pt>
                <c:pt idx="13">
                  <c:v>15.8636828719476</c:v>
                </c:pt>
                <c:pt idx="14">
                  <c:v>14.0997414943129</c:v>
                </c:pt>
                <c:pt idx="15">
                  <c:v>13.9449435842201</c:v>
                </c:pt>
              </c:numCache>
            </c:numRef>
          </c:yVal>
          <c:smooth val="0"/>
        </c:ser>
        <c:axId val="2922257"/>
        <c:axId val="17069890"/>
      </c:scatterChart>
      <c:valAx>
        <c:axId val="29222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7069890"/>
        <c:crosses val="autoZero"/>
        <c:crossBetween val="midCat"/>
      </c:valAx>
      <c:valAx>
        <c:axId val="170698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9222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
dynamic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dynamic'!$H$2</c:f>
              <c:strCache>
                <c:ptCount val="1"/>
                <c:pt idx="0">
                  <c:v>dynamic,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dynamic'!$I$2:$L$2</c:f>
              <c:numCache>
                <c:formatCode>General</c:formatCode>
                <c:ptCount val="4"/>
                <c:pt idx="0">
                  <c:v>1</c:v>
                </c:pt>
                <c:pt idx="1">
                  <c:v>1.72442502265921</c:v>
                </c:pt>
                <c:pt idx="2">
                  <c:v>2.6350485395307</c:v>
                </c:pt>
                <c:pt idx="3">
                  <c:v>3.52598179429532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dynamic'!$H$3</c:f>
              <c:strCache>
                <c:ptCount val="1"/>
                <c:pt idx="0">
                  <c:v>dynamic,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dynamic'!$I$3:$L$3</c:f>
              <c:numCache>
                <c:formatCode>General</c:formatCode>
                <c:ptCount val="4"/>
                <c:pt idx="0">
                  <c:v>1</c:v>
                </c:pt>
                <c:pt idx="1">
                  <c:v>1.76980103139358</c:v>
                </c:pt>
                <c:pt idx="2">
                  <c:v>2.70941170404057</c:v>
                </c:pt>
                <c:pt idx="3">
                  <c:v>3.5731696042856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dynamic'!$H$4</c:f>
              <c:strCache>
                <c:ptCount val="1"/>
                <c:pt idx="0">
                  <c:v>dynamic,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dynamic'!$I$4:$L$4</c:f>
              <c:numCache>
                <c:formatCode>General</c:formatCode>
                <c:ptCount val="4"/>
                <c:pt idx="0">
                  <c:v>1</c:v>
                </c:pt>
                <c:pt idx="1">
                  <c:v>1.76704934043902</c:v>
                </c:pt>
                <c:pt idx="2">
                  <c:v>2.7103805768464</c:v>
                </c:pt>
                <c:pt idx="3">
                  <c:v>3.61824662545653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dynamic'!$H$5</c:f>
              <c:strCache>
                <c:ptCount val="1"/>
                <c:pt idx="0">
                  <c:v>dynamic,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dynamic'!$I$5:$L$5</c:f>
              <c:numCache>
                <c:formatCode>General</c:formatCode>
                <c:ptCount val="4"/>
                <c:pt idx="0">
                  <c:v>1</c:v>
                </c:pt>
                <c:pt idx="1">
                  <c:v>1.83204705809072</c:v>
                </c:pt>
                <c:pt idx="2">
                  <c:v>2.81928754163668</c:v>
                </c:pt>
                <c:pt idx="3">
                  <c:v>3.77502056900254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dynamic'!$H$6</c:f>
              <c:strCache>
                <c:ptCount val="1"/>
                <c:pt idx="0">
                  <c:v>dynamic,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dynamic'!$I$6:$L$6</c:f>
              <c:numCache>
                <c:formatCode>General</c:formatCode>
                <c:ptCount val="4"/>
                <c:pt idx="0">
                  <c:v>1</c:v>
                </c:pt>
                <c:pt idx="1">
                  <c:v>1.79131505211759</c:v>
                </c:pt>
                <c:pt idx="2">
                  <c:v>2.74945768380381</c:v>
                </c:pt>
                <c:pt idx="3">
                  <c:v>3.68537271229041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'N=2.5k -O2 prof dynamic'!$H$7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dynamic'!$I$7:$L$7</c:f>
              <c:numCache>
                <c:formatCode>General</c:formatCode>
                <c:ptCount val="4"/>
                <c:pt idx="0">
                  <c:v>1</c:v>
                </c:pt>
                <c:pt idx="1">
                  <c:v>1.77654627044237</c:v>
                </c:pt>
                <c:pt idx="2">
                  <c:v>2.72392056998755</c:v>
                </c:pt>
                <c:pt idx="3">
                  <c:v>3.6341911633403</c:v>
                </c:pt>
              </c:numCache>
            </c:numRef>
          </c:yVal>
          <c:smooth val="0"/>
        </c:ser>
        <c:axId val="70538695"/>
        <c:axId val="24874809"/>
      </c:scatterChart>
      <c:valAx>
        <c:axId val="7053869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4874809"/>
        <c:crosses val="autoZero"/>
        <c:crossBetween val="midCat"/>
      </c:valAx>
      <c:valAx>
        <c:axId val="248748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05386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
dynamic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dynamic'!$O$2</c:f>
              <c:strCache>
                <c:ptCount val="1"/>
                <c:pt idx="0">
                  <c:v>dynamic,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dynamic'!$P$2:$S$2</c:f>
              <c:numCache>
                <c:formatCode>General</c:formatCode>
                <c:ptCount val="4"/>
                <c:pt idx="0">
                  <c:v>22.638619</c:v>
                </c:pt>
                <c:pt idx="1">
                  <c:v>13.128213</c:v>
                </c:pt>
                <c:pt idx="2">
                  <c:v>8.591348</c:v>
                </c:pt>
                <c:pt idx="3">
                  <c:v>6.420515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dynamic'!$O$3</c:f>
              <c:strCache>
                <c:ptCount val="1"/>
                <c:pt idx="0">
                  <c:v>dynamic,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dynamic'!$P$3:$S$3</c:f>
              <c:numCache>
                <c:formatCode>General</c:formatCode>
                <c:ptCount val="4"/>
                <c:pt idx="0">
                  <c:v>22.803704</c:v>
                </c:pt>
                <c:pt idx="1">
                  <c:v>12.884897</c:v>
                </c:pt>
                <c:pt idx="2">
                  <c:v>8.416478</c:v>
                </c:pt>
                <c:pt idx="3">
                  <c:v>6.381926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dynamic'!$O$4</c:f>
              <c:strCache>
                <c:ptCount val="1"/>
                <c:pt idx="0">
                  <c:v>dynamic,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dynamic'!$P$4:$S$4</c:f>
              <c:numCache>
                <c:formatCode>General</c:formatCode>
                <c:ptCount val="4"/>
                <c:pt idx="0">
                  <c:v>22.573944</c:v>
                </c:pt>
                <c:pt idx="1">
                  <c:v>12.774937</c:v>
                </c:pt>
                <c:pt idx="2">
                  <c:v>8.328699</c:v>
                </c:pt>
                <c:pt idx="3">
                  <c:v>6.238918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dynamic'!$O$5</c:f>
              <c:strCache>
                <c:ptCount val="1"/>
                <c:pt idx="0">
                  <c:v>dynamic,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dynamic'!$P$5:$S$5</c:f>
              <c:numCache>
                <c:formatCode>General</c:formatCode>
                <c:ptCount val="4"/>
                <c:pt idx="0">
                  <c:v>23.294493</c:v>
                </c:pt>
                <c:pt idx="1">
                  <c:v>12.715008</c:v>
                </c:pt>
                <c:pt idx="2">
                  <c:v>8.262546</c:v>
                </c:pt>
                <c:pt idx="3">
                  <c:v>6.170693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dynamic'!$O$6</c:f>
              <c:strCache>
                <c:ptCount val="1"/>
                <c:pt idx="0">
                  <c:v>dynamic,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dynamic'!$P$6:$S$6</c:f>
              <c:numCache>
                <c:formatCode>General</c:formatCode>
                <c:ptCount val="4"/>
                <c:pt idx="0">
                  <c:v>22.657126</c:v>
                </c:pt>
                <c:pt idx="1">
                  <c:v>12.64832</c:v>
                </c:pt>
                <c:pt idx="2">
                  <c:v>8.24058</c:v>
                </c:pt>
                <c:pt idx="3">
                  <c:v>6.147852</c:v>
                </c:pt>
              </c:numCache>
            </c:numRef>
          </c:yVal>
          <c:smooth val="0"/>
        </c:ser>
        <c:axId val="34408234"/>
        <c:axId val="13965063"/>
      </c:scatterChart>
      <c:valAx>
        <c:axId val="3440823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3965063"/>
        <c:crosses val="autoZero"/>
        <c:crossBetween val="midCat"/>
      </c:valAx>
      <c:valAx>
        <c:axId val="139650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4082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
static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static'!$A$2</c:f>
              <c:strCache>
                <c:ptCount val="1"/>
                <c:pt idx="0">
                  <c:v>static,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static'!$B$2:$E$2</c:f>
              <c:numCache>
                <c:formatCode>General</c:formatCode>
                <c:ptCount val="4"/>
                <c:pt idx="0">
                  <c:v>22.433242</c:v>
                </c:pt>
                <c:pt idx="1">
                  <c:v>12.801077</c:v>
                </c:pt>
                <c:pt idx="2">
                  <c:v>7.377984</c:v>
                </c:pt>
                <c:pt idx="3">
                  <c:v>5.513413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static'!$A$3</c:f>
              <c:strCache>
                <c:ptCount val="1"/>
                <c:pt idx="0">
                  <c:v>static,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static'!$B$3:$E$3</c:f>
              <c:numCache>
                <c:formatCode>General</c:formatCode>
                <c:ptCount val="4"/>
                <c:pt idx="0">
                  <c:v>22.442853</c:v>
                </c:pt>
                <c:pt idx="1">
                  <c:v>12.769219</c:v>
                </c:pt>
                <c:pt idx="2">
                  <c:v>7.127199</c:v>
                </c:pt>
                <c:pt idx="3">
                  <c:v>5.33022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static'!$A$4</c:f>
              <c:strCache>
                <c:ptCount val="1"/>
                <c:pt idx="0">
                  <c:v>static,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static'!$B$4:$E$4</c:f>
              <c:numCache>
                <c:formatCode>General</c:formatCode>
                <c:ptCount val="4"/>
                <c:pt idx="0">
                  <c:v>22.745062</c:v>
                </c:pt>
                <c:pt idx="1">
                  <c:v>12.791263</c:v>
                </c:pt>
                <c:pt idx="2">
                  <c:v>7.056182</c:v>
                </c:pt>
                <c:pt idx="3">
                  <c:v>5.200483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static'!$A$5</c:f>
              <c:strCache>
                <c:ptCount val="1"/>
                <c:pt idx="0">
                  <c:v>static,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static'!$B$5:$E$5</c:f>
              <c:numCache>
                <c:formatCode>General</c:formatCode>
                <c:ptCount val="4"/>
                <c:pt idx="0">
                  <c:v>22.43578</c:v>
                </c:pt>
                <c:pt idx="1">
                  <c:v>12.783015</c:v>
                </c:pt>
                <c:pt idx="2">
                  <c:v>7.124807</c:v>
                </c:pt>
                <c:pt idx="3">
                  <c:v>5.164773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static'!$A$6</c:f>
              <c:strCache>
                <c:ptCount val="1"/>
                <c:pt idx="0">
                  <c:v>static,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static'!$B$6:$E$6</c:f>
              <c:numCache>
                <c:formatCode>General</c:formatCode>
                <c:ptCount val="4"/>
                <c:pt idx="0">
                  <c:v>22.522248</c:v>
                </c:pt>
                <c:pt idx="1">
                  <c:v>12.66321</c:v>
                </c:pt>
                <c:pt idx="2">
                  <c:v>7.127492</c:v>
                </c:pt>
                <c:pt idx="3">
                  <c:v>5.154173</c:v>
                </c:pt>
              </c:numCache>
            </c:numRef>
          </c:yVal>
          <c:smooth val="0"/>
        </c:ser>
        <c:axId val="12970378"/>
        <c:axId val="47790593"/>
      </c:scatterChart>
      <c:valAx>
        <c:axId val="1297037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790593"/>
        <c:crosses val="autoZero"/>
        <c:crossBetween val="midCat"/>
      </c:valAx>
      <c:valAx>
        <c:axId val="477905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29703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
static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static'!$H$2</c:f>
              <c:strCache>
                <c:ptCount val="1"/>
                <c:pt idx="0">
                  <c:v>static,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static'!$I$2:$L$2</c:f>
              <c:numCache>
                <c:formatCode>General</c:formatCode>
                <c:ptCount val="4"/>
                <c:pt idx="0">
                  <c:v>1</c:v>
                </c:pt>
                <c:pt idx="1">
                  <c:v>1.75244957904714</c:v>
                </c:pt>
                <c:pt idx="2">
                  <c:v>3.04056528178971</c:v>
                </c:pt>
                <c:pt idx="3">
                  <c:v>4.0688484610168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static'!$H$3</c:f>
              <c:strCache>
                <c:ptCount val="1"/>
                <c:pt idx="0">
                  <c:v>static,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static'!$I$3:$L$3</c:f>
              <c:numCache>
                <c:formatCode>General</c:formatCode>
                <c:ptCount val="4"/>
                <c:pt idx="0">
                  <c:v>1</c:v>
                </c:pt>
                <c:pt idx="1">
                  <c:v>1.75757444523428</c:v>
                </c:pt>
                <c:pt idx="2">
                  <c:v>3.14890225458837</c:v>
                </c:pt>
                <c:pt idx="3">
                  <c:v>4.2104928126794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static'!$H$4</c:f>
              <c:strCache>
                <c:ptCount val="1"/>
                <c:pt idx="0">
                  <c:v>static,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static'!$I$4:$L$4</c:f>
              <c:numCache>
                <c:formatCode>General</c:formatCode>
                <c:ptCount val="4"/>
                <c:pt idx="0">
                  <c:v>1</c:v>
                </c:pt>
                <c:pt idx="1">
                  <c:v>1.77817170986165</c:v>
                </c:pt>
                <c:pt idx="2">
                  <c:v>3.22342337541747</c:v>
                </c:pt>
                <c:pt idx="3">
                  <c:v>4.37364414036158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static'!$H$5</c:f>
              <c:strCache>
                <c:ptCount val="1"/>
                <c:pt idx="0">
                  <c:v>static,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static'!$I$5:$L$5</c:f>
              <c:numCache>
                <c:formatCode>General</c:formatCode>
                <c:ptCount val="4"/>
                <c:pt idx="0">
                  <c:v>1</c:v>
                </c:pt>
                <c:pt idx="1">
                  <c:v>1.75512428014831</c:v>
                </c:pt>
                <c:pt idx="2">
                  <c:v>3.14896670183487</c:v>
                </c:pt>
                <c:pt idx="3">
                  <c:v>4.34400117875461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static'!$H$6</c:f>
              <c:strCache>
                <c:ptCount val="1"/>
                <c:pt idx="0">
                  <c:v>static,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static'!$I$6:$L$6</c:f>
              <c:numCache>
                <c:formatCode>General</c:formatCode>
                <c:ptCount val="4"/>
                <c:pt idx="0">
                  <c:v>1</c:v>
                </c:pt>
                <c:pt idx="1">
                  <c:v>1.77855756952621</c:v>
                </c:pt>
                <c:pt idx="2">
                  <c:v>3.15991207005213</c:v>
                </c:pt>
                <c:pt idx="3">
                  <c:v>4.36971129995055</c:v>
                </c:pt>
              </c:numCache>
            </c:numRef>
          </c:yVal>
          <c:smooth val="0"/>
        </c:ser>
        <c:axId val="93801037"/>
        <c:axId val="26125110"/>
      </c:scatterChart>
      <c:valAx>
        <c:axId val="9380103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6125110"/>
        <c:crosses val="autoZero"/>
        <c:crossBetween val="midCat"/>
      </c:valAx>
      <c:valAx>
        <c:axId val="261251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38010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
static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'N=2.5k -O2 prof static'!$O$2</c:f>
              <c:strCache>
                <c:ptCount val="1"/>
                <c:pt idx="0">
                  <c:v>static,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'N=2.5k -O2 prof static'!$P$1:$S$1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'N=2.5k -O2 prof static'!$P$2:$S$2</c:f>
              <c:numCache>
                <c:formatCode>General</c:formatCode>
                <c:ptCount val="4"/>
                <c:pt idx="0">
                  <c:v>100</c:v>
                </c:pt>
                <c:pt idx="1">
                  <c:v>87.6224789523569</c:v>
                </c:pt>
                <c:pt idx="2">
                  <c:v>76.0141320447428</c:v>
                </c:pt>
                <c:pt idx="3">
                  <c:v>50.86060576271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'N=2.5k -O2 prof static'!$O$3</c:f>
              <c:strCache>
                <c:ptCount val="1"/>
                <c:pt idx="0">
                  <c:v>static,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'N=2.5k -O2 prof static'!$P$1:$S$1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'N=2.5k -O2 prof static'!$P$3:$S$3</c:f>
              <c:numCache>
                <c:formatCode>General</c:formatCode>
                <c:ptCount val="4"/>
                <c:pt idx="0">
                  <c:v>100</c:v>
                </c:pt>
                <c:pt idx="1">
                  <c:v>87.8787222617139</c:v>
                </c:pt>
                <c:pt idx="2">
                  <c:v>78.7225563647093</c:v>
                </c:pt>
                <c:pt idx="3">
                  <c:v>52.6311601584925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'N=2.5k -O2 prof static'!$O$4</c:f>
              <c:strCache>
                <c:ptCount val="1"/>
                <c:pt idx="0">
                  <c:v>static,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'N=2.5k -O2 prof static'!$P$1:$S$1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'N=2.5k -O2 prof static'!$P$4:$S$4</c:f>
              <c:numCache>
                <c:formatCode>General</c:formatCode>
                <c:ptCount val="4"/>
                <c:pt idx="0">
                  <c:v>100</c:v>
                </c:pt>
                <c:pt idx="1">
                  <c:v>88.9085854930823</c:v>
                </c:pt>
                <c:pt idx="2">
                  <c:v>80.5855843854368</c:v>
                </c:pt>
                <c:pt idx="3">
                  <c:v>54.6705517545197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'N=2.5k -O2 prof static'!$O$5</c:f>
              <c:strCache>
                <c:ptCount val="1"/>
                <c:pt idx="0">
                  <c:v>static,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'N=2.5k -O2 prof static'!$P$1:$S$1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'N=2.5k -O2 prof static'!$P$5:$S$5</c:f>
              <c:numCache>
                <c:formatCode>General</c:formatCode>
                <c:ptCount val="4"/>
                <c:pt idx="0">
                  <c:v>100</c:v>
                </c:pt>
                <c:pt idx="1">
                  <c:v>87.7562140074153</c:v>
                </c:pt>
                <c:pt idx="2">
                  <c:v>78.7241675458718</c:v>
                </c:pt>
                <c:pt idx="3">
                  <c:v>54.3000147344327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'N=2.5k -O2 prof static'!$O$6</c:f>
              <c:strCache>
                <c:ptCount val="1"/>
                <c:pt idx="0">
                  <c:v>static,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'N=2.5k -O2 prof static'!$P$1:$S$1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'N=2.5k -O2 prof static'!$P$6:$S$6</c:f>
              <c:numCache>
                <c:formatCode>General</c:formatCode>
                <c:ptCount val="4"/>
                <c:pt idx="0">
                  <c:v>100</c:v>
                </c:pt>
                <c:pt idx="1">
                  <c:v>88.9278784763105</c:v>
                </c:pt>
                <c:pt idx="2">
                  <c:v>78.9978017513033</c:v>
                </c:pt>
                <c:pt idx="3">
                  <c:v>54.6213912493818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26383"/>
        <c:axId val="91128904"/>
      </c:lineChart>
      <c:catAx>
        <c:axId val="472638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1128904"/>
        <c:crosses val="autoZero"/>
        <c:auto val="1"/>
        <c:lblAlgn val="ctr"/>
        <c:lblOffset val="100"/>
        <c:noMultiLvlLbl val="0"/>
      </c:catAx>
      <c:valAx>
        <c:axId val="911289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263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
guided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250936329588"/>
          <c:y val="0.252901514314137"/>
          <c:w val="0.668668474751388"/>
          <c:h val="0.539073726097049"/>
        </c:manualLayout>
      </c:layout>
      <c:scatterChart>
        <c:scatterStyle val="line"/>
        <c:varyColors val="0"/>
        <c:ser>
          <c:idx val="0"/>
          <c:order val="0"/>
          <c:tx>
            <c:strRef>
              <c:f>'N=2.5k -O2 prof guided'!$A$2:$A$2</c:f>
              <c:strCache>
                <c:ptCount val="1"/>
                <c:pt idx="0">
                  <c:v>guided,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guided'!$B$2:$E$2</c:f>
              <c:numCache>
                <c:formatCode>General</c:formatCode>
                <c:ptCount val="4"/>
                <c:pt idx="0">
                  <c:v>23.096098</c:v>
                </c:pt>
                <c:pt idx="1">
                  <c:v>12.630273</c:v>
                </c:pt>
                <c:pt idx="2">
                  <c:v>8.793945</c:v>
                </c:pt>
                <c:pt idx="3">
                  <c:v>6.311978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guided'!$A$3:$A$3</c:f>
              <c:strCache>
                <c:ptCount val="1"/>
                <c:pt idx="0">
                  <c:v>guided,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guided'!$B$3:$E$3</c:f>
              <c:numCache>
                <c:formatCode>General</c:formatCode>
                <c:ptCount val="4"/>
                <c:pt idx="0">
                  <c:v>22.608923</c:v>
                </c:pt>
                <c:pt idx="1">
                  <c:v>12.524201</c:v>
                </c:pt>
                <c:pt idx="2">
                  <c:v>8.655811</c:v>
                </c:pt>
                <c:pt idx="3">
                  <c:v>6.447757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guided'!$A$4:$A$4</c:f>
              <c:strCache>
                <c:ptCount val="1"/>
                <c:pt idx="0">
                  <c:v>guided,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guided'!$B$4:$E$4</c:f>
              <c:numCache>
                <c:formatCode>General</c:formatCode>
                <c:ptCount val="4"/>
                <c:pt idx="0">
                  <c:v>22.492655</c:v>
                </c:pt>
                <c:pt idx="1">
                  <c:v>12.679588</c:v>
                </c:pt>
                <c:pt idx="2">
                  <c:v>8.52887</c:v>
                </c:pt>
                <c:pt idx="3">
                  <c:v>6.171767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guided'!$A$5:$A$5</c:f>
              <c:strCache>
                <c:ptCount val="1"/>
                <c:pt idx="0">
                  <c:v>guided,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guided'!$B$5:$E$5</c:f>
              <c:numCache>
                <c:formatCode>General</c:formatCode>
                <c:ptCount val="4"/>
                <c:pt idx="0">
                  <c:v>22.625254</c:v>
                </c:pt>
                <c:pt idx="1">
                  <c:v>12.61428</c:v>
                </c:pt>
                <c:pt idx="2">
                  <c:v>8.544366</c:v>
                </c:pt>
                <c:pt idx="3">
                  <c:v>6.372996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guided'!$A$6:$A$6</c:f>
              <c:strCache>
                <c:ptCount val="1"/>
                <c:pt idx="0">
                  <c:v>guided,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guided'!$B$6:$E$6</c:f>
              <c:numCache>
                <c:formatCode>General</c:formatCode>
                <c:ptCount val="4"/>
                <c:pt idx="0">
                  <c:v>22.633798</c:v>
                </c:pt>
                <c:pt idx="1">
                  <c:v>12.638009</c:v>
                </c:pt>
                <c:pt idx="2">
                  <c:v>8.536113</c:v>
                </c:pt>
                <c:pt idx="3">
                  <c:v>6.35062</c:v>
                </c:pt>
              </c:numCache>
            </c:numRef>
          </c:yVal>
          <c:smooth val="0"/>
        </c:ser>
        <c:axId val="52603664"/>
        <c:axId val="88788699"/>
      </c:scatterChart>
      <c:valAx>
        <c:axId val="5260366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8788699"/>
        <c:crosses val="autoZero"/>
        <c:crossBetween val="midCat"/>
      </c:valAx>
      <c:valAx>
        <c:axId val="887886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26036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
guided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guided'!$H$2:$H$2</c:f>
              <c:strCache>
                <c:ptCount val="1"/>
                <c:pt idx="0">
                  <c:v>guided,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guided'!$I$2:$L$2</c:f>
              <c:numCache>
                <c:formatCode>General</c:formatCode>
                <c:ptCount val="4"/>
                <c:pt idx="0">
                  <c:v>1</c:v>
                </c:pt>
                <c:pt idx="1">
                  <c:v>1.82863014916621</c:v>
                </c:pt>
                <c:pt idx="2">
                  <c:v>2.62636370821059</c:v>
                </c:pt>
                <c:pt idx="3">
                  <c:v>3.65909038339487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guided'!$H$3:$H$3</c:f>
              <c:strCache>
                <c:ptCount val="1"/>
                <c:pt idx="0">
                  <c:v>guided,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guided'!$I$3:$L$3</c:f>
              <c:numCache>
                <c:formatCode>General</c:formatCode>
                <c:ptCount val="4"/>
                <c:pt idx="0">
                  <c:v>1</c:v>
                </c:pt>
                <c:pt idx="1">
                  <c:v>1.80521879200118</c:v>
                </c:pt>
                <c:pt idx="2">
                  <c:v>2.6119936075314</c:v>
                </c:pt>
                <c:pt idx="3">
                  <c:v>3.50647876463086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guided'!$H$4:$H$4</c:f>
              <c:strCache>
                <c:ptCount val="1"/>
                <c:pt idx="0">
                  <c:v>guided,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guided'!$I$4:$L$4</c:f>
              <c:numCache>
                <c:formatCode>General</c:formatCode>
                <c:ptCount val="4"/>
                <c:pt idx="0">
                  <c:v>1</c:v>
                </c:pt>
                <c:pt idx="1">
                  <c:v>1.77392632946749</c:v>
                </c:pt>
                <c:pt idx="2">
                  <c:v>2.63723740659665</c:v>
                </c:pt>
                <c:pt idx="3">
                  <c:v>3.64444331744863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guided'!$H$5:$H$5</c:f>
              <c:strCache>
                <c:ptCount val="1"/>
                <c:pt idx="0">
                  <c:v>guided,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guided'!$I$5:$L$5</c:f>
              <c:numCache>
                <c:formatCode>General</c:formatCode>
                <c:ptCount val="4"/>
                <c:pt idx="0">
                  <c:v>1</c:v>
                </c:pt>
                <c:pt idx="1">
                  <c:v>1.79362230741667</c:v>
                </c:pt>
                <c:pt idx="2">
                  <c:v>2.64797341312392</c:v>
                </c:pt>
                <c:pt idx="3">
                  <c:v>3.55017545907765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guided'!$H$6:$H$6</c:f>
              <c:strCache>
                <c:ptCount val="1"/>
                <c:pt idx="0">
                  <c:v>guided,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guided'!$I$6:$L$6</c:f>
              <c:numCache>
                <c:formatCode>General</c:formatCode>
                <c:ptCount val="4"/>
                <c:pt idx="0">
                  <c:v>1</c:v>
                </c:pt>
                <c:pt idx="1">
                  <c:v>1.79093067586833</c:v>
                </c:pt>
                <c:pt idx="2">
                  <c:v>2.65153448648114</c:v>
                </c:pt>
                <c:pt idx="3">
                  <c:v>3.56402965379758</c:v>
                </c:pt>
              </c:numCache>
            </c:numRef>
          </c:yVal>
          <c:smooth val="0"/>
        </c:ser>
        <c:axId val="37935869"/>
        <c:axId val="26993764"/>
      </c:scatterChart>
      <c:valAx>
        <c:axId val="3793586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6993764"/>
        <c:crosses val="autoZero"/>
        <c:crossBetween val="midCat"/>
      </c:valAx>
      <c:valAx>
        <c:axId val="269937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79358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
guided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guided'!$O$2:$O$2</c:f>
              <c:strCache>
                <c:ptCount val="1"/>
                <c:pt idx="0">
                  <c:v>guided,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guided'!$P$2:$S$2</c:f>
              <c:numCache>
                <c:formatCode>General</c:formatCode>
                <c:ptCount val="4"/>
                <c:pt idx="0">
                  <c:v>100</c:v>
                </c:pt>
                <c:pt idx="1">
                  <c:v>91.4315074583107</c:v>
                </c:pt>
                <c:pt idx="2">
                  <c:v>65.6590927052648</c:v>
                </c:pt>
                <c:pt idx="3">
                  <c:v>45.7386297924359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guided'!$O$3:$O$3</c:f>
              <c:strCache>
                <c:ptCount val="1"/>
                <c:pt idx="0">
                  <c:v>guided,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guided'!$P$3:$S$3</c:f>
              <c:numCache>
                <c:formatCode>General</c:formatCode>
                <c:ptCount val="4"/>
                <c:pt idx="0">
                  <c:v>100</c:v>
                </c:pt>
                <c:pt idx="1">
                  <c:v>90.2609396000591</c:v>
                </c:pt>
                <c:pt idx="2">
                  <c:v>65.2998401882851</c:v>
                </c:pt>
                <c:pt idx="3">
                  <c:v>43.8309845578858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guided'!$O$4:$O$4</c:f>
              <c:strCache>
                <c:ptCount val="1"/>
                <c:pt idx="0">
                  <c:v>guided,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guided'!$P$4:$S$4</c:f>
              <c:numCache>
                <c:formatCode>General</c:formatCode>
                <c:ptCount val="4"/>
                <c:pt idx="0">
                  <c:v>100</c:v>
                </c:pt>
                <c:pt idx="1">
                  <c:v>88.6963164733744</c:v>
                </c:pt>
                <c:pt idx="2">
                  <c:v>65.9309351649163</c:v>
                </c:pt>
                <c:pt idx="3">
                  <c:v>45.5555414681079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guided'!$O$5:$O$5</c:f>
              <c:strCache>
                <c:ptCount val="1"/>
                <c:pt idx="0">
                  <c:v>guided,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guided'!$P$5:$S$5</c:f>
              <c:numCache>
                <c:formatCode>General</c:formatCode>
                <c:ptCount val="4"/>
                <c:pt idx="0">
                  <c:v>100</c:v>
                </c:pt>
                <c:pt idx="1">
                  <c:v>89.6811153708337</c:v>
                </c:pt>
                <c:pt idx="2">
                  <c:v>66.1993353280981</c:v>
                </c:pt>
                <c:pt idx="3">
                  <c:v>44.3771932384706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guided'!$O$6:$O$6</c:f>
              <c:strCache>
                <c:ptCount val="1"/>
                <c:pt idx="0">
                  <c:v>guided,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guided'!$P$6:$S$6</c:f>
              <c:numCache>
                <c:formatCode>General</c:formatCode>
                <c:ptCount val="4"/>
                <c:pt idx="0">
                  <c:v>100</c:v>
                </c:pt>
                <c:pt idx="1">
                  <c:v>89.5465337934163</c:v>
                </c:pt>
                <c:pt idx="2">
                  <c:v>66.2883621620286</c:v>
                </c:pt>
                <c:pt idx="3">
                  <c:v>44.5503706724698</c:v>
                </c:pt>
              </c:numCache>
            </c:numRef>
          </c:yVal>
          <c:smooth val="0"/>
        </c:ser>
        <c:axId val="34573850"/>
        <c:axId val="64719941"/>
      </c:scatterChart>
      <c:valAx>
        <c:axId val="3457385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719941"/>
        <c:crosses val="autoZero"/>
        <c:crossBetween val="midCat"/>
      </c:valAx>
      <c:valAx>
        <c:axId val="647199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5738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
сравнение типов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'профилирование сравнение'!$A$2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сравнение'!$B$2:$E$2</c:f>
              <c:numCache>
                <c:formatCode>General</c:formatCode>
                <c:ptCount val="4"/>
                <c:pt idx="0">
                  <c:v>22.515837</c:v>
                </c:pt>
                <c:pt idx="1">
                  <c:v>12.7615568</c:v>
                </c:pt>
                <c:pt idx="2">
                  <c:v>7.1627328</c:v>
                </c:pt>
                <c:pt idx="3">
                  <c:v>5.2726124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'профилирование сравнение'!$A$3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сравнение'!$B$3:$E$3</c:f>
              <c:numCache>
                <c:formatCode>General</c:formatCode>
                <c:ptCount val="4"/>
                <c:pt idx="0">
                  <c:v>22.7935772</c:v>
                </c:pt>
                <c:pt idx="1">
                  <c:v>12.830275</c:v>
                </c:pt>
                <c:pt idx="2">
                  <c:v>8.3679302</c:v>
                </c:pt>
                <c:pt idx="3">
                  <c:v>6.2719808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'профилирование сравнение'!$A$4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сравнение'!$B$4:$E$4</c:f>
              <c:numCache>
                <c:formatCode>General</c:formatCode>
                <c:ptCount val="4"/>
                <c:pt idx="0">
                  <c:v>22.6913456</c:v>
                </c:pt>
                <c:pt idx="1">
                  <c:v>12.6172702</c:v>
                </c:pt>
                <c:pt idx="2">
                  <c:v>8.611821</c:v>
                </c:pt>
                <c:pt idx="3">
                  <c:v>6.3310236</c:v>
                </c:pt>
              </c:numCache>
            </c:numRef>
          </c:yVal>
          <c:smooth val="0"/>
        </c:ser>
        <c:axId val="89090238"/>
        <c:axId val="51921790"/>
      </c:scatterChart>
      <c:valAx>
        <c:axId val="8909023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1921790"/>
        <c:crosses val="autoZero"/>
        <c:crossBetween val="midCat"/>
      </c:valAx>
      <c:valAx>
        <c:axId val="519217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90902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
сравнение разных типов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'профилирование сравнение'!$H$2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сравнение'!$I$2:$L$2</c:f>
              <c:numCache>
                <c:formatCode>General</c:formatCode>
                <c:ptCount val="4"/>
                <c:pt idx="0">
                  <c:v>1</c:v>
                </c:pt>
                <c:pt idx="1">
                  <c:v>1.76437551676352</c:v>
                </c:pt>
                <c:pt idx="2">
                  <c:v>3.14435393673651</c:v>
                </c:pt>
                <c:pt idx="3">
                  <c:v>4.27333957855259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'профилирование сравнение'!$H$3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сравнение'!$I$3:$L$3</c:f>
              <c:numCache>
                <c:formatCode>General</c:formatCode>
                <c:ptCount val="4"/>
                <c:pt idx="0">
                  <c:v>1</c:v>
                </c:pt>
                <c:pt idx="1">
                  <c:v>1.77692750094003</c:v>
                </c:pt>
                <c:pt idx="2">
                  <c:v>2.72471720917163</c:v>
                </c:pt>
                <c:pt idx="3">
                  <c:v>3.63555826106608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'профилирование сравнение'!$H$4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сравнение'!$I$4:$L$4</c:f>
              <c:numCache>
                <c:formatCode>General</c:formatCode>
                <c:ptCount val="4"/>
                <c:pt idx="0">
                  <c:v>1</c:v>
                </c:pt>
                <c:pt idx="1">
                  <c:v>1.79846565078398</c:v>
                </c:pt>
                <c:pt idx="2">
                  <c:v>2.63502052438874</c:v>
                </c:pt>
                <c:pt idx="3">
                  <c:v>3.58484351566992</c:v>
                </c:pt>
              </c:numCache>
            </c:numRef>
          </c:yVal>
          <c:smooth val="0"/>
        </c:ser>
        <c:axId val="36733290"/>
        <c:axId val="70782391"/>
      </c:scatterChart>
      <c:valAx>
        <c:axId val="3673329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0782391"/>
        <c:crosses val="autoZero"/>
        <c:crossBetween val="midCat"/>
      </c:valAx>
      <c:valAx>
        <c:axId val="707823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67332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 cluster; -O3'!$A$2:$A$2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-O3'!$B$2:$Q$2</c:f>
              <c:numCache>
                <c:formatCode>General</c:formatCode>
                <c:ptCount val="16"/>
                <c:pt idx="0">
                  <c:v>25.750382</c:v>
                </c:pt>
                <c:pt idx="1">
                  <c:v>10.827178</c:v>
                </c:pt>
                <c:pt idx="2">
                  <c:v>15.662258</c:v>
                </c:pt>
                <c:pt idx="3">
                  <c:v>10.950608</c:v>
                </c:pt>
                <c:pt idx="4">
                  <c:v>13.276007</c:v>
                </c:pt>
                <c:pt idx="5">
                  <c:v>10.657489</c:v>
                </c:pt>
                <c:pt idx="6">
                  <c:v>12.100061</c:v>
                </c:pt>
                <c:pt idx="7">
                  <c:v>11.121307</c:v>
                </c:pt>
                <c:pt idx="8">
                  <c:v>12.155109</c:v>
                </c:pt>
                <c:pt idx="9">
                  <c:v>11.81695</c:v>
                </c:pt>
                <c:pt idx="10">
                  <c:v>13.432453</c:v>
                </c:pt>
                <c:pt idx="11">
                  <c:v>10.944302</c:v>
                </c:pt>
                <c:pt idx="12">
                  <c:v>14.49434</c:v>
                </c:pt>
                <c:pt idx="13">
                  <c:v>12.020738</c:v>
                </c:pt>
                <c:pt idx="14">
                  <c:v>14.103673</c:v>
                </c:pt>
                <c:pt idx="15">
                  <c:v>11.967049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-O3'!$A$3:$A$3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-O3'!$B$3:$Q$3</c:f>
              <c:numCache>
                <c:formatCode>General</c:formatCode>
                <c:ptCount val="16"/>
                <c:pt idx="0">
                  <c:v>58.828317</c:v>
                </c:pt>
                <c:pt idx="1">
                  <c:v>23.616813</c:v>
                </c:pt>
                <c:pt idx="2">
                  <c:v>32.162681</c:v>
                </c:pt>
                <c:pt idx="3">
                  <c:v>22.446276</c:v>
                </c:pt>
                <c:pt idx="4">
                  <c:v>29.118322</c:v>
                </c:pt>
                <c:pt idx="5">
                  <c:v>22.417135</c:v>
                </c:pt>
                <c:pt idx="6">
                  <c:v>25.651885</c:v>
                </c:pt>
                <c:pt idx="7">
                  <c:v>22.387904</c:v>
                </c:pt>
                <c:pt idx="8">
                  <c:v>25.126759</c:v>
                </c:pt>
                <c:pt idx="9">
                  <c:v>23.524555</c:v>
                </c:pt>
                <c:pt idx="10">
                  <c:v>23.472056</c:v>
                </c:pt>
                <c:pt idx="11">
                  <c:v>24.822378</c:v>
                </c:pt>
                <c:pt idx="12">
                  <c:v>24.383993</c:v>
                </c:pt>
                <c:pt idx="13">
                  <c:v>23.022025</c:v>
                </c:pt>
                <c:pt idx="14">
                  <c:v>23.819703</c:v>
                </c:pt>
                <c:pt idx="15">
                  <c:v>22.644457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-O3'!$A$4:$A$4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-O3'!$B$4:$Q$4</c:f>
              <c:numCache>
                <c:formatCode>General</c:formatCode>
                <c:ptCount val="16"/>
                <c:pt idx="0">
                  <c:v>61.408614</c:v>
                </c:pt>
                <c:pt idx="1">
                  <c:v>28.5386</c:v>
                </c:pt>
                <c:pt idx="2">
                  <c:v>36.712483</c:v>
                </c:pt>
                <c:pt idx="3">
                  <c:v>27.292111</c:v>
                </c:pt>
                <c:pt idx="4">
                  <c:v>33.138838</c:v>
                </c:pt>
                <c:pt idx="5">
                  <c:v>27.97219</c:v>
                </c:pt>
                <c:pt idx="6">
                  <c:v>31.222553</c:v>
                </c:pt>
                <c:pt idx="7">
                  <c:v>28.098137</c:v>
                </c:pt>
                <c:pt idx="8">
                  <c:v>28.896649</c:v>
                </c:pt>
                <c:pt idx="9">
                  <c:v>27.267981</c:v>
                </c:pt>
                <c:pt idx="10">
                  <c:v>28.900512</c:v>
                </c:pt>
                <c:pt idx="11">
                  <c:v>29.489964</c:v>
                </c:pt>
                <c:pt idx="12">
                  <c:v>28.845079</c:v>
                </c:pt>
                <c:pt idx="13">
                  <c:v>27.650134</c:v>
                </c:pt>
                <c:pt idx="14">
                  <c:v>29.035338</c:v>
                </c:pt>
                <c:pt idx="15">
                  <c:v>27.522796</c:v>
                </c:pt>
              </c:numCache>
            </c:numRef>
          </c:yVal>
          <c:smooth val="0"/>
        </c:ser>
        <c:axId val="8641065"/>
        <c:axId val="78850580"/>
      </c:scatterChart>
      <c:valAx>
        <c:axId val="86410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8850580"/>
        <c:crosses val="autoZero"/>
        <c:crossBetween val="midCat"/>
      </c:valAx>
      <c:valAx>
        <c:axId val="788505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6410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Эффективность
сравнение типов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'профилирование сравнение'!$O$2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сравнение'!$P$2:$S$2</c:f>
              <c:numCache>
                <c:formatCode>General</c:formatCode>
                <c:ptCount val="4"/>
                <c:pt idx="0">
                  <c:v>100</c:v>
                </c:pt>
                <c:pt idx="1">
                  <c:v>88.2187758381758</c:v>
                </c:pt>
                <c:pt idx="2">
                  <c:v>78.6088484184128</c:v>
                </c:pt>
                <c:pt idx="3">
                  <c:v>53.4167447319073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'профилирование сравнение'!$O$3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сравнение'!$P$3:$S$3</c:f>
              <c:numCache>
                <c:formatCode>General</c:formatCode>
                <c:ptCount val="4"/>
                <c:pt idx="0">
                  <c:v>100</c:v>
                </c:pt>
                <c:pt idx="1">
                  <c:v>88.8463750470013</c:v>
                </c:pt>
                <c:pt idx="2">
                  <c:v>68.1179302292908</c:v>
                </c:pt>
                <c:pt idx="3">
                  <c:v>45.444478263326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'профилирование сравнение'!$O$4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сравнение'!$P$4:$S$4</c:f>
              <c:numCache>
                <c:formatCode>General</c:formatCode>
                <c:ptCount val="4"/>
                <c:pt idx="0">
                  <c:v>100</c:v>
                </c:pt>
                <c:pt idx="1">
                  <c:v>89.9232825391988</c:v>
                </c:pt>
                <c:pt idx="2">
                  <c:v>65.8755131097186</c:v>
                </c:pt>
                <c:pt idx="3">
                  <c:v>44.810543945874</c:v>
                </c:pt>
              </c:numCache>
            </c:numRef>
          </c:yVal>
          <c:smooth val="0"/>
        </c:ser>
        <c:axId val="46800041"/>
        <c:axId val="27122826"/>
      </c:scatterChart>
      <c:valAx>
        <c:axId val="4680004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22826"/>
        <c:crosses val="autoZero"/>
        <c:crossBetween val="between"/>
      </c:valAx>
      <c:valAx>
        <c:axId val="271228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000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-O2'!$B$2:$E$2</c:f>
              <c:numCache>
                <c:formatCode>General</c:formatCode>
                <c:ptCount val="4"/>
                <c:pt idx="0">
                  <c:v>241.165675</c:v>
                </c:pt>
                <c:pt idx="1">
                  <c:v>131.591662</c:v>
                </c:pt>
                <c:pt idx="2">
                  <c:v>98.11338</c:v>
                </c:pt>
                <c:pt idx="3">
                  <c:v>86.861908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-O2'!$B$3:$E$3</c:f>
              <c:numCache>
                <c:formatCode>General</c:formatCode>
                <c:ptCount val="4"/>
                <c:pt idx="0">
                  <c:v>496.780565</c:v>
                </c:pt>
                <c:pt idx="1">
                  <c:v>273.7279</c:v>
                </c:pt>
                <c:pt idx="2">
                  <c:v>213.71958</c:v>
                </c:pt>
                <c:pt idx="3">
                  <c:v>186.350883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-O2'!$B$4:$E$4</c:f>
              <c:numCache>
                <c:formatCode>General</c:formatCode>
                <c:ptCount val="4"/>
                <c:pt idx="0">
                  <c:v>480.732935</c:v>
                </c:pt>
                <c:pt idx="1">
                  <c:v>265.863294</c:v>
                </c:pt>
                <c:pt idx="2">
                  <c:v>207.719863</c:v>
                </c:pt>
                <c:pt idx="3">
                  <c:v>177.944</c:v>
                </c:pt>
              </c:numCache>
            </c:numRef>
          </c:yVal>
          <c:smooth val="0"/>
        </c:ser>
        <c:axId val="25051380"/>
        <c:axId val="19647896"/>
      </c:scatterChart>
      <c:valAx>
        <c:axId val="250513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9647896"/>
        <c:crosses val="autoZero"/>
        <c:crossBetween val="midCat"/>
      </c:valAx>
      <c:valAx>
        <c:axId val="196478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50513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1.83268203573567</c:v>
                </c:pt>
                <c:pt idx="2">
                  <c:v>2.45803044396187</c:v>
                </c:pt>
                <c:pt idx="3">
                  <c:v>2.77642617521135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-O2'!$B$7:$E$7</c:f>
              <c:numCache>
                <c:formatCode>General</c:formatCode>
                <c:ptCount val="4"/>
                <c:pt idx="0">
                  <c:v>1</c:v>
                </c:pt>
                <c:pt idx="1">
                  <c:v>1.81487004064986</c:v>
                </c:pt>
                <c:pt idx="2">
                  <c:v>2.32445040833414</c:v>
                </c:pt>
                <c:pt idx="3">
                  <c:v>2.66583424238457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-O2'!$B$8:$E$8</c:f>
              <c:numCache>
                <c:formatCode>General</c:formatCode>
                <c:ptCount val="4"/>
                <c:pt idx="0">
                  <c:v>1</c:v>
                </c:pt>
                <c:pt idx="1">
                  <c:v>1.80819596329834</c:v>
                </c:pt>
                <c:pt idx="2">
                  <c:v>2.31433300627586</c:v>
                </c:pt>
                <c:pt idx="3">
                  <c:v>2.70159676639842</c:v>
                </c:pt>
              </c:numCache>
            </c:numRef>
          </c:yVal>
          <c:smooth val="0"/>
        </c:ser>
        <c:axId val="86833976"/>
        <c:axId val="59708847"/>
      </c:scatterChart>
      <c:valAx>
        <c:axId val="8683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9708847"/>
        <c:crosses val="autoZero"/>
        <c:crossBetween val="midCat"/>
      </c:valAx>
      <c:valAx>
        <c:axId val="597088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68339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-O2'!$B$10:$E$10</c:f>
              <c:numCache>
                <c:formatCode>General</c:formatCode>
                <c:ptCount val="4"/>
                <c:pt idx="0">
                  <c:v>100</c:v>
                </c:pt>
                <c:pt idx="1">
                  <c:v>91.6341017867834</c:v>
                </c:pt>
                <c:pt idx="2">
                  <c:v>81.9343481320625</c:v>
                </c:pt>
                <c:pt idx="3">
                  <c:v>69.4106543802837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-O2'!$B$11:$E$11</c:f>
              <c:numCache>
                <c:formatCode>General</c:formatCode>
                <c:ptCount val="4"/>
                <c:pt idx="0">
                  <c:v>100</c:v>
                </c:pt>
                <c:pt idx="1">
                  <c:v>90.7435020324929</c:v>
                </c:pt>
                <c:pt idx="2">
                  <c:v>77.4816802778045</c:v>
                </c:pt>
                <c:pt idx="3">
                  <c:v>66.6458560596142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90.4097981649171</c:v>
                </c:pt>
                <c:pt idx="2">
                  <c:v>77.1444335425287</c:v>
                </c:pt>
                <c:pt idx="3">
                  <c:v>67.5399191599604</c:v>
                </c:pt>
              </c:numCache>
            </c:numRef>
          </c:yVal>
          <c:smooth val="0"/>
        </c:ser>
        <c:axId val="52396440"/>
        <c:axId val="40419890"/>
      </c:scatterChart>
      <c:valAx>
        <c:axId val="5239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0419890"/>
        <c:crosses val="autoZero"/>
        <c:crossBetween val="midCat"/>
      </c:valAx>
      <c:valAx>
        <c:axId val="404198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23964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-O2'!$B$2:$E$2</c:f>
              <c:numCache>
                <c:formatCode>General</c:formatCode>
                <c:ptCount val="4"/>
                <c:pt idx="0">
                  <c:v>18.608056</c:v>
                </c:pt>
                <c:pt idx="1">
                  <c:v>10.056517</c:v>
                </c:pt>
                <c:pt idx="2">
                  <c:v>7.183118</c:v>
                </c:pt>
                <c:pt idx="3">
                  <c:v>6.476274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-O2'!$B$3:$E$3</c:f>
              <c:numCache>
                <c:formatCode>General</c:formatCode>
                <c:ptCount val="4"/>
                <c:pt idx="0">
                  <c:v>39.098662</c:v>
                </c:pt>
                <c:pt idx="1">
                  <c:v>21.150715</c:v>
                </c:pt>
                <c:pt idx="2">
                  <c:v>16.68434</c:v>
                </c:pt>
                <c:pt idx="3">
                  <c:v>14.506033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-O2'!$B$4:$E$4</c:f>
              <c:numCache>
                <c:formatCode>General</c:formatCode>
                <c:ptCount val="4"/>
                <c:pt idx="0">
                  <c:v>43.639793</c:v>
                </c:pt>
                <c:pt idx="1">
                  <c:v>23.441881</c:v>
                </c:pt>
                <c:pt idx="2">
                  <c:v>18.132302</c:v>
                </c:pt>
                <c:pt idx="3">
                  <c:v>15.549807</c:v>
                </c:pt>
              </c:numCache>
            </c:numRef>
          </c:yVal>
          <c:smooth val="0"/>
        </c:ser>
        <c:axId val="98692033"/>
        <c:axId val="54928660"/>
      </c:scatterChart>
      <c:valAx>
        <c:axId val="986920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4928660"/>
        <c:crosses val="autoZero"/>
        <c:crossBetween val="midCat"/>
      </c:valAx>
      <c:valAx>
        <c:axId val="549286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86920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-O2'!$A$7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-O2'!$B$7:$E$7</c:f>
              <c:numCache>
                <c:formatCode>General</c:formatCode>
                <c:ptCount val="4"/>
                <c:pt idx="0">
                  <c:v>1</c:v>
                </c:pt>
                <c:pt idx="1">
                  <c:v>1.85034798827467</c:v>
                </c:pt>
                <c:pt idx="2">
                  <c:v>2.59052628677407</c:v>
                </c:pt>
                <c:pt idx="3">
                  <c:v>2.87326570802903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-O2'!$A$8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-O2'!$B$8:$E$8</c:f>
              <c:numCache>
                <c:formatCode>General</c:formatCode>
                <c:ptCount val="4"/>
                <c:pt idx="0">
                  <c:v>1</c:v>
                </c:pt>
                <c:pt idx="1">
                  <c:v>1.84857400801817</c:v>
                </c:pt>
                <c:pt idx="2">
                  <c:v>2.3434347417998</c:v>
                </c:pt>
                <c:pt idx="3">
                  <c:v>2.69533800178174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-O2'!$A$9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1.86161652300854</c:v>
                </c:pt>
                <c:pt idx="2">
                  <c:v>2.40674311513232</c:v>
                </c:pt>
                <c:pt idx="3">
                  <c:v>2.80645238876598</c:v>
                </c:pt>
              </c:numCache>
            </c:numRef>
          </c:yVal>
          <c:smooth val="0"/>
        </c:ser>
        <c:axId val="9985793"/>
        <c:axId val="41561048"/>
      </c:scatterChart>
      <c:valAx>
        <c:axId val="99857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1561048"/>
        <c:crosses val="autoZero"/>
        <c:crossBetween val="midCat"/>
      </c:valAx>
      <c:valAx>
        <c:axId val="415610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9857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-O2'!$A$12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92.5173994137334</c:v>
                </c:pt>
                <c:pt idx="2">
                  <c:v>86.3508762258024</c:v>
                </c:pt>
                <c:pt idx="3">
                  <c:v>71.8316427007258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-O2'!$A$13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-O2'!$B$13:$E$13</c:f>
              <c:numCache>
                <c:formatCode>General</c:formatCode>
                <c:ptCount val="4"/>
                <c:pt idx="0">
                  <c:v>100</c:v>
                </c:pt>
                <c:pt idx="1">
                  <c:v>92.4287004009084</c:v>
                </c:pt>
                <c:pt idx="2">
                  <c:v>78.1144913933265</c:v>
                </c:pt>
                <c:pt idx="3">
                  <c:v>67.3834500445435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-O2'!$A$14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-O2'!$B$14:$E$14</c:f>
              <c:numCache>
                <c:formatCode>General</c:formatCode>
                <c:ptCount val="4"/>
                <c:pt idx="0">
                  <c:v>100</c:v>
                </c:pt>
                <c:pt idx="1">
                  <c:v>93.0808261504271</c:v>
                </c:pt>
                <c:pt idx="2">
                  <c:v>80.2247705044107</c:v>
                </c:pt>
                <c:pt idx="3">
                  <c:v>70.1613097191496</c:v>
                </c:pt>
              </c:numCache>
            </c:numRef>
          </c:yVal>
          <c:smooth val="0"/>
        </c:ser>
        <c:axId val="7837556"/>
        <c:axId val="41592067"/>
      </c:scatterChart>
      <c:valAx>
        <c:axId val="78375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1592067"/>
        <c:crosses val="autoZero"/>
        <c:crossBetween val="midCat"/>
      </c:valAx>
      <c:valAx>
        <c:axId val="415920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8375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229680</xdr:colOff>
      <xdr:row>16</xdr:row>
      <xdr:rowOff>83520</xdr:rowOff>
    </xdr:from>
    <xdr:to>
      <xdr:col>2</xdr:col>
      <xdr:colOff>1056960</xdr:colOff>
      <xdr:row>28</xdr:row>
      <xdr:rowOff>86040</xdr:rowOff>
    </xdr:to>
    <xdr:graphicFrame>
      <xdr:nvGraphicFramePr>
        <xdr:cNvPr id="0" name=""/>
        <xdr:cNvGraphicFramePr/>
      </xdr:nvGraphicFramePr>
      <xdr:xfrm>
        <a:off x="229680" y="2684520"/>
        <a:ext cx="3476520" cy="19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16</xdr:row>
      <xdr:rowOff>52920</xdr:rowOff>
    </xdr:from>
    <xdr:to>
      <xdr:col>6</xdr:col>
      <xdr:colOff>630720</xdr:colOff>
      <xdr:row>28</xdr:row>
      <xdr:rowOff>55800</xdr:rowOff>
    </xdr:to>
    <xdr:graphicFrame>
      <xdr:nvGraphicFramePr>
        <xdr:cNvPr id="1" name=""/>
        <xdr:cNvGraphicFramePr/>
      </xdr:nvGraphicFramePr>
      <xdr:xfrm>
        <a:off x="3747240" y="2653920"/>
        <a:ext cx="3478680" cy="195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159480</xdr:colOff>
      <xdr:row>15</xdr:row>
      <xdr:rowOff>59040</xdr:rowOff>
    </xdr:from>
    <xdr:to>
      <xdr:col>12</xdr:col>
      <xdr:colOff>513360</xdr:colOff>
      <xdr:row>27</xdr:row>
      <xdr:rowOff>102240</xdr:rowOff>
    </xdr:to>
    <xdr:graphicFrame>
      <xdr:nvGraphicFramePr>
        <xdr:cNvPr id="3" name=""/>
        <xdr:cNvGraphicFramePr/>
      </xdr:nvGraphicFramePr>
      <xdr:xfrm>
        <a:off x="7567560" y="2497320"/>
        <a:ext cx="4417560" cy="199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7</xdr:row>
      <xdr:rowOff>149040</xdr:rowOff>
    </xdr:from>
    <xdr:to>
      <xdr:col>6</xdr:col>
      <xdr:colOff>724680</xdr:colOff>
      <xdr:row>27</xdr:row>
      <xdr:rowOff>154440</xdr:rowOff>
    </xdr:to>
    <xdr:graphicFrame>
      <xdr:nvGraphicFramePr>
        <xdr:cNvPr id="25" name=""/>
        <xdr:cNvGraphicFramePr/>
      </xdr:nvGraphicFramePr>
      <xdr:xfrm>
        <a:off x="27000" y="1287000"/>
        <a:ext cx="5574600" cy="32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46800</xdr:colOff>
      <xdr:row>7</xdr:row>
      <xdr:rowOff>106200</xdr:rowOff>
    </xdr:from>
    <xdr:to>
      <xdr:col>11</xdr:col>
      <xdr:colOff>852120</xdr:colOff>
      <xdr:row>25</xdr:row>
      <xdr:rowOff>122400</xdr:rowOff>
    </xdr:to>
    <xdr:graphicFrame>
      <xdr:nvGraphicFramePr>
        <xdr:cNvPr id="26" name=""/>
        <xdr:cNvGraphicFramePr/>
      </xdr:nvGraphicFramePr>
      <xdr:xfrm>
        <a:off x="5736240" y="1244160"/>
        <a:ext cx="5110920" cy="294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44640</xdr:colOff>
      <xdr:row>8</xdr:row>
      <xdr:rowOff>35280</xdr:rowOff>
    </xdr:from>
    <xdr:to>
      <xdr:col>16</xdr:col>
      <xdr:colOff>1206360</xdr:colOff>
      <xdr:row>23</xdr:row>
      <xdr:rowOff>78120</xdr:rowOff>
    </xdr:to>
    <xdr:graphicFrame>
      <xdr:nvGraphicFramePr>
        <xdr:cNvPr id="27" name=""/>
        <xdr:cNvGraphicFramePr/>
      </xdr:nvGraphicFramePr>
      <xdr:xfrm>
        <a:off x="11305800" y="1335600"/>
        <a:ext cx="4412880" cy="248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18720</xdr:colOff>
      <xdr:row>4</xdr:row>
      <xdr:rowOff>22680</xdr:rowOff>
    </xdr:from>
    <xdr:to>
      <xdr:col>6</xdr:col>
      <xdr:colOff>556920</xdr:colOff>
      <xdr:row>22</xdr:row>
      <xdr:rowOff>76680</xdr:rowOff>
    </xdr:to>
    <xdr:graphicFrame>
      <xdr:nvGraphicFramePr>
        <xdr:cNvPr id="28" name=""/>
        <xdr:cNvGraphicFramePr/>
      </xdr:nvGraphicFramePr>
      <xdr:xfrm>
        <a:off x="18720" y="672840"/>
        <a:ext cx="5415120" cy="29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15480</xdr:colOff>
      <xdr:row>4</xdr:row>
      <xdr:rowOff>31680</xdr:rowOff>
    </xdr:from>
    <xdr:to>
      <xdr:col>12</xdr:col>
      <xdr:colOff>306000</xdr:colOff>
      <xdr:row>20</xdr:row>
      <xdr:rowOff>158040</xdr:rowOff>
    </xdr:to>
    <xdr:graphicFrame>
      <xdr:nvGraphicFramePr>
        <xdr:cNvPr id="29" name=""/>
        <xdr:cNvGraphicFramePr/>
      </xdr:nvGraphicFramePr>
      <xdr:xfrm>
        <a:off x="5704920" y="681840"/>
        <a:ext cx="435456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25920</xdr:colOff>
      <xdr:row>4</xdr:row>
      <xdr:rowOff>22680</xdr:rowOff>
    </xdr:from>
    <xdr:to>
      <xdr:col>20</xdr:col>
      <xdr:colOff>294480</xdr:colOff>
      <xdr:row>21</xdr:row>
      <xdr:rowOff>108360</xdr:rowOff>
    </xdr:to>
    <xdr:graphicFrame>
      <xdr:nvGraphicFramePr>
        <xdr:cNvPr id="30" name=""/>
        <xdr:cNvGraphicFramePr/>
      </xdr:nvGraphicFramePr>
      <xdr:xfrm>
        <a:off x="11405160" y="672840"/>
        <a:ext cx="5485680" cy="28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0.102855960264901</cdr:x>
      <cdr:y>0.183124539425203</cdr:y>
    </cdr:to>
    <cdr:pic>
      <cdr:nvPicPr>
        <cdr:cNvPr id="2" name="" descr=""/>
        <cdr:cNvPicPr/>
      </cdr:nvPicPr>
      <cdr:blipFill>
        <a:blip r:embed="rId1"/>
        <a:stretch/>
      </cdr:blipFill>
      <cdr:spPr>
        <a:xfrm>
          <a:off x="0" y="0"/>
          <a:ext cx="357840" cy="357840"/>
        </a:xfrm>
        <a:prstGeom prst="rect">
          <a:avLst/>
        </a:prstGeom>
        <a:ln w="0">
          <a:noFill/>
        </a:ln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18000</xdr:colOff>
      <xdr:row>14</xdr:row>
      <xdr:rowOff>81360</xdr:rowOff>
    </xdr:from>
    <xdr:to>
      <xdr:col>2</xdr:col>
      <xdr:colOff>233280</xdr:colOff>
      <xdr:row>25</xdr:row>
      <xdr:rowOff>106560</xdr:rowOff>
    </xdr:to>
    <xdr:graphicFrame>
      <xdr:nvGraphicFramePr>
        <xdr:cNvPr id="4" name=""/>
        <xdr:cNvGraphicFramePr/>
      </xdr:nvGraphicFramePr>
      <xdr:xfrm>
        <a:off x="18000" y="2357280"/>
        <a:ext cx="2962800" cy="181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396000</xdr:colOff>
      <xdr:row>14</xdr:row>
      <xdr:rowOff>99360</xdr:rowOff>
    </xdr:from>
    <xdr:to>
      <xdr:col>6</xdr:col>
      <xdr:colOff>581040</xdr:colOff>
      <xdr:row>26</xdr:row>
      <xdr:rowOff>7560</xdr:rowOff>
    </xdr:to>
    <xdr:graphicFrame>
      <xdr:nvGraphicFramePr>
        <xdr:cNvPr id="5" name=""/>
        <xdr:cNvGraphicFramePr/>
      </xdr:nvGraphicFramePr>
      <xdr:xfrm>
        <a:off x="3143520" y="2375280"/>
        <a:ext cx="3436200" cy="185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207720</xdr:colOff>
      <xdr:row>0</xdr:row>
      <xdr:rowOff>90360</xdr:rowOff>
    </xdr:from>
    <xdr:to>
      <xdr:col>9</xdr:col>
      <xdr:colOff>428400</xdr:colOff>
      <xdr:row>13</xdr:row>
      <xdr:rowOff>88560</xdr:rowOff>
    </xdr:to>
    <xdr:graphicFrame>
      <xdr:nvGraphicFramePr>
        <xdr:cNvPr id="6" name=""/>
        <xdr:cNvGraphicFramePr/>
      </xdr:nvGraphicFramePr>
      <xdr:xfrm>
        <a:off x="5393880" y="90360"/>
        <a:ext cx="3471840" cy="21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26640</xdr:colOff>
      <xdr:row>18</xdr:row>
      <xdr:rowOff>72360</xdr:rowOff>
    </xdr:from>
    <xdr:to>
      <xdr:col>2</xdr:col>
      <xdr:colOff>631080</xdr:colOff>
      <xdr:row>29</xdr:row>
      <xdr:rowOff>34560</xdr:rowOff>
    </xdr:to>
    <xdr:graphicFrame>
      <xdr:nvGraphicFramePr>
        <xdr:cNvPr id="7" name=""/>
        <xdr:cNvGraphicFramePr/>
      </xdr:nvGraphicFramePr>
      <xdr:xfrm>
        <a:off x="26640" y="2998440"/>
        <a:ext cx="2972880" cy="175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686520</xdr:colOff>
      <xdr:row>18</xdr:row>
      <xdr:rowOff>81360</xdr:rowOff>
    </xdr:from>
    <xdr:to>
      <xdr:col>7</xdr:col>
      <xdr:colOff>68760</xdr:colOff>
      <xdr:row>30</xdr:row>
      <xdr:rowOff>43200</xdr:rowOff>
    </xdr:to>
    <xdr:graphicFrame>
      <xdr:nvGraphicFramePr>
        <xdr:cNvPr id="8" name=""/>
        <xdr:cNvGraphicFramePr/>
      </xdr:nvGraphicFramePr>
      <xdr:xfrm>
        <a:off x="3054960" y="3007440"/>
        <a:ext cx="3446280" cy="191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257760</xdr:colOff>
      <xdr:row>2</xdr:row>
      <xdr:rowOff>117360</xdr:rowOff>
    </xdr:from>
    <xdr:to>
      <xdr:col>9</xdr:col>
      <xdr:colOff>729720</xdr:colOff>
      <xdr:row>16</xdr:row>
      <xdr:rowOff>34200</xdr:rowOff>
    </xdr:to>
    <xdr:graphicFrame>
      <xdr:nvGraphicFramePr>
        <xdr:cNvPr id="9" name=""/>
        <xdr:cNvGraphicFramePr/>
      </xdr:nvGraphicFramePr>
      <xdr:xfrm>
        <a:off x="5064840" y="442440"/>
        <a:ext cx="3723120" cy="219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111600</xdr:colOff>
      <xdr:row>14</xdr:row>
      <xdr:rowOff>13320</xdr:rowOff>
    </xdr:from>
    <xdr:to>
      <xdr:col>2</xdr:col>
      <xdr:colOff>476640</xdr:colOff>
      <xdr:row>24</xdr:row>
      <xdr:rowOff>70200</xdr:rowOff>
    </xdr:to>
    <xdr:graphicFrame>
      <xdr:nvGraphicFramePr>
        <xdr:cNvPr id="10" name=""/>
        <xdr:cNvGraphicFramePr/>
      </xdr:nvGraphicFramePr>
      <xdr:xfrm>
        <a:off x="111600" y="2289240"/>
        <a:ext cx="3014280" cy="168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570240</xdr:colOff>
      <xdr:row>15</xdr:row>
      <xdr:rowOff>44280</xdr:rowOff>
    </xdr:from>
    <xdr:to>
      <xdr:col>6</xdr:col>
      <xdr:colOff>182160</xdr:colOff>
      <xdr:row>25</xdr:row>
      <xdr:rowOff>87480</xdr:rowOff>
    </xdr:to>
    <xdr:graphicFrame>
      <xdr:nvGraphicFramePr>
        <xdr:cNvPr id="11" name=""/>
        <xdr:cNvGraphicFramePr/>
      </xdr:nvGraphicFramePr>
      <xdr:xfrm>
        <a:off x="3219480" y="2482560"/>
        <a:ext cx="2971800" cy="16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88560</xdr:colOff>
      <xdr:row>1</xdr:row>
      <xdr:rowOff>155880</xdr:rowOff>
    </xdr:from>
    <xdr:to>
      <xdr:col>8</xdr:col>
      <xdr:colOff>756360</xdr:colOff>
      <xdr:row>13</xdr:row>
      <xdr:rowOff>76320</xdr:rowOff>
    </xdr:to>
    <xdr:graphicFrame>
      <xdr:nvGraphicFramePr>
        <xdr:cNvPr id="12" name=""/>
        <xdr:cNvGraphicFramePr/>
      </xdr:nvGraphicFramePr>
      <xdr:xfrm>
        <a:off x="5284800" y="318600"/>
        <a:ext cx="3106080" cy="18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320040</xdr:colOff>
      <xdr:row>25</xdr:row>
      <xdr:rowOff>113400</xdr:rowOff>
    </xdr:from>
    <xdr:to>
      <xdr:col>6</xdr:col>
      <xdr:colOff>138600</xdr:colOff>
      <xdr:row>56</xdr:row>
      <xdr:rowOff>15480</xdr:rowOff>
    </xdr:to>
    <xdr:graphicFrame>
      <xdr:nvGraphicFramePr>
        <xdr:cNvPr id="13" name=""/>
        <xdr:cNvGraphicFramePr/>
      </xdr:nvGraphicFramePr>
      <xdr:xfrm>
        <a:off x="320040" y="4177440"/>
        <a:ext cx="8772840" cy="494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508320</xdr:colOff>
      <xdr:row>25</xdr:row>
      <xdr:rowOff>76320</xdr:rowOff>
    </xdr:from>
    <xdr:to>
      <xdr:col>17</xdr:col>
      <xdr:colOff>4320</xdr:colOff>
      <xdr:row>54</xdr:row>
      <xdr:rowOff>114840</xdr:rowOff>
    </xdr:to>
    <xdr:graphicFrame>
      <xdr:nvGraphicFramePr>
        <xdr:cNvPr id="14" name=""/>
        <xdr:cNvGraphicFramePr/>
      </xdr:nvGraphicFramePr>
      <xdr:xfrm>
        <a:off x="9462600" y="4140360"/>
        <a:ext cx="8436600" cy="475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312480</xdr:colOff>
      <xdr:row>57</xdr:row>
      <xdr:rowOff>122040</xdr:rowOff>
    </xdr:from>
    <xdr:to>
      <xdr:col>10</xdr:col>
      <xdr:colOff>352080</xdr:colOff>
      <xdr:row>100</xdr:row>
      <xdr:rowOff>29160</xdr:rowOff>
    </xdr:to>
    <xdr:graphicFrame>
      <xdr:nvGraphicFramePr>
        <xdr:cNvPr id="15" name=""/>
        <xdr:cNvGraphicFramePr/>
      </xdr:nvGraphicFramePr>
      <xdr:xfrm>
        <a:off x="312480" y="9388080"/>
        <a:ext cx="12245040" cy="689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67680</xdr:colOff>
      <xdr:row>31</xdr:row>
      <xdr:rowOff>119520</xdr:rowOff>
    </xdr:from>
    <xdr:to>
      <xdr:col>8</xdr:col>
      <xdr:colOff>227520</xdr:colOff>
      <xdr:row>58</xdr:row>
      <xdr:rowOff>103680</xdr:rowOff>
    </xdr:to>
    <xdr:graphicFrame>
      <xdr:nvGraphicFramePr>
        <xdr:cNvPr id="16" name=""/>
        <xdr:cNvGraphicFramePr/>
      </xdr:nvGraphicFramePr>
      <xdr:xfrm>
        <a:off x="67680" y="5158800"/>
        <a:ext cx="7835760" cy="437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186480</xdr:colOff>
      <xdr:row>13</xdr:row>
      <xdr:rowOff>73080</xdr:rowOff>
    </xdr:from>
    <xdr:to>
      <xdr:col>17</xdr:col>
      <xdr:colOff>405360</xdr:colOff>
      <xdr:row>46</xdr:row>
      <xdr:rowOff>106560</xdr:rowOff>
    </xdr:to>
    <xdr:graphicFrame>
      <xdr:nvGraphicFramePr>
        <xdr:cNvPr id="17" name=""/>
        <xdr:cNvGraphicFramePr/>
      </xdr:nvGraphicFramePr>
      <xdr:xfrm>
        <a:off x="7862400" y="2186280"/>
        <a:ext cx="7534080" cy="539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53640</xdr:colOff>
      <xdr:row>12</xdr:row>
      <xdr:rowOff>6480</xdr:rowOff>
    </xdr:from>
    <xdr:to>
      <xdr:col>5</xdr:col>
      <xdr:colOff>193680</xdr:colOff>
      <xdr:row>31</xdr:row>
      <xdr:rowOff>157680</xdr:rowOff>
    </xdr:to>
    <xdr:graphicFrame>
      <xdr:nvGraphicFramePr>
        <xdr:cNvPr id="18" name=""/>
        <xdr:cNvGraphicFramePr/>
      </xdr:nvGraphicFramePr>
      <xdr:xfrm>
        <a:off x="53640" y="1957320"/>
        <a:ext cx="53776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32760</xdr:colOff>
      <xdr:row>7</xdr:row>
      <xdr:rowOff>129960</xdr:rowOff>
    </xdr:from>
    <xdr:to>
      <xdr:col>6</xdr:col>
      <xdr:colOff>558000</xdr:colOff>
      <xdr:row>26</xdr:row>
      <xdr:rowOff>146160</xdr:rowOff>
    </xdr:to>
    <xdr:graphicFrame>
      <xdr:nvGraphicFramePr>
        <xdr:cNvPr id="19" name=""/>
        <xdr:cNvGraphicFramePr/>
      </xdr:nvGraphicFramePr>
      <xdr:xfrm>
        <a:off x="32760" y="1267920"/>
        <a:ext cx="5402160" cy="31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738720</xdr:colOff>
      <xdr:row>7</xdr:row>
      <xdr:rowOff>105840</xdr:rowOff>
    </xdr:from>
    <xdr:to>
      <xdr:col>13</xdr:col>
      <xdr:colOff>590760</xdr:colOff>
      <xdr:row>26</xdr:row>
      <xdr:rowOff>129960</xdr:rowOff>
    </xdr:to>
    <xdr:graphicFrame>
      <xdr:nvGraphicFramePr>
        <xdr:cNvPr id="20" name=""/>
        <xdr:cNvGraphicFramePr/>
      </xdr:nvGraphicFramePr>
      <xdr:xfrm>
        <a:off x="5615640" y="1243800"/>
        <a:ext cx="5541480" cy="311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32760</xdr:colOff>
      <xdr:row>7</xdr:row>
      <xdr:rowOff>65160</xdr:rowOff>
    </xdr:from>
    <xdr:to>
      <xdr:col>19</xdr:col>
      <xdr:colOff>336240</xdr:colOff>
      <xdr:row>22</xdr:row>
      <xdr:rowOff>40680</xdr:rowOff>
    </xdr:to>
    <xdr:graphicFrame>
      <xdr:nvGraphicFramePr>
        <xdr:cNvPr id="21" name=""/>
        <xdr:cNvGraphicFramePr/>
      </xdr:nvGraphicFramePr>
      <xdr:xfrm>
        <a:off x="11412000" y="1203120"/>
        <a:ext cx="4367520" cy="241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7</xdr:row>
      <xdr:rowOff>0</xdr:rowOff>
    </xdr:from>
    <xdr:to>
      <xdr:col>6</xdr:col>
      <xdr:colOff>740520</xdr:colOff>
      <xdr:row>26</xdr:row>
      <xdr:rowOff>154440</xdr:rowOff>
    </xdr:to>
    <xdr:graphicFrame>
      <xdr:nvGraphicFramePr>
        <xdr:cNvPr id="22" name=""/>
        <xdr:cNvGraphicFramePr/>
      </xdr:nvGraphicFramePr>
      <xdr:xfrm>
        <a:off x="49320" y="1137960"/>
        <a:ext cx="556812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781920</xdr:colOff>
      <xdr:row>7</xdr:row>
      <xdr:rowOff>24480</xdr:rowOff>
    </xdr:from>
    <xdr:to>
      <xdr:col>13</xdr:col>
      <xdr:colOff>40320</xdr:colOff>
      <xdr:row>27</xdr:row>
      <xdr:rowOff>16200</xdr:rowOff>
    </xdr:to>
    <xdr:graphicFrame>
      <xdr:nvGraphicFramePr>
        <xdr:cNvPr id="23" name=""/>
        <xdr:cNvGraphicFramePr/>
      </xdr:nvGraphicFramePr>
      <xdr:xfrm>
        <a:off x="5658840" y="1162440"/>
        <a:ext cx="576432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320040</xdr:colOff>
      <xdr:row>7</xdr:row>
      <xdr:rowOff>73080</xdr:rowOff>
    </xdr:from>
    <xdr:to>
      <xdr:col>19</xdr:col>
      <xdr:colOff>418320</xdr:colOff>
      <xdr:row>26</xdr:row>
      <xdr:rowOff>16200</xdr:rowOff>
    </xdr:to>
    <xdr:graphicFrame>
      <xdr:nvGraphicFramePr>
        <xdr:cNvPr id="24" name=""/>
        <xdr:cNvGraphicFramePr/>
      </xdr:nvGraphicFramePr>
      <xdr:xfrm>
        <a:off x="11702880" y="1211040"/>
        <a:ext cx="5445000" cy="303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3" min="3" style="1" width="15.58"/>
    <col collapsed="false" customWidth="true" hidden="false" outlineLevel="0" max="4" min="4" style="1" width="17.34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</row>
    <row r="2" customFormat="false" ht="12.8" hidden="false" customHeight="false" outlineLevel="0" collapsed="false">
      <c r="A2" s="2" t="s">
        <v>1</v>
      </c>
      <c r="B2" s="1" t="n">
        <v>25.750382</v>
      </c>
      <c r="C2" s="1" t="n">
        <v>10.827178</v>
      </c>
      <c r="D2" s="1" t="n">
        <v>15.662258</v>
      </c>
      <c r="E2" s="1" t="n">
        <v>10.950608</v>
      </c>
      <c r="F2" s="1" t="n">
        <v>13.276007</v>
      </c>
      <c r="G2" s="1" t="n">
        <v>10.657489</v>
      </c>
      <c r="H2" s="1" t="n">
        <v>12.100061</v>
      </c>
      <c r="I2" s="1" t="n">
        <v>11.121307</v>
      </c>
      <c r="J2" s="1" t="n">
        <v>12.155109</v>
      </c>
      <c r="K2" s="1" t="n">
        <v>11.81695</v>
      </c>
      <c r="L2" s="1" t="n">
        <v>13.432453</v>
      </c>
      <c r="M2" s="1" t="n">
        <v>10.944302</v>
      </c>
      <c r="N2" s="1" t="n">
        <v>14.49434</v>
      </c>
      <c r="O2" s="1" t="n">
        <v>12.020738</v>
      </c>
      <c r="P2" s="1" t="n">
        <v>14.103673</v>
      </c>
      <c r="Q2" s="1" t="n">
        <v>11.967049</v>
      </c>
    </row>
    <row r="3" customFormat="false" ht="12.8" hidden="false" customHeight="false" outlineLevel="0" collapsed="false">
      <c r="A3" s="3" t="s">
        <v>2</v>
      </c>
      <c r="B3" s="1" t="n">
        <v>58.828317</v>
      </c>
      <c r="C3" s="1" t="n">
        <v>23.616813</v>
      </c>
      <c r="D3" s="1" t="n">
        <v>32.162681</v>
      </c>
      <c r="E3" s="1" t="n">
        <v>22.446276</v>
      </c>
      <c r="F3" s="1" t="n">
        <v>29.118322</v>
      </c>
      <c r="G3" s="1" t="n">
        <v>22.417135</v>
      </c>
      <c r="H3" s="1" t="n">
        <v>25.651885</v>
      </c>
      <c r="I3" s="1" t="n">
        <v>22.387904</v>
      </c>
      <c r="J3" s="1" t="n">
        <v>25.126759</v>
      </c>
      <c r="K3" s="1" t="n">
        <v>23.524555</v>
      </c>
      <c r="L3" s="1" t="n">
        <v>23.472056</v>
      </c>
      <c r="M3" s="1" t="n">
        <v>24.822378</v>
      </c>
      <c r="N3" s="1" t="n">
        <v>24.383993</v>
      </c>
      <c r="O3" s="1" t="n">
        <v>23.022025</v>
      </c>
      <c r="P3" s="1" t="n">
        <v>23.819703</v>
      </c>
      <c r="Q3" s="1" t="n">
        <v>22.644457</v>
      </c>
    </row>
    <row r="4" customFormat="false" ht="12.8" hidden="false" customHeight="false" outlineLevel="0" collapsed="false">
      <c r="A4" s="4" t="s">
        <v>3</v>
      </c>
      <c r="B4" s="1" t="n">
        <v>61.408614</v>
      </c>
      <c r="C4" s="1" t="n">
        <v>28.5386</v>
      </c>
      <c r="D4" s="1" t="n">
        <v>36.712483</v>
      </c>
      <c r="E4" s="1" t="n">
        <v>27.292111</v>
      </c>
      <c r="F4" s="1" t="n">
        <v>33.138838</v>
      </c>
      <c r="G4" s="1" t="n">
        <v>27.97219</v>
      </c>
      <c r="H4" s="1" t="n">
        <v>31.222553</v>
      </c>
      <c r="I4" s="1" t="n">
        <v>28.098137</v>
      </c>
      <c r="J4" s="1" t="n">
        <v>28.896649</v>
      </c>
      <c r="K4" s="1" t="n">
        <v>27.267981</v>
      </c>
      <c r="L4" s="1" t="n">
        <v>28.900512</v>
      </c>
      <c r="M4" s="1" t="n">
        <v>29.489964</v>
      </c>
      <c r="N4" s="1" t="n">
        <v>28.845079</v>
      </c>
      <c r="O4" s="1" t="n">
        <v>27.650134</v>
      </c>
      <c r="P4" s="1" t="n">
        <v>29.035338</v>
      </c>
      <c r="Q4" s="1" t="n">
        <v>27.522796</v>
      </c>
    </row>
    <row r="5" customFormat="false" ht="12.8" hidden="false" customHeight="false" outlineLevel="0" collapsed="false">
      <c r="A5" s="1" t="s">
        <v>4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</row>
    <row r="6" customFormat="false" ht="12.8" hidden="false" customHeight="false" outlineLevel="0" collapsed="false">
      <c r="A6" s="2" t="s">
        <v>1</v>
      </c>
      <c r="B6" s="1" t="n">
        <v>0</v>
      </c>
      <c r="C6" s="1" t="n">
        <f aca="false">($B$2/C2)</f>
        <v>2.37830965741951</v>
      </c>
      <c r="D6" s="1" t="n">
        <f aca="false">($B$2/D2)</f>
        <v>1.64410406213459</v>
      </c>
      <c r="E6" s="1" t="n">
        <f aca="false">($B$2/E2)</f>
        <v>2.35150249191643</v>
      </c>
      <c r="F6" s="1" t="n">
        <f aca="false">($B$2/F2)</f>
        <v>1.93961798905349</v>
      </c>
      <c r="G6" s="1" t="n">
        <f aca="false">($B$2/G2)</f>
        <v>2.41617720646955</v>
      </c>
      <c r="H6" s="1" t="n">
        <f aca="false">($B$2/H2)</f>
        <v>2.12812001526273</v>
      </c>
      <c r="I6" s="1" t="n">
        <f aca="false">($B$2/I2)</f>
        <v>2.31540969060561</v>
      </c>
      <c r="J6" s="1" t="n">
        <f aca="false">($B$2/J2)</f>
        <v>2.1184821954291</v>
      </c>
      <c r="K6" s="1" t="n">
        <f aca="false">($B$2/K2)</f>
        <v>2.17910560677671</v>
      </c>
      <c r="L6" s="1" t="n">
        <f aca="false">($B$2/L2)</f>
        <v>1.91702751537638</v>
      </c>
      <c r="M6" s="1" t="n">
        <f aca="false">($B$2/M2)</f>
        <v>2.35285740470247</v>
      </c>
      <c r="N6" s="1" t="n">
        <f aca="false">($B$2/N2)</f>
        <v>1.77658189334595</v>
      </c>
      <c r="O6" s="1" t="n">
        <f aca="false">($B$2/O2)</f>
        <v>2.14216315171331</v>
      </c>
      <c r="P6" s="1" t="n">
        <f aca="false">($B$2/P2)</f>
        <v>1.82579261444873</v>
      </c>
      <c r="Q6" s="1" t="n">
        <f aca="false">($B$2/Q2)</f>
        <v>2.15177375809191</v>
      </c>
    </row>
    <row r="7" customFormat="false" ht="12.8" hidden="false" customHeight="false" outlineLevel="0" collapsed="false">
      <c r="A7" s="3" t="s">
        <v>2</v>
      </c>
      <c r="B7" s="1" t="n">
        <v>0</v>
      </c>
      <c r="C7" s="1" t="n">
        <f aca="false">($B$3/C3)</f>
        <v>2.49095070533014</v>
      </c>
      <c r="D7" s="1" t="n">
        <f aca="false">($B$3/D3)</f>
        <v>1.82908623195933</v>
      </c>
      <c r="E7" s="1" t="n">
        <f aca="false">($B$3/E3)</f>
        <v>2.6208497569931</v>
      </c>
      <c r="F7" s="1" t="n">
        <f aca="false">($B$3/F3)</f>
        <v>2.02031961182379</v>
      </c>
      <c r="G7" s="1" t="n">
        <f aca="false">($B$3/G3)</f>
        <v>2.62425671255493</v>
      </c>
      <c r="H7" s="1" t="n">
        <f aca="false">($B$3/H3)</f>
        <v>2.29333310203129</v>
      </c>
      <c r="I7" s="1" t="n">
        <f aca="false">($B$3/I3)</f>
        <v>2.62768310066007</v>
      </c>
      <c r="J7" s="1" t="n">
        <f aca="false">($B$3/J3)</f>
        <v>2.34126164062783</v>
      </c>
      <c r="K7" s="1" t="n">
        <f aca="false">($B$3/K3)</f>
        <v>2.50071965229523</v>
      </c>
      <c r="L7" s="1" t="n">
        <f aca="false">($B$3/L3)</f>
        <v>2.50631291097806</v>
      </c>
      <c r="M7" s="1" t="n">
        <f aca="false">($B$3/M3)</f>
        <v>2.36997103984155</v>
      </c>
      <c r="N7" s="1" t="n">
        <f aca="false">($B$3/N3)</f>
        <v>2.41257930971355</v>
      </c>
      <c r="O7" s="1" t="n">
        <f aca="false">($B$3/O3)</f>
        <v>2.55530592986499</v>
      </c>
      <c r="P7" s="1" t="n">
        <f aca="false">($B$3/P3)</f>
        <v>2.46973343874187</v>
      </c>
      <c r="Q7" s="1" t="n">
        <f aca="false">($B$3/Q3)</f>
        <v>2.59791246043127</v>
      </c>
    </row>
    <row r="8" customFormat="false" ht="12.8" hidden="false" customHeight="false" outlineLevel="0" collapsed="false">
      <c r="A8" s="4" t="s">
        <v>3</v>
      </c>
      <c r="B8" s="1" t="n">
        <v>0</v>
      </c>
      <c r="C8" s="1" t="n">
        <f aca="false">($B$4/C4)</f>
        <v>2.15177387818604</v>
      </c>
      <c r="D8" s="1" t="n">
        <f aca="false">($B$4/D4)</f>
        <v>1.67269029447014</v>
      </c>
      <c r="E8" s="1" t="n">
        <f aca="false">($B$4/E4)</f>
        <v>2.25004998697243</v>
      </c>
      <c r="F8" s="1" t="n">
        <f aca="false">($B$4/F4)</f>
        <v>1.85307082885646</v>
      </c>
      <c r="G8" s="1" t="n">
        <f aca="false">($B$4/G4)</f>
        <v>2.19534523396273</v>
      </c>
      <c r="H8" s="1" t="n">
        <f aca="false">($B$4/H4)</f>
        <v>1.96680309902909</v>
      </c>
      <c r="I8" s="1" t="n">
        <f aca="false">($B$4/I4)</f>
        <v>2.18550482546227</v>
      </c>
      <c r="J8" s="1" t="n">
        <f aca="false">($B$4/J4)</f>
        <v>2.12511194637136</v>
      </c>
      <c r="K8" s="1" t="n">
        <f aca="false">($B$4/K4)</f>
        <v>2.25204110271311</v>
      </c>
      <c r="L8" s="1" t="n">
        <f aca="false">($B$4/L4)</f>
        <v>2.12482789232246</v>
      </c>
      <c r="M8" s="1" t="n">
        <f aca="false">($B$4/M4)</f>
        <v>2.08235635689484</v>
      </c>
      <c r="N8" s="1" t="n">
        <f aca="false">($B$4/N4)</f>
        <v>2.12891127807277</v>
      </c>
      <c r="O8" s="1" t="n">
        <f aca="false">($B$4/O4)</f>
        <v>2.22091560207267</v>
      </c>
      <c r="P8" s="1" t="n">
        <f aca="false">($B$4/P4)</f>
        <v>2.11496122414693</v>
      </c>
      <c r="Q8" s="1" t="n">
        <f aca="false">($B$4/Q4)</f>
        <v>2.23119097347522</v>
      </c>
    </row>
    <row r="9" customFormat="false" ht="12.8" hidden="false" customHeight="false" outlineLevel="0" collapsed="false">
      <c r="A9" s="1" t="s">
        <v>5</v>
      </c>
      <c r="B9" s="5" t="n">
        <v>1</v>
      </c>
      <c r="C9" s="5" t="n">
        <v>2</v>
      </c>
      <c r="D9" s="5" t="n">
        <v>3</v>
      </c>
      <c r="E9" s="5" t="n">
        <v>4</v>
      </c>
      <c r="F9" s="5" t="n">
        <v>5</v>
      </c>
      <c r="G9" s="5" t="n">
        <v>6</v>
      </c>
      <c r="H9" s="5" t="n">
        <v>7</v>
      </c>
      <c r="I9" s="5" t="n">
        <v>8</v>
      </c>
      <c r="J9" s="5" t="n">
        <v>9</v>
      </c>
      <c r="K9" s="5" t="n">
        <v>10</v>
      </c>
      <c r="L9" s="5" t="n">
        <v>11</v>
      </c>
      <c r="M9" s="5" t="n">
        <v>12</v>
      </c>
      <c r="N9" s="5" t="n">
        <v>13</v>
      </c>
      <c r="O9" s="5" t="n">
        <v>14</v>
      </c>
      <c r="P9" s="5" t="n">
        <v>15</v>
      </c>
      <c r="Q9" s="5" t="n">
        <v>16</v>
      </c>
    </row>
    <row r="10" customFormat="false" ht="12.8" hidden="false" customHeight="false" outlineLevel="0" collapsed="false">
      <c r="A10" s="2" t="s">
        <v>1</v>
      </c>
      <c r="B10" s="1" t="n">
        <f aca="false">(B6/B1)</f>
        <v>0</v>
      </c>
      <c r="C10" s="1" t="n">
        <f aca="false">(C6/C1) * 100</f>
        <v>118.915482870975</v>
      </c>
      <c r="D10" s="1" t="n">
        <f aca="false">(D6/D1) * 100</f>
        <v>54.8034687378197</v>
      </c>
      <c r="E10" s="1" t="n">
        <f aca="false">(E6/E1) * 100</f>
        <v>58.7875622979108</v>
      </c>
      <c r="F10" s="1" t="n">
        <f aca="false">(F6/F1) * 100</f>
        <v>38.7923597810697</v>
      </c>
      <c r="G10" s="1" t="n">
        <f aca="false">(G6/G1) * 100</f>
        <v>40.2696201078259</v>
      </c>
      <c r="H10" s="1" t="n">
        <f aca="false">(H6/H1) * 100</f>
        <v>30.4017145037533</v>
      </c>
      <c r="I10" s="1" t="n">
        <f aca="false">(I6/I1) * 100</f>
        <v>28.9426211325701</v>
      </c>
      <c r="J10" s="1" t="n">
        <f aca="false">(J6/J1) * 100</f>
        <v>23.5386910603233</v>
      </c>
      <c r="K10" s="1" t="n">
        <f aca="false">(K6/K1) * 100</f>
        <v>21.7910560677671</v>
      </c>
      <c r="L10" s="1" t="n">
        <f aca="false">(L6/L1) * 100</f>
        <v>17.427522867058</v>
      </c>
      <c r="M10" s="1" t="n">
        <f aca="false">(M6/M1) * 100</f>
        <v>19.6071450391872</v>
      </c>
      <c r="N10" s="1" t="n">
        <f aca="false">(N6/N1) * 100</f>
        <v>13.6660145641997</v>
      </c>
      <c r="O10" s="1" t="n">
        <f aca="false">(O6/O1) * 100</f>
        <v>15.3011653693808</v>
      </c>
      <c r="P10" s="1" t="n">
        <f aca="false">(P6/P1) * 100</f>
        <v>12.1719507629916</v>
      </c>
      <c r="Q10" s="1" t="n">
        <f aca="false">(Q6/Q1) * 100</f>
        <v>13.4485859880744</v>
      </c>
    </row>
    <row r="11" customFormat="false" ht="12.8" hidden="false" customHeight="false" outlineLevel="0" collapsed="false">
      <c r="A11" s="3" t="s">
        <v>2</v>
      </c>
      <c r="B11" s="1" t="n">
        <f aca="false">(B7/B1)</f>
        <v>0</v>
      </c>
      <c r="C11" s="1" t="n">
        <f aca="false">(C7/C1)*100</f>
        <v>124.547535266507</v>
      </c>
      <c r="D11" s="1" t="n">
        <f aca="false">(D7/D1)*100</f>
        <v>60.9695410653111</v>
      </c>
      <c r="E11" s="1" t="n">
        <f aca="false">(E7/E1)*100</f>
        <v>65.5212439248274</v>
      </c>
      <c r="F11" s="1" t="n">
        <f aca="false">(F7/F1)*100</f>
        <v>40.4063922364757</v>
      </c>
      <c r="G11" s="1" t="n">
        <f aca="false">(G7/G1)*100</f>
        <v>43.7376118759155</v>
      </c>
      <c r="H11" s="1" t="n">
        <f aca="false">(H7/H1)*100</f>
        <v>32.7619014575899</v>
      </c>
      <c r="I11" s="1" t="n">
        <f aca="false">(I7/I1)*100</f>
        <v>32.8460387582509</v>
      </c>
      <c r="J11" s="1" t="n">
        <f aca="false">(J7/J1)*100</f>
        <v>26.0140182291981</v>
      </c>
      <c r="K11" s="1" t="n">
        <f aca="false">(K7/K1)*100</f>
        <v>25.0071965229523</v>
      </c>
      <c r="L11" s="1" t="n">
        <f aca="false">(L7/L1)*100</f>
        <v>22.7846628270733</v>
      </c>
      <c r="M11" s="1" t="n">
        <f aca="false">(M7/M1)*100</f>
        <v>19.7497586653462</v>
      </c>
      <c r="N11" s="1" t="n">
        <f aca="false">(N7/N1)*100</f>
        <v>18.5583023824119</v>
      </c>
      <c r="O11" s="1" t="n">
        <f aca="false">(O7/O1)*100</f>
        <v>18.2521852133213</v>
      </c>
      <c r="P11" s="1" t="n">
        <f aca="false">(P7/P1)*100</f>
        <v>16.4648895916125</v>
      </c>
      <c r="Q11" s="1" t="n">
        <f aca="false">(Q7/Q1)*100</f>
        <v>16.2369528776954</v>
      </c>
    </row>
    <row r="12" customFormat="false" ht="12.8" hidden="false" customHeight="false" outlineLevel="0" collapsed="false">
      <c r="A12" s="4" t="s">
        <v>3</v>
      </c>
      <c r="B12" s="1" t="n">
        <f aca="false">B8/B1</f>
        <v>0</v>
      </c>
      <c r="C12" s="1" t="n">
        <f aca="false">(C8/C1)*100</f>
        <v>107.588693909302</v>
      </c>
      <c r="D12" s="1" t="n">
        <f aca="false">(D8/D1)*100</f>
        <v>55.7563431490047</v>
      </c>
      <c r="E12" s="1" t="n">
        <f aca="false">(E8/E1)*100</f>
        <v>56.2512496743106</v>
      </c>
      <c r="F12" s="1" t="n">
        <f aca="false">(F8/F1)*100</f>
        <v>37.0614165771292</v>
      </c>
      <c r="G12" s="1" t="n">
        <f aca="false">(G8/G1)*100</f>
        <v>36.5890872327122</v>
      </c>
      <c r="H12" s="1" t="n">
        <f aca="false">(H8/H1)*100</f>
        <v>28.097187128987</v>
      </c>
      <c r="I12" s="1" t="n">
        <f aca="false">(I8/I1)*100</f>
        <v>27.3188103182784</v>
      </c>
      <c r="J12" s="1" t="n">
        <f aca="false">(J8/J1)*100</f>
        <v>23.6123549596818</v>
      </c>
      <c r="K12" s="1" t="n">
        <f aca="false">(K8/K1)*100</f>
        <v>22.5204110271311</v>
      </c>
      <c r="L12" s="1" t="n">
        <f aca="false">(L8/L1)*100</f>
        <v>19.3166172029315</v>
      </c>
      <c r="M12" s="1" t="n">
        <f aca="false">(M8/M1)*100</f>
        <v>17.3529696407903</v>
      </c>
      <c r="N12" s="1" t="n">
        <f aca="false">(N8/N1)*100</f>
        <v>16.3762406005598</v>
      </c>
      <c r="O12" s="1" t="n">
        <f aca="false">(O8/O1)*100</f>
        <v>15.8636828719476</v>
      </c>
      <c r="P12" s="1" t="n">
        <f aca="false">(P8/P1)*100</f>
        <v>14.0997414943129</v>
      </c>
      <c r="Q12" s="1" t="n">
        <f aca="false">(Q8/Q1)*100</f>
        <v>13.9449435842201</v>
      </c>
    </row>
    <row r="15" customFormat="false" ht="12.8" hidden="false" customHeight="false" outlineLevel="0" collapsed="false">
      <c r="J15" s="6" t="s">
        <v>0</v>
      </c>
    </row>
    <row r="16" customFormat="false" ht="12.8" hidden="false" customHeight="false" outlineLevel="0" collapsed="false">
      <c r="B16" s="6" t="s">
        <v>6</v>
      </c>
      <c r="E16" s="6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27" activeCellId="0" sqref="J27"/>
    </sheetView>
  </sheetViews>
  <sheetFormatPr defaultColWidth="11.53515625" defaultRowHeight="12.8" zeroHeight="false" outlineLevelRow="0" outlineLevelCol="0"/>
  <cols>
    <col collapsed="false" customWidth="true" hidden="false" outlineLevel="0" max="15" min="15" style="1" width="16.36"/>
  </cols>
  <sheetData>
    <row r="1" customFormat="false" ht="12.8" hidden="false" customHeight="false" outlineLevel="0" collapsed="false">
      <c r="A1" s="17" t="s">
        <v>0</v>
      </c>
      <c r="B1" s="16" t="n">
        <v>1</v>
      </c>
      <c r="C1" s="16" t="n">
        <v>2</v>
      </c>
      <c r="D1" s="16" t="n">
        <v>4</v>
      </c>
      <c r="E1" s="16" t="n">
        <v>8</v>
      </c>
      <c r="H1" s="17" t="s">
        <v>4</v>
      </c>
      <c r="I1" s="16" t="n">
        <v>1</v>
      </c>
      <c r="J1" s="16" t="n">
        <v>2</v>
      </c>
      <c r="K1" s="16" t="n">
        <v>4</v>
      </c>
      <c r="L1" s="16" t="n">
        <v>8</v>
      </c>
      <c r="O1" s="17" t="s">
        <v>6</v>
      </c>
      <c r="P1" s="16" t="n">
        <v>1</v>
      </c>
      <c r="Q1" s="16" t="n">
        <v>2</v>
      </c>
      <c r="R1" s="16" t="n">
        <v>4</v>
      </c>
      <c r="S1" s="16" t="n">
        <v>8</v>
      </c>
    </row>
    <row r="2" customFormat="false" ht="12.8" hidden="false" customHeight="false" outlineLevel="0" collapsed="false">
      <c r="A2" s="15" t="s">
        <v>13</v>
      </c>
      <c r="B2" s="1" t="n">
        <f aca="false">AVERAGE('N=2.5k -O2 prof static'!B2:B6)</f>
        <v>22.515837</v>
      </c>
      <c r="C2" s="1" t="n">
        <f aca="false">AVERAGE('N=2.5k -O2 prof static'!C2:C6)</f>
        <v>12.7615568</v>
      </c>
      <c r="D2" s="1" t="n">
        <f aca="false">AVERAGE('N=2.5k -O2 prof static'!D2:D6)</f>
        <v>7.1627328</v>
      </c>
      <c r="E2" s="1" t="n">
        <f aca="false">AVERAGE('N=2.5k -O2 prof static'!E2:E6)</f>
        <v>5.2726124</v>
      </c>
      <c r="H2" s="15" t="s">
        <v>13</v>
      </c>
      <c r="I2" s="1" t="n">
        <f aca="false">AVERAGE('N=2.5k -O2 prof static'!I2:I6)</f>
        <v>1</v>
      </c>
      <c r="J2" s="1" t="n">
        <f aca="false">AVERAGE('N=2.5k -O2 prof static'!J2:J6)</f>
        <v>1.76437551676352</v>
      </c>
      <c r="K2" s="1" t="n">
        <f aca="false">AVERAGE('N=2.5k -O2 prof static'!K2:K6)</f>
        <v>3.14435393673651</v>
      </c>
      <c r="L2" s="1" t="n">
        <f aca="false">AVERAGE('N=2.5k -O2 prof static'!L2:L6)</f>
        <v>4.27333957855259</v>
      </c>
      <c r="O2" s="15" t="s">
        <v>13</v>
      </c>
      <c r="P2" s="1" t="n">
        <f aca="false">I2/I1 * 100</f>
        <v>100</v>
      </c>
      <c r="Q2" s="1" t="n">
        <f aca="false">J2/J1 * 100</f>
        <v>88.2187758381758</v>
      </c>
      <c r="R2" s="1" t="n">
        <f aca="false">K2/K1 * 100</f>
        <v>78.6088484184128</v>
      </c>
      <c r="S2" s="1" t="n">
        <f aca="false">L2/L1 * 100</f>
        <v>53.4167447319073</v>
      </c>
    </row>
    <row r="3" customFormat="false" ht="12.8" hidden="false" customHeight="false" outlineLevel="0" collapsed="false">
      <c r="A3" s="7" t="s">
        <v>22</v>
      </c>
      <c r="B3" s="1" t="n">
        <f aca="false">AVERAGE('N=2.5k -O2 prof dynamic'!B2:B6)</f>
        <v>22.7935772</v>
      </c>
      <c r="C3" s="1" t="n">
        <f aca="false">AVERAGE('N=2.5k -O2 prof dynamic'!C2:C6)</f>
        <v>12.830275</v>
      </c>
      <c r="D3" s="1" t="n">
        <f aca="false">AVERAGE('N=2.5k -O2 prof dynamic'!D2:D6)</f>
        <v>8.3679302</v>
      </c>
      <c r="E3" s="1" t="n">
        <f aca="false">AVERAGE('N=2.5k -O2 prof dynamic'!E2:E6)</f>
        <v>6.2719808</v>
      </c>
      <c r="H3" s="7" t="s">
        <v>22</v>
      </c>
      <c r="I3" s="1" t="n">
        <f aca="false">AVERAGE('N=2.5k -O2 prof dynamic'!I2:I6)</f>
        <v>1</v>
      </c>
      <c r="J3" s="1" t="n">
        <f aca="false">AVERAGE('N=2.5k -O2 prof dynamic'!J2:J6)</f>
        <v>1.77692750094003</v>
      </c>
      <c r="K3" s="1" t="n">
        <f aca="false">AVERAGE('N=2.5k -O2 prof dynamic'!K2:K6)</f>
        <v>2.72471720917163</v>
      </c>
      <c r="L3" s="1" t="n">
        <f aca="false">AVERAGE('N=2.5k -O2 prof dynamic'!L2:L6)</f>
        <v>3.63555826106608</v>
      </c>
      <c r="O3" s="7" t="s">
        <v>22</v>
      </c>
      <c r="P3" s="1" t="n">
        <f aca="false">I3/I$1 * 100</f>
        <v>100</v>
      </c>
      <c r="Q3" s="1" t="n">
        <f aca="false">J3/J$1 * 100</f>
        <v>88.8463750470013</v>
      </c>
      <c r="R3" s="1" t="n">
        <f aca="false">K3/K$1 * 100</f>
        <v>68.1179302292908</v>
      </c>
      <c r="S3" s="1" t="n">
        <f aca="false">L3/L$1 * 100</f>
        <v>45.444478263326</v>
      </c>
    </row>
    <row r="4" customFormat="false" ht="12.8" hidden="false" customHeight="false" outlineLevel="0" collapsed="false">
      <c r="A4" s="13" t="s">
        <v>45</v>
      </c>
      <c r="B4" s="1" t="n">
        <f aca="false">AVERAGE('N=2.5k -O2 prof guided'!B2:B6)</f>
        <v>22.6913456</v>
      </c>
      <c r="C4" s="1" t="n">
        <f aca="false">AVERAGE('N=2.5k -O2 prof guided'!C2:C6)</f>
        <v>12.6172702</v>
      </c>
      <c r="D4" s="1" t="n">
        <f aca="false">AVERAGE('N=2.5k -O2 prof guided'!D2:D6)</f>
        <v>8.611821</v>
      </c>
      <c r="E4" s="1" t="n">
        <f aca="false">AVERAGE('N=2.5k -O2 prof guided'!E2:E6)</f>
        <v>6.3310236</v>
      </c>
      <c r="H4" s="13" t="s">
        <v>45</v>
      </c>
      <c r="I4" s="1" t="n">
        <f aca="false">AVERAGE('N=2.5k -O2 prof guided'!I2:I6)</f>
        <v>1</v>
      </c>
      <c r="J4" s="1" t="n">
        <f aca="false">AVERAGE('N=2.5k -O2 prof guided'!J2:J6)</f>
        <v>1.79846565078398</v>
      </c>
      <c r="K4" s="1" t="n">
        <f aca="false">AVERAGE('N=2.5k -O2 prof guided'!K2:K6)</f>
        <v>2.63502052438874</v>
      </c>
      <c r="L4" s="1" t="n">
        <f aca="false">AVERAGE('N=2.5k -O2 prof guided'!L2:L6)</f>
        <v>3.58484351566992</v>
      </c>
      <c r="O4" s="13" t="s">
        <v>45</v>
      </c>
      <c r="P4" s="1" t="n">
        <f aca="false">I4/I$1 * 100</f>
        <v>100</v>
      </c>
      <c r="Q4" s="1" t="n">
        <f aca="false">J4/J$1 * 100</f>
        <v>89.9232825391988</v>
      </c>
      <c r="R4" s="1" t="n">
        <f aca="false">K4/K$1 * 100</f>
        <v>65.8755131097186</v>
      </c>
      <c r="S4" s="1" t="n">
        <f aca="false">L4/L$1 * 100</f>
        <v>44.810543945874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4" activeCellId="0" sqref="M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5"/>
  </cols>
  <sheetData>
    <row r="1" customFormat="false" ht="12.8" hidden="false" customHeight="false" outlineLevel="0" collapsed="false">
      <c r="A1" s="7" t="s">
        <v>7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8" t="s">
        <v>1</v>
      </c>
      <c r="B2" s="1" t="n">
        <v>241.165675</v>
      </c>
      <c r="C2" s="1" t="n">
        <v>131.591662</v>
      </c>
      <c r="D2" s="1" t="n">
        <v>98.11338</v>
      </c>
      <c r="E2" s="1" t="n">
        <v>86.861908</v>
      </c>
    </row>
    <row r="3" customFormat="false" ht="12.8" hidden="false" customHeight="false" outlineLevel="0" collapsed="false">
      <c r="A3" s="8" t="s">
        <v>2</v>
      </c>
      <c r="B3" s="1" t="n">
        <v>496.780565</v>
      </c>
      <c r="C3" s="1" t="n">
        <v>273.7279</v>
      </c>
      <c r="D3" s="1" t="n">
        <v>213.71958</v>
      </c>
      <c r="E3" s="1" t="n">
        <v>186.350883</v>
      </c>
    </row>
    <row r="4" customFormat="false" ht="12.8" hidden="false" customHeight="false" outlineLevel="0" collapsed="false">
      <c r="A4" s="8" t="s">
        <v>3</v>
      </c>
      <c r="B4" s="1" t="n">
        <v>480.732935</v>
      </c>
      <c r="C4" s="1" t="n">
        <v>265.863294</v>
      </c>
      <c r="D4" s="1" t="n">
        <v>207.719863</v>
      </c>
      <c r="E4" s="1" t="n">
        <v>177.944</v>
      </c>
    </row>
    <row r="5" customFormat="false" ht="12.8" hidden="false" customHeight="false" outlineLevel="0" collapsed="false">
      <c r="A5" s="1" t="s">
        <v>4</v>
      </c>
      <c r="B5" s="1" t="n">
        <v>1</v>
      </c>
      <c r="C5" s="1" t="n">
        <v>2</v>
      </c>
      <c r="D5" s="1" t="n">
        <v>3</v>
      </c>
      <c r="E5" s="1" t="n">
        <v>4</v>
      </c>
    </row>
    <row r="6" customFormat="false" ht="12.8" hidden="false" customHeight="false" outlineLevel="0" collapsed="false">
      <c r="A6" s="8" t="s">
        <v>1</v>
      </c>
      <c r="B6" s="1" t="n">
        <f aca="false">($B$2/B2)</f>
        <v>1</v>
      </c>
      <c r="C6" s="1" t="n">
        <f aca="false">($B$2/C2)</f>
        <v>1.83268203573567</v>
      </c>
      <c r="D6" s="1" t="n">
        <f aca="false">($B$2/D2)</f>
        <v>2.45803044396187</v>
      </c>
      <c r="E6" s="1" t="n">
        <f aca="false">($B$2/E2)</f>
        <v>2.77642617521135</v>
      </c>
    </row>
    <row r="7" customFormat="false" ht="12.8" hidden="false" customHeight="false" outlineLevel="0" collapsed="false">
      <c r="A7" s="8" t="s">
        <v>2</v>
      </c>
      <c r="B7" s="1" t="n">
        <f aca="false">($B$3/B3)</f>
        <v>1</v>
      </c>
      <c r="C7" s="1" t="n">
        <f aca="false">($B$3/C3)</f>
        <v>1.81487004064986</v>
      </c>
      <c r="D7" s="1" t="n">
        <f aca="false">($B$3/D3)</f>
        <v>2.32445040833414</v>
      </c>
      <c r="E7" s="1" t="n">
        <f aca="false">($B$3/E3)</f>
        <v>2.66583424238457</v>
      </c>
    </row>
    <row r="8" customFormat="false" ht="12.8" hidden="false" customHeight="false" outlineLevel="0" collapsed="false">
      <c r="A8" s="8" t="s">
        <v>3</v>
      </c>
      <c r="B8" s="1" t="n">
        <f aca="false">($B$4/B4)</f>
        <v>1</v>
      </c>
      <c r="C8" s="1" t="n">
        <f aca="false">($B$4/C4)</f>
        <v>1.80819596329834</v>
      </c>
      <c r="D8" s="1" t="n">
        <f aca="false">($B$4/D4)</f>
        <v>2.31433300627586</v>
      </c>
      <c r="E8" s="1" t="n">
        <f aca="false">($B$4/E4)</f>
        <v>2.70159676639842</v>
      </c>
    </row>
    <row r="9" customFormat="false" ht="12.8" hidden="false" customHeight="false" outlineLevel="0" collapsed="false">
      <c r="A9" s="6" t="s">
        <v>5</v>
      </c>
      <c r="B9" s="1" t="n">
        <v>1</v>
      </c>
      <c r="C9" s="1" t="n">
        <v>2</v>
      </c>
      <c r="D9" s="1" t="n">
        <v>3</v>
      </c>
      <c r="E9" s="1" t="n">
        <v>4</v>
      </c>
    </row>
    <row r="10" customFormat="false" ht="12.8" hidden="false" customHeight="false" outlineLevel="0" collapsed="false">
      <c r="A10" s="8" t="s">
        <v>1</v>
      </c>
      <c r="B10" s="1" t="n">
        <f aca="false">(B6/B9)*100</f>
        <v>100</v>
      </c>
      <c r="C10" s="1" t="n">
        <f aca="false">(C6/C9)*100</f>
        <v>91.6341017867834</v>
      </c>
      <c r="D10" s="1" t="n">
        <f aca="false">(D6/D9)*100</f>
        <v>81.9343481320625</v>
      </c>
      <c r="E10" s="1" t="n">
        <f aca="false">(E6/E9)*100</f>
        <v>69.4106543802837</v>
      </c>
    </row>
    <row r="11" customFormat="false" ht="12.8" hidden="false" customHeight="false" outlineLevel="0" collapsed="false">
      <c r="A11" s="8" t="s">
        <v>2</v>
      </c>
      <c r="B11" s="1" t="n">
        <f aca="false">(B7/B9)*100</f>
        <v>100</v>
      </c>
      <c r="C11" s="1" t="n">
        <f aca="false">(C7/C9)*100</f>
        <v>90.7435020324929</v>
      </c>
      <c r="D11" s="1" t="n">
        <f aca="false">(D7/D9)*100</f>
        <v>77.4816802778045</v>
      </c>
      <c r="E11" s="1" t="n">
        <f aca="false">(E7/E9)*100</f>
        <v>66.6458560596142</v>
      </c>
    </row>
    <row r="12" customFormat="false" ht="12.8" hidden="false" customHeight="false" outlineLevel="0" collapsed="false">
      <c r="A12" s="8" t="s">
        <v>3</v>
      </c>
      <c r="B12" s="1" t="n">
        <f aca="false">(B8/B9)*100</f>
        <v>100</v>
      </c>
      <c r="C12" s="1" t="n">
        <f aca="false">(C8/C9)*100</f>
        <v>90.4097981649171</v>
      </c>
      <c r="D12" s="1" t="n">
        <f aca="false">(D8/D9)*100</f>
        <v>77.1444335425287</v>
      </c>
      <c r="E12" s="1" t="n">
        <f aca="false">(E8/E9)*100</f>
        <v>67.5399191599604</v>
      </c>
    </row>
    <row r="14" customFormat="false" ht="12.8" hidden="false" customHeight="false" outlineLevel="0" collapsed="false">
      <c r="A14" s="1" t="s">
        <v>0</v>
      </c>
      <c r="D14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7" activeCellId="0" sqref="D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07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9" t="s">
        <v>1</v>
      </c>
      <c r="B2" s="1" t="n">
        <v>18.608056</v>
      </c>
      <c r="C2" s="1" t="n">
        <v>10.056517</v>
      </c>
      <c r="D2" s="1" t="n">
        <v>7.183118</v>
      </c>
      <c r="E2" s="1" t="n">
        <v>6.476274</v>
      </c>
      <c r="G2" s="9" t="s">
        <v>8</v>
      </c>
      <c r="H2" s="9"/>
    </row>
    <row r="3" customFormat="false" ht="12.8" hidden="false" customHeight="false" outlineLevel="0" collapsed="false">
      <c r="A3" s="7" t="s">
        <v>2</v>
      </c>
      <c r="B3" s="1" t="n">
        <v>39.098662</v>
      </c>
      <c r="C3" s="1" t="n">
        <v>21.150715</v>
      </c>
      <c r="D3" s="1" t="n">
        <v>16.68434</v>
      </c>
      <c r="E3" s="1" t="n">
        <v>14.506033</v>
      </c>
    </row>
    <row r="4" customFormat="false" ht="12.8" hidden="false" customHeight="false" outlineLevel="0" collapsed="false">
      <c r="A4" s="10" t="s">
        <v>3</v>
      </c>
      <c r="B4" s="1" t="n">
        <v>43.639793</v>
      </c>
      <c r="C4" s="1" t="n">
        <v>23.441881</v>
      </c>
      <c r="D4" s="1" t="n">
        <v>18.132302</v>
      </c>
      <c r="E4" s="1" t="n">
        <v>15.549807</v>
      </c>
    </row>
    <row r="6" customFormat="false" ht="12.8" hidden="false" customHeight="false" outlineLevel="0" collapsed="false">
      <c r="A6" s="1" t="s">
        <v>4</v>
      </c>
      <c r="B6" s="1" t="n">
        <v>1</v>
      </c>
      <c r="C6" s="1" t="n">
        <v>2</v>
      </c>
      <c r="D6" s="1" t="n">
        <v>3</v>
      </c>
      <c r="E6" s="1" t="n">
        <v>4</v>
      </c>
    </row>
    <row r="7" customFormat="false" ht="12.8" hidden="false" customHeight="false" outlineLevel="0" collapsed="false">
      <c r="A7" s="9" t="s">
        <v>1</v>
      </c>
      <c r="B7" s="1" t="n">
        <f aca="false">($B$2/B2)</f>
        <v>1</v>
      </c>
      <c r="C7" s="1" t="n">
        <f aca="false">($B$2/C2)</f>
        <v>1.85034798827467</v>
      </c>
      <c r="D7" s="1" t="n">
        <f aca="false">($B$2/D2)</f>
        <v>2.59052628677407</v>
      </c>
      <c r="E7" s="1" t="n">
        <f aca="false">($B$2/E2)</f>
        <v>2.87326570802903</v>
      </c>
    </row>
    <row r="8" customFormat="false" ht="12.8" hidden="false" customHeight="false" outlineLevel="0" collapsed="false">
      <c r="A8" s="11" t="s">
        <v>2</v>
      </c>
      <c r="B8" s="1" t="n">
        <f aca="false">$B$3/B3</f>
        <v>1</v>
      </c>
      <c r="C8" s="1" t="n">
        <f aca="false">$B$3/C3</f>
        <v>1.84857400801817</v>
      </c>
      <c r="D8" s="1" t="n">
        <f aca="false">$B$3/D3</f>
        <v>2.3434347417998</v>
      </c>
      <c r="E8" s="1" t="n">
        <f aca="false">$B$3/E3</f>
        <v>2.69533800178174</v>
      </c>
    </row>
    <row r="9" customFormat="false" ht="12.8" hidden="false" customHeight="false" outlineLevel="0" collapsed="false">
      <c r="A9" s="12" t="s">
        <v>3</v>
      </c>
      <c r="B9" s="1" t="n">
        <f aca="false">($B$4/B4)</f>
        <v>1</v>
      </c>
      <c r="C9" s="1" t="n">
        <f aca="false">($B$4/C4)</f>
        <v>1.86161652300854</v>
      </c>
      <c r="D9" s="1" t="n">
        <f aca="false">($B$4/D4)</f>
        <v>2.40674311513232</v>
      </c>
      <c r="E9" s="1" t="n">
        <f aca="false">($B$4/E4)</f>
        <v>2.80645238876598</v>
      </c>
    </row>
    <row r="11" customFormat="false" ht="12.8" hidden="false" customHeight="false" outlineLevel="0" collapsed="false">
      <c r="A11" s="1" t="s">
        <v>5</v>
      </c>
      <c r="B11" s="1" t="n">
        <v>1</v>
      </c>
      <c r="C11" s="1" t="n">
        <v>2</v>
      </c>
      <c r="D11" s="1" t="n">
        <v>3</v>
      </c>
      <c r="E11" s="1" t="n">
        <v>4</v>
      </c>
    </row>
    <row r="12" customFormat="false" ht="12.8" hidden="false" customHeight="false" outlineLevel="0" collapsed="false">
      <c r="A12" s="9" t="s">
        <v>1</v>
      </c>
      <c r="B12" s="1" t="n">
        <f aca="false">(B7/B1)*100</f>
        <v>100</v>
      </c>
      <c r="C12" s="1" t="n">
        <f aca="false">(C7/C1)*100</f>
        <v>92.5173994137334</v>
      </c>
      <c r="D12" s="1" t="n">
        <f aca="false">(D7/D1)*100</f>
        <v>86.3508762258024</v>
      </c>
      <c r="E12" s="1" t="n">
        <f aca="false">(E7/E1)*100</f>
        <v>71.8316427007258</v>
      </c>
    </row>
    <row r="13" customFormat="false" ht="12.8" hidden="false" customHeight="false" outlineLevel="0" collapsed="false">
      <c r="A13" s="11" t="s">
        <v>2</v>
      </c>
      <c r="B13" s="1" t="n">
        <f aca="false">(B8/B1)*100</f>
        <v>100</v>
      </c>
      <c r="C13" s="1" t="n">
        <f aca="false">(C8/C1)*100</f>
        <v>92.4287004009084</v>
      </c>
      <c r="D13" s="1" t="n">
        <f aca="false">(D8/D1)*100</f>
        <v>78.1144913933265</v>
      </c>
      <c r="E13" s="1" t="n">
        <f aca="false">(E8/E1)*100</f>
        <v>67.3834500445435</v>
      </c>
    </row>
    <row r="14" customFormat="false" ht="12.8" hidden="false" customHeight="false" outlineLevel="0" collapsed="false">
      <c r="A14" s="12" t="s">
        <v>3</v>
      </c>
      <c r="B14" s="1" t="n">
        <f aca="false">(B9/B1)*100</f>
        <v>100</v>
      </c>
      <c r="C14" s="1" t="n">
        <f aca="false">(C9/C1)*100</f>
        <v>93.0808261504271</v>
      </c>
      <c r="D14" s="1" t="n">
        <f aca="false">(D9/D1)*100</f>
        <v>80.2247705044107</v>
      </c>
      <c r="E14" s="1" t="n">
        <f aca="false">(E9/E1)*100</f>
        <v>70.1613097191496</v>
      </c>
    </row>
    <row r="18" customFormat="false" ht="12.8" hidden="false" customHeight="false" outlineLevel="0" collapsed="false">
      <c r="A18" s="9" t="s">
        <v>0</v>
      </c>
      <c r="E18" s="9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4" min="4" style="1" width="13.07"/>
  </cols>
  <sheetData>
    <row r="1" customFormat="false" ht="12.8" hidden="false" customHeight="false" outlineLevel="0" collapsed="false">
      <c r="A1" s="13" t="s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9" t="s">
        <v>1</v>
      </c>
      <c r="B2" s="1" t="n">
        <v>18.418944</v>
      </c>
      <c r="C2" s="1" t="n">
        <v>9.762105</v>
      </c>
      <c r="D2" s="1" t="n">
        <v>7.075675</v>
      </c>
      <c r="E2" s="1" t="n">
        <v>6.447364</v>
      </c>
      <c r="H2" s="7" t="s">
        <v>0</v>
      </c>
    </row>
    <row r="3" customFormat="false" ht="12.8" hidden="false" customHeight="false" outlineLevel="0" collapsed="false">
      <c r="A3" s="9" t="s">
        <v>2</v>
      </c>
      <c r="B3" s="1" t="n">
        <v>39.274089</v>
      </c>
      <c r="C3" s="1" t="n">
        <v>20.374852</v>
      </c>
      <c r="D3" s="1" t="n">
        <v>15.632902</v>
      </c>
      <c r="E3" s="1" t="n">
        <v>13.656468</v>
      </c>
      <c r="F3" s="7"/>
    </row>
    <row r="4" customFormat="false" ht="12.8" hidden="false" customHeight="false" outlineLevel="0" collapsed="false">
      <c r="A4" s="9" t="s">
        <v>3</v>
      </c>
      <c r="B4" s="1" t="n">
        <v>42.481455</v>
      </c>
      <c r="C4" s="1" t="n">
        <v>22.85788</v>
      </c>
      <c r="D4" s="1" t="n">
        <v>17.247888</v>
      </c>
      <c r="E4" s="1" t="n">
        <v>14.922749</v>
      </c>
      <c r="F4" s="7"/>
    </row>
    <row r="5" customFormat="false" ht="12.8" hidden="false" customHeight="false" outlineLevel="0" collapsed="false">
      <c r="A5" s="13" t="s">
        <v>4</v>
      </c>
      <c r="B5" s="1" t="n">
        <v>1</v>
      </c>
      <c r="C5" s="1" t="n">
        <v>2</v>
      </c>
      <c r="D5" s="1" t="n">
        <v>3</v>
      </c>
      <c r="E5" s="1" t="n">
        <v>4</v>
      </c>
      <c r="F5" s="7"/>
    </row>
    <row r="6" customFormat="false" ht="12.8" hidden="false" customHeight="false" outlineLevel="0" collapsed="false">
      <c r="A6" s="9" t="s">
        <v>1</v>
      </c>
      <c r="B6" s="1" t="n">
        <f aca="false">($B$2/B2)</f>
        <v>1</v>
      </c>
      <c r="C6" s="1" t="n">
        <f aca="false">($B$2/C2)</f>
        <v>1.88677995166002</v>
      </c>
      <c r="D6" s="1" t="n">
        <f aca="false">($B$2/D2)</f>
        <v>2.60313595522689</v>
      </c>
      <c r="E6" s="1" t="n">
        <f aca="false">($B$2/E2)</f>
        <v>2.85681776304238</v>
      </c>
      <c r="F6" s="7"/>
    </row>
    <row r="7" customFormat="false" ht="12.8" hidden="false" customHeight="false" outlineLevel="0" collapsed="false">
      <c r="A7" s="9" t="s">
        <v>2</v>
      </c>
      <c r="B7" s="1" t="n">
        <f aca="false">($B$3/B3)</f>
        <v>1</v>
      </c>
      <c r="C7" s="1" t="n">
        <f aca="false">($B$3/C3)</f>
        <v>1.92757665184513</v>
      </c>
      <c r="D7" s="1" t="n">
        <f aca="false">($B$3/D3)</f>
        <v>2.51227117012567</v>
      </c>
      <c r="E7" s="1" t="n">
        <f aca="false">($B$3/E3)</f>
        <v>2.8758599221995</v>
      </c>
      <c r="F7" s="7"/>
    </row>
    <row r="8" customFormat="false" ht="12.8" hidden="false" customHeight="false" outlineLevel="0" collapsed="false">
      <c r="A8" s="9" t="s">
        <v>3</v>
      </c>
      <c r="B8" s="1" t="n">
        <f aca="false">($B$4/B4)</f>
        <v>1</v>
      </c>
      <c r="C8" s="1" t="n">
        <f aca="false">($B$4/C4)</f>
        <v>1.85850371950505</v>
      </c>
      <c r="D8" s="1" t="n">
        <f aca="false">($B$4/D4)</f>
        <v>2.46299459968664</v>
      </c>
      <c r="E8" s="1" t="n">
        <f aca="false">($B$4/E4)</f>
        <v>2.84675799345013</v>
      </c>
      <c r="F8" s="7"/>
    </row>
    <row r="9" customFormat="false" ht="12.8" hidden="false" customHeight="false" outlineLevel="0" collapsed="false">
      <c r="A9" s="13" t="s">
        <v>5</v>
      </c>
      <c r="B9" s="1" t="n">
        <v>1</v>
      </c>
      <c r="C9" s="1" t="n">
        <v>2</v>
      </c>
      <c r="D9" s="1" t="n">
        <v>3</v>
      </c>
      <c r="E9" s="1" t="n">
        <v>4</v>
      </c>
      <c r="F9" s="7"/>
    </row>
    <row r="10" customFormat="false" ht="12.8" hidden="false" customHeight="false" outlineLevel="0" collapsed="false">
      <c r="A10" s="9" t="s">
        <v>1</v>
      </c>
      <c r="B10" s="1" t="n">
        <f aca="false">(B6/B1)*100</f>
        <v>100</v>
      </c>
      <c r="C10" s="1" t="n">
        <f aca="false">(C6/C1)*100</f>
        <v>94.3389975830008</v>
      </c>
      <c r="D10" s="1" t="n">
        <f aca="false">(D6/D1)*100</f>
        <v>86.7711985075629</v>
      </c>
      <c r="E10" s="1" t="n">
        <f aca="false">(E6/E1)*100</f>
        <v>71.4204440760596</v>
      </c>
      <c r="F10" s="7"/>
    </row>
    <row r="11" customFormat="false" ht="12.8" hidden="false" customHeight="false" outlineLevel="0" collapsed="false">
      <c r="A11" s="9" t="s">
        <v>2</v>
      </c>
      <c r="B11" s="1" t="n">
        <f aca="false">(B7/B1)*100</f>
        <v>100</v>
      </c>
      <c r="C11" s="1" t="n">
        <f aca="false">(C7/C1)*100</f>
        <v>96.3788325922564</v>
      </c>
      <c r="D11" s="1" t="n">
        <f aca="false">(D7/D1)*100</f>
        <v>83.7423723375225</v>
      </c>
      <c r="E11" s="1" t="n">
        <f aca="false">(E7/E1)*100</f>
        <v>71.8964980549876</v>
      </c>
      <c r="F11" s="7"/>
    </row>
    <row r="12" customFormat="false" ht="12.8" hidden="false" customHeight="false" outlineLevel="0" collapsed="false">
      <c r="A12" s="9" t="s">
        <v>3</v>
      </c>
      <c r="B12" s="1" t="n">
        <f aca="false">(B8/B1)*100</f>
        <v>100</v>
      </c>
      <c r="C12" s="1" t="n">
        <f aca="false">(C8/C1)*100</f>
        <v>92.9251859752523</v>
      </c>
      <c r="D12" s="1" t="n">
        <f aca="false">(D8/D1)*100</f>
        <v>82.0998199895547</v>
      </c>
      <c r="E12" s="1" t="n">
        <f aca="false">(E8/E1)*100</f>
        <v>71.1689498362534</v>
      </c>
      <c r="F12" s="7"/>
    </row>
    <row r="13" customFormat="false" ht="12.8" hidden="false" customHeight="false" outlineLevel="0" collapsed="false">
      <c r="F13" s="7"/>
    </row>
    <row r="14" customFormat="false" ht="12.8" hidden="false" customHeight="false" outlineLevel="0" collapsed="false">
      <c r="A14" s="7" t="s">
        <v>9</v>
      </c>
    </row>
    <row r="15" customFormat="false" ht="12.8" hidden="false" customHeight="false" outlineLevel="0" collapsed="false">
      <c r="A15" s="7"/>
      <c r="C15" s="7"/>
      <c r="D15" s="7" t="s">
        <v>6</v>
      </c>
      <c r="E15" s="7"/>
    </row>
    <row r="16" customFormat="false" ht="12.8" hidden="false" customHeight="false" outlineLevel="0" collapsed="false">
      <c r="A16" s="7"/>
      <c r="C16" s="7"/>
    </row>
    <row r="17" customFormat="false" ht="12.8" hidden="false" customHeight="false" outlineLevel="0" collapsed="false">
      <c r="A17" s="7"/>
      <c r="C17" s="7"/>
    </row>
    <row r="18" customFormat="false" ht="12.8" hidden="false" customHeight="false" outlineLevel="0" collapsed="false">
      <c r="A18" s="7"/>
      <c r="C18" s="7"/>
    </row>
    <row r="19" customFormat="false" ht="12.8" hidden="false" customHeight="false" outlineLevel="0" collapsed="false">
      <c r="A19" s="7"/>
      <c r="C19" s="7"/>
    </row>
    <row r="20" customFormat="false" ht="12.8" hidden="false" customHeight="false" outlineLevel="0" collapsed="false">
      <c r="A20" s="7"/>
      <c r="C20" s="7"/>
    </row>
    <row r="21" customFormat="false" ht="12.8" hidden="false" customHeight="false" outlineLevel="0" collapsed="false">
      <c r="A21" s="7"/>
      <c r="C21" s="7"/>
    </row>
    <row r="22" customFormat="false" ht="12.8" hidden="false" customHeight="false" outlineLevel="0" collapsed="false">
      <c r="A22" s="7"/>
      <c r="C22" s="7"/>
    </row>
    <row r="23" customFormat="false" ht="12.8" hidden="false" customHeight="false" outlineLevel="0" collapsed="false">
      <c r="A23" s="7"/>
      <c r="C23" s="7"/>
    </row>
    <row r="24" customFormat="false" ht="12.8" hidden="false" customHeight="false" outlineLevel="0" collapsed="false">
      <c r="A24" s="7"/>
      <c r="C24" s="7"/>
    </row>
    <row r="25" customFormat="false" ht="12.8" hidden="false" customHeight="false" outlineLevel="0" collapsed="false">
      <c r="A25" s="7"/>
      <c r="C25" s="7"/>
    </row>
    <row r="26" customFormat="false" ht="12.8" hidden="false" customHeight="false" outlineLevel="0" collapsed="false">
      <c r="C2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6"/>
  <sheetViews>
    <sheetView showFormulas="false" showGridLines="true" showRowColHeaders="true" showZeros="true" rightToLeft="false" tabSelected="false" showOutlineSymbols="true" defaultGridColor="true" view="normal" topLeftCell="B3" colorId="64" zoomScale="110" zoomScaleNormal="110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2" min="2" style="1" width="23.87"/>
    <col collapsed="false" customWidth="true" hidden="false" outlineLevel="0" max="3" min="3" style="1" width="23.02"/>
    <col collapsed="false" customWidth="true" hidden="false" outlineLevel="0" max="4" min="4" style="1" width="21.1"/>
    <col collapsed="false" customWidth="true" hidden="false" outlineLevel="0" max="5" min="5" style="1" width="15.11"/>
    <col collapsed="false" customWidth="true" hidden="false" outlineLevel="0" max="6" min="6" style="1" width="17.88"/>
  </cols>
  <sheetData>
    <row r="1" customFormat="false" ht="12.8" hidden="false" customHeight="false" outlineLevel="0" collapsed="false">
      <c r="A1" s="3" t="s">
        <v>0</v>
      </c>
      <c r="B1" s="1" t="n">
        <v>1</v>
      </c>
      <c r="C1" s="1" t="n">
        <v>2</v>
      </c>
      <c r="D1" s="1" t="n">
        <v>4</v>
      </c>
      <c r="E1" s="1" t="n">
        <v>8</v>
      </c>
      <c r="F1" s="1" t="n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10" t="s">
        <v>1</v>
      </c>
      <c r="B2" s="1" t="n">
        <v>232.365149</v>
      </c>
      <c r="C2" s="1" t="n">
        <v>142.592093</v>
      </c>
      <c r="D2" s="1" t="n">
        <v>83.677595</v>
      </c>
      <c r="E2" s="1" t="n">
        <v>65.510224</v>
      </c>
      <c r="F2" s="1" t="n">
        <v>56.337228</v>
      </c>
      <c r="G2" s="1"/>
      <c r="H2" s="14" t="s">
        <v>10</v>
      </c>
      <c r="I2" s="14"/>
      <c r="J2" s="1"/>
      <c r="K2" s="1"/>
      <c r="L2" s="1"/>
      <c r="M2" s="1"/>
      <c r="N2" s="1"/>
      <c r="O2" s="1"/>
      <c r="P2" s="1"/>
      <c r="Q2" s="1"/>
    </row>
    <row r="3" customFormat="false" ht="12.8" hidden="false" customHeight="false" outlineLevel="0" collapsed="false">
      <c r="A3" s="10" t="s">
        <v>11</v>
      </c>
      <c r="B3" s="1" t="n">
        <v>231.8367</v>
      </c>
      <c r="C3" s="1" t="n">
        <v>138.453317</v>
      </c>
      <c r="D3" s="1" t="n">
        <v>77.667874</v>
      </c>
      <c r="E3" s="1" t="n">
        <v>57.359541</v>
      </c>
      <c r="F3" s="1" t="n">
        <v>57.934339</v>
      </c>
      <c r="G3" s="1"/>
      <c r="H3" s="1" t="s">
        <v>12</v>
      </c>
      <c r="I3" s="1" t="s">
        <v>13</v>
      </c>
      <c r="J3" s="1"/>
      <c r="K3" s="1"/>
      <c r="L3" s="1"/>
      <c r="M3" s="1"/>
      <c r="N3" s="1"/>
      <c r="O3" s="1"/>
      <c r="P3" s="1"/>
      <c r="Q3" s="1"/>
    </row>
    <row r="4" customFormat="false" ht="12.8" hidden="false" customHeight="false" outlineLevel="0" collapsed="false">
      <c r="A4" s="10" t="s">
        <v>14</v>
      </c>
      <c r="B4" s="1" t="n">
        <v>231.656204</v>
      </c>
      <c r="C4" s="1" t="n">
        <v>140.52235</v>
      </c>
      <c r="D4" s="1" t="n">
        <v>86.678438</v>
      </c>
      <c r="E4" s="1" t="n">
        <v>58.478655</v>
      </c>
      <c r="F4" s="1" t="n">
        <v>55.355777</v>
      </c>
      <c r="H4" s="1" t="s">
        <v>15</v>
      </c>
      <c r="I4" s="1" t="s">
        <v>16</v>
      </c>
    </row>
    <row r="5" customFormat="false" ht="12.8" hidden="false" customHeight="false" outlineLevel="0" collapsed="false">
      <c r="A5" s="10" t="s">
        <v>17</v>
      </c>
      <c r="B5" s="1" t="n">
        <v>230.828157</v>
      </c>
      <c r="C5" s="1" t="n">
        <v>140.794449</v>
      </c>
      <c r="D5" s="1" t="n">
        <v>89.602879</v>
      </c>
      <c r="E5" s="1" t="n">
        <v>66.191271</v>
      </c>
      <c r="F5" s="1" t="n">
        <v>61.933857</v>
      </c>
      <c r="G5" s="1"/>
      <c r="H5" s="1" t="s">
        <v>18</v>
      </c>
      <c r="I5" s="1" t="s">
        <v>19</v>
      </c>
      <c r="J5" s="1"/>
      <c r="K5" s="1"/>
      <c r="L5" s="1"/>
      <c r="M5" s="1"/>
      <c r="N5" s="1"/>
      <c r="O5" s="1"/>
      <c r="P5" s="1"/>
      <c r="Q5" s="1"/>
    </row>
    <row r="6" customFormat="false" ht="12.8" hidden="false" customHeight="false" outlineLevel="0" collapsed="false">
      <c r="A6" s="10" t="s">
        <v>20</v>
      </c>
      <c r="B6" s="1" t="n">
        <v>230.543915</v>
      </c>
      <c r="C6" s="1" t="n">
        <v>146.72189</v>
      </c>
      <c r="D6" s="1" t="n">
        <v>89.350143</v>
      </c>
      <c r="E6" s="1" t="n">
        <v>65.618203</v>
      </c>
      <c r="F6" s="1" t="n">
        <v>67.808709</v>
      </c>
      <c r="G6" s="1"/>
      <c r="H6" s="1" t="s">
        <v>21</v>
      </c>
      <c r="I6" s="1" t="s">
        <v>22</v>
      </c>
      <c r="J6" s="1"/>
      <c r="K6" s="1"/>
      <c r="L6" s="1"/>
      <c r="M6" s="1"/>
      <c r="N6" s="1"/>
      <c r="O6" s="1"/>
      <c r="P6" s="1"/>
      <c r="Q6" s="1"/>
    </row>
    <row r="7" customFormat="false" ht="12.8" hidden="false" customHeight="false" outlineLevel="0" collapsed="false">
      <c r="A7" s="10" t="s">
        <v>23</v>
      </c>
      <c r="B7" s="1" t="n">
        <v>230.814452</v>
      </c>
      <c r="C7" s="1" t="n">
        <v>141.59364</v>
      </c>
      <c r="D7" s="1" t="n">
        <v>89.861369</v>
      </c>
      <c r="E7" s="1" t="n">
        <v>65.783482</v>
      </c>
      <c r="F7" s="1" t="n">
        <v>60.532341</v>
      </c>
      <c r="G7" s="1"/>
      <c r="H7" s="1" t="s">
        <v>24</v>
      </c>
      <c r="I7" s="6" t="s">
        <v>25</v>
      </c>
      <c r="J7" s="1"/>
      <c r="K7" s="1"/>
      <c r="L7" s="1"/>
      <c r="M7" s="1"/>
      <c r="N7" s="1"/>
      <c r="O7" s="1"/>
      <c r="P7" s="1"/>
      <c r="Q7" s="1"/>
    </row>
    <row r="8" customFormat="false" ht="12.8" hidden="false" customHeight="false" outlineLevel="0" collapsed="false">
      <c r="A8" s="6"/>
      <c r="G8" s="1"/>
      <c r="H8" s="1" t="s">
        <v>26</v>
      </c>
      <c r="I8" s="6" t="s">
        <v>27</v>
      </c>
      <c r="J8" s="1"/>
      <c r="K8" s="1"/>
      <c r="L8" s="1"/>
      <c r="M8" s="1"/>
      <c r="N8" s="1"/>
      <c r="O8" s="1"/>
      <c r="P8" s="1"/>
      <c r="Q8" s="1"/>
    </row>
    <row r="9" customFormat="false" ht="12.8" hidden="false" customHeight="false" outlineLevel="0" collapsed="false">
      <c r="A9" s="6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customFormat="false" ht="12.8" hidden="false" customHeight="false" outlineLevel="0" collapsed="false">
      <c r="A10" s="3" t="s">
        <v>4</v>
      </c>
      <c r="B10" s="1" t="n">
        <v>1</v>
      </c>
      <c r="C10" s="1" t="n">
        <v>2</v>
      </c>
      <c r="D10" s="1" t="n">
        <v>4</v>
      </c>
      <c r="E10" s="1" t="n">
        <v>8</v>
      </c>
      <c r="F10" s="1" t="n">
        <v>16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customFormat="false" ht="12.8" hidden="false" customHeight="false" outlineLevel="0" collapsed="false">
      <c r="A11" s="10" t="s">
        <v>1</v>
      </c>
      <c r="B11" s="1" t="n">
        <f aca="false">($B$2/B2)</f>
        <v>1</v>
      </c>
      <c r="C11" s="1" t="n">
        <f aca="false">_xlfn.CEILING.MATH(($B$2/C2)*1000)/1000</f>
        <v>1.63</v>
      </c>
      <c r="D11" s="1" t="n">
        <f aca="false">_xlfn.CEILING.MATH(($B$2/D2)*1000)/1000</f>
        <v>2.777</v>
      </c>
      <c r="E11" s="1" t="n">
        <f aca="false">_xlfn.CEILING.MATH(($B$2/E2)*1000)/1000</f>
        <v>3.548</v>
      </c>
      <c r="F11" s="1" t="n">
        <f aca="false">_xlfn.CEILING.MATH(($B$2/F2)*1000)/1000</f>
        <v>4.125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 t="n">
        <v>0</v>
      </c>
      <c r="U11" s="1" t="n">
        <v>1</v>
      </c>
      <c r="V11" s="1" t="n">
        <v>2</v>
      </c>
      <c r="W11" s="1" t="n">
        <v>4</v>
      </c>
      <c r="X11" s="1" t="n">
        <v>8</v>
      </c>
      <c r="Y11" s="1" t="n">
        <v>16</v>
      </c>
    </row>
    <row r="12" customFormat="false" ht="12.8" hidden="false" customHeight="false" outlineLevel="0" collapsed="false">
      <c r="A12" s="10" t="s">
        <v>11</v>
      </c>
      <c r="B12" s="1" t="n">
        <f aca="false">($B$3/B3)</f>
        <v>1</v>
      </c>
      <c r="C12" s="1" t="n">
        <f aca="false">_xlfn.CEILING.MATH(($B$3/C3)*1000)/1000</f>
        <v>1.675</v>
      </c>
      <c r="D12" s="1" t="n">
        <f aca="false">_xlfn.CEILING.MATH(($B$3/D3)*1000)/1000</f>
        <v>2.985</v>
      </c>
      <c r="E12" s="1" t="n">
        <f aca="false">_xlfn.CEILING.MATH(($B$3/E3)*1000)/1000</f>
        <v>4.042</v>
      </c>
      <c r="F12" s="1" t="n">
        <f aca="false">_xlfn.CEILING.MATH(($B$3/F3)*1000)/1000</f>
        <v>4.002</v>
      </c>
      <c r="T12" s="6" t="s">
        <v>1</v>
      </c>
      <c r="U12" s="1" t="n">
        <v>232.365149</v>
      </c>
      <c r="V12" s="1" t="n">
        <v>142.592093</v>
      </c>
      <c r="W12" s="1" t="n">
        <v>83.677595</v>
      </c>
      <c r="X12" s="1" t="n">
        <v>65.510224</v>
      </c>
      <c r="Y12" s="1" t="n">
        <v>56.337228</v>
      </c>
    </row>
    <row r="13" customFormat="false" ht="12.8" hidden="false" customHeight="false" outlineLevel="0" collapsed="false">
      <c r="A13" s="10" t="s">
        <v>14</v>
      </c>
      <c r="B13" s="1" t="n">
        <f aca="false">($B$4/B4)</f>
        <v>1</v>
      </c>
      <c r="C13" s="1" t="n">
        <f aca="false">_xlfn.CEILING.MATH(($B$4/C4) * 1000) /1000</f>
        <v>1.649</v>
      </c>
      <c r="D13" s="1" t="n">
        <f aca="false">_xlfn.CEILING.MATH(($B$4/D4) * 1000) /1000</f>
        <v>2.673</v>
      </c>
      <c r="E13" s="1" t="n">
        <f aca="false">_xlfn.CEILING.MATH(($B$4/E4) * 1000) /1000</f>
        <v>3.962</v>
      </c>
      <c r="F13" s="1" t="n">
        <f aca="false">_xlfn.CEILING.MATH(($B$4/F4) * 1000) /1000</f>
        <v>4.185</v>
      </c>
      <c r="T13" s="6" t="s">
        <v>11</v>
      </c>
      <c r="U13" s="1" t="n">
        <v>231.8367</v>
      </c>
      <c r="V13" s="1" t="n">
        <v>138.453317</v>
      </c>
      <c r="W13" s="1" t="n">
        <v>77.667874</v>
      </c>
      <c r="X13" s="1" t="n">
        <v>57.359541</v>
      </c>
      <c r="Y13" s="1" t="n">
        <v>57.934339</v>
      </c>
    </row>
    <row r="14" customFormat="false" ht="12.8" hidden="false" customHeight="false" outlineLevel="0" collapsed="false">
      <c r="A14" s="10" t="s">
        <v>17</v>
      </c>
      <c r="B14" s="1" t="n">
        <f aca="false">($B$5/B5)</f>
        <v>1</v>
      </c>
      <c r="C14" s="1" t="n">
        <f aca="false">_xlfn.CEILING.MATH(($B$5/C5)*1000)/1000</f>
        <v>1.64</v>
      </c>
      <c r="D14" s="1" t="n">
        <f aca="false">_xlfn.CEILING.MATH(($B$5/D5)*1000)/1000</f>
        <v>2.577</v>
      </c>
      <c r="E14" s="1" t="n">
        <f aca="false">_xlfn.CEILING.MATH(($B$5/E5)*1000)/1000</f>
        <v>3.488</v>
      </c>
      <c r="F14" s="1" t="n">
        <f aca="false">_xlfn.CEILING.MATH(($B$5/F5)*1000)/1000</f>
        <v>3.728</v>
      </c>
      <c r="T14" s="6" t="s">
        <v>14</v>
      </c>
      <c r="U14" s="1" t="n">
        <v>231.656204</v>
      </c>
      <c r="V14" s="1" t="n">
        <v>140.52235</v>
      </c>
      <c r="W14" s="1" t="n">
        <v>86.678438</v>
      </c>
      <c r="X14" s="1" t="n">
        <v>58.478655</v>
      </c>
      <c r="Y14" s="1" t="n">
        <v>55.355777</v>
      </c>
    </row>
    <row r="15" customFormat="false" ht="12.8" hidden="false" customHeight="false" outlineLevel="0" collapsed="false">
      <c r="A15" s="10" t="s">
        <v>20</v>
      </c>
      <c r="B15" s="1" t="n">
        <f aca="false">($B$6/B6)</f>
        <v>1</v>
      </c>
      <c r="C15" s="1" t="n">
        <f aca="false">_xlfn.CEILING.MATH(($B$6/C6)*1000)/1000</f>
        <v>1.572</v>
      </c>
      <c r="D15" s="1" t="n">
        <f aca="false">_xlfn.CEILING.MATH(($B$6/D6)*1000)/1000</f>
        <v>2.581</v>
      </c>
      <c r="E15" s="1" t="n">
        <f aca="false">_xlfn.CEILING.MATH(($B$6/E6)*1000)/1000</f>
        <v>3.514</v>
      </c>
      <c r="F15" s="1" t="n">
        <f aca="false">_xlfn.CEILING.MATH(($B$6/F6)*1000)/1000</f>
        <v>3.4</v>
      </c>
      <c r="T15" s="6" t="s">
        <v>17</v>
      </c>
      <c r="U15" s="1" t="n">
        <v>230.828157</v>
      </c>
      <c r="V15" s="1" t="n">
        <v>140.794449</v>
      </c>
      <c r="W15" s="1" t="n">
        <v>89.602879</v>
      </c>
      <c r="X15" s="1" t="n">
        <v>66.191271</v>
      </c>
      <c r="Y15" s="1" t="n">
        <v>61.933857</v>
      </c>
    </row>
    <row r="16" customFormat="false" ht="12.8" hidden="false" customHeight="false" outlineLevel="0" collapsed="false">
      <c r="A16" s="10" t="s">
        <v>23</v>
      </c>
      <c r="B16" s="1" t="n">
        <f aca="false">($B$7/B7)</f>
        <v>1</v>
      </c>
      <c r="C16" s="1" t="n">
        <f aca="false">_xlfn.CEILING.MATH(($B$7/C7)*1000)/1000</f>
        <v>1.631</v>
      </c>
      <c r="D16" s="1" t="n">
        <f aca="false">_xlfn.CEILING.MATH(($B$7/D7)*1000)/1000</f>
        <v>2.569</v>
      </c>
      <c r="E16" s="1" t="n">
        <f aca="false">_xlfn.CEILING.MATH(($B$7/E7)*1000)/1000</f>
        <v>3.509</v>
      </c>
      <c r="F16" s="1" t="n">
        <f aca="false">_xlfn.CEILING.MATH(($B$7/F7)*1000)/1000</f>
        <v>3.814</v>
      </c>
      <c r="T16" s="6" t="s">
        <v>20</v>
      </c>
      <c r="U16" s="1" t="n">
        <v>230.543915</v>
      </c>
      <c r="V16" s="1" t="n">
        <v>146.72189</v>
      </c>
      <c r="W16" s="1" t="n">
        <v>89.350143</v>
      </c>
      <c r="X16" s="1" t="n">
        <v>65.618203</v>
      </c>
      <c r="Y16" s="1" t="n">
        <v>67.808709</v>
      </c>
    </row>
    <row r="17" customFormat="false" ht="12.8" hidden="false" customHeight="false" outlineLevel="0" collapsed="false">
      <c r="A17" s="6"/>
      <c r="C17" s="6"/>
      <c r="T17" s="6" t="s">
        <v>23</v>
      </c>
      <c r="U17" s="1" t="n">
        <v>230.814452</v>
      </c>
      <c r="V17" s="1" t="n">
        <v>141.59364</v>
      </c>
      <c r="W17" s="1" t="n">
        <v>89.861369</v>
      </c>
      <c r="X17" s="1" t="n">
        <v>65.783482</v>
      </c>
      <c r="Y17" s="1" t="n">
        <v>60.532341</v>
      </c>
    </row>
    <row r="18" customFormat="false" ht="12.8" hidden="false" customHeight="false" outlineLevel="0" collapsed="false">
      <c r="A18" s="3" t="s">
        <v>6</v>
      </c>
      <c r="B18" s="1" t="n">
        <v>1</v>
      </c>
      <c r="C18" s="1" t="n">
        <v>2</v>
      </c>
      <c r="D18" s="1" t="n">
        <v>4</v>
      </c>
      <c r="E18" s="1" t="n">
        <v>8</v>
      </c>
      <c r="F18" s="1" t="n">
        <v>16</v>
      </c>
    </row>
    <row r="19" customFormat="false" ht="12.8" hidden="false" customHeight="false" outlineLevel="0" collapsed="false">
      <c r="A19" s="10" t="s">
        <v>1</v>
      </c>
      <c r="B19" s="1" t="n">
        <f aca="false">(B11/B18) * 100</f>
        <v>100</v>
      </c>
      <c r="C19" s="1" t="n">
        <f aca="false">(C11/C18) * 100</f>
        <v>81.5</v>
      </c>
      <c r="D19" s="1" t="n">
        <f aca="false">(D11/D18) * 100</f>
        <v>69.425</v>
      </c>
      <c r="E19" s="1" t="n">
        <f aca="false">(E11/E18) * 100</f>
        <v>44.35</v>
      </c>
      <c r="F19" s="1" t="n">
        <f aca="false">(F11/F18) * 100</f>
        <v>25.78125</v>
      </c>
    </row>
    <row r="20" customFormat="false" ht="12.8" hidden="false" customHeight="false" outlineLevel="0" collapsed="false">
      <c r="A20" s="10" t="s">
        <v>11</v>
      </c>
      <c r="B20" s="1" t="n">
        <f aca="false">(B12/B18) * 100</f>
        <v>100</v>
      </c>
      <c r="C20" s="1" t="n">
        <f aca="false">(C12/C18) * 100</f>
        <v>83.75</v>
      </c>
      <c r="D20" s="1" t="n">
        <f aca="false">(D12/D18) * 100</f>
        <v>74.625</v>
      </c>
      <c r="E20" s="1" t="n">
        <f aca="false">(E12/E18) * 100</f>
        <v>50.525</v>
      </c>
      <c r="F20" s="1" t="n">
        <f aca="false">(F12/F18) * 100</f>
        <v>25.0125</v>
      </c>
    </row>
    <row r="21" customFormat="false" ht="12.8" hidden="false" customHeight="false" outlineLevel="0" collapsed="false">
      <c r="A21" s="10" t="s">
        <v>14</v>
      </c>
      <c r="B21" s="1" t="n">
        <f aca="false">(B13/B18) * 100</f>
        <v>100</v>
      </c>
      <c r="C21" s="1" t="n">
        <f aca="false">(C13/C18) * 100</f>
        <v>82.45</v>
      </c>
      <c r="D21" s="1" t="n">
        <f aca="false">(D13/D18) * 100</f>
        <v>66.825</v>
      </c>
      <c r="E21" s="1" t="n">
        <f aca="false">(E13/E18) * 100</f>
        <v>49.525</v>
      </c>
      <c r="F21" s="1" t="n">
        <f aca="false">(F13/F18) * 100</f>
        <v>26.15625</v>
      </c>
    </row>
    <row r="22" customFormat="false" ht="12.8" hidden="false" customHeight="false" outlineLevel="0" collapsed="false">
      <c r="A22" s="10" t="s">
        <v>17</v>
      </c>
      <c r="B22" s="1" t="n">
        <f aca="false">(B14/B18) * 100</f>
        <v>100</v>
      </c>
      <c r="C22" s="1" t="n">
        <f aca="false">(C14/C18) * 100</f>
        <v>82</v>
      </c>
      <c r="D22" s="1" t="n">
        <f aca="false">(D14/D18) * 100</f>
        <v>64.425</v>
      </c>
      <c r="E22" s="1" t="n">
        <f aca="false">(E14/E18) * 100</f>
        <v>43.6</v>
      </c>
      <c r="F22" s="1" t="n">
        <f aca="false">(F14/F18) * 100</f>
        <v>23.3</v>
      </c>
    </row>
    <row r="23" customFormat="false" ht="12.8" hidden="false" customHeight="false" outlineLevel="0" collapsed="false">
      <c r="A23" s="10" t="s">
        <v>20</v>
      </c>
      <c r="B23" s="1" t="n">
        <f aca="false">(B15/B18) * 100</f>
        <v>100</v>
      </c>
      <c r="C23" s="1" t="n">
        <f aca="false">(C15/C18) * 100</f>
        <v>78.6</v>
      </c>
      <c r="D23" s="1" t="n">
        <f aca="false">(D15/D18) * 100</f>
        <v>64.525</v>
      </c>
      <c r="E23" s="1" t="n">
        <f aca="false">(E15/E18) * 100</f>
        <v>43.925</v>
      </c>
      <c r="F23" s="1" t="n">
        <f aca="false">(F15/F18) * 100</f>
        <v>21.25</v>
      </c>
    </row>
    <row r="24" customFormat="false" ht="12.8" hidden="false" customHeight="false" outlineLevel="0" collapsed="false">
      <c r="A24" s="10" t="s">
        <v>23</v>
      </c>
      <c r="B24" s="1" t="n">
        <f aca="false">(B16/B18) * 100</f>
        <v>100</v>
      </c>
      <c r="C24" s="1" t="n">
        <f aca="false">(C16/C18) * 100</f>
        <v>81.55</v>
      </c>
      <c r="D24" s="1" t="n">
        <f aca="false">(D16/D18) * 100</f>
        <v>64.225</v>
      </c>
      <c r="E24" s="1" t="n">
        <f aca="false">(E16/E18) * 100</f>
        <v>43.8625</v>
      </c>
      <c r="F24" s="1" t="n">
        <f aca="false">(F16/F18) * 100</f>
        <v>23.8375</v>
      </c>
    </row>
    <row r="25" customFormat="false" ht="12.8" hidden="false" customHeight="false" outlineLevel="0" collapsed="false">
      <c r="A25" s="6"/>
      <c r="C25" s="6"/>
    </row>
    <row r="26" customFormat="false" ht="12.8" hidden="false" customHeight="false" outlineLevel="0" collapsed="false">
      <c r="C26" s="6"/>
    </row>
  </sheetData>
  <mergeCells count="1"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2" activeCellId="0" sqref="H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4" min="4" style="1" width="13.66"/>
  </cols>
  <sheetData>
    <row r="1" customFormat="false" ht="12.8" hidden="false" customHeight="false" outlineLevel="0" collapsed="false">
      <c r="A1" s="15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</row>
    <row r="2" customFormat="false" ht="12.8" hidden="false" customHeight="false" outlineLevel="0" collapsed="false">
      <c r="A2" s="9" t="s">
        <v>1</v>
      </c>
      <c r="B2" s="1" t="n">
        <v>232.864778</v>
      </c>
      <c r="C2" s="1" t="n">
        <v>140.838924</v>
      </c>
      <c r="D2" s="1" t="n">
        <v>98.714937</v>
      </c>
      <c r="E2" s="1" t="n">
        <v>86.914779</v>
      </c>
      <c r="F2" s="1" t="n">
        <v>74.887139</v>
      </c>
      <c r="G2" s="1" t="n">
        <v>76.104112</v>
      </c>
      <c r="H2" s="1" t="n">
        <v>73.396486</v>
      </c>
      <c r="I2" s="1" t="n">
        <v>65.614899</v>
      </c>
      <c r="J2" s="1" t="n">
        <v>60.244432</v>
      </c>
      <c r="K2" s="1" t="n">
        <v>62.885586</v>
      </c>
      <c r="L2" s="1" t="n">
        <v>65.750491</v>
      </c>
      <c r="M2" s="1" t="n">
        <v>57.073289</v>
      </c>
      <c r="N2" s="1" t="n">
        <v>65.096366</v>
      </c>
      <c r="O2" s="1" t="n">
        <v>63.530195</v>
      </c>
      <c r="P2" s="1" t="n">
        <v>60.45161</v>
      </c>
      <c r="Q2" s="1" t="n">
        <v>57.551181</v>
      </c>
    </row>
    <row r="3" customFormat="false" ht="12.8" hidden="false" customHeight="false" outlineLevel="0" collapsed="false">
      <c r="A3" s="9" t="s">
        <v>28</v>
      </c>
      <c r="B3" s="1" t="n">
        <v>511.448068</v>
      </c>
      <c r="C3" s="1" t="n">
        <v>352.437573</v>
      </c>
      <c r="D3" s="1" t="n">
        <v>239.378091</v>
      </c>
      <c r="E3" s="1" t="n">
        <v>166.067247</v>
      </c>
      <c r="F3" s="1" t="n">
        <v>159.360383</v>
      </c>
      <c r="G3" s="1" t="n">
        <v>132.19364</v>
      </c>
      <c r="H3" s="1" t="n">
        <v>129.019905</v>
      </c>
      <c r="I3" s="1" t="n">
        <v>117.32097</v>
      </c>
      <c r="J3" s="1" t="n">
        <v>121.7052</v>
      </c>
      <c r="K3" s="1" t="n">
        <v>113.50678</v>
      </c>
      <c r="L3" s="1" t="n">
        <v>121.781834</v>
      </c>
      <c r="M3" s="1" t="n">
        <v>109.85228</v>
      </c>
      <c r="N3" s="1" t="n">
        <v>125.211012</v>
      </c>
      <c r="O3" s="1" t="n">
        <v>132.125584</v>
      </c>
      <c r="P3" s="1" t="n">
        <v>119.677091</v>
      </c>
      <c r="Q3" s="1" t="n">
        <v>120.171937</v>
      </c>
    </row>
    <row r="4" customFormat="false" ht="12.8" hidden="false" customHeight="false" outlineLevel="0" collapsed="false">
      <c r="A4" s="9"/>
      <c r="B4" s="1"/>
      <c r="C4" s="1"/>
      <c r="E4" s="1"/>
      <c r="F4" s="6"/>
    </row>
    <row r="5" customFormat="false" ht="12.8" hidden="false" customHeight="false" outlineLevel="0" collapsed="false">
      <c r="A5" s="15" t="s">
        <v>4</v>
      </c>
      <c r="B5" s="1" t="n">
        <v>1</v>
      </c>
      <c r="C5" s="1" t="n">
        <v>2</v>
      </c>
      <c r="D5" s="1" t="n">
        <v>3</v>
      </c>
      <c r="E5" s="1" t="n">
        <v>4</v>
      </c>
      <c r="F5" s="6" t="n">
        <v>5</v>
      </c>
      <c r="G5" s="1" t="n">
        <v>6</v>
      </c>
      <c r="H5" s="1" t="n">
        <v>7</v>
      </c>
      <c r="I5" s="1" t="n">
        <v>8</v>
      </c>
      <c r="J5" s="1" t="n">
        <v>9</v>
      </c>
      <c r="K5" s="1" t="n">
        <v>10</v>
      </c>
      <c r="L5" s="1" t="n">
        <v>11</v>
      </c>
      <c r="M5" s="1" t="n">
        <v>12</v>
      </c>
      <c r="N5" s="1" t="n">
        <v>13</v>
      </c>
      <c r="O5" s="1" t="n">
        <v>14</v>
      </c>
      <c r="P5" s="1" t="n">
        <v>15</v>
      </c>
      <c r="Q5" s="1" t="n">
        <v>16</v>
      </c>
    </row>
    <row r="6" customFormat="false" ht="12.8" hidden="false" customHeight="false" outlineLevel="0" collapsed="false">
      <c r="A6" s="9" t="s">
        <v>1</v>
      </c>
      <c r="B6" s="1" t="n">
        <f aca="false">($B$2/B2)</f>
        <v>1</v>
      </c>
      <c r="C6" s="1" t="n">
        <f aca="false">($B$2/C2)</f>
        <v>1.65341207804172</v>
      </c>
      <c r="D6" s="1" t="n">
        <f aca="false">($B$2/D2)</f>
        <v>2.35896192690677</v>
      </c>
      <c r="E6" s="1" t="n">
        <f aca="false">($B$2/E2)</f>
        <v>2.67923108911086</v>
      </c>
      <c r="F6" s="1" t="n">
        <f aca="false">($B$2/F2)</f>
        <v>3.10954298841621</v>
      </c>
      <c r="G6" s="1" t="n">
        <f aca="false">($B$2/G2)</f>
        <v>3.05981860743609</v>
      </c>
      <c r="H6" s="1" t="n">
        <f aca="false">($B$2/H2)</f>
        <v>3.17269655116731</v>
      </c>
      <c r="I6" s="1" t="n">
        <f aca="false">($B$2/I2)</f>
        <v>3.54896192098078</v>
      </c>
      <c r="J6" s="1" t="n">
        <f aca="false">($B$2/J2)</f>
        <v>3.86533278295329</v>
      </c>
      <c r="K6" s="1" t="n">
        <f aca="false">($B$2/K2)</f>
        <v>3.70299130233119</v>
      </c>
      <c r="L6" s="1" t="n">
        <f aca="false">($B$2/L2)</f>
        <v>3.54164317951633</v>
      </c>
      <c r="M6" s="1" t="n">
        <f aca="false">($B$2/M2)</f>
        <v>4.0801009032439</v>
      </c>
      <c r="N6" s="1" t="n">
        <f aca="false">($B$2/N2)</f>
        <v>3.5772316076753</v>
      </c>
      <c r="O6" s="1" t="n">
        <f aca="false">($B$2/O2)</f>
        <v>3.66541890828448</v>
      </c>
      <c r="P6" s="1" t="n">
        <f aca="false">($B$2/P2)</f>
        <v>3.85208562683442</v>
      </c>
      <c r="Q6" s="1" t="n">
        <f aca="false">($B$2/Q2)</f>
        <v>4.04622066747857</v>
      </c>
    </row>
    <row r="7" customFormat="false" ht="12.8" hidden="false" customHeight="false" outlineLevel="0" collapsed="false">
      <c r="A7" s="9" t="s">
        <v>28</v>
      </c>
      <c r="B7" s="1" t="n">
        <f aca="false">($B$3/B3)</f>
        <v>1</v>
      </c>
      <c r="C7" s="1" t="n">
        <f aca="false">($B$3/C3)</f>
        <v>1.45117350470462</v>
      </c>
      <c r="D7" s="1" t="n">
        <f aca="false">($B$3/D3)</f>
        <v>2.13657008401826</v>
      </c>
      <c r="E7" s="1" t="n">
        <f aca="false">($B$3/E3)</f>
        <v>3.07976483767446</v>
      </c>
      <c r="F7" s="1" t="n">
        <f aca="false">($B$3/F3)</f>
        <v>3.2093802636004</v>
      </c>
      <c r="G7" s="1" t="n">
        <f aca="false">($B$3/G3)</f>
        <v>3.86893097126307</v>
      </c>
      <c r="H7" s="1" t="n">
        <f aca="false">($B$3/H3)</f>
        <v>3.96410203526347</v>
      </c>
      <c r="I7" s="1" t="n">
        <f aca="false">($B$3/I3)</f>
        <v>4.35939174386301</v>
      </c>
      <c r="J7" s="1" t="n">
        <f aca="false">($B$3/J3)</f>
        <v>4.2023518140556</v>
      </c>
      <c r="K7" s="1" t="n">
        <f aca="false">($B$3/K3)</f>
        <v>4.50588121696343</v>
      </c>
      <c r="L7" s="1" t="n">
        <f aca="false">($B$3/L3)</f>
        <v>4.19970738821358</v>
      </c>
      <c r="M7" s="1" t="n">
        <f aca="false">($B$3/M3)</f>
        <v>4.65578018043868</v>
      </c>
      <c r="N7" s="1" t="n">
        <f aca="false">($B$3/N3)</f>
        <v>4.08468919650614</v>
      </c>
      <c r="O7" s="1" t="n">
        <f aca="false">($B$3/O3)</f>
        <v>3.8709238023122</v>
      </c>
      <c r="P7" s="1" t="n">
        <f aca="false">($B$3/P3)</f>
        <v>4.27356701041472</v>
      </c>
      <c r="Q7" s="1" t="n">
        <f aca="false">($B$3/Q3)</f>
        <v>4.2559692451325</v>
      </c>
    </row>
    <row r="8" customFormat="false" ht="12.8" hidden="false" customHeight="false" outlineLevel="0" collapsed="false">
      <c r="A8" s="6"/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customFormat="false" ht="12.8" hidden="false" customHeight="false" outlineLevel="0" collapsed="false">
      <c r="A9" s="15" t="s">
        <v>5</v>
      </c>
      <c r="B9" s="1" t="n">
        <v>1</v>
      </c>
      <c r="C9" s="1" t="n">
        <v>2</v>
      </c>
      <c r="D9" s="1" t="n">
        <v>3</v>
      </c>
      <c r="E9" s="1" t="n">
        <v>4</v>
      </c>
      <c r="F9" s="6" t="n">
        <v>5</v>
      </c>
      <c r="G9" s="1" t="n">
        <v>6</v>
      </c>
      <c r="H9" s="1" t="n">
        <v>7</v>
      </c>
      <c r="I9" s="1" t="n">
        <v>8</v>
      </c>
      <c r="J9" s="1" t="n">
        <v>9</v>
      </c>
      <c r="K9" s="1" t="n">
        <v>10</v>
      </c>
      <c r="L9" s="1" t="n">
        <v>11</v>
      </c>
      <c r="M9" s="1" t="n">
        <v>12</v>
      </c>
      <c r="N9" s="1" t="n">
        <v>13</v>
      </c>
      <c r="O9" s="1" t="n">
        <v>14</v>
      </c>
      <c r="P9" s="1" t="n">
        <v>15</v>
      </c>
      <c r="Q9" s="1" t="n">
        <v>16</v>
      </c>
    </row>
    <row r="10" customFormat="false" ht="12.8" hidden="false" customHeight="false" outlineLevel="0" collapsed="false">
      <c r="A10" s="9" t="s">
        <v>1</v>
      </c>
      <c r="B10" s="1" t="n">
        <f aca="false">(B6/B1)*100</f>
        <v>100</v>
      </c>
      <c r="C10" s="1" t="n">
        <f aca="false">(C6/C1)*100</f>
        <v>82.670603902086</v>
      </c>
      <c r="D10" s="1" t="n">
        <f aca="false">(D6/D1)*100</f>
        <v>78.6320642302255</v>
      </c>
      <c r="E10" s="1" t="n">
        <f aca="false">(E6/E1)*100</f>
        <v>66.9807772277716</v>
      </c>
      <c r="F10" s="1" t="n">
        <f aca="false">(F6/F1)*100</f>
        <v>62.1908597683242</v>
      </c>
      <c r="G10" s="1" t="n">
        <f aca="false">(G6/G1)*100</f>
        <v>50.9969767906015</v>
      </c>
      <c r="H10" s="1" t="n">
        <f aca="false">(H6/H1)*100</f>
        <v>45.3242364452473</v>
      </c>
      <c r="I10" s="1" t="n">
        <f aca="false">(I6/I1)*100</f>
        <v>44.3620240122598</v>
      </c>
      <c r="J10" s="1" t="n">
        <f aca="false">(J6/J1)*100</f>
        <v>42.9481420328143</v>
      </c>
      <c r="K10" s="1" t="n">
        <f aca="false">(K6/K1)*100</f>
        <v>37.0299130233119</v>
      </c>
      <c r="L10" s="1" t="n">
        <f aca="false">(L6/L1)*100</f>
        <v>32.1967561774212</v>
      </c>
      <c r="M10" s="1" t="n">
        <f aca="false">(M6/M1)*100</f>
        <v>34.0008408603658</v>
      </c>
      <c r="N10" s="1" t="n">
        <f aca="false">(N6/N1)*100</f>
        <v>27.517166212887</v>
      </c>
      <c r="O10" s="1" t="n">
        <f aca="false">(O6/O1)*100</f>
        <v>26.1815636306034</v>
      </c>
      <c r="P10" s="1" t="n">
        <f aca="false">(P6/P1)*100</f>
        <v>25.6805708455628</v>
      </c>
      <c r="Q10" s="1" t="n">
        <f aca="false">(Q6/Q1)*100</f>
        <v>25.2888791717411</v>
      </c>
    </row>
    <row r="11" customFormat="false" ht="12.8" hidden="false" customHeight="false" outlineLevel="0" collapsed="false">
      <c r="A11" s="9" t="s">
        <v>28</v>
      </c>
      <c r="B11" s="1" t="n">
        <f aca="false">(B7/B1)*100</f>
        <v>100</v>
      </c>
      <c r="C11" s="1" t="n">
        <f aca="false">(C7/C1)*100</f>
        <v>72.558675235231</v>
      </c>
      <c r="D11" s="1" t="n">
        <f aca="false">(D7/D1)*100</f>
        <v>71.2190028006086</v>
      </c>
      <c r="E11" s="1" t="n">
        <f aca="false">(E7/E1)*100</f>
        <v>76.9941209418616</v>
      </c>
      <c r="F11" s="1" t="n">
        <f aca="false">(F7/F1)*100</f>
        <v>64.1876052720079</v>
      </c>
      <c r="G11" s="1" t="n">
        <f aca="false">(G7/G1)*100</f>
        <v>64.4821828543844</v>
      </c>
      <c r="H11" s="1" t="n">
        <f aca="false">(H7/H1)*100</f>
        <v>56.6300290751925</v>
      </c>
      <c r="I11" s="1" t="n">
        <f aca="false">(I7/I1)*100</f>
        <v>54.4923967982876</v>
      </c>
      <c r="J11" s="1" t="n">
        <f aca="false">(J7/J1)*100</f>
        <v>46.6927979339511</v>
      </c>
      <c r="K11" s="1" t="n">
        <f aca="false">(K7/K1)*100</f>
        <v>45.0588121696343</v>
      </c>
      <c r="L11" s="1" t="n">
        <f aca="false">(L7/L1)*100</f>
        <v>38.1791580746689</v>
      </c>
      <c r="M11" s="1" t="n">
        <f aca="false">(M7/M1)*100</f>
        <v>38.7981681703223</v>
      </c>
      <c r="N11" s="1" t="n">
        <f aca="false">(N7/N1)*100</f>
        <v>31.4206861269703</v>
      </c>
      <c r="O11" s="1" t="n">
        <f aca="false">(O7/O1)*100</f>
        <v>27.6494557308014</v>
      </c>
      <c r="P11" s="1" t="n">
        <f aca="false">(P7/P1)*100</f>
        <v>28.4904467360981</v>
      </c>
      <c r="Q11" s="1" t="n">
        <f aca="false">(Q7/Q1)*100</f>
        <v>26.5998077820781</v>
      </c>
    </row>
    <row r="12" customFormat="false" ht="12.8" hidden="false" customHeight="false" outlineLevel="0" collapsed="false">
      <c r="A12" s="6"/>
      <c r="B12" s="1"/>
      <c r="C12" s="1"/>
      <c r="E12" s="1"/>
      <c r="F12" s="6"/>
    </row>
    <row r="13" customFormat="false" ht="12.8" hidden="false" customHeight="false" outlineLevel="0" collapsed="false">
      <c r="F13" s="6"/>
    </row>
    <row r="14" customFormat="false" ht="12.8" hidden="false" customHeight="false" outlineLevel="0" collapsed="false">
      <c r="A14" s="6"/>
      <c r="B14" s="1"/>
      <c r="C14" s="1"/>
      <c r="E14" s="1"/>
      <c r="F14" s="1"/>
    </row>
    <row r="15" customFormat="false" ht="12.8" hidden="false" customHeight="false" outlineLevel="0" collapsed="false">
      <c r="A15" s="6"/>
      <c r="B15" s="1"/>
      <c r="C15" s="6"/>
      <c r="D15" s="6"/>
      <c r="E15" s="6"/>
      <c r="F15" s="1"/>
    </row>
    <row r="16" customFormat="false" ht="12.8" hidden="false" customHeight="false" outlineLevel="0" collapsed="false">
      <c r="A16" s="6"/>
      <c r="B16" s="1"/>
      <c r="C16" s="6"/>
      <c r="E16" s="1"/>
      <c r="F16" s="1"/>
    </row>
    <row r="17" customFormat="false" ht="12.8" hidden="false" customHeight="false" outlineLevel="0" collapsed="false">
      <c r="A17" s="6"/>
      <c r="B17" s="1"/>
      <c r="C17" s="6"/>
      <c r="E17" s="1"/>
      <c r="F17" s="1"/>
    </row>
    <row r="18" customFormat="false" ht="12.8" hidden="false" customHeight="false" outlineLevel="0" collapsed="false">
      <c r="A18" s="6"/>
      <c r="B18" s="1"/>
      <c r="C18" s="6"/>
      <c r="E18" s="1"/>
      <c r="F18" s="1"/>
    </row>
    <row r="19" customFormat="false" ht="12.8" hidden="false" customHeight="false" outlineLevel="0" collapsed="false">
      <c r="A19" s="6"/>
      <c r="B19" s="1"/>
      <c r="C19" s="6"/>
      <c r="E19" s="1"/>
      <c r="F19" s="1"/>
    </row>
    <row r="20" customFormat="false" ht="12.8" hidden="false" customHeight="false" outlineLevel="0" collapsed="false">
      <c r="A20" s="6"/>
      <c r="B20" s="1"/>
      <c r="C20" s="6"/>
      <c r="E20" s="6"/>
    </row>
    <row r="21" customFormat="false" ht="12.8" hidden="false" customHeight="false" outlineLevel="0" collapsed="false">
      <c r="A21" s="6"/>
      <c r="B21" s="1"/>
      <c r="C21" s="6"/>
      <c r="E21" s="1"/>
      <c r="F21" s="1"/>
    </row>
    <row r="22" customFormat="false" ht="12.8" hidden="false" customHeight="false" outlineLevel="0" collapsed="false">
      <c r="A22" s="6"/>
      <c r="B22" s="1"/>
      <c r="C22" s="6"/>
      <c r="E22" s="1"/>
      <c r="F22" s="1"/>
    </row>
    <row r="23" customFormat="false" ht="12.8" hidden="false" customHeight="false" outlineLevel="0" collapsed="false">
      <c r="A23" s="6"/>
      <c r="B23" s="1"/>
      <c r="C23" s="6"/>
      <c r="E23" s="1"/>
      <c r="F23" s="1"/>
    </row>
    <row r="24" customFormat="false" ht="12.8" hidden="false" customHeight="false" outlineLevel="0" collapsed="false">
      <c r="A24" s="6"/>
      <c r="B24" s="1"/>
      <c r="C24" s="6"/>
      <c r="E24" s="1"/>
      <c r="F24" s="1"/>
    </row>
    <row r="25" customFormat="false" ht="12.8" hidden="false" customHeight="false" outlineLevel="0" collapsed="false">
      <c r="A25" s="6"/>
      <c r="B25" s="1"/>
      <c r="C25" s="6"/>
      <c r="E25" s="1"/>
      <c r="F25" s="1"/>
    </row>
    <row r="26" customFormat="false" ht="12.8" hidden="false" customHeight="false" outlineLevel="0" collapsed="false">
      <c r="B26" s="1"/>
      <c r="C26" s="6"/>
      <c r="E26" s="1"/>
      <c r="F26" s="1"/>
    </row>
    <row r="27" customFormat="false" ht="12.8" hidden="false" customHeight="false" outlineLevel="0" collapsed="false">
      <c r="B27" s="1"/>
      <c r="C27" s="1"/>
      <c r="E27" s="1"/>
      <c r="F2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3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M7" activeCellId="0" sqref="M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6" t="n">
        <v>0</v>
      </c>
      <c r="B1" s="16" t="n">
        <v>1</v>
      </c>
      <c r="C1" s="16" t="n">
        <v>2</v>
      </c>
      <c r="D1" s="16" t="n">
        <v>4</v>
      </c>
      <c r="E1" s="16" t="n">
        <v>8</v>
      </c>
      <c r="H1" s="16" t="n">
        <v>0</v>
      </c>
      <c r="I1" s="16" t="n">
        <v>1</v>
      </c>
      <c r="J1" s="16" t="n">
        <v>2</v>
      </c>
      <c r="K1" s="16" t="n">
        <v>4</v>
      </c>
      <c r="L1" s="16" t="n">
        <v>8</v>
      </c>
      <c r="O1" s="16" t="n">
        <v>0</v>
      </c>
      <c r="P1" s="16" t="n">
        <v>1</v>
      </c>
      <c r="Q1" s="16" t="n">
        <v>2</v>
      </c>
      <c r="R1" s="16" t="n">
        <v>4</v>
      </c>
      <c r="S1" s="16" t="n">
        <v>8</v>
      </c>
    </row>
    <row r="2" customFormat="false" ht="12.8" hidden="false" customHeight="false" outlineLevel="0" collapsed="false">
      <c r="A2" s="7" t="s">
        <v>29</v>
      </c>
      <c r="B2" s="1" t="n">
        <v>22.638619</v>
      </c>
      <c r="C2" s="1" t="n">
        <v>13.128213</v>
      </c>
      <c r="D2" s="1" t="n">
        <v>8.591348</v>
      </c>
      <c r="E2" s="1" t="n">
        <v>6.420515</v>
      </c>
      <c r="H2" s="7" t="s">
        <v>29</v>
      </c>
      <c r="I2" s="1" t="n">
        <f aca="false">$B2/B2</f>
        <v>1</v>
      </c>
      <c r="J2" s="1" t="n">
        <f aca="false">$B2/C2</f>
        <v>1.72442502265921</v>
      </c>
      <c r="K2" s="1" t="n">
        <f aca="false">$B2/D2</f>
        <v>2.6350485395307</v>
      </c>
      <c r="L2" s="1" t="n">
        <f aca="false">$B2/E2</f>
        <v>3.52598179429532</v>
      </c>
      <c r="O2" s="7" t="s">
        <v>29</v>
      </c>
      <c r="P2" s="1" t="n">
        <v>22.638619</v>
      </c>
      <c r="Q2" s="1" t="n">
        <v>13.128213</v>
      </c>
      <c r="R2" s="1" t="n">
        <v>8.591348</v>
      </c>
      <c r="S2" s="1" t="n">
        <v>6.420515</v>
      </c>
    </row>
    <row r="3" customFormat="false" ht="12.8" hidden="false" customHeight="false" outlineLevel="0" collapsed="false">
      <c r="A3" s="7" t="s">
        <v>30</v>
      </c>
      <c r="B3" s="1" t="n">
        <v>22.803704</v>
      </c>
      <c r="C3" s="1" t="n">
        <v>12.884897</v>
      </c>
      <c r="D3" s="1" t="n">
        <v>8.416478</v>
      </c>
      <c r="E3" s="1" t="n">
        <v>6.381926</v>
      </c>
      <c r="H3" s="7" t="s">
        <v>30</v>
      </c>
      <c r="I3" s="1" t="n">
        <f aca="false">$B3/B3</f>
        <v>1</v>
      </c>
      <c r="J3" s="1" t="n">
        <f aca="false">$B3/C3</f>
        <v>1.76980103139358</v>
      </c>
      <c r="K3" s="1" t="n">
        <f aca="false">$B3/D3</f>
        <v>2.70941170404057</v>
      </c>
      <c r="L3" s="1" t="n">
        <f aca="false">$B3/E3</f>
        <v>3.5731696042856</v>
      </c>
      <c r="O3" s="7" t="s">
        <v>30</v>
      </c>
      <c r="P3" s="1" t="n">
        <v>22.803704</v>
      </c>
      <c r="Q3" s="1" t="n">
        <v>12.884897</v>
      </c>
      <c r="R3" s="1" t="n">
        <v>8.416478</v>
      </c>
      <c r="S3" s="1" t="n">
        <v>6.381926</v>
      </c>
    </row>
    <row r="4" customFormat="false" ht="12.8" hidden="false" customHeight="false" outlineLevel="0" collapsed="false">
      <c r="A4" s="7" t="s">
        <v>31</v>
      </c>
      <c r="B4" s="1" t="n">
        <v>22.573944</v>
      </c>
      <c r="C4" s="1" t="n">
        <v>12.774937</v>
      </c>
      <c r="D4" s="1" t="n">
        <v>8.328699</v>
      </c>
      <c r="E4" s="1" t="n">
        <v>6.238918</v>
      </c>
      <c r="H4" s="7" t="s">
        <v>31</v>
      </c>
      <c r="I4" s="1" t="n">
        <f aca="false">$B4/B4</f>
        <v>1</v>
      </c>
      <c r="J4" s="1" t="n">
        <f aca="false">$B4/C4</f>
        <v>1.76704934043902</v>
      </c>
      <c r="K4" s="1" t="n">
        <f aca="false">$B4/D4</f>
        <v>2.7103805768464</v>
      </c>
      <c r="L4" s="1" t="n">
        <f aca="false">$B4/E4</f>
        <v>3.61824662545653</v>
      </c>
      <c r="O4" s="7" t="s">
        <v>31</v>
      </c>
      <c r="P4" s="1" t="n">
        <v>22.573944</v>
      </c>
      <c r="Q4" s="1" t="n">
        <v>12.774937</v>
      </c>
      <c r="R4" s="1" t="n">
        <v>8.328699</v>
      </c>
      <c r="S4" s="1" t="n">
        <v>6.238918</v>
      </c>
    </row>
    <row r="5" customFormat="false" ht="12.8" hidden="false" customHeight="false" outlineLevel="0" collapsed="false">
      <c r="A5" s="7" t="s">
        <v>32</v>
      </c>
      <c r="B5" s="1" t="n">
        <v>23.294493</v>
      </c>
      <c r="C5" s="1" t="n">
        <v>12.715008</v>
      </c>
      <c r="D5" s="1" t="n">
        <v>8.262546</v>
      </c>
      <c r="E5" s="1" t="n">
        <v>6.170693</v>
      </c>
      <c r="H5" s="7" t="s">
        <v>32</v>
      </c>
      <c r="I5" s="1" t="n">
        <f aca="false">$B5/B5</f>
        <v>1</v>
      </c>
      <c r="J5" s="1" t="n">
        <f aca="false">$B5/C5</f>
        <v>1.83204705809072</v>
      </c>
      <c r="K5" s="1" t="n">
        <f aca="false">$B5/D5</f>
        <v>2.81928754163668</v>
      </c>
      <c r="L5" s="1" t="n">
        <f aca="false">$B5/E5</f>
        <v>3.77502056900254</v>
      </c>
      <c r="O5" s="7" t="s">
        <v>32</v>
      </c>
      <c r="P5" s="1" t="n">
        <v>23.294493</v>
      </c>
      <c r="Q5" s="1" t="n">
        <v>12.715008</v>
      </c>
      <c r="R5" s="1" t="n">
        <v>8.262546</v>
      </c>
      <c r="S5" s="1" t="n">
        <v>6.170693</v>
      </c>
    </row>
    <row r="6" customFormat="false" ht="12.8" hidden="false" customHeight="false" outlineLevel="0" collapsed="false">
      <c r="A6" s="7" t="s">
        <v>33</v>
      </c>
      <c r="B6" s="1" t="n">
        <v>22.657126</v>
      </c>
      <c r="C6" s="1" t="n">
        <v>12.64832</v>
      </c>
      <c r="D6" s="1" t="n">
        <v>8.24058</v>
      </c>
      <c r="E6" s="1" t="n">
        <v>6.147852</v>
      </c>
      <c r="H6" s="7" t="s">
        <v>33</v>
      </c>
      <c r="I6" s="1" t="n">
        <f aca="false">$B6/B6</f>
        <v>1</v>
      </c>
      <c r="J6" s="1" t="n">
        <f aca="false">$B6/C6</f>
        <v>1.79131505211759</v>
      </c>
      <c r="K6" s="1" t="n">
        <f aca="false">$B6/D6</f>
        <v>2.74945768380381</v>
      </c>
      <c r="L6" s="1" t="n">
        <f aca="false">$B6/E6</f>
        <v>3.68537271229041</v>
      </c>
      <c r="O6" s="7" t="s">
        <v>33</v>
      </c>
      <c r="P6" s="1" t="n">
        <v>22.657126</v>
      </c>
      <c r="Q6" s="1" t="n">
        <v>12.64832</v>
      </c>
      <c r="R6" s="1" t="n">
        <v>8.24058</v>
      </c>
      <c r="S6" s="1" t="n">
        <v>6.147852</v>
      </c>
    </row>
    <row r="7" customFormat="false" ht="12.8" hidden="false" customHeight="false" outlineLevel="0" collapsed="false">
      <c r="A7" s="17" t="s">
        <v>34</v>
      </c>
      <c r="B7" s="1" t="n">
        <f aca="false">AVERAGE(B2:B6)</f>
        <v>22.7935772</v>
      </c>
      <c r="C7" s="1" t="n">
        <f aca="false">AVERAGE(C2:C6)</f>
        <v>12.830275</v>
      </c>
      <c r="D7" s="1" t="n">
        <f aca="false">AVERAGE(D2:D6)</f>
        <v>8.3679302</v>
      </c>
      <c r="E7" s="1" t="n">
        <f aca="false">AVERAGE(E2:E6)</f>
        <v>6.2719808</v>
      </c>
      <c r="H7" s="17" t="s">
        <v>34</v>
      </c>
      <c r="I7" s="1" t="n">
        <f aca="false">$B7/B7</f>
        <v>1</v>
      </c>
      <c r="J7" s="1" t="n">
        <f aca="false">$B7/C7</f>
        <v>1.77654627044237</v>
      </c>
      <c r="K7" s="1" t="n">
        <f aca="false">$B7/D7</f>
        <v>2.72392056998755</v>
      </c>
      <c r="L7" s="1" t="n">
        <f aca="false">$B7/E7</f>
        <v>3.6341911633403</v>
      </c>
      <c r="O7" s="17" t="s">
        <v>34</v>
      </c>
      <c r="P7" s="1" t="n">
        <f aca="false">AVERAGE(P2:P6)</f>
        <v>22.7935772</v>
      </c>
      <c r="Q7" s="1" t="n">
        <f aca="false">AVERAGE(Q2:Q6)</f>
        <v>12.830275</v>
      </c>
      <c r="R7" s="1" t="n">
        <f aca="false">AVERAGE(R2:R6)</f>
        <v>8.3679302</v>
      </c>
      <c r="S7" s="1" t="n">
        <f aca="false">AVERAGE(S2:S6)</f>
        <v>6.2719808</v>
      </c>
    </row>
    <row r="22" customFormat="false" ht="12.8" hidden="false" customHeight="false" outlineLevel="0" collapsed="false">
      <c r="B22" s="1"/>
      <c r="C22" s="1"/>
      <c r="D22" s="1"/>
      <c r="E22" s="1"/>
      <c r="F22" s="1"/>
    </row>
    <row r="23" customFormat="false" ht="12.8" hidden="false" customHeight="false" outlineLevel="0" collapsed="false">
      <c r="B23" s="1"/>
      <c r="C23" s="1"/>
      <c r="D23" s="1"/>
      <c r="E23" s="1"/>
      <c r="F23" s="1"/>
    </row>
    <row r="24" customFormat="false" ht="12.8" hidden="false" customHeight="false" outlineLevel="0" collapsed="false">
      <c r="B24" s="1"/>
      <c r="C24" s="1"/>
      <c r="D24" s="1"/>
      <c r="E24" s="1"/>
      <c r="F24" s="1"/>
    </row>
    <row r="25" customFormat="false" ht="12.8" hidden="false" customHeight="false" outlineLevel="0" collapsed="false">
      <c r="B25" s="1"/>
      <c r="C25" s="1"/>
      <c r="D25" s="1"/>
      <c r="E25" s="1"/>
      <c r="F25" s="1"/>
    </row>
    <row r="26" customFormat="false" ht="12.8" hidden="false" customHeight="false" outlineLevel="0" collapsed="false">
      <c r="B26" s="1"/>
      <c r="C26" s="1"/>
      <c r="D26" s="1"/>
      <c r="E26" s="1"/>
      <c r="F26" s="1"/>
    </row>
    <row r="27" customFormat="false" ht="12.8" hidden="false" customHeight="false" outlineLevel="0" collapsed="false">
      <c r="B27" s="1"/>
      <c r="C27" s="1"/>
      <c r="D27" s="1"/>
      <c r="E27" s="1"/>
      <c r="F27" s="1"/>
    </row>
    <row r="28" customFormat="false" ht="12.8" hidden="false" customHeight="false" outlineLevel="0" collapsed="false">
      <c r="B28" s="1"/>
      <c r="C28" s="1"/>
      <c r="D28" s="1"/>
      <c r="E28" s="1"/>
      <c r="F28" s="1"/>
    </row>
    <row r="29" customFormat="false" ht="12.8" hidden="false" customHeight="false" outlineLevel="0" collapsed="false">
      <c r="B29" s="1"/>
      <c r="C29" s="1"/>
      <c r="D29" s="1"/>
      <c r="E29" s="1"/>
      <c r="F29" s="1"/>
    </row>
    <row r="30" customFormat="false" ht="12.8" hidden="false" customHeight="false" outlineLevel="0" collapsed="false">
      <c r="B30" s="1"/>
      <c r="C30" s="1"/>
      <c r="D30" s="1"/>
      <c r="E30" s="1"/>
      <c r="F30" s="1"/>
    </row>
    <row r="31" customFormat="false" ht="12.8" hidden="false" customHeight="false" outlineLevel="0" collapsed="false">
      <c r="B31" s="1"/>
      <c r="C31" s="1"/>
      <c r="D31" s="1"/>
      <c r="E31" s="1"/>
      <c r="F31" s="1"/>
    </row>
    <row r="32" customFormat="false" ht="12.8" hidden="false" customHeight="false" outlineLevel="0" collapsed="false">
      <c r="B32" s="1"/>
      <c r="C32" s="1"/>
      <c r="D32" s="1"/>
      <c r="E32" s="1"/>
      <c r="F32" s="1"/>
    </row>
    <row r="33" customFormat="false" ht="12.8" hidden="false" customHeight="false" outlineLevel="0" collapsed="false">
      <c r="B33" s="1"/>
      <c r="C33" s="1"/>
      <c r="D33" s="1"/>
      <c r="E33" s="1"/>
      <c r="F3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2" activeCellId="0" sqref="P2"/>
    </sheetView>
  </sheetViews>
  <sheetFormatPr defaultColWidth="11.53515625" defaultRowHeight="12.8" zeroHeight="false" outlineLevelRow="0" outlineLevelCol="0"/>
  <cols>
    <col collapsed="false" customWidth="true" hidden="false" outlineLevel="0" max="9" min="9" style="1" width="14.72"/>
    <col collapsed="false" customWidth="true" hidden="false" outlineLevel="0" max="12" min="12" style="1" width="19.93"/>
    <col collapsed="false" customWidth="true" hidden="false" outlineLevel="0" max="19" min="19" style="1" width="18.2"/>
  </cols>
  <sheetData>
    <row r="1" customFormat="false" ht="12.8" hidden="false" customHeight="false" outlineLevel="0" collapsed="false">
      <c r="A1" s="16" t="n">
        <v>0</v>
      </c>
      <c r="B1" s="16" t="n">
        <v>1</v>
      </c>
      <c r="C1" s="16" t="n">
        <v>2</v>
      </c>
      <c r="D1" s="16" t="n">
        <v>4</v>
      </c>
      <c r="E1" s="16" t="n">
        <v>8</v>
      </c>
      <c r="H1" s="16" t="n">
        <v>0</v>
      </c>
      <c r="I1" s="16" t="n">
        <v>1</v>
      </c>
      <c r="J1" s="16" t="n">
        <v>2</v>
      </c>
      <c r="K1" s="16" t="n">
        <v>4</v>
      </c>
      <c r="L1" s="16" t="n">
        <v>8</v>
      </c>
      <c r="O1" s="16" t="n">
        <v>0</v>
      </c>
      <c r="P1" s="16" t="n">
        <v>1</v>
      </c>
      <c r="Q1" s="16" t="n">
        <v>2</v>
      </c>
      <c r="R1" s="16" t="n">
        <v>4</v>
      </c>
      <c r="S1" s="16" t="n">
        <v>8</v>
      </c>
    </row>
    <row r="2" customFormat="false" ht="12.8" hidden="false" customHeight="false" outlineLevel="0" collapsed="false">
      <c r="A2" s="15" t="s">
        <v>35</v>
      </c>
      <c r="B2" s="1" t="n">
        <v>22.433242</v>
      </c>
      <c r="C2" s="1" t="n">
        <v>12.801077</v>
      </c>
      <c r="D2" s="1" t="n">
        <v>7.377984</v>
      </c>
      <c r="E2" s="1" t="n">
        <v>5.513413</v>
      </c>
      <c r="H2" s="15" t="s">
        <v>35</v>
      </c>
      <c r="I2" s="1" t="n">
        <f aca="false">$B$2/B2</f>
        <v>1</v>
      </c>
      <c r="J2" s="1" t="n">
        <f aca="false">$B$2/C2</f>
        <v>1.75244957904714</v>
      </c>
      <c r="K2" s="1" t="n">
        <f aca="false">$B$2/D2</f>
        <v>3.04056528178971</v>
      </c>
      <c r="L2" s="1" t="n">
        <f aca="false">$B$2/E2</f>
        <v>4.0688484610168</v>
      </c>
      <c r="O2" s="15" t="s">
        <v>35</v>
      </c>
      <c r="P2" s="1" t="n">
        <f aca="false">I2/I1 * 100</f>
        <v>100</v>
      </c>
      <c r="Q2" s="1" t="n">
        <f aca="false">J2/J1 * 100</f>
        <v>87.6224789523569</v>
      </c>
      <c r="R2" s="1" t="n">
        <f aca="false">K2/K1 * 100</f>
        <v>76.0141320447428</v>
      </c>
      <c r="S2" s="1" t="n">
        <f aca="false">L2/L1 * 100</f>
        <v>50.86060576271</v>
      </c>
    </row>
    <row r="3" customFormat="false" ht="12.8" hidden="false" customHeight="false" outlineLevel="0" collapsed="false">
      <c r="A3" s="15" t="s">
        <v>36</v>
      </c>
      <c r="B3" s="1" t="n">
        <v>22.442853</v>
      </c>
      <c r="C3" s="1" t="n">
        <v>12.769219</v>
      </c>
      <c r="D3" s="1" t="n">
        <v>7.127199</v>
      </c>
      <c r="E3" s="1" t="n">
        <v>5.33022</v>
      </c>
      <c r="H3" s="15" t="s">
        <v>36</v>
      </c>
      <c r="I3" s="1" t="n">
        <f aca="false">$B$3/B3</f>
        <v>1</v>
      </c>
      <c r="J3" s="1" t="n">
        <f aca="false">$B$3/C3</f>
        <v>1.75757444523428</v>
      </c>
      <c r="K3" s="1" t="n">
        <f aca="false">$B$3/D3</f>
        <v>3.14890225458837</v>
      </c>
      <c r="L3" s="1" t="n">
        <f aca="false">$B$3/E3</f>
        <v>4.2104928126794</v>
      </c>
      <c r="O3" s="15" t="s">
        <v>36</v>
      </c>
      <c r="P3" s="1" t="n">
        <f aca="false">I3/I$1 * 100</f>
        <v>100</v>
      </c>
      <c r="Q3" s="1" t="n">
        <f aca="false">J3/J$1 * 100</f>
        <v>87.8787222617139</v>
      </c>
      <c r="R3" s="1" t="n">
        <f aca="false">K3/K$1 * 100</f>
        <v>78.7225563647093</v>
      </c>
      <c r="S3" s="1" t="n">
        <f aca="false">L3/L$1 * 100</f>
        <v>52.6311601584925</v>
      </c>
    </row>
    <row r="4" customFormat="false" ht="12.8" hidden="false" customHeight="false" outlineLevel="0" collapsed="false">
      <c r="A4" s="15" t="s">
        <v>37</v>
      </c>
      <c r="B4" s="1" t="n">
        <v>22.745062</v>
      </c>
      <c r="C4" s="1" t="n">
        <v>12.791263</v>
      </c>
      <c r="D4" s="1" t="n">
        <v>7.056182</v>
      </c>
      <c r="E4" s="1" t="n">
        <v>5.200483</v>
      </c>
      <c r="H4" s="15" t="s">
        <v>37</v>
      </c>
      <c r="I4" s="1" t="n">
        <f aca="false">$B$4/B4</f>
        <v>1</v>
      </c>
      <c r="J4" s="1" t="n">
        <f aca="false">$B$4/C4</f>
        <v>1.77817170986165</v>
      </c>
      <c r="K4" s="1" t="n">
        <f aca="false">$B$4/D4</f>
        <v>3.22342337541747</v>
      </c>
      <c r="L4" s="1" t="n">
        <f aca="false">$B$4/E4</f>
        <v>4.37364414036158</v>
      </c>
      <c r="O4" s="15" t="s">
        <v>37</v>
      </c>
      <c r="P4" s="1" t="n">
        <f aca="false">I4/I$1 * 100</f>
        <v>100</v>
      </c>
      <c r="Q4" s="1" t="n">
        <f aca="false">J4/J$1 * 100</f>
        <v>88.9085854930823</v>
      </c>
      <c r="R4" s="1" t="n">
        <f aca="false">K4/K$1 * 100</f>
        <v>80.5855843854368</v>
      </c>
      <c r="S4" s="1" t="n">
        <f aca="false">L4/L$1 * 100</f>
        <v>54.6705517545197</v>
      </c>
    </row>
    <row r="5" customFormat="false" ht="12.8" hidden="false" customHeight="false" outlineLevel="0" collapsed="false">
      <c r="A5" s="15" t="s">
        <v>38</v>
      </c>
      <c r="B5" s="1" t="n">
        <v>22.43578</v>
      </c>
      <c r="C5" s="1" t="n">
        <v>12.783015</v>
      </c>
      <c r="D5" s="1" t="n">
        <v>7.124807</v>
      </c>
      <c r="E5" s="1" t="n">
        <v>5.164773</v>
      </c>
      <c r="H5" s="15" t="s">
        <v>38</v>
      </c>
      <c r="I5" s="1" t="n">
        <f aca="false">$B$5/B5</f>
        <v>1</v>
      </c>
      <c r="J5" s="1" t="n">
        <f aca="false">$B$5/C5</f>
        <v>1.75512428014831</v>
      </c>
      <c r="K5" s="1" t="n">
        <f aca="false">$B$5/D5</f>
        <v>3.14896670183487</v>
      </c>
      <c r="L5" s="1" t="n">
        <f aca="false">$B$5/E5</f>
        <v>4.34400117875461</v>
      </c>
      <c r="O5" s="15" t="s">
        <v>38</v>
      </c>
      <c r="P5" s="1" t="n">
        <f aca="false">I5/I$1 * 100</f>
        <v>100</v>
      </c>
      <c r="Q5" s="1" t="n">
        <f aca="false">J5/J$1 * 100</f>
        <v>87.7562140074153</v>
      </c>
      <c r="R5" s="1" t="n">
        <f aca="false">K5/K$1 * 100</f>
        <v>78.7241675458718</v>
      </c>
      <c r="S5" s="1" t="n">
        <f aca="false">L5/L$1 * 100</f>
        <v>54.3000147344327</v>
      </c>
    </row>
    <row r="6" customFormat="false" ht="12.8" hidden="false" customHeight="false" outlineLevel="0" collapsed="false">
      <c r="A6" s="15" t="s">
        <v>39</v>
      </c>
      <c r="B6" s="1" t="n">
        <v>22.522248</v>
      </c>
      <c r="C6" s="1" t="n">
        <v>12.66321</v>
      </c>
      <c r="D6" s="1" t="n">
        <v>7.127492</v>
      </c>
      <c r="E6" s="1" t="n">
        <v>5.154173</v>
      </c>
      <c r="H6" s="15" t="s">
        <v>39</v>
      </c>
      <c r="I6" s="1" t="n">
        <f aca="false">$B$6/B6</f>
        <v>1</v>
      </c>
      <c r="J6" s="1" t="n">
        <f aca="false">$B$6/C6</f>
        <v>1.77855756952621</v>
      </c>
      <c r="K6" s="1" t="n">
        <f aca="false">$B$6/D6</f>
        <v>3.15991207005213</v>
      </c>
      <c r="L6" s="1" t="n">
        <f aca="false">$B$6/E6</f>
        <v>4.36971129995055</v>
      </c>
      <c r="O6" s="15" t="s">
        <v>39</v>
      </c>
      <c r="P6" s="1" t="n">
        <f aca="false">I6/I$1 * 100</f>
        <v>100</v>
      </c>
      <c r="Q6" s="1" t="n">
        <f aca="false">J6/J$1 * 100</f>
        <v>88.9278784763105</v>
      </c>
      <c r="R6" s="1" t="n">
        <f aca="false">K6/K$1 * 100</f>
        <v>78.9978017513033</v>
      </c>
      <c r="S6" s="1" t="n">
        <f aca="false">L6/L$1 * 100</f>
        <v>54.6213912493818</v>
      </c>
    </row>
    <row r="7" customFormat="false" ht="12.8" hidden="false" customHeight="false" outlineLevel="0" collapsed="false">
      <c r="A7" s="17" t="s">
        <v>34</v>
      </c>
      <c r="B7" s="1" t="n">
        <f aca="false">AVERAGE(B2:B6)</f>
        <v>22.515837</v>
      </c>
      <c r="C7" s="1" t="n">
        <f aca="false">AVERAGE(C2:C6)</f>
        <v>12.7615568</v>
      </c>
      <c r="D7" s="1" t="n">
        <f aca="false">AVERAGE(D2:D6)</f>
        <v>7.1627328</v>
      </c>
      <c r="E7" s="1" t="n">
        <f aca="false">AVERAGE(E2:E6)</f>
        <v>5.2726124</v>
      </c>
      <c r="H7" s="17" t="s">
        <v>34</v>
      </c>
      <c r="I7" s="1" t="n">
        <f aca="false">AVERAGE(I2:I6)</f>
        <v>1</v>
      </c>
      <c r="J7" s="1" t="n">
        <f aca="false">AVERAGE(J2:J6)</f>
        <v>1.76437551676352</v>
      </c>
      <c r="K7" s="1" t="n">
        <f aca="false">AVERAGE(K2:K6)</f>
        <v>3.14435393673651</v>
      </c>
      <c r="L7" s="1" t="n">
        <f aca="false">AVERAGE(L2:L6)</f>
        <v>4.27333957855259</v>
      </c>
      <c r="O7" s="17" t="s">
        <v>34</v>
      </c>
      <c r="P7" s="1" t="n">
        <f aca="false">AVERAGE(P2:P6)</f>
        <v>100</v>
      </c>
      <c r="Q7" s="1" t="n">
        <f aca="false">AVERAGE(Q2:Q6)</f>
        <v>88.2187758381758</v>
      </c>
      <c r="R7" s="1" t="n">
        <f aca="false">AVERAGE(R2:R6)</f>
        <v>78.6088484184128</v>
      </c>
      <c r="S7" s="1" t="n">
        <f aca="false">AVERAGE(S2:S6)</f>
        <v>53.4167447319073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1" width="20.17"/>
    <col collapsed="false" customWidth="true" hidden="false" outlineLevel="0" max="11" min="11" style="1" width="17.85"/>
    <col collapsed="false" customWidth="true" hidden="false" outlineLevel="0" max="12" min="12" style="1" width="17.96"/>
    <col collapsed="false" customWidth="true" hidden="false" outlineLevel="0" max="17" min="17" style="1" width="19.13"/>
    <col collapsed="false" customWidth="true" hidden="false" outlineLevel="0" max="18" min="18" style="1" width="16.24"/>
    <col collapsed="false" customWidth="true" hidden="false" outlineLevel="0" max="19" min="19" style="1" width="17.85"/>
  </cols>
  <sheetData>
    <row r="1" customFormat="false" ht="12.8" hidden="false" customHeight="false" outlineLevel="0" collapsed="false">
      <c r="A1" s="16" t="n">
        <v>0</v>
      </c>
      <c r="B1" s="16" t="n">
        <v>1</v>
      </c>
      <c r="C1" s="16" t="n">
        <v>2</v>
      </c>
      <c r="D1" s="16" t="n">
        <v>4</v>
      </c>
      <c r="E1" s="16" t="n">
        <v>8</v>
      </c>
      <c r="H1" s="16" t="n">
        <v>0</v>
      </c>
      <c r="I1" s="16" t="n">
        <v>1</v>
      </c>
      <c r="J1" s="16" t="n">
        <v>2</v>
      </c>
      <c r="K1" s="16" t="n">
        <v>4</v>
      </c>
      <c r="L1" s="16" t="n">
        <v>8</v>
      </c>
      <c r="O1" s="16" t="n">
        <v>0</v>
      </c>
      <c r="P1" s="16" t="n">
        <v>1</v>
      </c>
      <c r="Q1" s="16" t="n">
        <v>2</v>
      </c>
      <c r="R1" s="16" t="n">
        <v>4</v>
      </c>
      <c r="S1" s="16" t="n">
        <v>8</v>
      </c>
    </row>
    <row r="2" customFormat="false" ht="12.8" hidden="false" customHeight="false" outlineLevel="0" collapsed="false">
      <c r="A2" s="13" t="s">
        <v>40</v>
      </c>
      <c r="B2" s="1" t="n">
        <v>23.096098</v>
      </c>
      <c r="C2" s="1" t="n">
        <v>12.630273</v>
      </c>
      <c r="D2" s="1" t="n">
        <v>8.793945</v>
      </c>
      <c r="E2" s="1" t="n">
        <v>6.311978</v>
      </c>
      <c r="H2" s="13" t="s">
        <v>40</v>
      </c>
      <c r="I2" s="1" t="n">
        <f aca="false">$B$2/B2</f>
        <v>1</v>
      </c>
      <c r="J2" s="1" t="n">
        <f aca="false">$B$2/C2</f>
        <v>1.82863014916621</v>
      </c>
      <c r="K2" s="1" t="n">
        <f aca="false">$B$2/D2</f>
        <v>2.62636370821059</v>
      </c>
      <c r="L2" s="1" t="n">
        <f aca="false">$B$2/E2</f>
        <v>3.65909038339487</v>
      </c>
      <c r="O2" s="13" t="s">
        <v>40</v>
      </c>
      <c r="P2" s="1" t="n">
        <f aca="false">I2/I1 * 100</f>
        <v>100</v>
      </c>
      <c r="Q2" s="1" t="n">
        <f aca="false">J2/J1 * 100</f>
        <v>91.4315074583107</v>
      </c>
      <c r="R2" s="1" t="n">
        <f aca="false">K2/K1 * 100</f>
        <v>65.6590927052648</v>
      </c>
      <c r="S2" s="1" t="n">
        <f aca="false">L2/L1 * 100</f>
        <v>45.7386297924359</v>
      </c>
    </row>
    <row r="3" customFormat="false" ht="12.8" hidden="false" customHeight="false" outlineLevel="0" collapsed="false">
      <c r="A3" s="13" t="s">
        <v>41</v>
      </c>
      <c r="B3" s="1" t="n">
        <v>22.608923</v>
      </c>
      <c r="C3" s="1" t="n">
        <v>12.524201</v>
      </c>
      <c r="D3" s="1" t="n">
        <v>8.655811</v>
      </c>
      <c r="E3" s="1" t="n">
        <v>6.447757</v>
      </c>
      <c r="H3" s="13" t="s">
        <v>41</v>
      </c>
      <c r="I3" s="1" t="n">
        <f aca="false">$B$3/B3</f>
        <v>1</v>
      </c>
      <c r="J3" s="1" t="n">
        <f aca="false">$B$3/C3</f>
        <v>1.80521879200118</v>
      </c>
      <c r="K3" s="1" t="n">
        <f aca="false">$B$3/D3</f>
        <v>2.6119936075314</v>
      </c>
      <c r="L3" s="1" t="n">
        <f aca="false">$B$3/E3</f>
        <v>3.50647876463086</v>
      </c>
      <c r="O3" s="13" t="s">
        <v>41</v>
      </c>
      <c r="P3" s="1" t="n">
        <f aca="false">I3/I1 * 100</f>
        <v>100</v>
      </c>
      <c r="Q3" s="1" t="n">
        <f aca="false">J3/J1 * 100</f>
        <v>90.2609396000591</v>
      </c>
      <c r="R3" s="1" t="n">
        <f aca="false">K3/K1 * 100</f>
        <v>65.2998401882851</v>
      </c>
      <c r="S3" s="1" t="n">
        <f aca="false">L3/L1 * 100</f>
        <v>43.8309845578858</v>
      </c>
    </row>
    <row r="4" customFormat="false" ht="12.8" hidden="false" customHeight="false" outlineLevel="0" collapsed="false">
      <c r="A4" s="13" t="s">
        <v>42</v>
      </c>
      <c r="B4" s="1" t="n">
        <v>22.492655</v>
      </c>
      <c r="C4" s="1" t="n">
        <v>12.679588</v>
      </c>
      <c r="D4" s="1" t="n">
        <v>8.52887</v>
      </c>
      <c r="E4" s="1" t="n">
        <v>6.171767</v>
      </c>
      <c r="H4" s="13" t="s">
        <v>42</v>
      </c>
      <c r="I4" s="1" t="n">
        <f aca="false">$B$4/B4</f>
        <v>1</v>
      </c>
      <c r="J4" s="1" t="n">
        <f aca="false">$B$4/C4</f>
        <v>1.77392632946749</v>
      </c>
      <c r="K4" s="1" t="n">
        <f aca="false">$B$4/D4</f>
        <v>2.63723740659665</v>
      </c>
      <c r="L4" s="1" t="n">
        <f aca="false">$B$4/E4</f>
        <v>3.64444331744863</v>
      </c>
      <c r="O4" s="13" t="s">
        <v>42</v>
      </c>
      <c r="P4" s="1" t="n">
        <f aca="false">I4/I1 * 100</f>
        <v>100</v>
      </c>
      <c r="Q4" s="1" t="n">
        <f aca="false">J4/J1 * 100</f>
        <v>88.6963164733744</v>
      </c>
      <c r="R4" s="1" t="n">
        <f aca="false">K4/K1 * 100</f>
        <v>65.9309351649163</v>
      </c>
      <c r="S4" s="1" t="n">
        <f aca="false">L4/L1 * 100</f>
        <v>45.5555414681079</v>
      </c>
    </row>
    <row r="5" customFormat="false" ht="12.8" hidden="false" customHeight="false" outlineLevel="0" collapsed="false">
      <c r="A5" s="13" t="s">
        <v>43</v>
      </c>
      <c r="B5" s="1" t="n">
        <v>22.625254</v>
      </c>
      <c r="C5" s="1" t="n">
        <v>12.61428</v>
      </c>
      <c r="D5" s="1" t="n">
        <v>8.544366</v>
      </c>
      <c r="E5" s="1" t="n">
        <v>6.372996</v>
      </c>
      <c r="H5" s="13" t="s">
        <v>43</v>
      </c>
      <c r="I5" s="1" t="n">
        <f aca="false">$B$5/B5</f>
        <v>1</v>
      </c>
      <c r="J5" s="1" t="n">
        <f aca="false">$B$5/C5</f>
        <v>1.79362230741667</v>
      </c>
      <c r="K5" s="1" t="n">
        <f aca="false">$B$5/D5</f>
        <v>2.64797341312392</v>
      </c>
      <c r="L5" s="1" t="n">
        <f aca="false">$B$5/E5</f>
        <v>3.55017545907765</v>
      </c>
      <c r="O5" s="13" t="s">
        <v>43</v>
      </c>
      <c r="P5" s="1" t="n">
        <f aca="false">I5/I1 * 100</f>
        <v>100</v>
      </c>
      <c r="Q5" s="1" t="n">
        <f aca="false">J5/J1 * 100</f>
        <v>89.6811153708337</v>
      </c>
      <c r="R5" s="1" t="n">
        <f aca="false">K5/K1 * 100</f>
        <v>66.1993353280981</v>
      </c>
      <c r="S5" s="1" t="n">
        <f aca="false">L5/L1 * 100</f>
        <v>44.3771932384706</v>
      </c>
    </row>
    <row r="6" customFormat="false" ht="12.8" hidden="false" customHeight="false" outlineLevel="0" collapsed="false">
      <c r="A6" s="13" t="s">
        <v>44</v>
      </c>
      <c r="B6" s="1" t="n">
        <v>22.633798</v>
      </c>
      <c r="C6" s="1" t="n">
        <v>12.638009</v>
      </c>
      <c r="D6" s="1" t="n">
        <v>8.536113</v>
      </c>
      <c r="E6" s="1" t="n">
        <v>6.35062</v>
      </c>
      <c r="H6" s="13" t="s">
        <v>44</v>
      </c>
      <c r="I6" s="1" t="n">
        <f aca="false">$B$6/B6</f>
        <v>1</v>
      </c>
      <c r="J6" s="1" t="n">
        <f aca="false">$B$6/C6</f>
        <v>1.79093067586833</v>
      </c>
      <c r="K6" s="1" t="n">
        <f aca="false">$B$6/D6</f>
        <v>2.65153448648114</v>
      </c>
      <c r="L6" s="1" t="n">
        <f aca="false">$B$6/E6</f>
        <v>3.56402965379758</v>
      </c>
      <c r="O6" s="13" t="s">
        <v>44</v>
      </c>
      <c r="P6" s="1" t="n">
        <f aca="false">I6/I1 * 100</f>
        <v>100</v>
      </c>
      <c r="Q6" s="1" t="n">
        <f aca="false">J6/J1 * 100</f>
        <v>89.5465337934163</v>
      </c>
      <c r="R6" s="1" t="n">
        <f aca="false">K6/K1 * 100</f>
        <v>66.2883621620286</v>
      </c>
      <c r="S6" s="1" t="n">
        <f aca="false">L6/L1 * 100</f>
        <v>44.5503706724698</v>
      </c>
    </row>
    <row r="7" customFormat="false" ht="12.8" hidden="false" customHeight="false" outlineLevel="0" collapsed="false">
      <c r="A7" s="17" t="s">
        <v>34</v>
      </c>
      <c r="B7" s="1" t="n">
        <f aca="false">AVERAGE(B2:B6)</f>
        <v>22.6913456</v>
      </c>
      <c r="C7" s="1" t="n">
        <f aca="false">AVERAGE(C2:C6)</f>
        <v>12.6172702</v>
      </c>
      <c r="D7" s="1" t="n">
        <f aca="false">AVERAGE(D2:D6)</f>
        <v>8.611821</v>
      </c>
      <c r="E7" s="1" t="n">
        <f aca="false">AVERAGE(E2:E6)</f>
        <v>6.3310236</v>
      </c>
      <c r="H7" s="17" t="s">
        <v>34</v>
      </c>
      <c r="I7" s="1" t="n">
        <f aca="false">AVERAGE(I2:I6)</f>
        <v>1</v>
      </c>
      <c r="J7" s="1" t="n">
        <f aca="false">AVERAGE(J2:J6)</f>
        <v>1.79846565078398</v>
      </c>
      <c r="K7" s="1" t="n">
        <f aca="false">AVERAGE(K2:K6)</f>
        <v>2.63502052438874</v>
      </c>
      <c r="L7" s="1" t="n">
        <f aca="false">AVERAGE(L2:L6)</f>
        <v>3.58484351566992</v>
      </c>
      <c r="O7" s="17" t="s">
        <v>34</v>
      </c>
      <c r="P7" s="1" t="n">
        <f aca="false">AVERAGE(P2:P6)</f>
        <v>100</v>
      </c>
      <c r="Q7" s="1" t="n">
        <f aca="false">AVERAGE(Q2:Q6)</f>
        <v>89.9232825391988</v>
      </c>
      <c r="R7" s="1" t="n">
        <f aca="false">AVERAGE(R2:R6)</f>
        <v>65.8755131097186</v>
      </c>
      <c r="S7" s="1" t="n">
        <f aca="false">AVERAGE(S2:S6)</f>
        <v>44.810543945874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2024-03-07T21:34:29Z</dcterms:created>
  <dc:creator/>
  <dc:description/>
  <dc:language>ru-RU</dc:language>
  <cp:lastModifiedBy/>
  <dcterms:modified xsi:type="dcterms:W3CDTF">2024-03-21T13:36:52Z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