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lfitz/Desktop/"/>
    </mc:Choice>
  </mc:AlternateContent>
  <xr:revisionPtr revIDLastSave="0" documentId="8_{7E9BB51E-C171-1F49-971A-E5D950DC3EB7}" xr6:coauthVersionLast="47" xr6:coauthVersionMax="47" xr10:uidLastSave="{00000000-0000-0000-0000-000000000000}"/>
  <bookViews>
    <workbookView xWindow="10200" yWindow="500" windowWidth="18620" windowHeight="16020" xr2:uid="{F65452F3-9294-4441-83DB-522CE83886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C40" i="1"/>
  <c r="F37" i="1"/>
  <c r="C37" i="1"/>
  <c r="F39" i="1"/>
  <c r="F36" i="1"/>
  <c r="F35" i="1"/>
  <c r="C33" i="1"/>
  <c r="F31" i="1"/>
  <c r="F32" i="1"/>
  <c r="F30" i="1"/>
  <c r="C4" i="1"/>
  <c r="C5" i="1"/>
  <c r="C23" i="1"/>
  <c r="C24" i="1" s="1"/>
  <c r="D24" i="1" s="1"/>
  <c r="F33" i="1" l="1"/>
  <c r="C7" i="1"/>
  <c r="C25" i="1"/>
  <c r="D25" i="1" s="1"/>
  <c r="C8" i="1" l="1"/>
  <c r="C11" i="1" s="1"/>
  <c r="C14" i="1" s="1"/>
  <c r="C15" i="1" l="1"/>
  <c r="C17" i="1" l="1"/>
  <c r="C18" i="1"/>
</calcChain>
</file>

<file path=xl/sharedStrings.xml><?xml version="1.0" encoding="utf-8"?>
<sst xmlns="http://schemas.openxmlformats.org/spreadsheetml/2006/main" count="38" uniqueCount="33">
  <si>
    <t>Urgent Care Facilities</t>
  </si>
  <si>
    <t>TAM</t>
  </si>
  <si>
    <t>SAM</t>
  </si>
  <si>
    <t>SOM</t>
  </si>
  <si>
    <t>Business Model</t>
  </si>
  <si>
    <t>Market Size</t>
  </si>
  <si>
    <t>Total</t>
  </si>
  <si>
    <t>Price</t>
  </si>
  <si>
    <t>Physician Talk Time</t>
  </si>
  <si>
    <t>Patient Talk Time</t>
  </si>
  <si>
    <t>Silence Time</t>
  </si>
  <si>
    <t>Doctor Hourly Wage</t>
  </si>
  <si>
    <t>Facilities</t>
  </si>
  <si>
    <t>https://www.ncbi.nlm.nih.gov/pmc/articles/PMC2254573/</t>
  </si>
  <si>
    <t>Private Practices</t>
  </si>
  <si>
    <t>Patient Wait Time</t>
  </si>
  <si>
    <t>Patients per Day</t>
  </si>
  <si>
    <t>Days per Year</t>
  </si>
  <si>
    <t>Total US Physicians</t>
  </si>
  <si>
    <t>Physicians employed by hospital</t>
  </si>
  <si>
    <t>Total hospital physicians</t>
  </si>
  <si>
    <t>Physicians per hospital</t>
  </si>
  <si>
    <t>Patient visits per hospital per year</t>
  </si>
  <si>
    <t>Doctors</t>
  </si>
  <si>
    <t>Value</t>
  </si>
  <si>
    <t>Dollars Saved per Patient</t>
  </si>
  <si>
    <t>Dollars Saved Per Daily Patients</t>
  </si>
  <si>
    <t>Dollars Saved Per Annual Patients</t>
  </si>
  <si>
    <t>Total Time Wasted (Min)</t>
  </si>
  <si>
    <t>Total Time Wasted (Hr.)</t>
  </si>
  <si>
    <t>Monthly Pricing (50% Dollars Saved)</t>
  </si>
  <si>
    <t>Pricing per 40 avg. doctors</t>
  </si>
  <si>
    <t>Primacy Care 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</si>
</sst>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7" formatCode="0.0000"/>
    <numFmt numFmtId="169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3" borderId="0" xfId="0" applyFont="1" applyFill="1" applyAlignment="1">
      <alignment horizontal="center"/>
    </xf>
    <xf numFmtId="0" fontId="2" fillId="0" borderId="1" xfId="0" applyFont="1" applyBorder="1"/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164" fontId="2" fillId="0" borderId="1" xfId="1" applyNumberFormat="1" applyFont="1" applyBorder="1"/>
    <xf numFmtId="164" fontId="2" fillId="3" borderId="0" xfId="1" applyNumberFormat="1" applyFont="1" applyFill="1" applyAlignment="1">
      <alignment horizontal="center"/>
    </xf>
    <xf numFmtId="1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2" fillId="2" borderId="0" xfId="0" applyFont="1" applyFill="1" applyAlignment="1">
      <alignment horizontal="center"/>
    </xf>
    <xf numFmtId="0" fontId="2" fillId="0" borderId="0" xfId="0" applyFont="1" applyBorder="1"/>
    <xf numFmtId="0" fontId="0" fillId="0" borderId="0" xfId="0" applyBorder="1"/>
    <xf numFmtId="169" fontId="0" fillId="0" borderId="0" xfId="0" applyNumberFormat="1"/>
    <xf numFmtId="167" fontId="2" fillId="0" borderId="0" xfId="0" applyNumberFormat="1" applyFont="1" applyBorder="1"/>
    <xf numFmtId="43" fontId="2" fillId="0" borderId="0" xfId="0" applyNumberFormat="1" applyFont="1"/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AFAE6-DA4E-5B41-BE9C-0FE15E711F22}">
  <dimension ref="B2:H40"/>
  <sheetViews>
    <sheetView tabSelected="1" zoomScale="130" zoomScaleNormal="130" workbookViewId="0">
      <selection activeCell="E19" sqref="E19"/>
    </sheetView>
  </sheetViews>
  <sheetFormatPr baseColWidth="10" defaultRowHeight="16" x14ac:dyDescent="0.2"/>
  <cols>
    <col min="2" max="2" width="31" bestFit="1" customWidth="1"/>
    <col min="3" max="3" width="10.5" bestFit="1" customWidth="1"/>
    <col min="6" max="6" width="16.6640625" customWidth="1"/>
    <col min="7" max="7" width="17.6640625" bestFit="1" customWidth="1"/>
    <col min="8" max="8" width="16.6640625" bestFit="1" customWidth="1"/>
  </cols>
  <sheetData>
    <row r="2" spans="2:8" x14ac:dyDescent="0.2">
      <c r="B2" s="11" t="s">
        <v>4</v>
      </c>
      <c r="C2" s="11"/>
      <c r="E2" t="s">
        <v>13</v>
      </c>
    </row>
    <row r="3" spans="2:8" x14ac:dyDescent="0.2">
      <c r="B3" t="s">
        <v>15</v>
      </c>
      <c r="C3">
        <v>20</v>
      </c>
    </row>
    <row r="4" spans="2:8" x14ac:dyDescent="0.2">
      <c r="B4" t="s">
        <v>8</v>
      </c>
      <c r="C4">
        <f>5.2*0.2</f>
        <v>1.04</v>
      </c>
    </row>
    <row r="5" spans="2:8" x14ac:dyDescent="0.2">
      <c r="B5" t="s">
        <v>9</v>
      </c>
      <c r="C5">
        <f>5.3*0.2</f>
        <v>1.06</v>
      </c>
    </row>
    <row r="6" spans="2:8" x14ac:dyDescent="0.2">
      <c r="B6" t="s">
        <v>10</v>
      </c>
      <c r="C6">
        <v>0.92</v>
      </c>
    </row>
    <row r="7" spans="2:8" x14ac:dyDescent="0.2">
      <c r="B7" s="2" t="s">
        <v>28</v>
      </c>
      <c r="C7" s="2">
        <f>5+SUM(C4:C6)</f>
        <v>8.02</v>
      </c>
    </row>
    <row r="8" spans="2:8" x14ac:dyDescent="0.2">
      <c r="B8" s="12" t="s">
        <v>29</v>
      </c>
      <c r="C8" s="15">
        <f>C7/60</f>
        <v>0.13366666666666666</v>
      </c>
    </row>
    <row r="10" spans="2:8" x14ac:dyDescent="0.2">
      <c r="B10" t="s">
        <v>11</v>
      </c>
      <c r="C10">
        <v>83</v>
      </c>
      <c r="D10" s="13"/>
    </row>
    <row r="11" spans="2:8" x14ac:dyDescent="0.2">
      <c r="B11" t="s">
        <v>25</v>
      </c>
      <c r="C11" s="14">
        <f>C10*C8</f>
        <v>11.094333333333333</v>
      </c>
      <c r="D11" s="12"/>
      <c r="F11" s="3"/>
      <c r="G11" s="3"/>
      <c r="H11" s="3"/>
    </row>
    <row r="13" spans="2:8" x14ac:dyDescent="0.2">
      <c r="B13" t="s">
        <v>16</v>
      </c>
      <c r="C13" s="5">
        <v>20</v>
      </c>
    </row>
    <row r="14" spans="2:8" x14ac:dyDescent="0.2">
      <c r="B14" t="s">
        <v>26</v>
      </c>
      <c r="C14" s="14">
        <f>C11*20</f>
        <v>221.88666666666666</v>
      </c>
      <c r="G14" s="10"/>
    </row>
    <row r="15" spans="2:8" x14ac:dyDescent="0.2">
      <c r="B15" t="s">
        <v>27</v>
      </c>
      <c r="C15" s="5">
        <f>C14*300</f>
        <v>66566</v>
      </c>
      <c r="G15" s="10"/>
    </row>
    <row r="16" spans="2:8" x14ac:dyDescent="0.2">
      <c r="C16" s="5"/>
      <c r="G16" s="10"/>
    </row>
    <row r="17" spans="2:7" x14ac:dyDescent="0.2">
      <c r="B17" s="3" t="s">
        <v>30</v>
      </c>
      <c r="C17" s="16">
        <f>C15/12*0.5</f>
        <v>2773.5833333333335</v>
      </c>
      <c r="G17" s="10"/>
    </row>
    <row r="18" spans="2:7" x14ac:dyDescent="0.2">
      <c r="B18" s="3" t="s">
        <v>31</v>
      </c>
      <c r="C18" s="17">
        <f>C15*40*0.5</f>
        <v>1331320</v>
      </c>
      <c r="G18" s="10"/>
    </row>
    <row r="19" spans="2:7" x14ac:dyDescent="0.2">
      <c r="C19" s="5"/>
      <c r="G19" s="10"/>
    </row>
    <row r="20" spans="2:7" x14ac:dyDescent="0.2">
      <c r="B20" t="s">
        <v>17</v>
      </c>
      <c r="C20" s="5">
        <v>330</v>
      </c>
    </row>
    <row r="21" spans="2:7" x14ac:dyDescent="0.2">
      <c r="B21" t="s">
        <v>18</v>
      </c>
      <c r="C21" s="5">
        <v>496000</v>
      </c>
    </row>
    <row r="22" spans="2:7" x14ac:dyDescent="0.2">
      <c r="B22" t="s">
        <v>19</v>
      </c>
      <c r="C22" s="4">
        <v>0.5</v>
      </c>
    </row>
    <row r="23" spans="2:7" x14ac:dyDescent="0.2">
      <c r="B23" t="s">
        <v>20</v>
      </c>
      <c r="C23" s="5">
        <f>C21*C22</f>
        <v>248000</v>
      </c>
    </row>
    <row r="24" spans="2:7" x14ac:dyDescent="0.2">
      <c r="B24" t="s">
        <v>21</v>
      </c>
      <c r="C24" s="8">
        <f>C23/C30</f>
        <v>41.333333333333336</v>
      </c>
      <c r="D24" s="9">
        <f>C24*500*12</f>
        <v>248000</v>
      </c>
    </row>
    <row r="25" spans="2:7" x14ac:dyDescent="0.2">
      <c r="B25" t="s">
        <v>22</v>
      </c>
      <c r="C25" s="5">
        <f>C24*C20*C13</f>
        <v>272800</v>
      </c>
      <c r="D25" s="9">
        <f>5*C25</f>
        <v>1364000</v>
      </c>
    </row>
    <row r="26" spans="2:7" x14ac:dyDescent="0.2">
      <c r="C26" s="5"/>
    </row>
    <row r="28" spans="2:7" x14ac:dyDescent="0.2">
      <c r="B28" s="11" t="s">
        <v>5</v>
      </c>
      <c r="C28" s="11"/>
      <c r="D28" s="11"/>
      <c r="E28" s="11"/>
      <c r="F28" s="11"/>
    </row>
    <row r="29" spans="2:7" x14ac:dyDescent="0.2">
      <c r="B29" s="1" t="s">
        <v>1</v>
      </c>
      <c r="C29" s="1" t="s">
        <v>12</v>
      </c>
      <c r="D29" s="1" t="s">
        <v>7</v>
      </c>
      <c r="E29" s="1" t="s">
        <v>23</v>
      </c>
      <c r="F29" s="1" t="s">
        <v>24</v>
      </c>
    </row>
    <row r="30" spans="2:7" x14ac:dyDescent="0.2">
      <c r="B30" t="s">
        <v>32</v>
      </c>
      <c r="C30" s="5">
        <v>6000</v>
      </c>
      <c r="D30" s="5">
        <v>24000</v>
      </c>
      <c r="E30">
        <v>40</v>
      </c>
      <c r="F30" s="5">
        <f>C30*D30*E30</f>
        <v>5760000000</v>
      </c>
    </row>
    <row r="31" spans="2:7" x14ac:dyDescent="0.2">
      <c r="B31" t="s">
        <v>0</v>
      </c>
      <c r="C31" s="5">
        <v>9616</v>
      </c>
      <c r="D31" s="5">
        <v>24000</v>
      </c>
      <c r="E31">
        <v>20</v>
      </c>
      <c r="F31" s="5">
        <f>C31*D31*E31</f>
        <v>4615680000</v>
      </c>
    </row>
    <row r="32" spans="2:7" x14ac:dyDescent="0.2">
      <c r="B32" t="s">
        <v>14</v>
      </c>
      <c r="C32" s="5">
        <v>230187</v>
      </c>
      <c r="D32" s="5">
        <v>24000</v>
      </c>
      <c r="E32">
        <v>2</v>
      </c>
      <c r="F32" s="5">
        <f>C32*D32*E32</f>
        <v>11048976000</v>
      </c>
    </row>
    <row r="33" spans="2:8" x14ac:dyDescent="0.2">
      <c r="B33" s="2" t="s">
        <v>6</v>
      </c>
      <c r="C33" s="6">
        <f>SUM(C30:C32)</f>
        <v>245803</v>
      </c>
      <c r="D33" s="6"/>
      <c r="E33" s="6"/>
      <c r="F33" s="6">
        <f>SUM(F30:F32)</f>
        <v>21424656000</v>
      </c>
      <c r="G33" s="4"/>
      <c r="H33" s="4"/>
    </row>
    <row r="34" spans="2:8" x14ac:dyDescent="0.2">
      <c r="B34" s="1" t="s">
        <v>2</v>
      </c>
      <c r="C34" s="7"/>
      <c r="D34" s="7"/>
      <c r="E34" s="7"/>
      <c r="F34" s="7"/>
    </row>
    <row r="35" spans="2:8" x14ac:dyDescent="0.2">
      <c r="B35" t="s">
        <v>32</v>
      </c>
      <c r="C35" s="5">
        <v>6000</v>
      </c>
      <c r="D35" s="5">
        <v>24000</v>
      </c>
      <c r="E35">
        <v>40</v>
      </c>
      <c r="F35" s="5">
        <f>C35*D35*E35</f>
        <v>5760000000</v>
      </c>
    </row>
    <row r="36" spans="2:8" x14ac:dyDescent="0.2">
      <c r="B36" t="s">
        <v>0</v>
      </c>
      <c r="C36" s="5">
        <v>9616</v>
      </c>
      <c r="D36" s="5">
        <v>24000</v>
      </c>
      <c r="E36">
        <v>20</v>
      </c>
      <c r="F36" s="5">
        <f>C36*D36*E36</f>
        <v>4615680000</v>
      </c>
    </row>
    <row r="37" spans="2:8" x14ac:dyDescent="0.2">
      <c r="B37" s="2" t="s">
        <v>6</v>
      </c>
      <c r="C37" s="6">
        <f>SUM(C34:C36)</f>
        <v>15616</v>
      </c>
      <c r="D37" s="6"/>
      <c r="E37" s="6"/>
      <c r="F37" s="6">
        <f>SUM(F35:F36)</f>
        <v>10375680000</v>
      </c>
    </row>
    <row r="38" spans="2:8" x14ac:dyDescent="0.2">
      <c r="B38" s="1" t="s">
        <v>3</v>
      </c>
      <c r="C38" s="7"/>
      <c r="D38" s="7"/>
      <c r="E38" s="7"/>
      <c r="F38" s="7"/>
    </row>
    <row r="39" spans="2:8" x14ac:dyDescent="0.2">
      <c r="B39" t="s">
        <v>32</v>
      </c>
      <c r="C39" s="5">
        <v>6000</v>
      </c>
      <c r="D39" s="5">
        <v>24000</v>
      </c>
      <c r="E39">
        <v>40</v>
      </c>
      <c r="F39" s="5">
        <f>C39*D39*E39</f>
        <v>5760000000</v>
      </c>
    </row>
    <row r="40" spans="2:8" x14ac:dyDescent="0.2">
      <c r="B40" s="2" t="s">
        <v>6</v>
      </c>
      <c r="C40" s="6">
        <f>SUM(C37:C39)</f>
        <v>21616</v>
      </c>
      <c r="D40" s="6"/>
      <c r="E40" s="6"/>
      <c r="F40" s="6">
        <f>SUM(F39)</f>
        <v>5760000000</v>
      </c>
    </row>
  </sheetData>
  <mergeCells count="2">
    <mergeCell ref="B2:C2"/>
    <mergeCell ref="B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Fitzpatrick</dc:creator>
  <cp:lastModifiedBy>Dylan Fitzpatrick</cp:lastModifiedBy>
  <dcterms:created xsi:type="dcterms:W3CDTF">2022-10-15T02:59:44Z</dcterms:created>
  <dcterms:modified xsi:type="dcterms:W3CDTF">2022-10-15T16:24:28Z</dcterms:modified>
</cp:coreProperties>
</file>