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10" firstSheet="2" activeTab="2"/>
  </bookViews>
  <sheets>
    <sheet name="Sheet1" sheetId="1" state="hidden" r:id="rId1"/>
    <sheet name="甘特图" sheetId="3" state="hidden" r:id="rId2"/>
    <sheet name="进度表" sheetId="5" r:id="rId3"/>
  </sheets>
  <definedNames>
    <definedName name="_xlnm.Print_Area" localSheetId="2">进度表!$M$14:$AC$24</definedName>
  </definedNames>
  <calcPr calcId="144525"/>
</workbook>
</file>

<file path=xl/sharedStrings.xml><?xml version="1.0" encoding="utf-8"?>
<sst xmlns="http://schemas.openxmlformats.org/spreadsheetml/2006/main" count="111" uniqueCount="82">
  <si>
    <r>
      <rPr>
        <sz val="20"/>
        <rFont val="黑体"/>
        <charset val="134"/>
      </rPr>
      <t xml:space="preserve">课程开发计划
</t>
    </r>
    <r>
      <rPr>
        <sz val="12"/>
        <rFont val="宋体"/>
        <charset val="134"/>
      </rPr>
      <t>（8月完成主要课件开发，9月开展相关培训活动）</t>
    </r>
  </si>
  <si>
    <t>序号</t>
  </si>
  <si>
    <t>事件</t>
  </si>
  <si>
    <t>责任单位</t>
  </si>
  <si>
    <t>责任人</t>
  </si>
  <si>
    <t>完成时间</t>
  </si>
  <si>
    <t>备    注</t>
  </si>
  <si>
    <t>确定专业课程的开发人员</t>
  </si>
  <si>
    <t>家居连锁事业部</t>
  </si>
  <si>
    <t>杨峰、夏天、华诚、向开文</t>
  </si>
  <si>
    <t>课程开发人员应达到如下要求：</t>
  </si>
  <si>
    <t>1.专业资深</t>
  </si>
  <si>
    <t>2.有一定文字写作能力</t>
  </si>
  <si>
    <t>3.具有较强的归纳、总结能力</t>
  </si>
  <si>
    <t>4.有一定的表达能力，具有讲师潜质</t>
  </si>
  <si>
    <t>拟定2012年下半年培训计划</t>
  </si>
  <si>
    <t>朱琪</t>
  </si>
  <si>
    <t>培训计划是课程的“源”。没有计划，就没有课题</t>
  </si>
  <si>
    <t>召开课程开发人员会议，明确课题的写作方向</t>
  </si>
  <si>
    <t>培训管理中心</t>
  </si>
  <si>
    <t>戴敏、翟强</t>
  </si>
  <si>
    <t>课题拟定总体要求：宜精不宜多、宜点不宜面、宜小不宜大、宜重点不宜全面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</si>
  <si>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.课程大纲要求：至少三级纲目</t>
    </r>
  </si>
  <si>
    <t>2.课题要求:①业务类专题，不可是公共类题目，如责任、沟通、执行力、协调等；②宜小不宜大，不要诸如“如何做一名合格的商务经理”宽泛性课题，要具体课题，如“如何做好楼面督导的培养”；③课题不能是某某流程，某某制度。</t>
  </si>
  <si>
    <t>3.各业务模块现阶段拟定一个最紧急、最重要的课题</t>
  </si>
  <si>
    <t>4.人力资源部给出课程大纲的最终实例，请大家按此模式填鸭</t>
  </si>
  <si>
    <t>5.各课程开发人员随时保持与戴敏、翟强、翟强的沟通，他俩很乐意协助大家</t>
  </si>
  <si>
    <t>6.几易稿件后，经各中心总经理确认，方可明确课程大纲，截止时间为8月18日</t>
  </si>
  <si>
    <t>课题名称的确认</t>
  </si>
  <si>
    <t>各课题提交的截止日</t>
  </si>
  <si>
    <t>课程开发方法培训</t>
  </si>
  <si>
    <t>1.培训时间：2小时。人力资源部事先为大家制作出各课程的大纲PPT</t>
  </si>
  <si>
    <t>2.培训内容：教会大家如何“装”PPT。如何插入新幻灯片；如何分页；如何插入备注；如何提炼、精简文字</t>
  </si>
  <si>
    <t>讲课技巧培训</t>
  </si>
  <si>
    <t>1.培训时间：2小时</t>
  </si>
  <si>
    <t>2.培训内容：TTT；演示工具的应用（时间显示工具，放大涂鸦工具等）</t>
  </si>
  <si>
    <t>讲师试讲及讲师认证</t>
  </si>
  <si>
    <t>1.单个课程试讲0.5小时。各课程开发人员都要试讲，27、28试讲两天</t>
  </si>
  <si>
    <t>2.提出改进意见</t>
  </si>
  <si>
    <t>3.试讲合格人员，颁发讲师证</t>
  </si>
  <si>
    <t>课程开发截止日</t>
  </si>
  <si>
    <t>培训管理中心、家居连锁事业部</t>
  </si>
  <si>
    <t>各模块讲师</t>
  </si>
  <si>
    <t>课程开发过程中，人力资源部随时协助大家。经总经理、人力资源部确认后按照《课程开发规定》发放补助</t>
  </si>
  <si>
    <t>按照事业部培训计划开展培训活动</t>
  </si>
  <si>
    <t>2012年9月1日起</t>
  </si>
  <si>
    <t>适时按《内训师制度》发放课酬</t>
  </si>
  <si>
    <t>PPT高级应用</t>
  </si>
  <si>
    <t>1.单次培训时间2小时</t>
  </si>
  <si>
    <t>2.07/10版SMART应用</t>
  </si>
  <si>
    <t>3.年终PPT评比，奖励先进</t>
  </si>
  <si>
    <r>
      <rPr>
        <sz val="12"/>
        <rFont val="宋体"/>
        <charset val="134"/>
      </rPr>
      <t xml:space="preserve">                                            培训管理中心
                                            </t>
    </r>
    <r>
      <rPr>
        <sz val="12"/>
        <rFont val="宋体"/>
        <charset val="134"/>
      </rPr>
      <t>2012-8-6</t>
    </r>
  </si>
  <si>
    <t>开始时间
(日期)</t>
  </si>
  <si>
    <t>天数</t>
  </si>
  <si>
    <t>完成时间
（日期）</t>
  </si>
  <si>
    <t>确认课题名称、大纲</t>
  </si>
  <si>
    <t>培训课程开发方法</t>
  </si>
  <si>
    <t>培训讲课技巧</t>
  </si>
  <si>
    <t>试讲</t>
  </si>
  <si>
    <t>开发课程</t>
  </si>
  <si>
    <t>万年历</t>
  </si>
  <si>
    <t>年</t>
  </si>
  <si>
    <t>月</t>
  </si>
  <si>
    <t>今天：</t>
  </si>
  <si>
    <t>一</t>
  </si>
  <si>
    <t>二</t>
  </si>
  <si>
    <t>三</t>
  </si>
  <si>
    <t>四</t>
  </si>
  <si>
    <t>五</t>
  </si>
  <si>
    <t>六</t>
  </si>
  <si>
    <t>日</t>
  </si>
  <si>
    <r>
      <t>南湖</t>
    </r>
    <r>
      <rPr>
        <b/>
        <sz val="16"/>
        <color rgb="FF0066FF"/>
        <rFont val="Times New Roman"/>
        <charset val="134"/>
      </rPr>
      <t xml:space="preserve">实验室
</t>
    </r>
    <r>
      <rPr>
        <b/>
        <sz val="16"/>
        <color rgb="FF0066FF"/>
        <rFont val="MS Gothic"/>
        <charset val="134"/>
      </rPr>
      <t>大数据互操作系</t>
    </r>
    <r>
      <rPr>
        <b/>
        <sz val="16"/>
        <color rgb="FF0066FF"/>
        <rFont val="Times New Roman"/>
        <charset val="134"/>
      </rPr>
      <t>统团队</t>
    </r>
  </si>
  <si>
    <t>时间计划范围</t>
  </si>
  <si>
    <t>开始时间</t>
  </si>
  <si>
    <t>结束时间</t>
  </si>
  <si>
    <r>
      <t>使用方法：只修改</t>
    </r>
    <r>
      <rPr>
        <sz val="12"/>
        <color rgb="FF00B0F0"/>
        <rFont val="Calibri"/>
        <charset val="134"/>
        <scheme val="minor"/>
      </rPr>
      <t>蓝色</t>
    </r>
    <r>
      <rPr>
        <sz val="12"/>
        <color rgb="FFFF0000"/>
        <rFont val="Calibri"/>
        <charset val="134"/>
        <scheme val="minor"/>
      </rPr>
      <t>的文字；
           插入一行时，要加“完成率”100%</t>
    </r>
  </si>
  <si>
    <t>时间单位</t>
  </si>
  <si>
    <t>工作估计</t>
  </si>
  <si>
    <t>事项</t>
  </si>
  <si>
    <t>负责人</t>
  </si>
  <si>
    <t xml:space="preserve">完成率 </t>
  </si>
  <si>
    <t>认证讲师</t>
  </si>
</sst>
</file>

<file path=xl/styles.xml><?xml version="1.0" encoding="utf-8"?>
<styleSheet xmlns="http://schemas.openxmlformats.org/spreadsheetml/2006/main">
  <numFmts count="11">
    <numFmt numFmtId="176" formatCode="0\ \%"/>
    <numFmt numFmtId="177" formatCode="m&quot;月&quot;d&quot;日&quot;;@"/>
    <numFmt numFmtId="178" formatCode="yyyy&quot;年&quot;m&quot;月&quot;d&quot;日&quot;;@"/>
    <numFmt numFmtId="44" formatCode="_ &quot;￥&quot;* #,##0.00_ ;_ &quot;￥&quot;* \-#,##0.00_ ;_ &quot;￥&quot;* &quot;-&quot;??_ ;_ @_ "/>
    <numFmt numFmtId="179" formatCode="ddd"/>
    <numFmt numFmtId="180" formatCode="[$-804]aaaa;@"/>
    <numFmt numFmtId="42" formatCode="_ &quot;￥&quot;* #,##0_ ;_ &quot;￥&quot;* \-#,##0_ ;_ &quot;￥&quot;* &quot;-&quot;_ ;_ @_ "/>
    <numFmt numFmtId="181" formatCode="_(* #,##0_);_(* \(#,##0\);_(* &quot;-&quot;??_);_(@_)"/>
    <numFmt numFmtId="182" formatCode="d/m/yy"/>
    <numFmt numFmtId="41" formatCode="_ * #,##0_ ;_ * \-#,##0_ ;_ * &quot;-&quot;_ ;_ @_ "/>
    <numFmt numFmtId="43" formatCode="_ * #,##0.00_ ;_ * \-#,##0.00_ ;_ * &quot;-&quot;??_ ;_ @_ "/>
  </numFmts>
  <fonts count="54">
    <font>
      <sz val="12"/>
      <name val="宋体"/>
      <charset val="134"/>
    </font>
    <font>
      <sz val="10"/>
      <color indexed="9"/>
      <name val="Arial Unicode MS"/>
      <charset val="134"/>
    </font>
    <font>
      <sz val="10"/>
      <name val="Arial Unicode MS"/>
      <charset val="134"/>
    </font>
    <font>
      <sz val="10"/>
      <color rgb="FF0066FF"/>
      <name val="Arial Unicode MS"/>
      <charset val="134"/>
    </font>
    <font>
      <sz val="16"/>
      <color rgb="FFFF0000"/>
      <name val="微软雅黑"/>
      <charset val="134"/>
    </font>
    <font>
      <sz val="16"/>
      <color rgb="FFFF0000"/>
      <name val="Times New Roman"/>
      <charset val="134"/>
    </font>
    <font>
      <sz val="15"/>
      <color rgb="FFFF0000"/>
      <name val="Times New Roman"/>
      <charset val="134"/>
    </font>
    <font>
      <sz val="12"/>
      <color theme="4" tint="-0.25"/>
      <name val="楷体"/>
      <charset val="134"/>
    </font>
    <font>
      <sz val="12"/>
      <color theme="4" tint="-0.25"/>
      <name val="Times New Roman"/>
      <charset val="134"/>
    </font>
    <font>
      <sz val="12"/>
      <color rgb="FF1F2DA8"/>
      <name val="微软雅黑"/>
      <charset val="134"/>
    </font>
    <font>
      <sz val="13"/>
      <color theme="1"/>
      <name val="Times New Roman"/>
      <charset val="134"/>
    </font>
    <font>
      <b/>
      <sz val="16"/>
      <color rgb="FF0066FF"/>
      <name val="MS Gothic"/>
      <charset val="134"/>
    </font>
    <font>
      <b/>
      <sz val="16"/>
      <color rgb="FF0066FF"/>
      <name val="Times New Roman"/>
      <charset val="134"/>
    </font>
    <font>
      <b/>
      <sz val="12"/>
      <color rgb="FF0066FF"/>
      <name val="Arial Unicode MS"/>
      <charset val="134"/>
    </font>
    <font>
      <b/>
      <sz val="10"/>
      <color rgb="FF0066FF"/>
      <name val="Arial Unicode MS"/>
      <charset val="134"/>
    </font>
    <font>
      <sz val="9"/>
      <color rgb="FF0066FF"/>
      <name val="Arial Unicode MS"/>
      <charset val="134"/>
    </font>
    <font>
      <sz val="12"/>
      <color theme="1"/>
      <name val="微软雅黑"/>
      <charset val="134"/>
    </font>
    <font>
      <sz val="13"/>
      <color theme="4" tint="-0.25"/>
      <name val="Times New Roman"/>
      <charset val="134"/>
    </font>
    <font>
      <sz val="13"/>
      <color rgb="FFFF0000"/>
      <name val="Times New Roman"/>
      <charset val="134"/>
    </font>
    <font>
      <b/>
      <sz val="10"/>
      <color rgb="FF0066FF"/>
      <name val="Times New Roman"/>
      <charset val="134"/>
    </font>
    <font>
      <b/>
      <sz val="10"/>
      <color theme="1"/>
      <name val="Arial Unicode MS"/>
      <charset val="134"/>
    </font>
    <font>
      <b/>
      <sz val="8"/>
      <color rgb="FF0066FF"/>
      <name val="Arial Unicode MS"/>
      <charset val="134"/>
    </font>
    <font>
      <sz val="12"/>
      <color rgb="FFFF0000"/>
      <name val="Calibri"/>
      <charset val="134"/>
      <scheme val="minor"/>
    </font>
    <font>
      <sz val="8"/>
      <name val="Arial Unicode MS"/>
      <charset val="134"/>
    </font>
    <font>
      <b/>
      <sz val="12"/>
      <name val="Arial Unicode MS"/>
      <charset val="134"/>
    </font>
    <font>
      <sz val="9"/>
      <name val="Arial Unicode MS"/>
      <charset val="134"/>
    </font>
    <font>
      <sz val="8"/>
      <color indexed="9"/>
      <name val="Arial Unicode MS"/>
      <charset val="134"/>
    </font>
    <font>
      <sz val="9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20"/>
      <name val="黑体"/>
      <charset val="134"/>
    </font>
    <font>
      <b/>
      <sz val="12"/>
      <name val="宋体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color rgb="FF00B0F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theme="0" tint="-0.25"/>
      </left>
      <right/>
      <top style="thin">
        <color theme="0" tint="-0.25"/>
      </top>
      <bottom/>
      <diagonal/>
    </border>
    <border>
      <left/>
      <right/>
      <top style="thin">
        <color theme="0" tint="-0.25"/>
      </top>
      <bottom/>
      <diagonal/>
    </border>
    <border>
      <left style="thin">
        <color theme="0" tint="-0.25"/>
      </left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/>
      <right style="thin">
        <color theme="0" tint="-0.25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55"/>
      </left>
      <right style="thin">
        <color indexed="55"/>
      </right>
      <top/>
      <bottom style="double">
        <color indexed="8"/>
      </bottom>
      <diagonal/>
    </border>
    <border>
      <left/>
      <right style="thin">
        <color auto="1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" fontId="49" fillId="0" borderId="0" applyBorder="0">
      <alignment vertical="center"/>
    </xf>
    <xf numFmtId="0" fontId="38" fillId="5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8" fillId="0" borderId="54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6" fillId="0" borderId="53" applyNumberFormat="0" applyFill="0" applyAlignment="0" applyProtection="0">
      <alignment vertical="center"/>
    </xf>
    <xf numFmtId="0" fontId="44" fillId="8" borderId="52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2" fillId="11" borderId="51" applyNumberFormat="0" applyFont="0" applyAlignment="0" applyProtection="0">
      <alignment vertical="center"/>
    </xf>
    <xf numFmtId="0" fontId="50" fillId="32" borderId="5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8" borderId="50" applyNumberFormat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47" applyNumberFormat="0" applyFill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6" borderId="49" applyNumberForma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4" fontId="1" fillId="0" borderId="0" xfId="1" applyFont="1" applyFill="1" applyBorder="1">
      <alignment vertical="center"/>
    </xf>
    <xf numFmtId="4" fontId="2" fillId="0" borderId="0" xfId="1" applyFont="1" applyFill="1" applyBorder="1" applyAlignment="1">
      <alignment horizontal="center" vertical="center"/>
    </xf>
    <xf numFmtId="4" fontId="3" fillId="0" borderId="0" xfId="1" applyFont="1" applyFill="1" applyBorder="1">
      <alignment vertical="center"/>
    </xf>
    <xf numFmtId="4" fontId="3" fillId="0" borderId="0" xfId="1" applyFont="1" applyFill="1">
      <alignment vertical="center"/>
    </xf>
    <xf numFmtId="4" fontId="2" fillId="0" borderId="0" xfId="1" applyFont="1" applyFill="1" applyAlignment="1">
      <alignment horizontal="center" vertical="center"/>
    </xf>
    <xf numFmtId="4" fontId="2" fillId="0" borderId="0" xfId="1" applyFont="1" applyFill="1">
      <alignment vertical="center"/>
    </xf>
    <xf numFmtId="4" fontId="2" fillId="0" borderId="0" xfId="1" applyFont="1" applyFill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9" fillId="3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4" fontId="13" fillId="0" borderId="6" xfId="1" applyFont="1" applyFill="1" applyBorder="1" applyAlignment="1" applyProtection="1">
      <alignment horizontal="center" vertical="center" wrapText="1"/>
    </xf>
    <xf numFmtId="4" fontId="14" fillId="0" borderId="6" xfId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/>
      <protection locked="0"/>
    </xf>
    <xf numFmtId="4" fontId="15" fillId="0" borderId="8" xfId="1" applyFont="1" applyFill="1" applyBorder="1" applyAlignment="1" applyProtection="1">
      <alignment horizontal="left" vertical="center" wrapText="1"/>
      <protection locked="0"/>
    </xf>
    <xf numFmtId="0" fontId="15" fillId="0" borderId="7" xfId="1" applyNumberFormat="1" applyFont="1" applyFill="1" applyBorder="1" applyAlignment="1" applyProtection="1">
      <alignment horizontal="center" vertical="center"/>
      <protection locked="0"/>
    </xf>
    <xf numFmtId="4" fontId="3" fillId="0" borderId="0" xfId="1" applyFont="1" applyFill="1" applyBorder="1" applyAlignment="1">
      <alignment horizontal="center" vertical="center"/>
    </xf>
    <xf numFmtId="4" fontId="3" fillId="0" borderId="0" xfId="1" applyFont="1" applyFill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178" fontId="17" fillId="0" borderId="0" xfId="0" applyNumberFormat="1" applyFont="1" applyFill="1" applyAlignment="1">
      <alignment horizontal="center" vertical="center"/>
    </xf>
    <xf numFmtId="178" fontId="17" fillId="0" borderId="10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78" fontId="3" fillId="0" borderId="11" xfId="1" applyNumberFormat="1" applyFont="1" applyFill="1" applyBorder="1" applyAlignment="1" applyProtection="1">
      <alignment horizontal="centerContinuous" vertical="center"/>
    </xf>
    <xf numFmtId="4" fontId="19" fillId="0" borderId="11" xfId="1" applyFont="1" applyFill="1" applyBorder="1" applyAlignment="1" applyProtection="1">
      <alignment horizontal="centerContinuous" vertical="center" wrapText="1"/>
      <protection locked="0"/>
    </xf>
    <xf numFmtId="4" fontId="20" fillId="0" borderId="11" xfId="1" applyFont="1" applyFill="1" applyBorder="1" applyAlignment="1" applyProtection="1">
      <alignment horizontal="centerContinuous" vertical="center" wrapText="1"/>
      <protection locked="0"/>
    </xf>
    <xf numFmtId="178" fontId="21" fillId="0" borderId="11" xfId="1" applyNumberFormat="1" applyFont="1" applyFill="1" applyBorder="1" applyAlignment="1" applyProtection="1">
      <alignment horizontal="centerContinuous" vertical="center"/>
      <protection locked="0"/>
    </xf>
    <xf numFmtId="182" fontId="20" fillId="0" borderId="11" xfId="1" applyNumberFormat="1" applyFont="1" applyFill="1" applyBorder="1" applyAlignment="1" applyProtection="1">
      <alignment horizontal="center" vertical="center"/>
      <protection locked="0"/>
    </xf>
    <xf numFmtId="178" fontId="21" fillId="0" borderId="12" xfId="1" applyNumberFormat="1" applyFont="1" applyFill="1" applyBorder="1" applyAlignment="1" applyProtection="1">
      <alignment horizontal="centerContinuous" vertical="center"/>
      <protection locked="0"/>
    </xf>
    <xf numFmtId="31" fontId="15" fillId="0" borderId="13" xfId="1" applyNumberFormat="1" applyFont="1" applyFill="1" applyBorder="1" applyAlignment="1" applyProtection="1">
      <alignment horizontal="center" vertical="center"/>
      <protection locked="0"/>
    </xf>
    <xf numFmtId="4" fontId="2" fillId="0" borderId="0" xfId="1" applyFont="1" applyFill="1" applyBorder="1" applyAlignment="1" applyProtection="1">
      <alignment horizontal="right" vertical="center"/>
    </xf>
    <xf numFmtId="4" fontId="3" fillId="0" borderId="11" xfId="1" applyFont="1" applyFill="1" applyBorder="1" applyAlignment="1" applyProtection="1">
      <alignment horizontal="centerContinuous" vertical="center"/>
    </xf>
    <xf numFmtId="4" fontId="2" fillId="0" borderId="0" xfId="1" applyFont="1" applyFill="1" applyBorder="1" applyProtection="1">
      <alignment vertical="center"/>
    </xf>
    <xf numFmtId="4" fontId="20" fillId="0" borderId="11" xfId="1" applyFont="1" applyFill="1" applyBorder="1" applyAlignment="1" applyProtection="1">
      <alignment horizontal="centerContinuous" vertical="center" wrapText="1"/>
    </xf>
    <xf numFmtId="181" fontId="22" fillId="0" borderId="0" xfId="45" applyNumberFormat="1" applyFont="1" applyFill="1" applyBorder="1" applyAlignment="1" applyProtection="1">
      <alignment horizontal="left" vertical="center" wrapText="1"/>
    </xf>
    <xf numFmtId="181" fontId="22" fillId="0" borderId="5" xfId="45" applyNumberFormat="1" applyFont="1" applyFill="1" applyBorder="1" applyAlignment="1" applyProtection="1">
      <alignment horizontal="left" vertical="center" wrapText="1"/>
    </xf>
    <xf numFmtId="0" fontId="20" fillId="0" borderId="11" xfId="45" applyNumberFormat="1" applyFont="1" applyFill="1" applyBorder="1" applyAlignment="1" applyProtection="1">
      <alignment horizontal="center" vertical="center"/>
      <protection locked="0"/>
    </xf>
    <xf numFmtId="4" fontId="2" fillId="0" borderId="14" xfId="1" applyFont="1" applyFill="1" applyBorder="1" applyAlignment="1" applyProtection="1">
      <alignment horizontal="center" vertical="center" wrapText="1"/>
    </xf>
    <xf numFmtId="180" fontId="23" fillId="0" borderId="15" xfId="1" applyNumberFormat="1" applyFont="1" applyFill="1" applyBorder="1" applyAlignment="1" applyProtection="1">
      <alignment vertical="center" textRotation="90"/>
    </xf>
    <xf numFmtId="4" fontId="13" fillId="0" borderId="16" xfId="1" applyFont="1" applyFill="1" applyBorder="1" applyAlignment="1" applyProtection="1">
      <alignment horizontal="center" vertical="center" wrapText="1"/>
    </xf>
    <xf numFmtId="4" fontId="24" fillId="0" borderId="17" xfId="1" applyFont="1" applyFill="1" applyBorder="1" applyAlignment="1" applyProtection="1">
      <alignment horizontal="center" vertical="center" wrapText="1"/>
    </xf>
    <xf numFmtId="58" fontId="23" fillId="0" borderId="18" xfId="1" applyNumberFormat="1" applyFont="1" applyFill="1" applyBorder="1" applyAlignment="1" applyProtection="1">
      <alignment horizontal="center" vertical="center" textRotation="90"/>
    </xf>
    <xf numFmtId="177" fontId="23" fillId="0" borderId="18" xfId="1" applyNumberFormat="1" applyFont="1" applyFill="1" applyBorder="1" applyAlignment="1" applyProtection="1">
      <alignment horizontal="center" vertical="center" textRotation="90"/>
    </xf>
    <xf numFmtId="178" fontId="21" fillId="0" borderId="19" xfId="1" applyNumberFormat="1" applyFont="1" applyFill="1" applyBorder="1" applyAlignment="1" applyProtection="1">
      <alignment horizontal="centerContinuous" vertical="center"/>
      <protection locked="0"/>
    </xf>
    <xf numFmtId="176" fontId="25" fillId="0" borderId="20" xfId="1" applyNumberFormat="1" applyFont="1" applyFill="1" applyBorder="1" applyAlignment="1" applyProtection="1">
      <alignment horizontal="center" vertical="center"/>
      <protection locked="0"/>
    </xf>
    <xf numFmtId="4" fontId="2" fillId="0" borderId="21" xfId="1" applyFont="1" applyFill="1" applyBorder="1" applyAlignment="1" applyProtection="1">
      <alignment horizontal="center" vertical="center"/>
    </xf>
    <xf numFmtId="181" fontId="22" fillId="0" borderId="0" xfId="45" applyNumberFormat="1" applyFont="1" applyFill="1" applyBorder="1" applyAlignment="1" applyProtection="1">
      <alignment vertical="center"/>
    </xf>
    <xf numFmtId="181" fontId="22" fillId="0" borderId="5" xfId="45" applyNumberFormat="1" applyFont="1" applyFill="1" applyBorder="1" applyAlignment="1" applyProtection="1">
      <alignment vertical="center"/>
    </xf>
    <xf numFmtId="179" fontId="26" fillId="0" borderId="15" xfId="1" applyNumberFormat="1" applyFont="1" applyFill="1" applyBorder="1" applyAlignment="1" applyProtection="1">
      <alignment vertical="center" textRotation="90"/>
    </xf>
    <xf numFmtId="15" fontId="23" fillId="0" borderId="18" xfId="1" applyNumberFormat="1" applyFont="1" applyFill="1" applyBorder="1" applyAlignment="1" applyProtection="1">
      <alignment horizontal="center" vertical="center" textRotation="90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8" fillId="0" borderId="0" xfId="0" applyNumberFormat="1" applyFont="1">
      <alignment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11" xfId="0" applyNumberFormat="1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1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31" fontId="0" fillId="0" borderId="3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left" vertical="center"/>
    </xf>
    <xf numFmtId="31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left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left" vertical="center" wrapText="1"/>
    </xf>
    <xf numFmtId="178" fontId="0" fillId="0" borderId="11" xfId="0" applyNumberFormat="1" applyBorder="1" applyAlignment="1">
      <alignment horizontal="center" vertical="center" wrapText="1"/>
    </xf>
    <xf numFmtId="31" fontId="0" fillId="0" borderId="41" xfId="0" applyNumberFormat="1" applyBorder="1" applyAlignment="1">
      <alignment horizontal="center" vertical="center" wrapText="1"/>
    </xf>
    <xf numFmtId="0" fontId="0" fillId="0" borderId="42" xfId="0" applyFont="1" applyBorder="1" applyAlignment="1">
      <alignment horizontal="left" vertical="center" wrapText="1"/>
    </xf>
    <xf numFmtId="31" fontId="0" fillId="0" borderId="43" xfId="0" applyNumberFormat="1" applyBorder="1" applyAlignment="1">
      <alignment horizontal="center" vertical="center" wrapText="1"/>
    </xf>
    <xf numFmtId="0" fontId="0" fillId="0" borderId="39" xfId="0" applyFont="1" applyBorder="1" applyAlignment="1">
      <alignment horizontal="left" vertical="center" wrapText="1"/>
    </xf>
    <xf numFmtId="31" fontId="0" fillId="0" borderId="44" xfId="0" applyNumberFormat="1" applyBorder="1" applyAlignment="1">
      <alignment horizontal="center" vertical="center" wrapText="1"/>
    </xf>
    <xf numFmtId="31" fontId="0" fillId="0" borderId="11" xfId="0" applyNumberFormat="1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31" fontId="0" fillId="0" borderId="45" xfId="0" applyNumberFormat="1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31" fontId="0" fillId="0" borderId="0" xfId="0" applyNumberFormat="1" applyFont="1" applyBorder="1" applyAlignment="1">
      <alignment horizontal="center" vertical="center" wrapText="1"/>
    </xf>
  </cellXfs>
  <cellStyles count="50">
    <cellStyle name="Normal" xfId="0" builtinId="0"/>
    <cellStyle name="Normal_ChartUs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9">
    <dxf>
      <fill>
        <patternFill patternType="solid">
          <bgColor indexed="22"/>
        </patternFill>
      </fill>
    </dxf>
    <dxf>
      <font>
        <color indexed="8"/>
      </font>
      <fill>
        <patternFill patternType="solid">
          <bgColor indexed="22"/>
        </patternFill>
      </fill>
    </dxf>
    <dxf>
      <fill>
        <patternFill patternType="solid"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ont>
        <b val="1"/>
        <i val="0"/>
        <color theme="0"/>
      </font>
      <fill>
        <patternFill patternType="solid">
          <bgColor rgb="FFFF00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 patternType="darkUp">
          <fgColor indexed="31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bgColor indexed="22"/>
        </patternFill>
      </fill>
      <border>
        <left style="thin">
          <color indexed="9"/>
        </left>
        <right style="thin">
          <color indexed="9"/>
        </right>
      </border>
    </dxf>
  </dxfs>
  <tableStyles count="0" defaultTableStyle="TableStyleMedium2" defaultPivotStyle="PivotStyleLight16"/>
  <colors>
    <mruColors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甘特图!$B$2:$B$9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20</c:v>
                </c:pt>
                <c:pt idx="6">
                  <c:v>27</c:v>
                </c:pt>
                <c:pt idx="7">
                  <c:v>13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52992"/>
        <c:axId val="78462976"/>
      </c:barChart>
      <c:dateAx>
        <c:axId val="78452992"/>
        <c:scaling>
          <c:orientation val="maxMin"/>
        </c:scaling>
        <c:delete val="0"/>
        <c:axPos val="l"/>
        <c:numFmt formatCode="g\!/&quot;通&quot;&quot;用&quot;&quot;格&quot;&quot;式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2976"/>
        <c:crosses val="autoZero"/>
        <c:auto val="0"/>
        <c:lblAlgn val="ctr"/>
        <c:lblOffset val="100"/>
        <c:baseTimeUnit val="days"/>
      </c:dateAx>
      <c:valAx>
        <c:axId val="78462976"/>
        <c:scaling>
          <c:orientation val="minMax"/>
          <c:min val="6"/>
        </c:scaling>
        <c:delete val="0"/>
        <c:axPos val="t"/>
        <c:majorGridlines>
          <c:spPr>
            <a:ln w="12700" cap="flat" cmpd="sng" algn="ctr">
              <a:solidFill>
                <a:srgbClr val="4F81BD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52992"/>
        <c:crosses val="autoZero"/>
        <c:crossBetween val="between"/>
        <c:majorUnit val="1"/>
      </c:valAx>
    </c:plotArea>
    <c:plotVisOnly val="1"/>
    <c:dispBlanksAs val="gap"/>
    <c:showDLblsOverMax val="0"/>
  </c:chart>
  <c:spPr>
    <a:ln w="9525" cap="flat" cmpd="sng" algn="ctr">
      <a:solidFill>
        <a:schemeClr val="accent1"/>
      </a:solidFill>
      <a:prstDash val="solid"/>
      <a:round/>
    </a:ln>
    <a:scene3d>
      <a:camera prst="orthographicFront"/>
      <a:lightRig rig="threePt" dir="t"/>
    </a:scene3d>
    <a:sp3d>
      <a:bevelT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10</xdr:row>
      <xdr:rowOff>114300</xdr:rowOff>
    </xdr:from>
    <xdr:to>
      <xdr:col>7</xdr:col>
      <xdr:colOff>514350</xdr:colOff>
      <xdr:row>25</xdr:row>
      <xdr:rowOff>28575</xdr:rowOff>
    </xdr:to>
    <xdr:graphicFrame>
      <xdr:nvGraphicFramePr>
        <xdr:cNvPr id="1042" name="图表 4"/>
        <xdr:cNvGraphicFramePr/>
      </xdr:nvGraphicFramePr>
      <xdr:xfrm>
        <a:off x="66675" y="2228850"/>
        <a:ext cx="845820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9"/>
  <sheetViews>
    <sheetView showGridLines="0" zoomScale="85" zoomScaleNormal="85" workbookViewId="0">
      <selection activeCell="B30" sqref="B30"/>
    </sheetView>
  </sheetViews>
  <sheetFormatPr defaultColWidth="9" defaultRowHeight="18" customHeight="1" outlineLevelCol="5"/>
  <cols>
    <col min="1" max="1" width="5.375" style="70" customWidth="1"/>
    <col min="2" max="2" width="19.875" style="71" customWidth="1"/>
    <col min="3" max="3" width="18.125" style="72" customWidth="1"/>
    <col min="4" max="4" width="19.25" style="72" customWidth="1"/>
    <col min="5" max="5" width="16.875" style="72" customWidth="1"/>
    <col min="6" max="6" width="79.125" style="73" customWidth="1"/>
    <col min="7" max="16384" width="9" style="74"/>
  </cols>
  <sheetData>
    <row r="1" customHeight="1" spans="1:6">
      <c r="A1" s="75" t="s">
        <v>0</v>
      </c>
      <c r="B1" s="76"/>
      <c r="C1" s="76"/>
      <c r="D1" s="76"/>
      <c r="E1" s="76"/>
      <c r="F1" s="76"/>
    </row>
    <row r="2" customHeight="1" spans="1:6">
      <c r="A2" s="77" t="s">
        <v>1</v>
      </c>
      <c r="B2" s="78" t="s">
        <v>2</v>
      </c>
      <c r="C2" s="78" t="s">
        <v>3</v>
      </c>
      <c r="D2" s="78" t="s">
        <v>4</v>
      </c>
      <c r="E2" s="78" t="s">
        <v>5</v>
      </c>
      <c r="F2" s="91" t="s">
        <v>6</v>
      </c>
    </row>
    <row r="3" customHeight="1" spans="1:6">
      <c r="A3" s="79">
        <v>1</v>
      </c>
      <c r="B3" s="80" t="s">
        <v>7</v>
      </c>
      <c r="C3" s="80" t="s">
        <v>8</v>
      </c>
      <c r="D3" s="80" t="s">
        <v>9</v>
      </c>
      <c r="E3" s="92">
        <v>41131</v>
      </c>
      <c r="F3" s="93" t="s">
        <v>10</v>
      </c>
    </row>
    <row r="4" customHeight="1" spans="1:6">
      <c r="A4" s="81"/>
      <c r="B4" s="82"/>
      <c r="C4" s="82"/>
      <c r="D4" s="82"/>
      <c r="E4" s="94"/>
      <c r="F4" s="95" t="s">
        <v>11</v>
      </c>
    </row>
    <row r="5" customHeight="1" spans="1:6">
      <c r="A5" s="81"/>
      <c r="B5" s="82"/>
      <c r="C5" s="82"/>
      <c r="D5" s="82"/>
      <c r="E5" s="96"/>
      <c r="F5" s="95" t="s">
        <v>12</v>
      </c>
    </row>
    <row r="6" customHeight="1" spans="1:6">
      <c r="A6" s="81"/>
      <c r="B6" s="82"/>
      <c r="C6" s="82"/>
      <c r="D6" s="82"/>
      <c r="E6" s="96"/>
      <c r="F6" s="95" t="s">
        <v>13</v>
      </c>
    </row>
    <row r="7" customHeight="1" spans="1:6">
      <c r="A7" s="81"/>
      <c r="B7" s="82"/>
      <c r="C7" s="82"/>
      <c r="D7" s="82"/>
      <c r="E7" s="96"/>
      <c r="F7" s="97" t="s">
        <v>14</v>
      </c>
    </row>
    <row r="8" ht="36" customHeight="1" spans="1:6">
      <c r="A8" s="81">
        <v>2</v>
      </c>
      <c r="B8" s="82" t="s">
        <v>15</v>
      </c>
      <c r="C8" s="82" t="s">
        <v>8</v>
      </c>
      <c r="D8" s="82" t="s">
        <v>16</v>
      </c>
      <c r="E8" s="98">
        <v>41131</v>
      </c>
      <c r="F8" s="95" t="s">
        <v>17</v>
      </c>
    </row>
    <row r="9" customHeight="1" spans="1:6">
      <c r="A9" s="83">
        <v>3</v>
      </c>
      <c r="B9" s="84" t="s">
        <v>18</v>
      </c>
      <c r="C9" s="84" t="s">
        <v>19</v>
      </c>
      <c r="D9" s="84" t="s">
        <v>20</v>
      </c>
      <c r="E9" s="99">
        <v>41132</v>
      </c>
      <c r="F9" s="100" t="s">
        <v>21</v>
      </c>
    </row>
    <row r="10" customHeight="1" spans="1:6">
      <c r="A10" s="85"/>
      <c r="B10" s="86"/>
      <c r="C10" s="86"/>
      <c r="D10" s="86"/>
      <c r="E10" s="101"/>
      <c r="F10" s="102" t="s">
        <v>22</v>
      </c>
    </row>
    <row r="11" customHeight="1" spans="1:6">
      <c r="A11" s="85"/>
      <c r="B11" s="86"/>
      <c r="C11" s="86"/>
      <c r="D11" s="86"/>
      <c r="E11" s="101"/>
      <c r="F11" s="102" t="s">
        <v>23</v>
      </c>
    </row>
    <row r="12" customHeight="1" spans="1:6">
      <c r="A12" s="85"/>
      <c r="B12" s="86"/>
      <c r="C12" s="86"/>
      <c r="D12" s="86"/>
      <c r="E12" s="101"/>
      <c r="F12" s="95" t="s">
        <v>24</v>
      </c>
    </row>
    <row r="13" customHeight="1" spans="1:6">
      <c r="A13" s="85"/>
      <c r="B13" s="86"/>
      <c r="C13" s="86"/>
      <c r="D13" s="86"/>
      <c r="E13" s="101"/>
      <c r="F13" s="95" t="s">
        <v>25</v>
      </c>
    </row>
    <row r="14" customHeight="1" spans="1:6">
      <c r="A14" s="85"/>
      <c r="B14" s="86"/>
      <c r="C14" s="86"/>
      <c r="D14" s="86"/>
      <c r="E14" s="101"/>
      <c r="F14" s="95" t="s">
        <v>26</v>
      </c>
    </row>
    <row r="15" customHeight="1" spans="1:6">
      <c r="A15" s="87"/>
      <c r="B15" s="88"/>
      <c r="C15" s="88"/>
      <c r="D15" s="88"/>
      <c r="E15" s="103"/>
      <c r="F15" s="97" t="s">
        <v>27</v>
      </c>
    </row>
    <row r="16" ht="34.5" customHeight="1" spans="1:6">
      <c r="A16" s="81">
        <v>4</v>
      </c>
      <c r="B16" s="82" t="s">
        <v>28</v>
      </c>
      <c r="C16" s="82" t="s">
        <v>8</v>
      </c>
      <c r="D16" s="82" t="s">
        <v>9</v>
      </c>
      <c r="E16" s="104">
        <v>41139</v>
      </c>
      <c r="F16" s="95" t="s">
        <v>29</v>
      </c>
    </row>
    <row r="17" customHeight="1" spans="1:6">
      <c r="A17" s="81">
        <v>5</v>
      </c>
      <c r="B17" s="82" t="s">
        <v>30</v>
      </c>
      <c r="C17" s="82" t="s">
        <v>19</v>
      </c>
      <c r="D17" s="82" t="s">
        <v>20</v>
      </c>
      <c r="E17" s="94">
        <v>41141</v>
      </c>
      <c r="F17" s="105" t="s">
        <v>31</v>
      </c>
    </row>
    <row r="18" ht="29.25" customHeight="1" spans="1:6">
      <c r="A18" s="81"/>
      <c r="B18" s="82"/>
      <c r="C18" s="82"/>
      <c r="D18" s="82"/>
      <c r="E18" s="96"/>
      <c r="F18" s="95" t="s">
        <v>32</v>
      </c>
    </row>
    <row r="19" customHeight="1" spans="1:6">
      <c r="A19" s="81">
        <v>6</v>
      </c>
      <c r="B19" s="82" t="s">
        <v>33</v>
      </c>
      <c r="C19" s="82" t="s">
        <v>19</v>
      </c>
      <c r="D19" s="82" t="s">
        <v>20</v>
      </c>
      <c r="E19" s="94">
        <v>41146</v>
      </c>
      <c r="F19" s="105" t="s">
        <v>34</v>
      </c>
    </row>
    <row r="20" customHeight="1" spans="1:6">
      <c r="A20" s="81"/>
      <c r="B20" s="82"/>
      <c r="C20" s="82"/>
      <c r="D20" s="82"/>
      <c r="E20" s="94"/>
      <c r="F20" s="95" t="s">
        <v>35</v>
      </c>
    </row>
    <row r="21" customHeight="1" spans="1:6">
      <c r="A21" s="81">
        <v>7</v>
      </c>
      <c r="B21" s="82" t="s">
        <v>36</v>
      </c>
      <c r="C21" s="82" t="s">
        <v>19</v>
      </c>
      <c r="D21" s="82" t="s">
        <v>20</v>
      </c>
      <c r="E21" s="94">
        <v>41149</v>
      </c>
      <c r="F21" s="105" t="s">
        <v>37</v>
      </c>
    </row>
    <row r="22" customHeight="1" spans="1:6">
      <c r="A22" s="81"/>
      <c r="B22" s="82"/>
      <c r="C22" s="82"/>
      <c r="D22" s="82"/>
      <c r="E22" s="94"/>
      <c r="F22" s="95" t="s">
        <v>38</v>
      </c>
    </row>
    <row r="23" customHeight="1" spans="1:6">
      <c r="A23" s="81"/>
      <c r="B23" s="82"/>
      <c r="C23" s="82"/>
      <c r="D23" s="82"/>
      <c r="E23" s="94"/>
      <c r="F23" s="97" t="s">
        <v>39</v>
      </c>
    </row>
    <row r="24" ht="39" customHeight="1" spans="1:6">
      <c r="A24" s="81">
        <v>8</v>
      </c>
      <c r="B24" s="82" t="s">
        <v>40</v>
      </c>
      <c r="C24" s="82" t="s">
        <v>41</v>
      </c>
      <c r="D24" s="82" t="s">
        <v>42</v>
      </c>
      <c r="E24" s="104">
        <v>41152</v>
      </c>
      <c r="F24" s="97" t="s">
        <v>43</v>
      </c>
    </row>
    <row r="25" ht="39" customHeight="1" spans="1:6">
      <c r="A25" s="81">
        <v>9</v>
      </c>
      <c r="B25" s="82" t="s">
        <v>44</v>
      </c>
      <c r="C25" s="82" t="s">
        <v>19</v>
      </c>
      <c r="D25" s="82" t="s">
        <v>20</v>
      </c>
      <c r="E25" s="98" t="s">
        <v>45</v>
      </c>
      <c r="F25" s="105" t="s">
        <v>46</v>
      </c>
    </row>
    <row r="26" customHeight="1" spans="1:6">
      <c r="A26" s="81">
        <v>10</v>
      </c>
      <c r="B26" s="82" t="s">
        <v>47</v>
      </c>
      <c r="C26" s="82" t="s">
        <v>19</v>
      </c>
      <c r="D26" s="82" t="s">
        <v>20</v>
      </c>
      <c r="E26" s="94">
        <v>41162</v>
      </c>
      <c r="F26" s="105" t="s">
        <v>48</v>
      </c>
    </row>
    <row r="27" customHeight="1" spans="1:6">
      <c r="A27" s="81"/>
      <c r="B27" s="82"/>
      <c r="C27" s="82"/>
      <c r="D27" s="82"/>
      <c r="E27" s="94"/>
      <c r="F27" s="95" t="s">
        <v>49</v>
      </c>
    </row>
    <row r="28" customHeight="1" spans="1:6">
      <c r="A28" s="89"/>
      <c r="B28" s="90"/>
      <c r="C28" s="90"/>
      <c r="D28" s="90"/>
      <c r="E28" s="106"/>
      <c r="F28" s="107" t="s">
        <v>50</v>
      </c>
    </row>
    <row r="29" customHeight="1" spans="6:6">
      <c r="F29" s="108" t="s">
        <v>51</v>
      </c>
    </row>
  </sheetData>
  <mergeCells count="31">
    <mergeCell ref="A1:F1"/>
    <mergeCell ref="A3:A7"/>
    <mergeCell ref="A9:A15"/>
    <mergeCell ref="A17:A18"/>
    <mergeCell ref="A19:A20"/>
    <mergeCell ref="A21:A23"/>
    <mergeCell ref="A26:A28"/>
    <mergeCell ref="B3:B7"/>
    <mergeCell ref="B9:B15"/>
    <mergeCell ref="B17:B18"/>
    <mergeCell ref="B19:B20"/>
    <mergeCell ref="B21:B23"/>
    <mergeCell ref="B26:B28"/>
    <mergeCell ref="C3:C7"/>
    <mergeCell ref="C9:C15"/>
    <mergeCell ref="C17:C18"/>
    <mergeCell ref="C19:C20"/>
    <mergeCell ref="C21:C23"/>
    <mergeCell ref="C26:C28"/>
    <mergeCell ref="D3:D7"/>
    <mergeCell ref="D9:D15"/>
    <mergeCell ref="D17:D18"/>
    <mergeCell ref="D19:D20"/>
    <mergeCell ref="D21:D23"/>
    <mergeCell ref="D26:D28"/>
    <mergeCell ref="E3:E7"/>
    <mergeCell ref="E9:E15"/>
    <mergeCell ref="E17:E18"/>
    <mergeCell ref="E19:E20"/>
    <mergeCell ref="E21:E23"/>
    <mergeCell ref="E26:E28"/>
  </mergeCells>
  <printOptions horizontalCentered="1"/>
  <pageMargins left="0.196850393700787" right="0.196850393700787" top="0.196850393700787" bottom="0.196850393700787" header="0" footer="0"/>
  <pageSetup paperSize="9" scale="85" orientation="landscape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5" sqref="G5"/>
    </sheetView>
  </sheetViews>
  <sheetFormatPr defaultColWidth="20.75" defaultRowHeight="12" outlineLevelCol="3"/>
  <cols>
    <col min="1" max="1" width="20.75" style="59" customWidth="1"/>
    <col min="2" max="2" width="8.625" style="60" customWidth="1"/>
    <col min="3" max="3" width="5.25" style="60" customWidth="1"/>
    <col min="4" max="4" width="8.25" style="59" customWidth="1"/>
    <col min="5" max="16384" width="20.75" style="59"/>
  </cols>
  <sheetData>
    <row r="1" s="58" customFormat="1" ht="36" customHeight="1" spans="1:4">
      <c r="A1" s="61" t="s">
        <v>2</v>
      </c>
      <c r="B1" s="62" t="s">
        <v>52</v>
      </c>
      <c r="C1" s="62" t="s">
        <v>53</v>
      </c>
      <c r="D1" s="63" t="s">
        <v>54</v>
      </c>
    </row>
    <row r="2" ht="16.5" customHeight="1" spans="1:4">
      <c r="A2" s="64" t="s">
        <v>7</v>
      </c>
      <c r="B2" s="65">
        <v>6</v>
      </c>
      <c r="C2" s="65">
        <v>5</v>
      </c>
      <c r="D2" s="66">
        <v>10</v>
      </c>
    </row>
    <row r="3" ht="18" customHeight="1" spans="1:4">
      <c r="A3" s="67" t="s">
        <v>15</v>
      </c>
      <c r="B3" s="65">
        <v>6</v>
      </c>
      <c r="C3" s="65">
        <v>5</v>
      </c>
      <c r="D3" s="66">
        <v>10</v>
      </c>
    </row>
    <row r="4" ht="24" spans="1:4">
      <c r="A4" s="68" t="s">
        <v>18</v>
      </c>
      <c r="B4" s="65">
        <v>11</v>
      </c>
      <c r="C4" s="65">
        <v>1</v>
      </c>
      <c r="D4" s="66">
        <v>11</v>
      </c>
    </row>
    <row r="5" spans="1:4">
      <c r="A5" s="67" t="s">
        <v>55</v>
      </c>
      <c r="B5" s="69">
        <v>11</v>
      </c>
      <c r="C5" s="69">
        <v>3</v>
      </c>
      <c r="D5" s="66">
        <v>13</v>
      </c>
    </row>
    <row r="6" spans="1:4">
      <c r="A6" s="67" t="s">
        <v>56</v>
      </c>
      <c r="B6" s="69">
        <v>13</v>
      </c>
      <c r="C6" s="69">
        <v>1</v>
      </c>
      <c r="D6" s="66">
        <v>13</v>
      </c>
    </row>
    <row r="7" spans="1:4">
      <c r="A7" s="67" t="s">
        <v>57</v>
      </c>
      <c r="B7" s="69">
        <v>20</v>
      </c>
      <c r="C7" s="69">
        <v>1</v>
      </c>
      <c r="D7" s="66">
        <v>20</v>
      </c>
    </row>
    <row r="8" spans="1:4">
      <c r="A8" s="67" t="s">
        <v>58</v>
      </c>
      <c r="B8" s="69">
        <v>27</v>
      </c>
      <c r="C8" s="69">
        <v>2</v>
      </c>
      <c r="D8" s="66">
        <v>18</v>
      </c>
    </row>
    <row r="9" spans="1:4">
      <c r="A9" s="67" t="s">
        <v>59</v>
      </c>
      <c r="B9" s="69">
        <v>13</v>
      </c>
      <c r="C9" s="69">
        <v>19</v>
      </c>
      <c r="D9" s="66">
        <v>31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Y74"/>
  <sheetViews>
    <sheetView tabSelected="1" zoomScale="115" zoomScaleNormal="115" workbookViewId="0">
      <selection activeCell="P6" sqref="P6"/>
    </sheetView>
  </sheetViews>
  <sheetFormatPr defaultColWidth="7.75" defaultRowHeight="13.5"/>
  <cols>
    <col min="1" max="1" width="5" style="3" customWidth="1"/>
    <col min="2" max="7" width="5" style="4" customWidth="1"/>
    <col min="8" max="8" width="12.625" style="4" customWidth="1"/>
    <col min="9" max="9" width="13.625" style="4" customWidth="1"/>
    <col min="10" max="10" width="7.375" style="5" customWidth="1"/>
    <col min="11" max="181" width="2.375" style="6" customWidth="1"/>
    <col min="182" max="16384" width="7.75" style="7"/>
  </cols>
  <sheetData>
    <row r="1" ht="22" customHeight="1" spans="1:7">
      <c r="A1" s="8" t="s">
        <v>60</v>
      </c>
      <c r="B1" s="9"/>
      <c r="C1" s="10">
        <v>2020</v>
      </c>
      <c r="D1" s="10"/>
      <c r="E1" s="25" t="s">
        <v>61</v>
      </c>
      <c r="F1" s="26">
        <v>8</v>
      </c>
      <c r="G1" s="27" t="s">
        <v>62</v>
      </c>
    </row>
    <row r="2" ht="22" customHeight="1" spans="1:7">
      <c r="A2" s="11" t="s">
        <v>63</v>
      </c>
      <c r="B2" s="12"/>
      <c r="C2" s="12"/>
      <c r="D2" s="12"/>
      <c r="E2" s="28">
        <f ca="1">TODAY()</f>
        <v>44071</v>
      </c>
      <c r="F2" s="28"/>
      <c r="G2" s="29"/>
    </row>
    <row r="3" ht="22" customHeight="1" spans="1:7">
      <c r="A3" s="13" t="s">
        <v>64</v>
      </c>
      <c r="B3" s="13" t="s">
        <v>65</v>
      </c>
      <c r="C3" s="13" t="s">
        <v>66</v>
      </c>
      <c r="D3" s="13" t="s">
        <v>67</v>
      </c>
      <c r="E3" s="13" t="s">
        <v>68</v>
      </c>
      <c r="F3" s="13" t="s">
        <v>69</v>
      </c>
      <c r="G3" s="13" t="s">
        <v>70</v>
      </c>
    </row>
    <row r="4" ht="22" customHeight="1" spans="1:7">
      <c r="A4" s="14" t="str">
        <f>IF(WEEKDAY(DATE($C$1,$F$1,1),2)=1,1,"")</f>
        <v/>
      </c>
      <c r="B4" s="14" t="str">
        <f>IF(A4&lt;&gt;"",A4+1,IF(WEEKDAY(DATE($C$1,$F$1,1),2)=2,1,""))</f>
        <v/>
      </c>
      <c r="C4" s="14" t="str">
        <f>IF(B4&lt;&gt;"",B4+1,IF(WEEKDAY(DATE($C$1,$F$1,1),2)=3,1,""))</f>
        <v/>
      </c>
      <c r="D4" s="14" t="str">
        <f>IF(C4&lt;&gt;"",C4+1,IF(WEEKDAY(DATE($C$1,$F$1,1),2)=4,1,""))</f>
        <v/>
      </c>
      <c r="E4" s="14" t="str">
        <f>IF(D4&lt;&gt;"",D4+1,IF(WEEKDAY(DATE($C$1,$F$1,1),2)=5,1,""))</f>
        <v/>
      </c>
      <c r="F4" s="30">
        <f>IF(E4&lt;&gt;"",E4+1,IF(WEEKDAY(DATE($C$1,$F$1,1),2)=6,1,""))</f>
        <v>1</v>
      </c>
      <c r="G4" s="30">
        <f>IF(F4&lt;&gt;"",F4+1,IF(WEEKDAY(DATE($C$1,$F$1,1),2)=7,1,""))</f>
        <v>2</v>
      </c>
    </row>
    <row r="5" ht="22" customHeight="1" spans="1:7">
      <c r="A5" s="14">
        <f t="shared" ref="A5:A7" si="0">G4+1</f>
        <v>3</v>
      </c>
      <c r="B5" s="14">
        <f t="shared" ref="B5:G5" si="1">A5+1</f>
        <v>4</v>
      </c>
      <c r="C5" s="14">
        <f t="shared" si="1"/>
        <v>5</v>
      </c>
      <c r="D5" s="14">
        <f t="shared" si="1"/>
        <v>6</v>
      </c>
      <c r="E5" s="14">
        <f t="shared" si="1"/>
        <v>7</v>
      </c>
      <c r="F5" s="30">
        <f t="shared" si="1"/>
        <v>8</v>
      </c>
      <c r="G5" s="30">
        <f t="shared" si="1"/>
        <v>9</v>
      </c>
    </row>
    <row r="6" ht="22" customHeight="1" spans="1:7">
      <c r="A6" s="14">
        <f t="shared" si="0"/>
        <v>10</v>
      </c>
      <c r="B6" s="14">
        <f t="shared" ref="B6:G6" si="2">A6+1</f>
        <v>11</v>
      </c>
      <c r="C6" s="14">
        <f t="shared" si="2"/>
        <v>12</v>
      </c>
      <c r="D6" s="14">
        <f t="shared" si="2"/>
        <v>13</v>
      </c>
      <c r="E6" s="14">
        <f t="shared" si="2"/>
        <v>14</v>
      </c>
      <c r="F6" s="30">
        <f t="shared" si="2"/>
        <v>15</v>
      </c>
      <c r="G6" s="30">
        <f t="shared" si="2"/>
        <v>16</v>
      </c>
    </row>
    <row r="7" ht="22" customHeight="1" spans="1:7">
      <c r="A7" s="14">
        <f t="shared" si="0"/>
        <v>17</v>
      </c>
      <c r="B7" s="14">
        <f t="shared" ref="B7:G7" si="3">A7+1</f>
        <v>18</v>
      </c>
      <c r="C7" s="14">
        <f t="shared" si="3"/>
        <v>19</v>
      </c>
      <c r="D7" s="14">
        <f t="shared" si="3"/>
        <v>20</v>
      </c>
      <c r="E7" s="14">
        <f t="shared" si="3"/>
        <v>21</v>
      </c>
      <c r="F7" s="30">
        <f t="shared" si="3"/>
        <v>22</v>
      </c>
      <c r="G7" s="30">
        <f t="shared" si="3"/>
        <v>23</v>
      </c>
    </row>
    <row r="8" ht="22" customHeight="1" spans="1:7">
      <c r="A8" s="14">
        <f>IF(G7&gt;=IF($F$1=2,IF(OR($C$1/400=INT($C$1/400),AND($C$1/4=INT($C$1/4),$C$1/100&lt;&gt;INT($C$1/100))),29,28),IF(OR($F$1=4,$F$1=6,$F$1=9,$F$1=11),30,31)),"",G7+1)</f>
        <v>24</v>
      </c>
      <c r="B8" s="14">
        <f>IF(A8&gt;=IF($F$1=2,IF(OR($C$1/400=INT($C$1/400),AND($C$1/4=INT($C$1/4),$C$1/100&lt;&gt;INT($C$1/100))),29,28),IF(OR($F$1=4,$F$1=6,$F$1=9,$F$1=11),30,31)),"",A8+1)</f>
        <v>25</v>
      </c>
      <c r="C8" s="14">
        <f>IF(B8&gt;=IF($F$1=2,IF(OR($C$1/400=INT($C$1/400),AND($C$1/4=INT($C$1/4),$C$1/100&lt;&gt;INT($C$1/100))),29,28),IF(OR($F$1=4,$F$1=6,$F$1=9,$F$1=11),30,31)),"",B8+1)</f>
        <v>26</v>
      </c>
      <c r="D8" s="14">
        <f>IF(C8&gt;=IF($F$1=2,IF(OR($C$1/400=INT($C$1/400),AND($C$1/4=INT($C$1/4),$C$1/100&lt;&gt;INT($C$1/100))),29,28),IF(OR($F$1=4,$F$1=6,$F$1=9,$F$1=11),30,31)),"",C8+1)</f>
        <v>27</v>
      </c>
      <c r="E8" s="14">
        <f>IF(D8&gt;=IF($F$1=2,IF(OR($C$1/400=INT($C$1/400),AND($C$1/4=INT($C$1/4),$C$1/100&lt;&gt;INT($C$1/100))),29,28),IF(OR($F$1=4,$F$1=6,$F$1=9,$F$1=11),30,31)),"",D8+1)</f>
        <v>28</v>
      </c>
      <c r="F8" s="30">
        <f>IF(E8&gt;=IF($F$1=2,IF(OR($C$1/400=INT($C$1/400),AND($C$1/4=INT($C$1/4),$C$1/100&lt;&gt;INT($C$1/100))),29,28),IF(OR($F$1=4,$F$1=6,$F$1=9,$F$1=11),30,31)),"",E8+1)</f>
        <v>29</v>
      </c>
      <c r="G8" s="30">
        <f>IF(F8&gt;=IF($F$1=2,IF(OR($C$1/400=INT($C$1/400),AND($C$1/4=INT($C$1/4),$C$1/100&lt;&gt;INT($C$1/100))),29,28),IF(OR($F$1=4,$F$1=6,$F$1=9,$F$1=11),30,31)),"",F8+1)</f>
        <v>30</v>
      </c>
    </row>
    <row r="9" ht="22" customHeight="1" spans="1:7">
      <c r="A9" s="14">
        <f>IF(G8&gt;=IF($F$1=2,IF(OR($C$1/400=INT($C$1/400),AND($C$1/4=INT($C$1/4),$C$1/100&lt;&gt;INT($C$1/100))),29,28),IF(OR($F$1=4,$F$1=6,$F$1=9,$F$1=11),30,31)),"",G8+1)</f>
        <v>31</v>
      </c>
      <c r="B9" s="14" t="str">
        <f>IF(A9&gt;=IF($F$1=2,IF(OR($C$1/400=INT($C$1/400),AND($C$1/4=INT($C$1/4),$C$1/100&lt;&gt;INT($C$1/100))),29,28),IF(OR($F$1=4,$F$1=6,$F$1=9,$F$1=11),30,31)),"",A9+1)</f>
        <v/>
      </c>
      <c r="C9" s="14" t="str">
        <f>IF(B9&gt;=IF($F$1=2,IF(OR($C$1/400=INT($C$1/400),AND($C$1/4=INT($C$1/4),$C$1/100&lt;&gt;INT($C$1/100))),29,28),IF(OR($F$1=4,$F$1=6,$F$1=9,$F$1=11),30,31)),"",B9+1)</f>
        <v/>
      </c>
      <c r="D9" s="14" t="str">
        <f>IF(C9&gt;=IF($F$1=2,IF(OR($C$1/400=INT($C$1/400),AND($C$1/4=INT($C$1/4),$C$1/100&lt;&gt;INT($C$1/100))),29,28),IF(OR($F$1=4,$F$1=6,$F$1=9,$F$1=11),30,31)),"",C9+1)</f>
        <v/>
      </c>
      <c r="E9" s="14" t="str">
        <f>IF(D9&gt;=IF($F$1=2,IF(OR($C$1/400=INT($C$1/400),AND($C$1/4=INT($C$1/4),$C$1/100&lt;&gt;INT($C$1/100))),29,28),IF(OR($F$1=4,$F$1=6,$F$1=9,$F$1=11),30,31)),"",D9+1)</f>
        <v/>
      </c>
      <c r="F9" s="30" t="str">
        <f>IF(E9&gt;=IF($F$1=2,IF(OR($C$1/400=INT($C$1/400),AND($C$1/4=INT($C$1/4),$C$1/100&lt;&gt;INT($C$1/100))),29,28),IF(OR($F$1=4,$F$1=6,$F$1=9,$F$1=11),30,31)),"",E9+1)</f>
        <v/>
      </c>
      <c r="G9" s="30" t="str">
        <f>IF(F9&gt;=IF($F$1=2,IF(OR($C$1/400=INT($C$1/400),AND($C$1/4=INT($C$1/4),$C$1/100&lt;&gt;INT($C$1/100))),29,28),IF(OR($F$1=4,$F$1=6,$F$1=9,$F$1=11),30,31)),"",F9+1)</f>
        <v/>
      </c>
    </row>
    <row r="10" spans="1:181">
      <c r="A10" s="15" t="s">
        <v>71</v>
      </c>
      <c r="B10" s="16"/>
      <c r="C10" s="16"/>
      <c r="D10" s="16"/>
      <c r="E10" s="16"/>
      <c r="F10" s="16"/>
      <c r="G10" s="16"/>
      <c r="H10" s="31">
        <f>IF(H13="",MIN(H16:H901,H13),H13)</f>
        <v>44072</v>
      </c>
      <c r="I10" s="31">
        <f>MAX(I16:I901,I13)</f>
        <v>44196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</row>
    <row r="11" spans="1:181">
      <c r="A11" s="16"/>
      <c r="B11" s="16"/>
      <c r="C11" s="16"/>
      <c r="D11" s="16"/>
      <c r="E11" s="16"/>
      <c r="F11" s="16"/>
      <c r="G11" s="16"/>
      <c r="H11" s="32" t="s">
        <v>72</v>
      </c>
      <c r="I11" s="39"/>
      <c r="J11" s="3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</row>
    <row r="12" ht="18" customHeight="1" spans="1:181">
      <c r="A12" s="16"/>
      <c r="B12" s="16"/>
      <c r="C12" s="16"/>
      <c r="D12" s="16"/>
      <c r="E12" s="16"/>
      <c r="F12" s="16"/>
      <c r="G12" s="16"/>
      <c r="H12" s="33" t="s">
        <v>73</v>
      </c>
      <c r="I12" s="41" t="s">
        <v>74</v>
      </c>
      <c r="J12" s="42" t="s">
        <v>75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54"/>
      <c r="AD12" s="54"/>
      <c r="AE12" s="54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</row>
    <row r="13" ht="19.5" customHeight="1" spans="1:181">
      <c r="A13" s="16"/>
      <c r="B13" s="16"/>
      <c r="C13" s="16"/>
      <c r="D13" s="16"/>
      <c r="E13" s="16"/>
      <c r="F13" s="16"/>
      <c r="G13" s="16"/>
      <c r="H13" s="34">
        <v>44072</v>
      </c>
      <c r="I13" s="34">
        <v>44196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55"/>
      <c r="AD13" s="55"/>
      <c r="AE13" s="55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</row>
    <row r="14" s="1" customFormat="1" ht="28.55" spans="1:181">
      <c r="A14" s="17"/>
      <c r="B14" s="17"/>
      <c r="C14" s="17"/>
      <c r="D14" s="17"/>
      <c r="E14" s="17"/>
      <c r="F14" s="17"/>
      <c r="G14" s="17"/>
      <c r="H14" s="35" t="s">
        <v>76</v>
      </c>
      <c r="I14" s="44">
        <v>7</v>
      </c>
      <c r="J14" s="45" t="s">
        <v>77</v>
      </c>
      <c r="K14" s="46">
        <f t="shared" ref="K14:AP14" si="4">K15</f>
        <v>44072</v>
      </c>
      <c r="L14" s="46">
        <f t="shared" si="4"/>
        <v>44079</v>
      </c>
      <c r="M14" s="46">
        <f t="shared" si="4"/>
        <v>44086</v>
      </c>
      <c r="N14" s="46">
        <f t="shared" si="4"/>
        <v>44093</v>
      </c>
      <c r="O14" s="46">
        <f t="shared" si="4"/>
        <v>44100</v>
      </c>
      <c r="P14" s="46">
        <f t="shared" si="4"/>
        <v>44107</v>
      </c>
      <c r="Q14" s="46">
        <f t="shared" si="4"/>
        <v>44114</v>
      </c>
      <c r="R14" s="46">
        <f t="shared" si="4"/>
        <v>44121</v>
      </c>
      <c r="S14" s="46">
        <f t="shared" si="4"/>
        <v>44128</v>
      </c>
      <c r="T14" s="46">
        <f t="shared" si="4"/>
        <v>44135</v>
      </c>
      <c r="U14" s="46">
        <f t="shared" si="4"/>
        <v>44142</v>
      </c>
      <c r="V14" s="46">
        <f t="shared" si="4"/>
        <v>44149</v>
      </c>
      <c r="W14" s="46">
        <f t="shared" si="4"/>
        <v>44156</v>
      </c>
      <c r="X14" s="46">
        <f t="shared" si="4"/>
        <v>44163</v>
      </c>
      <c r="Y14" s="46">
        <f t="shared" si="4"/>
        <v>44170</v>
      </c>
      <c r="Z14" s="46">
        <f t="shared" si="4"/>
        <v>44177</v>
      </c>
      <c r="AA14" s="46">
        <f t="shared" si="4"/>
        <v>44184</v>
      </c>
      <c r="AB14" s="46">
        <f t="shared" si="4"/>
        <v>44191</v>
      </c>
      <c r="AC14" s="46" t="str">
        <f t="shared" si="4"/>
        <v/>
      </c>
      <c r="AD14" s="46" t="str">
        <f t="shared" si="4"/>
        <v/>
      </c>
      <c r="AE14" s="46" t="str">
        <f t="shared" si="4"/>
        <v/>
      </c>
      <c r="AF14" s="46" t="str">
        <f t="shared" si="4"/>
        <v/>
      </c>
      <c r="AG14" s="46" t="str">
        <f t="shared" si="4"/>
        <v/>
      </c>
      <c r="AH14" s="46" t="str">
        <f t="shared" si="4"/>
        <v/>
      </c>
      <c r="AI14" s="46" t="str">
        <f t="shared" si="4"/>
        <v/>
      </c>
      <c r="AJ14" s="46" t="str">
        <f t="shared" si="4"/>
        <v/>
      </c>
      <c r="AK14" s="46" t="str">
        <f t="shared" si="4"/>
        <v/>
      </c>
      <c r="AL14" s="46" t="str">
        <f t="shared" si="4"/>
        <v/>
      </c>
      <c r="AM14" s="46" t="str">
        <f t="shared" si="4"/>
        <v/>
      </c>
      <c r="AN14" s="46" t="str">
        <f t="shared" si="4"/>
        <v/>
      </c>
      <c r="AO14" s="46" t="str">
        <f t="shared" si="4"/>
        <v/>
      </c>
      <c r="AP14" s="46" t="str">
        <f t="shared" si="4"/>
        <v/>
      </c>
      <c r="AQ14" s="46" t="str">
        <f t="shared" ref="AQ14:BV14" si="5">AQ15</f>
        <v/>
      </c>
      <c r="AR14" s="46" t="str">
        <f t="shared" si="5"/>
        <v/>
      </c>
      <c r="AS14" s="46" t="str">
        <f t="shared" si="5"/>
        <v/>
      </c>
      <c r="AT14" s="46" t="str">
        <f t="shared" si="5"/>
        <v/>
      </c>
      <c r="AU14" s="46" t="str">
        <f t="shared" si="5"/>
        <v/>
      </c>
      <c r="AV14" s="46" t="str">
        <f t="shared" si="5"/>
        <v/>
      </c>
      <c r="AW14" s="46" t="str">
        <f t="shared" si="5"/>
        <v/>
      </c>
      <c r="AX14" s="46" t="str">
        <f t="shared" si="5"/>
        <v/>
      </c>
      <c r="AY14" s="46" t="str">
        <f t="shared" si="5"/>
        <v/>
      </c>
      <c r="AZ14" s="46" t="str">
        <f t="shared" si="5"/>
        <v/>
      </c>
      <c r="BA14" s="46" t="str">
        <f t="shared" si="5"/>
        <v/>
      </c>
      <c r="BB14" s="46" t="str">
        <f t="shared" si="5"/>
        <v/>
      </c>
      <c r="BC14" s="46" t="str">
        <f t="shared" si="5"/>
        <v/>
      </c>
      <c r="BD14" s="46" t="str">
        <f t="shared" si="5"/>
        <v/>
      </c>
      <c r="BE14" s="46" t="str">
        <f t="shared" si="5"/>
        <v/>
      </c>
      <c r="BF14" s="46" t="str">
        <f t="shared" si="5"/>
        <v/>
      </c>
      <c r="BG14" s="46" t="str">
        <f t="shared" si="5"/>
        <v/>
      </c>
      <c r="BH14" s="46" t="str">
        <f t="shared" si="5"/>
        <v/>
      </c>
      <c r="BI14" s="46" t="str">
        <f t="shared" si="5"/>
        <v/>
      </c>
      <c r="BJ14" s="46" t="str">
        <f t="shared" si="5"/>
        <v/>
      </c>
      <c r="BK14" s="46" t="str">
        <f t="shared" si="5"/>
        <v/>
      </c>
      <c r="BL14" s="46" t="str">
        <f t="shared" si="5"/>
        <v/>
      </c>
      <c r="BM14" s="46" t="str">
        <f t="shared" si="5"/>
        <v/>
      </c>
      <c r="BN14" s="46" t="str">
        <f t="shared" si="5"/>
        <v/>
      </c>
      <c r="BO14" s="46" t="str">
        <f t="shared" si="5"/>
        <v/>
      </c>
      <c r="BP14" s="46" t="str">
        <f t="shared" si="5"/>
        <v/>
      </c>
      <c r="BQ14" s="46" t="str">
        <f t="shared" si="5"/>
        <v/>
      </c>
      <c r="BR14" s="46" t="str">
        <f t="shared" si="5"/>
        <v/>
      </c>
      <c r="BS14" s="46" t="str">
        <f t="shared" si="5"/>
        <v/>
      </c>
      <c r="BT14" s="46" t="str">
        <f t="shared" si="5"/>
        <v/>
      </c>
      <c r="BU14" s="46" t="str">
        <f t="shared" si="5"/>
        <v/>
      </c>
      <c r="BV14" s="46" t="str">
        <f t="shared" si="5"/>
        <v/>
      </c>
      <c r="BW14" s="46" t="str">
        <f t="shared" ref="BW14:DB14" si="6">BW15</f>
        <v/>
      </c>
      <c r="BX14" s="46" t="str">
        <f t="shared" si="6"/>
        <v/>
      </c>
      <c r="BY14" s="46" t="str">
        <f t="shared" si="6"/>
        <v/>
      </c>
      <c r="BZ14" s="46" t="str">
        <f t="shared" si="6"/>
        <v/>
      </c>
      <c r="CA14" s="46" t="str">
        <f t="shared" si="6"/>
        <v/>
      </c>
      <c r="CB14" s="46" t="str">
        <f t="shared" si="6"/>
        <v/>
      </c>
      <c r="CC14" s="46" t="str">
        <f t="shared" si="6"/>
        <v/>
      </c>
      <c r="CD14" s="46" t="str">
        <f t="shared" si="6"/>
        <v/>
      </c>
      <c r="CE14" s="46" t="str">
        <f t="shared" si="6"/>
        <v/>
      </c>
      <c r="CF14" s="46" t="str">
        <f t="shared" si="6"/>
        <v/>
      </c>
      <c r="CG14" s="46" t="str">
        <f t="shared" si="6"/>
        <v/>
      </c>
      <c r="CH14" s="46" t="str">
        <f t="shared" si="6"/>
        <v/>
      </c>
      <c r="CI14" s="46" t="str">
        <f t="shared" si="6"/>
        <v/>
      </c>
      <c r="CJ14" s="46" t="str">
        <f t="shared" si="6"/>
        <v/>
      </c>
      <c r="CK14" s="46" t="str">
        <f t="shared" si="6"/>
        <v/>
      </c>
      <c r="CL14" s="46" t="str">
        <f t="shared" si="6"/>
        <v/>
      </c>
      <c r="CM14" s="46" t="str">
        <f t="shared" si="6"/>
        <v/>
      </c>
      <c r="CN14" s="46" t="str">
        <f t="shared" si="6"/>
        <v/>
      </c>
      <c r="CO14" s="46" t="str">
        <f t="shared" si="6"/>
        <v/>
      </c>
      <c r="CP14" s="46" t="str">
        <f t="shared" si="6"/>
        <v/>
      </c>
      <c r="CQ14" s="46" t="str">
        <f t="shared" si="6"/>
        <v/>
      </c>
      <c r="CR14" s="46" t="str">
        <f t="shared" si="6"/>
        <v/>
      </c>
      <c r="CS14" s="46" t="str">
        <f t="shared" si="6"/>
        <v/>
      </c>
      <c r="CT14" s="46" t="str">
        <f t="shared" si="6"/>
        <v/>
      </c>
      <c r="CU14" s="46" t="str">
        <f t="shared" si="6"/>
        <v/>
      </c>
      <c r="CV14" s="46" t="str">
        <f t="shared" si="6"/>
        <v/>
      </c>
      <c r="CW14" s="46" t="str">
        <f t="shared" si="6"/>
        <v/>
      </c>
      <c r="CX14" s="46" t="str">
        <f t="shared" si="6"/>
        <v/>
      </c>
      <c r="CY14" s="46" t="str">
        <f t="shared" si="6"/>
        <v/>
      </c>
      <c r="CZ14" s="46" t="str">
        <f t="shared" si="6"/>
        <v/>
      </c>
      <c r="DA14" s="46" t="str">
        <f t="shared" si="6"/>
        <v/>
      </c>
      <c r="DB14" s="46" t="str">
        <f t="shared" si="6"/>
        <v/>
      </c>
      <c r="DC14" s="46" t="str">
        <f t="shared" ref="DC14:EH14" si="7">DC15</f>
        <v/>
      </c>
      <c r="DD14" s="46" t="str">
        <f t="shared" si="7"/>
        <v/>
      </c>
      <c r="DE14" s="46" t="str">
        <f t="shared" si="7"/>
        <v/>
      </c>
      <c r="DF14" s="46" t="str">
        <f t="shared" si="7"/>
        <v/>
      </c>
      <c r="DG14" s="46" t="str">
        <f t="shared" si="7"/>
        <v/>
      </c>
      <c r="DH14" s="46" t="str">
        <f t="shared" si="7"/>
        <v/>
      </c>
      <c r="DI14" s="46" t="str">
        <f t="shared" si="7"/>
        <v/>
      </c>
      <c r="DJ14" s="46" t="str">
        <f t="shared" si="7"/>
        <v/>
      </c>
      <c r="DK14" s="46" t="str">
        <f t="shared" si="7"/>
        <v/>
      </c>
      <c r="DL14" s="46" t="str">
        <f t="shared" si="7"/>
        <v/>
      </c>
      <c r="DM14" s="46" t="str">
        <f t="shared" si="7"/>
        <v/>
      </c>
      <c r="DN14" s="46" t="str">
        <f t="shared" si="7"/>
        <v/>
      </c>
      <c r="DO14" s="46" t="str">
        <f t="shared" si="7"/>
        <v/>
      </c>
      <c r="DP14" s="46" t="str">
        <f t="shared" si="7"/>
        <v/>
      </c>
      <c r="DQ14" s="46" t="str">
        <f t="shared" si="7"/>
        <v/>
      </c>
      <c r="DR14" s="46" t="str">
        <f t="shared" si="7"/>
        <v/>
      </c>
      <c r="DS14" s="46" t="str">
        <f t="shared" si="7"/>
        <v/>
      </c>
      <c r="DT14" s="46" t="str">
        <f t="shared" si="7"/>
        <v/>
      </c>
      <c r="DU14" s="46" t="str">
        <f t="shared" si="7"/>
        <v/>
      </c>
      <c r="DV14" s="46" t="str">
        <f t="shared" si="7"/>
        <v/>
      </c>
      <c r="DW14" s="46" t="str">
        <f t="shared" si="7"/>
        <v/>
      </c>
      <c r="DX14" s="46" t="str">
        <f t="shared" si="7"/>
        <v/>
      </c>
      <c r="DY14" s="46" t="str">
        <f t="shared" si="7"/>
        <v/>
      </c>
      <c r="DZ14" s="46" t="str">
        <f t="shared" si="7"/>
        <v/>
      </c>
      <c r="EA14" s="46" t="str">
        <f t="shared" si="7"/>
        <v/>
      </c>
      <c r="EB14" s="46" t="str">
        <f t="shared" si="7"/>
        <v/>
      </c>
      <c r="EC14" s="46" t="str">
        <f t="shared" si="7"/>
        <v/>
      </c>
      <c r="ED14" s="46" t="str">
        <f t="shared" si="7"/>
        <v/>
      </c>
      <c r="EE14" s="46" t="str">
        <f t="shared" si="7"/>
        <v/>
      </c>
      <c r="EF14" s="46" t="str">
        <f t="shared" si="7"/>
        <v/>
      </c>
      <c r="EG14" s="46" t="str">
        <f t="shared" si="7"/>
        <v/>
      </c>
      <c r="EH14" s="46" t="str">
        <f t="shared" si="7"/>
        <v/>
      </c>
      <c r="EI14" s="46" t="str">
        <f t="shared" ref="EI14:FB14" si="8">EI15</f>
        <v/>
      </c>
      <c r="EJ14" s="46" t="str">
        <f t="shared" si="8"/>
        <v/>
      </c>
      <c r="EK14" s="46" t="str">
        <f t="shared" si="8"/>
        <v/>
      </c>
      <c r="EL14" s="46" t="str">
        <f t="shared" si="8"/>
        <v/>
      </c>
      <c r="EM14" s="46" t="str">
        <f t="shared" si="8"/>
        <v/>
      </c>
      <c r="EN14" s="46" t="str">
        <f t="shared" si="8"/>
        <v/>
      </c>
      <c r="EO14" s="46" t="str">
        <f t="shared" si="8"/>
        <v/>
      </c>
      <c r="EP14" s="46" t="str">
        <f t="shared" si="8"/>
        <v/>
      </c>
      <c r="EQ14" s="46" t="str">
        <f t="shared" si="8"/>
        <v/>
      </c>
      <c r="ER14" s="46" t="str">
        <f t="shared" si="8"/>
        <v/>
      </c>
      <c r="ES14" s="46" t="str">
        <f t="shared" si="8"/>
        <v/>
      </c>
      <c r="ET14" s="46" t="str">
        <f t="shared" si="8"/>
        <v/>
      </c>
      <c r="EU14" s="46" t="str">
        <f t="shared" si="8"/>
        <v/>
      </c>
      <c r="EV14" s="46" t="str">
        <f t="shared" si="8"/>
        <v/>
      </c>
      <c r="EW14" s="46" t="str">
        <f t="shared" si="8"/>
        <v/>
      </c>
      <c r="EX14" s="46" t="str">
        <f t="shared" si="8"/>
        <v/>
      </c>
      <c r="EY14" s="46" t="str">
        <f t="shared" si="8"/>
        <v/>
      </c>
      <c r="EZ14" s="46" t="str">
        <f t="shared" si="8"/>
        <v/>
      </c>
      <c r="FA14" s="46" t="str">
        <f t="shared" si="8"/>
        <v/>
      </c>
      <c r="FB14" s="46" t="str">
        <f t="shared" si="8"/>
        <v/>
      </c>
      <c r="FC14" s="56" t="str">
        <f t="shared" ref="FC14:FY14" si="9">IF((FC15&lt;&gt;""),WEEKDAY(FC15,1),"")</f>
        <v/>
      </c>
      <c r="FD14" s="56" t="str">
        <f t="shared" si="9"/>
        <v/>
      </c>
      <c r="FE14" s="56" t="str">
        <f t="shared" si="9"/>
        <v/>
      </c>
      <c r="FF14" s="56" t="str">
        <f t="shared" si="9"/>
        <v/>
      </c>
      <c r="FG14" s="56" t="str">
        <f t="shared" si="9"/>
        <v/>
      </c>
      <c r="FH14" s="56" t="str">
        <f t="shared" si="9"/>
        <v/>
      </c>
      <c r="FI14" s="56" t="str">
        <f t="shared" si="9"/>
        <v/>
      </c>
      <c r="FJ14" s="56" t="str">
        <f t="shared" si="9"/>
        <v/>
      </c>
      <c r="FK14" s="56" t="str">
        <f t="shared" si="9"/>
        <v/>
      </c>
      <c r="FL14" s="56" t="str">
        <f t="shared" si="9"/>
        <v/>
      </c>
      <c r="FM14" s="56" t="str">
        <f t="shared" si="9"/>
        <v/>
      </c>
      <c r="FN14" s="56" t="str">
        <f t="shared" si="9"/>
        <v/>
      </c>
      <c r="FO14" s="56" t="str">
        <f t="shared" si="9"/>
        <v/>
      </c>
      <c r="FP14" s="56" t="str">
        <f t="shared" si="9"/>
        <v/>
      </c>
      <c r="FQ14" s="56" t="str">
        <f t="shared" si="9"/>
        <v/>
      </c>
      <c r="FR14" s="56" t="str">
        <f t="shared" si="9"/>
        <v/>
      </c>
      <c r="FS14" s="56" t="str">
        <f t="shared" si="9"/>
        <v/>
      </c>
      <c r="FT14" s="56" t="str">
        <f t="shared" si="9"/>
        <v/>
      </c>
      <c r="FU14" s="56" t="str">
        <f t="shared" si="9"/>
        <v/>
      </c>
      <c r="FV14" s="56" t="str">
        <f t="shared" si="9"/>
        <v/>
      </c>
      <c r="FW14" s="56" t="str">
        <f t="shared" si="9"/>
        <v/>
      </c>
      <c r="FX14" s="56" t="str">
        <f t="shared" si="9"/>
        <v/>
      </c>
      <c r="FY14" s="56" t="str">
        <f t="shared" si="9"/>
        <v/>
      </c>
    </row>
    <row r="15" s="2" customFormat="1" ht="45.75" customHeight="1" spans="1:181">
      <c r="A15" s="18" t="s">
        <v>1</v>
      </c>
      <c r="B15" s="19" t="s">
        <v>78</v>
      </c>
      <c r="C15" s="18" t="s">
        <v>79</v>
      </c>
      <c r="D15" s="18"/>
      <c r="E15" s="18"/>
      <c r="F15" s="18"/>
      <c r="G15" s="18"/>
      <c r="H15" s="18" t="s">
        <v>73</v>
      </c>
      <c r="I15" s="47" t="s">
        <v>74</v>
      </c>
      <c r="J15" s="48" t="s">
        <v>80</v>
      </c>
      <c r="K15" s="49">
        <f>IF(H13="",MIN(H16:H901,H13),H13)</f>
        <v>44072</v>
      </c>
      <c r="L15" s="50">
        <f t="shared" ref="L15:AQ15" si="10">IF(K15="","",IF((K15+$I$14)&gt;$I$13,"",(K15+$I$14)))</f>
        <v>44079</v>
      </c>
      <c r="M15" s="50">
        <f t="shared" si="10"/>
        <v>44086</v>
      </c>
      <c r="N15" s="50">
        <f t="shared" si="10"/>
        <v>44093</v>
      </c>
      <c r="O15" s="50">
        <f t="shared" si="10"/>
        <v>44100</v>
      </c>
      <c r="P15" s="50">
        <f t="shared" si="10"/>
        <v>44107</v>
      </c>
      <c r="Q15" s="50">
        <f t="shared" si="10"/>
        <v>44114</v>
      </c>
      <c r="R15" s="50">
        <f t="shared" si="10"/>
        <v>44121</v>
      </c>
      <c r="S15" s="50">
        <f t="shared" si="10"/>
        <v>44128</v>
      </c>
      <c r="T15" s="50">
        <f t="shared" si="10"/>
        <v>44135</v>
      </c>
      <c r="U15" s="50">
        <f t="shared" si="10"/>
        <v>44142</v>
      </c>
      <c r="V15" s="50">
        <f t="shared" si="10"/>
        <v>44149</v>
      </c>
      <c r="W15" s="50">
        <f t="shared" si="10"/>
        <v>44156</v>
      </c>
      <c r="X15" s="50">
        <f t="shared" si="10"/>
        <v>44163</v>
      </c>
      <c r="Y15" s="50">
        <f t="shared" si="10"/>
        <v>44170</v>
      </c>
      <c r="Z15" s="50">
        <f t="shared" si="10"/>
        <v>44177</v>
      </c>
      <c r="AA15" s="50">
        <f t="shared" si="10"/>
        <v>44184</v>
      </c>
      <c r="AB15" s="50">
        <f t="shared" si="10"/>
        <v>44191</v>
      </c>
      <c r="AC15" s="50" t="str">
        <f t="shared" si="10"/>
        <v/>
      </c>
      <c r="AD15" s="50" t="str">
        <f t="shared" si="10"/>
        <v/>
      </c>
      <c r="AE15" s="50" t="str">
        <f t="shared" si="10"/>
        <v/>
      </c>
      <c r="AF15" s="50" t="str">
        <f t="shared" si="10"/>
        <v/>
      </c>
      <c r="AG15" s="50" t="str">
        <f t="shared" si="10"/>
        <v/>
      </c>
      <c r="AH15" s="50" t="str">
        <f t="shared" si="10"/>
        <v/>
      </c>
      <c r="AI15" s="50" t="str">
        <f t="shared" si="10"/>
        <v/>
      </c>
      <c r="AJ15" s="50" t="str">
        <f t="shared" si="10"/>
        <v/>
      </c>
      <c r="AK15" s="50" t="str">
        <f t="shared" si="10"/>
        <v/>
      </c>
      <c r="AL15" s="50" t="str">
        <f t="shared" si="10"/>
        <v/>
      </c>
      <c r="AM15" s="50" t="str">
        <f t="shared" si="10"/>
        <v/>
      </c>
      <c r="AN15" s="50" t="str">
        <f t="shared" si="10"/>
        <v/>
      </c>
      <c r="AO15" s="50" t="str">
        <f t="shared" si="10"/>
        <v/>
      </c>
      <c r="AP15" s="50" t="str">
        <f t="shared" si="10"/>
        <v/>
      </c>
      <c r="AQ15" s="50" t="str">
        <f t="shared" si="10"/>
        <v/>
      </c>
      <c r="AR15" s="50" t="str">
        <f t="shared" ref="AR15:BW15" si="11">IF(AQ15="","",IF((AQ15+$I$14)&gt;$I$13,"",(AQ15+$I$14)))</f>
        <v/>
      </c>
      <c r="AS15" s="50" t="str">
        <f t="shared" si="11"/>
        <v/>
      </c>
      <c r="AT15" s="50" t="str">
        <f t="shared" si="11"/>
        <v/>
      </c>
      <c r="AU15" s="50" t="str">
        <f t="shared" si="11"/>
        <v/>
      </c>
      <c r="AV15" s="50" t="str">
        <f t="shared" si="11"/>
        <v/>
      </c>
      <c r="AW15" s="50" t="str">
        <f t="shared" si="11"/>
        <v/>
      </c>
      <c r="AX15" s="50" t="str">
        <f t="shared" si="11"/>
        <v/>
      </c>
      <c r="AY15" s="50" t="str">
        <f t="shared" si="11"/>
        <v/>
      </c>
      <c r="AZ15" s="50" t="str">
        <f t="shared" si="11"/>
        <v/>
      </c>
      <c r="BA15" s="50" t="str">
        <f t="shared" si="11"/>
        <v/>
      </c>
      <c r="BB15" s="50" t="str">
        <f t="shared" si="11"/>
        <v/>
      </c>
      <c r="BC15" s="50" t="str">
        <f t="shared" si="11"/>
        <v/>
      </c>
      <c r="BD15" s="50" t="str">
        <f t="shared" si="11"/>
        <v/>
      </c>
      <c r="BE15" s="50" t="str">
        <f t="shared" si="11"/>
        <v/>
      </c>
      <c r="BF15" s="50" t="str">
        <f t="shared" si="11"/>
        <v/>
      </c>
      <c r="BG15" s="50" t="str">
        <f t="shared" si="11"/>
        <v/>
      </c>
      <c r="BH15" s="50" t="str">
        <f t="shared" si="11"/>
        <v/>
      </c>
      <c r="BI15" s="50" t="str">
        <f t="shared" si="11"/>
        <v/>
      </c>
      <c r="BJ15" s="50" t="str">
        <f t="shared" si="11"/>
        <v/>
      </c>
      <c r="BK15" s="50" t="str">
        <f t="shared" si="11"/>
        <v/>
      </c>
      <c r="BL15" s="50" t="str">
        <f t="shared" si="11"/>
        <v/>
      </c>
      <c r="BM15" s="50" t="str">
        <f t="shared" si="11"/>
        <v/>
      </c>
      <c r="BN15" s="50" t="str">
        <f t="shared" si="11"/>
        <v/>
      </c>
      <c r="BO15" s="50" t="str">
        <f t="shared" si="11"/>
        <v/>
      </c>
      <c r="BP15" s="50" t="str">
        <f t="shared" si="11"/>
        <v/>
      </c>
      <c r="BQ15" s="50" t="str">
        <f t="shared" si="11"/>
        <v/>
      </c>
      <c r="BR15" s="50" t="str">
        <f t="shared" si="11"/>
        <v/>
      </c>
      <c r="BS15" s="50" t="str">
        <f t="shared" si="11"/>
        <v/>
      </c>
      <c r="BT15" s="50" t="str">
        <f t="shared" si="11"/>
        <v/>
      </c>
      <c r="BU15" s="50" t="str">
        <f t="shared" si="11"/>
        <v/>
      </c>
      <c r="BV15" s="50" t="str">
        <f t="shared" si="11"/>
        <v/>
      </c>
      <c r="BW15" s="50" t="str">
        <f t="shared" si="11"/>
        <v/>
      </c>
      <c r="BX15" s="50" t="str">
        <f t="shared" ref="BX15:DC15" si="12">IF(BW15="","",IF((BW15+$I$14)&gt;$I$13,"",(BW15+$I$14)))</f>
        <v/>
      </c>
      <c r="BY15" s="50" t="str">
        <f t="shared" si="12"/>
        <v/>
      </c>
      <c r="BZ15" s="50" t="str">
        <f t="shared" si="12"/>
        <v/>
      </c>
      <c r="CA15" s="50" t="str">
        <f t="shared" si="12"/>
        <v/>
      </c>
      <c r="CB15" s="50" t="str">
        <f t="shared" si="12"/>
        <v/>
      </c>
      <c r="CC15" s="50" t="str">
        <f t="shared" si="12"/>
        <v/>
      </c>
      <c r="CD15" s="50" t="str">
        <f t="shared" si="12"/>
        <v/>
      </c>
      <c r="CE15" s="50" t="str">
        <f t="shared" si="12"/>
        <v/>
      </c>
      <c r="CF15" s="50" t="str">
        <f t="shared" si="12"/>
        <v/>
      </c>
      <c r="CG15" s="50" t="str">
        <f t="shared" si="12"/>
        <v/>
      </c>
      <c r="CH15" s="50" t="str">
        <f t="shared" si="12"/>
        <v/>
      </c>
      <c r="CI15" s="50" t="str">
        <f t="shared" si="12"/>
        <v/>
      </c>
      <c r="CJ15" s="50" t="str">
        <f t="shared" si="12"/>
        <v/>
      </c>
      <c r="CK15" s="50" t="str">
        <f t="shared" si="12"/>
        <v/>
      </c>
      <c r="CL15" s="50" t="str">
        <f t="shared" si="12"/>
        <v/>
      </c>
      <c r="CM15" s="50" t="str">
        <f t="shared" si="12"/>
        <v/>
      </c>
      <c r="CN15" s="50" t="str">
        <f t="shared" si="12"/>
        <v/>
      </c>
      <c r="CO15" s="50" t="str">
        <f t="shared" si="12"/>
        <v/>
      </c>
      <c r="CP15" s="50" t="str">
        <f t="shared" si="12"/>
        <v/>
      </c>
      <c r="CQ15" s="50" t="str">
        <f t="shared" si="12"/>
        <v/>
      </c>
      <c r="CR15" s="50" t="str">
        <f t="shared" si="12"/>
        <v/>
      </c>
      <c r="CS15" s="50" t="str">
        <f t="shared" si="12"/>
        <v/>
      </c>
      <c r="CT15" s="50" t="str">
        <f t="shared" si="12"/>
        <v/>
      </c>
      <c r="CU15" s="50" t="str">
        <f t="shared" si="12"/>
        <v/>
      </c>
      <c r="CV15" s="50" t="str">
        <f t="shared" si="12"/>
        <v/>
      </c>
      <c r="CW15" s="50" t="str">
        <f t="shared" si="12"/>
        <v/>
      </c>
      <c r="CX15" s="50" t="str">
        <f t="shared" si="12"/>
        <v/>
      </c>
      <c r="CY15" s="50" t="str">
        <f t="shared" si="12"/>
        <v/>
      </c>
      <c r="CZ15" s="50" t="str">
        <f t="shared" si="12"/>
        <v/>
      </c>
      <c r="DA15" s="50" t="str">
        <f t="shared" si="12"/>
        <v/>
      </c>
      <c r="DB15" s="50" t="str">
        <f t="shared" si="12"/>
        <v/>
      </c>
      <c r="DC15" s="50" t="str">
        <f t="shared" si="12"/>
        <v/>
      </c>
      <c r="DD15" s="50" t="str">
        <f t="shared" ref="DD15:EI15" si="13">IF(DC15="","",IF((DC15+$I$14)&gt;$I$13,"",(DC15+$I$14)))</f>
        <v/>
      </c>
      <c r="DE15" s="50" t="str">
        <f t="shared" si="13"/>
        <v/>
      </c>
      <c r="DF15" s="50" t="str">
        <f t="shared" si="13"/>
        <v/>
      </c>
      <c r="DG15" s="50" t="str">
        <f t="shared" si="13"/>
        <v/>
      </c>
      <c r="DH15" s="50" t="str">
        <f t="shared" si="13"/>
        <v/>
      </c>
      <c r="DI15" s="50" t="str">
        <f t="shared" si="13"/>
        <v/>
      </c>
      <c r="DJ15" s="50" t="str">
        <f t="shared" si="13"/>
        <v/>
      </c>
      <c r="DK15" s="50" t="str">
        <f t="shared" si="13"/>
        <v/>
      </c>
      <c r="DL15" s="50" t="str">
        <f t="shared" si="13"/>
        <v/>
      </c>
      <c r="DM15" s="50" t="str">
        <f t="shared" si="13"/>
        <v/>
      </c>
      <c r="DN15" s="50" t="str">
        <f t="shared" si="13"/>
        <v/>
      </c>
      <c r="DO15" s="50" t="str">
        <f t="shared" si="13"/>
        <v/>
      </c>
      <c r="DP15" s="50" t="str">
        <f t="shared" si="13"/>
        <v/>
      </c>
      <c r="DQ15" s="50" t="str">
        <f t="shared" si="13"/>
        <v/>
      </c>
      <c r="DR15" s="50" t="str">
        <f t="shared" si="13"/>
        <v/>
      </c>
      <c r="DS15" s="50" t="str">
        <f t="shared" si="13"/>
        <v/>
      </c>
      <c r="DT15" s="50" t="str">
        <f t="shared" si="13"/>
        <v/>
      </c>
      <c r="DU15" s="50" t="str">
        <f t="shared" si="13"/>
        <v/>
      </c>
      <c r="DV15" s="50" t="str">
        <f t="shared" si="13"/>
        <v/>
      </c>
      <c r="DW15" s="50" t="str">
        <f t="shared" si="13"/>
        <v/>
      </c>
      <c r="DX15" s="50" t="str">
        <f t="shared" si="13"/>
        <v/>
      </c>
      <c r="DY15" s="50" t="str">
        <f t="shared" si="13"/>
        <v/>
      </c>
      <c r="DZ15" s="50" t="str">
        <f t="shared" si="13"/>
        <v/>
      </c>
      <c r="EA15" s="50" t="str">
        <f t="shared" si="13"/>
        <v/>
      </c>
      <c r="EB15" s="50" t="str">
        <f t="shared" si="13"/>
        <v/>
      </c>
      <c r="EC15" s="50" t="str">
        <f t="shared" si="13"/>
        <v/>
      </c>
      <c r="ED15" s="50" t="str">
        <f t="shared" si="13"/>
        <v/>
      </c>
      <c r="EE15" s="50" t="str">
        <f t="shared" si="13"/>
        <v/>
      </c>
      <c r="EF15" s="50" t="str">
        <f t="shared" si="13"/>
        <v/>
      </c>
      <c r="EG15" s="50" t="str">
        <f t="shared" si="13"/>
        <v/>
      </c>
      <c r="EH15" s="50" t="str">
        <f t="shared" si="13"/>
        <v/>
      </c>
      <c r="EI15" s="50" t="str">
        <f t="shared" si="13"/>
        <v/>
      </c>
      <c r="EJ15" s="50" t="str">
        <f t="shared" ref="EJ15:FB15" si="14">IF(EI15="","",IF((EI15+$I$14)&gt;$I$13,"",(EI15+$I$14)))</f>
        <v/>
      </c>
      <c r="EK15" s="50" t="str">
        <f t="shared" si="14"/>
        <v/>
      </c>
      <c r="EL15" s="50" t="str">
        <f t="shared" si="14"/>
        <v/>
      </c>
      <c r="EM15" s="50" t="str">
        <f t="shared" si="14"/>
        <v/>
      </c>
      <c r="EN15" s="50" t="str">
        <f t="shared" si="14"/>
        <v/>
      </c>
      <c r="EO15" s="50" t="str">
        <f t="shared" si="14"/>
        <v/>
      </c>
      <c r="EP15" s="50" t="str">
        <f t="shared" si="14"/>
        <v/>
      </c>
      <c r="EQ15" s="50" t="str">
        <f t="shared" si="14"/>
        <v/>
      </c>
      <c r="ER15" s="50" t="str">
        <f t="shared" si="14"/>
        <v/>
      </c>
      <c r="ES15" s="50" t="str">
        <f t="shared" si="14"/>
        <v/>
      </c>
      <c r="ET15" s="50" t="str">
        <f t="shared" si="14"/>
        <v/>
      </c>
      <c r="EU15" s="50" t="str">
        <f t="shared" si="14"/>
        <v/>
      </c>
      <c r="EV15" s="50" t="str">
        <f t="shared" si="14"/>
        <v/>
      </c>
      <c r="EW15" s="50" t="str">
        <f t="shared" si="14"/>
        <v/>
      </c>
      <c r="EX15" s="50" t="str">
        <f t="shared" si="14"/>
        <v/>
      </c>
      <c r="EY15" s="50" t="str">
        <f t="shared" si="14"/>
        <v/>
      </c>
      <c r="EZ15" s="50" t="str">
        <f t="shared" si="14"/>
        <v/>
      </c>
      <c r="FA15" s="50" t="str">
        <f t="shared" si="14"/>
        <v/>
      </c>
      <c r="FB15" s="50" t="str">
        <f t="shared" si="14"/>
        <v/>
      </c>
      <c r="FC15" s="57" t="str">
        <f t="shared" ref="FC15:FY15" si="15">IF(FB15="","",IF((FB15+$I$14)&gt;$I$13,"",(FB15+$I$14)))</f>
        <v/>
      </c>
      <c r="FD15" s="57" t="str">
        <f t="shared" si="15"/>
        <v/>
      </c>
      <c r="FE15" s="57" t="str">
        <f t="shared" si="15"/>
        <v/>
      </c>
      <c r="FF15" s="57" t="str">
        <f t="shared" si="15"/>
        <v/>
      </c>
      <c r="FG15" s="57" t="str">
        <f t="shared" si="15"/>
        <v/>
      </c>
      <c r="FH15" s="57" t="str">
        <f t="shared" si="15"/>
        <v/>
      </c>
      <c r="FI15" s="57" t="str">
        <f t="shared" si="15"/>
        <v/>
      </c>
      <c r="FJ15" s="57" t="str">
        <f t="shared" si="15"/>
        <v/>
      </c>
      <c r="FK15" s="57" t="str">
        <f t="shared" si="15"/>
        <v/>
      </c>
      <c r="FL15" s="57" t="str">
        <f t="shared" si="15"/>
        <v/>
      </c>
      <c r="FM15" s="57" t="str">
        <f t="shared" si="15"/>
        <v/>
      </c>
      <c r="FN15" s="57" t="str">
        <f t="shared" si="15"/>
        <v/>
      </c>
      <c r="FO15" s="57" t="str">
        <f t="shared" si="15"/>
        <v/>
      </c>
      <c r="FP15" s="57" t="str">
        <f t="shared" si="15"/>
        <v/>
      </c>
      <c r="FQ15" s="57" t="str">
        <f t="shared" si="15"/>
        <v/>
      </c>
      <c r="FR15" s="57" t="str">
        <f t="shared" si="15"/>
        <v/>
      </c>
      <c r="FS15" s="57" t="str">
        <f t="shared" si="15"/>
        <v/>
      </c>
      <c r="FT15" s="57" t="str">
        <f t="shared" si="15"/>
        <v/>
      </c>
      <c r="FU15" s="57" t="str">
        <f t="shared" si="15"/>
        <v/>
      </c>
      <c r="FV15" s="57" t="str">
        <f t="shared" si="15"/>
        <v/>
      </c>
      <c r="FW15" s="57" t="str">
        <f t="shared" si="15"/>
        <v/>
      </c>
      <c r="FX15" s="57" t="str">
        <f t="shared" si="15"/>
        <v/>
      </c>
      <c r="FY15" s="57" t="str">
        <f t="shared" si="15"/>
        <v/>
      </c>
    </row>
    <row r="16" s="2" customFormat="1" ht="25.5" customHeight="1" spans="1:181">
      <c r="A16" s="20">
        <v>1</v>
      </c>
      <c r="B16" s="21" t="s">
        <v>7</v>
      </c>
      <c r="C16" s="22"/>
      <c r="D16" s="22"/>
      <c r="E16" s="22"/>
      <c r="F16" s="22"/>
      <c r="G16" s="22"/>
      <c r="H16" s="36">
        <v>44070</v>
      </c>
      <c r="I16" s="51">
        <v>44086</v>
      </c>
      <c r="J16" s="52">
        <v>100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</row>
    <row r="17" s="2" customFormat="1" ht="25.5" customHeight="1" spans="1:181">
      <c r="A17" s="20">
        <v>2</v>
      </c>
      <c r="B17" s="21" t="s">
        <v>15</v>
      </c>
      <c r="C17" s="22"/>
      <c r="D17" s="22"/>
      <c r="E17" s="22"/>
      <c r="F17" s="22"/>
      <c r="G17" s="22"/>
      <c r="H17" s="37"/>
      <c r="I17" s="37"/>
      <c r="J17" s="52">
        <v>100</v>
      </c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</row>
    <row r="18" s="2" customFormat="1" ht="25.5" customHeight="1" spans="1:181">
      <c r="A18" s="20">
        <v>3</v>
      </c>
      <c r="B18" s="21" t="s">
        <v>18</v>
      </c>
      <c r="C18" s="22"/>
      <c r="D18" s="22"/>
      <c r="E18" s="22"/>
      <c r="F18" s="22"/>
      <c r="G18" s="22"/>
      <c r="H18" s="37"/>
      <c r="I18" s="37"/>
      <c r="J18" s="52">
        <v>100</v>
      </c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</row>
    <row r="19" s="2" customFormat="1" ht="25.5" customHeight="1" spans="1:181">
      <c r="A19" s="20">
        <v>4</v>
      </c>
      <c r="B19" s="21" t="s">
        <v>55</v>
      </c>
      <c r="C19" s="22"/>
      <c r="D19" s="22"/>
      <c r="E19" s="22"/>
      <c r="F19" s="22"/>
      <c r="G19" s="22"/>
      <c r="H19" s="37"/>
      <c r="I19" s="37"/>
      <c r="J19" s="52">
        <v>100</v>
      </c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</row>
    <row r="20" s="2" customFormat="1" ht="25.5" customHeight="1" spans="1:181">
      <c r="A20" s="20">
        <v>5</v>
      </c>
      <c r="B20" s="21" t="s">
        <v>56</v>
      </c>
      <c r="C20" s="22"/>
      <c r="D20" s="22"/>
      <c r="E20" s="22"/>
      <c r="F20" s="22"/>
      <c r="G20" s="22"/>
      <c r="H20" s="37"/>
      <c r="I20" s="37"/>
      <c r="J20" s="52">
        <v>100</v>
      </c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</row>
    <row r="21" s="2" customFormat="1" ht="25.5" customHeight="1" spans="1:181">
      <c r="A21" s="20">
        <v>6</v>
      </c>
      <c r="B21" s="21" t="s">
        <v>57</v>
      </c>
      <c r="C21" s="22"/>
      <c r="D21" s="22"/>
      <c r="E21" s="22"/>
      <c r="F21" s="22"/>
      <c r="G21" s="22"/>
      <c r="H21" s="37"/>
      <c r="I21" s="37"/>
      <c r="J21" s="52">
        <v>100</v>
      </c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</row>
    <row r="22" s="2" customFormat="1" ht="25.5" customHeight="1" spans="1:181">
      <c r="A22" s="20">
        <v>7</v>
      </c>
      <c r="B22" s="21" t="s">
        <v>58</v>
      </c>
      <c r="C22" s="22"/>
      <c r="D22" s="22"/>
      <c r="E22" s="22"/>
      <c r="F22" s="22"/>
      <c r="G22" s="22"/>
      <c r="H22" s="37"/>
      <c r="I22" s="37"/>
      <c r="J22" s="52">
        <v>80</v>
      </c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</row>
    <row r="23" s="2" customFormat="1" ht="25.5" customHeight="1" spans="1:181">
      <c r="A23" s="20">
        <v>8</v>
      </c>
      <c r="B23" s="21" t="s">
        <v>59</v>
      </c>
      <c r="C23" s="22"/>
      <c r="D23" s="22"/>
      <c r="E23" s="22"/>
      <c r="F23" s="22"/>
      <c r="G23" s="22"/>
      <c r="H23" s="37"/>
      <c r="I23" s="37"/>
      <c r="J23" s="52">
        <v>100</v>
      </c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</row>
    <row r="24" s="2" customFormat="1" ht="25.5" customHeight="1" spans="1:181">
      <c r="A24" s="20">
        <v>9</v>
      </c>
      <c r="B24" s="21" t="s">
        <v>44</v>
      </c>
      <c r="C24" s="22"/>
      <c r="D24" s="22"/>
      <c r="E24" s="22"/>
      <c r="F24" s="22"/>
      <c r="G24" s="22"/>
      <c r="H24" s="37"/>
      <c r="I24" s="37"/>
      <c r="J24" s="52">
        <v>100</v>
      </c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</row>
    <row r="25" s="2" customFormat="1" ht="25.5" customHeight="1" spans="1:181">
      <c r="A25" s="20">
        <v>10</v>
      </c>
      <c r="B25" s="21" t="s">
        <v>81</v>
      </c>
      <c r="C25" s="22"/>
      <c r="D25" s="22"/>
      <c r="E25" s="22"/>
      <c r="F25" s="22"/>
      <c r="G25" s="22"/>
      <c r="H25" s="37"/>
      <c r="I25" s="37"/>
      <c r="J25" s="52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</row>
    <row r="26" s="2" customFormat="1" ht="25.5" customHeight="1" spans="1:181">
      <c r="A26" s="20"/>
      <c r="B26" s="22"/>
      <c r="C26" s="22"/>
      <c r="D26" s="22"/>
      <c r="E26" s="22"/>
      <c r="F26" s="22"/>
      <c r="G26" s="22"/>
      <c r="H26" s="37"/>
      <c r="I26" s="37"/>
      <c r="J26" s="52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  <c r="FD26" s="53"/>
      <c r="FE26" s="53"/>
      <c r="FF26" s="53"/>
      <c r="FG26" s="53"/>
      <c r="FH26" s="53"/>
      <c r="FI26" s="53"/>
      <c r="FJ26" s="53"/>
      <c r="FK26" s="53"/>
      <c r="FL26" s="53"/>
      <c r="FM26" s="53"/>
      <c r="FN26" s="53"/>
      <c r="FO26" s="53"/>
      <c r="FP26" s="53"/>
      <c r="FQ26" s="53"/>
      <c r="FR26" s="53"/>
      <c r="FS26" s="53"/>
      <c r="FT26" s="53"/>
      <c r="FU26" s="53"/>
      <c r="FV26" s="53"/>
      <c r="FW26" s="53"/>
      <c r="FX26" s="53"/>
      <c r="FY26" s="53"/>
    </row>
    <row r="27" s="2" customFormat="1" ht="25.5" customHeight="1" spans="1:181">
      <c r="A27" s="20"/>
      <c r="B27" s="22"/>
      <c r="C27" s="22"/>
      <c r="D27" s="22"/>
      <c r="E27" s="22"/>
      <c r="F27" s="22"/>
      <c r="G27" s="22"/>
      <c r="H27" s="21"/>
      <c r="I27" s="21"/>
      <c r="J27" s="52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3"/>
      <c r="FB27" s="53"/>
      <c r="FC27" s="53"/>
      <c r="FD27" s="53"/>
      <c r="FE27" s="53"/>
      <c r="FF27" s="53"/>
      <c r="FG27" s="53"/>
      <c r="FH27" s="53"/>
      <c r="FI27" s="53"/>
      <c r="FJ27" s="53"/>
      <c r="FK27" s="53"/>
      <c r="FL27" s="53"/>
      <c r="FM27" s="53"/>
      <c r="FN27" s="53"/>
      <c r="FO27" s="53"/>
      <c r="FP27" s="53"/>
      <c r="FQ27" s="53"/>
      <c r="FR27" s="53"/>
      <c r="FS27" s="53"/>
      <c r="FT27" s="53"/>
      <c r="FU27" s="53"/>
      <c r="FV27" s="53"/>
      <c r="FW27" s="53"/>
      <c r="FX27" s="53"/>
      <c r="FY27" s="53"/>
    </row>
    <row r="28" s="2" customFormat="1" ht="25.5" customHeight="1" spans="1:181">
      <c r="A28" s="20"/>
      <c r="B28" s="22"/>
      <c r="C28" s="22"/>
      <c r="D28" s="22"/>
      <c r="E28" s="22"/>
      <c r="F28" s="22"/>
      <c r="G28" s="22"/>
      <c r="H28" s="21"/>
      <c r="I28" s="21"/>
      <c r="J28" s="52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/>
      <c r="FV28" s="53"/>
      <c r="FW28" s="53"/>
      <c r="FX28" s="53"/>
      <c r="FY28" s="53"/>
    </row>
    <row r="29" s="2" customFormat="1" ht="25.5" customHeight="1" spans="1:181">
      <c r="A29" s="20"/>
      <c r="B29" s="22"/>
      <c r="C29" s="22"/>
      <c r="D29" s="22"/>
      <c r="E29" s="22"/>
      <c r="F29" s="22"/>
      <c r="G29" s="22"/>
      <c r="H29" s="21"/>
      <c r="I29" s="21"/>
      <c r="J29" s="52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</row>
    <row r="30" s="2" customFormat="1" spans="1:181">
      <c r="A30" s="23"/>
      <c r="B30" s="24"/>
      <c r="C30" s="24"/>
      <c r="D30" s="24"/>
      <c r="E30" s="24"/>
      <c r="F30" s="24"/>
      <c r="G30" s="24"/>
      <c r="H30" s="24"/>
      <c r="I30" s="2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</row>
    <row r="31" s="2" customFormat="1" spans="1:181">
      <c r="A31" s="23"/>
      <c r="B31" s="24"/>
      <c r="C31" s="24"/>
      <c r="D31" s="24"/>
      <c r="E31" s="24"/>
      <c r="F31" s="24"/>
      <c r="G31" s="24"/>
      <c r="H31" s="24"/>
      <c r="I31" s="2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</row>
    <row r="32" s="2" customFormat="1" spans="1:181">
      <c r="A32" s="23"/>
      <c r="B32" s="24"/>
      <c r="C32" s="24"/>
      <c r="D32" s="24"/>
      <c r="E32" s="24"/>
      <c r="F32" s="24"/>
      <c r="G32" s="24"/>
      <c r="H32" s="24"/>
      <c r="I32" s="2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</row>
    <row r="33" s="2" customFormat="1" spans="1:181">
      <c r="A33" s="23"/>
      <c r="B33" s="24"/>
      <c r="C33" s="24"/>
      <c r="D33" s="24"/>
      <c r="E33" s="24"/>
      <c r="F33" s="24"/>
      <c r="G33" s="24"/>
      <c r="H33" s="24"/>
      <c r="I33" s="2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</row>
    <row r="34" s="2" customFormat="1" spans="1:181">
      <c r="A34" s="23"/>
      <c r="B34" s="24"/>
      <c r="C34" s="24"/>
      <c r="D34" s="24"/>
      <c r="E34" s="24"/>
      <c r="F34" s="24"/>
      <c r="G34" s="24"/>
      <c r="H34" s="24"/>
      <c r="I34" s="2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="2" customFormat="1" spans="1:181">
      <c r="A35" s="23"/>
      <c r="B35" s="24"/>
      <c r="C35" s="24"/>
      <c r="D35" s="24"/>
      <c r="E35" s="24"/>
      <c r="F35" s="24"/>
      <c r="G35" s="24"/>
      <c r="H35" s="24"/>
      <c r="I35" s="2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="2" customFormat="1" spans="1:181">
      <c r="A36" s="23"/>
      <c r="B36" s="24"/>
      <c r="C36" s="24"/>
      <c r="D36" s="24"/>
      <c r="E36" s="24"/>
      <c r="F36" s="24"/>
      <c r="G36" s="24"/>
      <c r="H36" s="24"/>
      <c r="I36" s="2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="2" customFormat="1" spans="1:181">
      <c r="A37" s="23"/>
      <c r="B37" s="24"/>
      <c r="C37" s="24"/>
      <c r="D37" s="24"/>
      <c r="E37" s="24"/>
      <c r="F37" s="24"/>
      <c r="G37" s="24"/>
      <c r="H37" s="24"/>
      <c r="I37" s="2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</row>
    <row r="38" s="2" customFormat="1" spans="1:181">
      <c r="A38" s="23"/>
      <c r="B38" s="24"/>
      <c r="C38" s="24"/>
      <c r="D38" s="24"/>
      <c r="E38" s="24"/>
      <c r="F38" s="24"/>
      <c r="G38" s="24"/>
      <c r="H38" s="24"/>
      <c r="I38" s="2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</row>
    <row r="39" s="2" customFormat="1" spans="1:181">
      <c r="A39" s="23"/>
      <c r="B39" s="24"/>
      <c r="C39" s="24"/>
      <c r="D39" s="24"/>
      <c r="E39" s="24"/>
      <c r="F39" s="24"/>
      <c r="G39" s="24"/>
      <c r="H39" s="24"/>
      <c r="I39" s="2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</row>
    <row r="40" s="2" customFormat="1" spans="1:181">
      <c r="A40" s="23"/>
      <c r="B40" s="24"/>
      <c r="C40" s="24"/>
      <c r="D40" s="24"/>
      <c r="E40" s="24"/>
      <c r="F40" s="24"/>
      <c r="G40" s="24"/>
      <c r="H40" s="24"/>
      <c r="I40" s="2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</row>
    <row r="41" s="2" customFormat="1" spans="1:181">
      <c r="A41" s="23"/>
      <c r="B41" s="24"/>
      <c r="C41" s="24"/>
      <c r="D41" s="24"/>
      <c r="E41" s="24"/>
      <c r="F41" s="24"/>
      <c r="G41" s="24"/>
      <c r="H41" s="24"/>
      <c r="I41" s="2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</row>
    <row r="42" s="2" customFormat="1" spans="1:181">
      <c r="A42" s="23"/>
      <c r="B42" s="24"/>
      <c r="C42" s="24"/>
      <c r="D42" s="24"/>
      <c r="E42" s="24"/>
      <c r="F42" s="24"/>
      <c r="G42" s="24"/>
      <c r="H42" s="24"/>
      <c r="I42" s="2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</row>
    <row r="43" s="2" customFormat="1" spans="1:181">
      <c r="A43" s="23"/>
      <c r="B43" s="24"/>
      <c r="C43" s="24"/>
      <c r="D43" s="24"/>
      <c r="E43" s="24"/>
      <c r="F43" s="24"/>
      <c r="G43" s="24"/>
      <c r="H43" s="24"/>
      <c r="I43" s="2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</row>
    <row r="44" s="2" customFormat="1" spans="1:181">
      <c r="A44" s="23"/>
      <c r="B44" s="24"/>
      <c r="C44" s="24"/>
      <c r="D44" s="24"/>
      <c r="E44" s="24"/>
      <c r="F44" s="24"/>
      <c r="G44" s="24"/>
      <c r="H44" s="24"/>
      <c r="I44" s="2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</row>
    <row r="45" s="2" customFormat="1" spans="1:181">
      <c r="A45" s="23"/>
      <c r="B45" s="24"/>
      <c r="C45" s="24"/>
      <c r="D45" s="24"/>
      <c r="E45" s="24"/>
      <c r="F45" s="24"/>
      <c r="G45" s="24"/>
      <c r="H45" s="24"/>
      <c r="I45" s="2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</row>
    <row r="46" s="2" customFormat="1" spans="1:181">
      <c r="A46" s="23"/>
      <c r="B46" s="24"/>
      <c r="C46" s="24"/>
      <c r="D46" s="24"/>
      <c r="E46" s="24"/>
      <c r="F46" s="24"/>
      <c r="G46" s="24"/>
      <c r="H46" s="24"/>
      <c r="I46" s="2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</row>
    <row r="47" s="2" customFormat="1" spans="1:181">
      <c r="A47" s="23"/>
      <c r="B47" s="24"/>
      <c r="C47" s="24"/>
      <c r="D47" s="24"/>
      <c r="E47" s="24"/>
      <c r="F47" s="24"/>
      <c r="G47" s="24"/>
      <c r="H47" s="24"/>
      <c r="I47" s="2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</row>
    <row r="48" s="2" customFormat="1" spans="1:181">
      <c r="A48" s="23"/>
      <c r="B48" s="24"/>
      <c r="C48" s="24"/>
      <c r="D48" s="24"/>
      <c r="E48" s="24"/>
      <c r="F48" s="24"/>
      <c r="G48" s="24"/>
      <c r="H48" s="24"/>
      <c r="I48" s="2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</row>
    <row r="49" s="2" customFormat="1" spans="1:181">
      <c r="A49" s="23"/>
      <c r="B49" s="24"/>
      <c r="C49" s="24"/>
      <c r="D49" s="24"/>
      <c r="E49" s="24"/>
      <c r="F49" s="24"/>
      <c r="G49" s="24"/>
      <c r="H49" s="24"/>
      <c r="I49" s="2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</row>
    <row r="50" s="2" customFormat="1" spans="1:181">
      <c r="A50" s="23"/>
      <c r="B50" s="24"/>
      <c r="C50" s="24"/>
      <c r="D50" s="24"/>
      <c r="E50" s="24"/>
      <c r="F50" s="24"/>
      <c r="G50" s="24"/>
      <c r="H50" s="24"/>
      <c r="I50" s="2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</row>
    <row r="51" s="2" customFormat="1" spans="1:181">
      <c r="A51" s="23"/>
      <c r="B51" s="24"/>
      <c r="C51" s="24"/>
      <c r="D51" s="24"/>
      <c r="E51" s="24"/>
      <c r="F51" s="24"/>
      <c r="G51" s="24"/>
      <c r="H51" s="24"/>
      <c r="I51" s="2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</row>
    <row r="52" s="2" customFormat="1" spans="1:181">
      <c r="A52" s="23"/>
      <c r="B52" s="24"/>
      <c r="C52" s="24"/>
      <c r="D52" s="24"/>
      <c r="E52" s="24"/>
      <c r="F52" s="24"/>
      <c r="G52" s="24"/>
      <c r="H52" s="24"/>
      <c r="I52" s="2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</row>
    <row r="53" s="2" customFormat="1" spans="1:181">
      <c r="A53" s="23"/>
      <c r="B53" s="24"/>
      <c r="C53" s="24"/>
      <c r="D53" s="24"/>
      <c r="E53" s="24"/>
      <c r="F53" s="24"/>
      <c r="G53" s="24"/>
      <c r="H53" s="24"/>
      <c r="I53" s="2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</row>
    <row r="54" s="2" customFormat="1" spans="1:181">
      <c r="A54" s="23"/>
      <c r="B54" s="24"/>
      <c r="C54" s="24"/>
      <c r="D54" s="24"/>
      <c r="E54" s="24"/>
      <c r="F54" s="24"/>
      <c r="G54" s="24"/>
      <c r="H54" s="24"/>
      <c r="I54" s="2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</row>
    <row r="55" s="2" customFormat="1" spans="1:181">
      <c r="A55" s="23"/>
      <c r="B55" s="24"/>
      <c r="C55" s="24"/>
      <c r="D55" s="24"/>
      <c r="E55" s="24"/>
      <c r="F55" s="24"/>
      <c r="G55" s="24"/>
      <c r="H55" s="24"/>
      <c r="I55" s="2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</row>
    <row r="56" s="2" customFormat="1" spans="1:181">
      <c r="A56" s="23"/>
      <c r="B56" s="24"/>
      <c r="C56" s="24"/>
      <c r="D56" s="24"/>
      <c r="E56" s="24"/>
      <c r="F56" s="24"/>
      <c r="G56" s="24"/>
      <c r="H56" s="24"/>
      <c r="I56" s="2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</row>
    <row r="57" s="2" customFormat="1" spans="1:181">
      <c r="A57" s="23"/>
      <c r="B57" s="24"/>
      <c r="C57" s="24"/>
      <c r="D57" s="24"/>
      <c r="E57" s="24"/>
      <c r="F57" s="24"/>
      <c r="G57" s="24"/>
      <c r="H57" s="24"/>
      <c r="I57" s="2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</row>
    <row r="58" s="2" customFormat="1" spans="1:181">
      <c r="A58" s="23"/>
      <c r="B58" s="24"/>
      <c r="C58" s="24"/>
      <c r="D58" s="24"/>
      <c r="E58" s="24"/>
      <c r="F58" s="24"/>
      <c r="G58" s="24"/>
      <c r="H58" s="24"/>
      <c r="I58" s="2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</row>
    <row r="59" s="2" customFormat="1" spans="1:181">
      <c r="A59" s="23"/>
      <c r="B59" s="24"/>
      <c r="C59" s="24"/>
      <c r="D59" s="24"/>
      <c r="E59" s="24"/>
      <c r="F59" s="24"/>
      <c r="G59" s="24"/>
      <c r="H59" s="24"/>
      <c r="I59" s="2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</row>
    <row r="60" s="2" customFormat="1" spans="1:181">
      <c r="A60" s="23"/>
      <c r="B60" s="24"/>
      <c r="C60" s="24"/>
      <c r="D60" s="24"/>
      <c r="E60" s="24"/>
      <c r="F60" s="24"/>
      <c r="G60" s="24"/>
      <c r="H60" s="24"/>
      <c r="I60" s="2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</row>
    <row r="61" s="2" customFormat="1" spans="1:181">
      <c r="A61" s="23"/>
      <c r="B61" s="24"/>
      <c r="C61" s="24"/>
      <c r="D61" s="24"/>
      <c r="E61" s="24"/>
      <c r="F61" s="24"/>
      <c r="G61" s="24"/>
      <c r="H61" s="24"/>
      <c r="I61" s="2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</row>
    <row r="62" s="2" customFormat="1" spans="1:181">
      <c r="A62" s="23"/>
      <c r="B62" s="24"/>
      <c r="C62" s="24"/>
      <c r="D62" s="24"/>
      <c r="E62" s="24"/>
      <c r="F62" s="24"/>
      <c r="G62" s="24"/>
      <c r="H62" s="24"/>
      <c r="I62" s="2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</row>
    <row r="63" s="2" customFormat="1" spans="1:181">
      <c r="A63" s="23"/>
      <c r="B63" s="24"/>
      <c r="C63" s="24"/>
      <c r="D63" s="24"/>
      <c r="E63" s="24"/>
      <c r="F63" s="24"/>
      <c r="G63" s="24"/>
      <c r="H63" s="24"/>
      <c r="I63" s="2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</row>
    <row r="64" s="2" customFormat="1" spans="1:181">
      <c r="A64" s="23"/>
      <c r="B64" s="24"/>
      <c r="C64" s="24"/>
      <c r="D64" s="24"/>
      <c r="E64" s="24"/>
      <c r="F64" s="24"/>
      <c r="G64" s="24"/>
      <c r="H64" s="24"/>
      <c r="I64" s="2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</row>
    <row r="65" s="2" customFormat="1" spans="1:181">
      <c r="A65" s="23"/>
      <c r="B65" s="24"/>
      <c r="C65" s="24"/>
      <c r="D65" s="24"/>
      <c r="E65" s="24"/>
      <c r="F65" s="24"/>
      <c r="G65" s="24"/>
      <c r="H65" s="24"/>
      <c r="I65" s="2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</row>
    <row r="66" s="2" customFormat="1" spans="1:181">
      <c r="A66" s="23"/>
      <c r="B66" s="24"/>
      <c r="C66" s="24"/>
      <c r="D66" s="24"/>
      <c r="E66" s="24"/>
      <c r="F66" s="24"/>
      <c r="G66" s="24"/>
      <c r="H66" s="24"/>
      <c r="I66" s="2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</row>
    <row r="67" s="2" customFormat="1" spans="1:181">
      <c r="A67" s="23"/>
      <c r="B67" s="24"/>
      <c r="C67" s="24"/>
      <c r="D67" s="24"/>
      <c r="E67" s="24"/>
      <c r="F67" s="24"/>
      <c r="G67" s="24"/>
      <c r="H67" s="24"/>
      <c r="I67" s="2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</row>
    <row r="68" s="2" customFormat="1" spans="1:181">
      <c r="A68" s="23"/>
      <c r="B68" s="24"/>
      <c r="C68" s="24"/>
      <c r="D68" s="24"/>
      <c r="E68" s="24"/>
      <c r="F68" s="24"/>
      <c r="G68" s="24"/>
      <c r="H68" s="24"/>
      <c r="I68" s="2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</row>
    <row r="69" s="2" customFormat="1" spans="1:181">
      <c r="A69" s="23"/>
      <c r="B69" s="24"/>
      <c r="C69" s="24"/>
      <c r="D69" s="24"/>
      <c r="E69" s="24"/>
      <c r="F69" s="24"/>
      <c r="G69" s="24"/>
      <c r="H69" s="24"/>
      <c r="I69" s="2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</row>
    <row r="70" s="2" customFormat="1" spans="1:181">
      <c r="A70" s="23"/>
      <c r="B70" s="24"/>
      <c r="C70" s="24"/>
      <c r="D70" s="24"/>
      <c r="E70" s="24"/>
      <c r="F70" s="24"/>
      <c r="G70" s="24"/>
      <c r="H70" s="24"/>
      <c r="I70" s="2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</row>
    <row r="71" s="2" customFormat="1" spans="1:181">
      <c r="A71" s="23"/>
      <c r="B71" s="24"/>
      <c r="C71" s="24"/>
      <c r="D71" s="24"/>
      <c r="E71" s="24"/>
      <c r="F71" s="24"/>
      <c r="G71" s="24"/>
      <c r="H71" s="24"/>
      <c r="I71" s="2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</row>
    <row r="72" s="2" customFormat="1" spans="1:181">
      <c r="A72" s="23"/>
      <c r="B72" s="24"/>
      <c r="C72" s="24"/>
      <c r="D72" s="24"/>
      <c r="E72" s="24"/>
      <c r="F72" s="24"/>
      <c r="G72" s="24"/>
      <c r="H72" s="24"/>
      <c r="I72" s="2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</row>
    <row r="73" s="2" customFormat="1" spans="1:181">
      <c r="A73" s="23"/>
      <c r="B73" s="24"/>
      <c r="C73" s="24"/>
      <c r="D73" s="24"/>
      <c r="E73" s="24"/>
      <c r="F73" s="24"/>
      <c r="G73" s="24"/>
      <c r="H73" s="24"/>
      <c r="I73" s="2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</row>
    <row r="74" s="2" customFormat="1" spans="1:181">
      <c r="A74" s="23"/>
      <c r="B74" s="24"/>
      <c r="C74" s="24"/>
      <c r="D74" s="24"/>
      <c r="E74" s="24"/>
      <c r="F74" s="24"/>
      <c r="G74" s="24"/>
      <c r="H74" s="24"/>
      <c r="I74" s="2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</row>
  </sheetData>
  <mergeCells count="6">
    <mergeCell ref="A1:B1"/>
    <mergeCell ref="C1:D1"/>
    <mergeCell ref="A2:D2"/>
    <mergeCell ref="E2:G2"/>
    <mergeCell ref="A10:G14"/>
    <mergeCell ref="J12:AB13"/>
  </mergeCells>
  <conditionalFormatting sqref="K10:FY10">
    <cfRule type="cellIs" dxfId="0" priority="5" stopIfTrue="1" operator="greaterThan">
      <formula>5</formula>
    </cfRule>
  </conditionalFormatting>
  <conditionalFormatting sqref="K14:FY14">
    <cfRule type="expression" dxfId="1" priority="7" stopIfTrue="1">
      <formula>IF($I$14&lt;2,(OR(WEEKDAY(K15)=1,WEEKDAY(K15)=7)))</formula>
    </cfRule>
  </conditionalFormatting>
  <conditionalFormatting sqref="K15:FY15">
    <cfRule type="expression" dxfId="2" priority="11" stopIfTrue="1">
      <formula>IF($I$14&lt;2,(OR(WEEKDAY(K15)=1,WEEKDAY(K15)=7)))</formula>
    </cfRule>
  </conditionalFormatting>
  <conditionalFormatting sqref="A4:G9">
    <cfRule type="expression" dxfId="3" priority="1">
      <formula>SUMPRODUCT((($M$4:$M$2891)="未完成")*(($L$4:$L$2891)=DATE($C$1,$F$1,A4)))&gt;=1</formula>
    </cfRule>
    <cfRule type="expression" dxfId="4" priority="2">
      <formula>DATE($C$1,$F$1,A4)=TODAY()</formula>
    </cfRule>
    <cfRule type="expression" dxfId="5" priority="3">
      <formula>MOD(ROW(),2)=1</formula>
    </cfRule>
  </conditionalFormatting>
  <conditionalFormatting sqref="K16:FY29">
    <cfRule type="expression" dxfId="6" priority="8" stopIfTrue="1">
      <formula>AND(K$15&gt;=$H16,K$15&lt;$H16+($I16-$H16+1)*$J16%)</formula>
    </cfRule>
    <cfRule type="expression" dxfId="7" priority="9" stopIfTrue="1">
      <formula>AND(K$15&gt;=$H16+($I16-$H16+1)*$J16%,K$15&lt;=$I16)</formula>
    </cfRule>
    <cfRule type="expression" dxfId="8" priority="10" stopIfTrue="1">
      <formula>IF($I$14&lt;2,(OR(WEEKDAY(K$15)=1,WEEKDAY(K$15)=7)))</formula>
    </cfRule>
  </conditionalFormatting>
  <dataValidations count="3">
    <dataValidation type="list" allowBlank="1" showErrorMessage="1" errorTitle="Input Error" error="Value can only be 1 for daily and 7 for weekly.  Please re-enter your value" sqref="I14" showDropDown="1">
      <formula1>"1, 7"</formula1>
    </dataValidation>
    <dataValidation type="list" allowBlank="1" showInputMessage="1" showErrorMessage="1" sqref="F1">
      <formula1>"1,2,3,4,5,6,7,8,9,10,11,12"</formula1>
    </dataValidation>
    <dataValidation type="list" allowBlank="1" showInputMessage="1" showErrorMessage="1" sqref="C1">
      <formula1>"2019,2020,2021,2022,2023,2024,2025"</formula1>
    </dataValidation>
  </dataValidations>
  <pageMargins left="0.34" right="0.13" top="0.75" bottom="0.75" header="0.3" footer="0.3"/>
  <pageSetup paperSize="9" orientation="portrait" verticalDpi="9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甘特图</vt:lpstr>
      <vt:lpstr>进度表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进度表</dc:title>
  <dc:creator>戴敏</dc:creator>
  <dc:description>407806494@qq.com
戴敏更多PPT作品下载http://iask.sina.com.cn/u/1297148805/ish
http://vdisk.weibo.com/?topnav=1&amp;wvr=3.6
新浪微博：PPT绝招培训师</dc:description>
  <cp:lastModifiedBy>liuhao</cp:lastModifiedBy>
  <dcterms:created xsi:type="dcterms:W3CDTF">2012-08-07T05:53:00Z</dcterms:created>
  <cp:lastPrinted>2012-08-11T02:33:00Z</cp:lastPrinted>
  <dcterms:modified xsi:type="dcterms:W3CDTF">2020-08-28T10:41:50Z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