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\Downloads\"/>
    </mc:Choice>
  </mc:AlternateContent>
  <xr:revisionPtr revIDLastSave="0" documentId="13_ncr:1_{F07DA4ED-C366-4158-881F-4A6C16F3B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арифы 2024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8" i="1" l="1"/>
  <c r="AZ48" i="1" s="1"/>
  <c r="AW48" i="1"/>
  <c r="BC48" i="1" s="1"/>
  <c r="AT49" i="1"/>
  <c r="AZ49" i="1" s="1"/>
  <c r="AV49" i="1"/>
  <c r="BB49" i="1" s="1"/>
  <c r="AW49" i="1"/>
  <c r="BC49" i="1" s="1"/>
  <c r="AT50" i="1"/>
  <c r="AZ50" i="1" s="1"/>
  <c r="AW50" i="1"/>
  <c r="BC50" i="1" s="1"/>
  <c r="AU48" i="1"/>
  <c r="BA48" i="1" s="1"/>
  <c r="AV48" i="1"/>
  <c r="BB48" i="1" s="1"/>
  <c r="AU49" i="1"/>
  <c r="BA49" i="1" s="1"/>
  <c r="AU50" i="1"/>
  <c r="AV50" i="1"/>
  <c r="BB50" i="1" s="1"/>
  <c r="BA50" i="1"/>
  <c r="AT51" i="1"/>
  <c r="AZ51" i="1" s="1"/>
  <c r="AU51" i="1"/>
  <c r="BA51" i="1" s="1"/>
  <c r="AV51" i="1"/>
  <c r="BB51" i="1" s="1"/>
  <c r="AW51" i="1"/>
  <c r="BC51" i="1" s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9" i="1"/>
  <c r="AU29" i="1"/>
  <c r="AV29" i="1"/>
  <c r="AW103" i="1" l="1"/>
  <c r="AV103" i="1"/>
  <c r="AU103" i="1"/>
  <c r="AT103" i="1"/>
  <c r="AE103" i="1"/>
  <c r="AD103" i="1"/>
  <c r="AA102" i="1"/>
  <c r="AA101" i="1"/>
  <c r="AA100" i="1"/>
  <c r="AA99" i="1"/>
  <c r="AA98" i="1"/>
  <c r="AA96" i="1"/>
  <c r="AA95" i="1"/>
  <c r="AA94" i="1"/>
  <c r="AA93" i="1"/>
  <c r="AA92" i="1"/>
  <c r="AA91" i="1"/>
  <c r="AA90" i="1"/>
  <c r="AA89" i="1"/>
  <c r="AA88" i="1"/>
  <c r="AA87" i="1"/>
  <c r="AT86" i="1"/>
  <c r="AZ86" i="1" s="1"/>
  <c r="AB86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W73" i="1"/>
  <c r="BC73" i="1" s="1"/>
  <c r="AV73" i="1"/>
  <c r="BB73" i="1" s="1"/>
  <c r="AU73" i="1"/>
  <c r="BA73" i="1" s="1"/>
  <c r="AT73" i="1"/>
  <c r="AZ73" i="1" s="1"/>
  <c r="AE73" i="1"/>
  <c r="AD73" i="1"/>
  <c r="AC73" i="1"/>
  <c r="AB73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7" i="1"/>
  <c r="AA26" i="1"/>
  <c r="AA25" i="1"/>
  <c r="AA24" i="1"/>
  <c r="AA23" i="1"/>
  <c r="AA22" i="1"/>
  <c r="AA21" i="1"/>
  <c r="AA20" i="1"/>
  <c r="AA19" i="1"/>
  <c r="AA18" i="1"/>
  <c r="AA17" i="1"/>
  <c r="AA15" i="1"/>
  <c r="AA14" i="1"/>
  <c r="AA13" i="1"/>
  <c r="AA12" i="1"/>
  <c r="AA11" i="1"/>
  <c r="AA10" i="1"/>
  <c r="AA9" i="1"/>
  <c r="AA8" i="1"/>
  <c r="AA7" i="1"/>
  <c r="AA6" i="1"/>
  <c r="AA5" i="1"/>
  <c r="N5" i="1"/>
  <c r="E58" i="1" s="1"/>
  <c r="AJ4" i="1"/>
  <c r="AI4" i="1"/>
  <c r="AH4" i="1"/>
  <c r="G10" i="1" l="1"/>
  <c r="AE10" i="1" s="1"/>
  <c r="F18" i="1"/>
  <c r="H18" i="1" s="1"/>
  <c r="I18" i="1" s="1"/>
  <c r="E49" i="1"/>
  <c r="G18" i="1"/>
  <c r="AW18" i="1" s="1"/>
  <c r="BC18" i="1" s="1"/>
  <c r="D38" i="1"/>
  <c r="AB38" i="1" s="1"/>
  <c r="D83" i="1"/>
  <c r="AT83" i="1" s="1"/>
  <c r="AZ83" i="1" s="1"/>
  <c r="E25" i="1"/>
  <c r="BA25" i="1" s="1"/>
  <c r="E66" i="1"/>
  <c r="AU66" i="1" s="1"/>
  <c r="BA66" i="1" s="1"/>
  <c r="F72" i="1"/>
  <c r="AV72" i="1" s="1"/>
  <c r="BB72" i="1" s="1"/>
  <c r="G7" i="1"/>
  <c r="AW7" i="1" s="1"/>
  <c r="BC7" i="1" s="1"/>
  <c r="F66" i="1"/>
  <c r="D34" i="1"/>
  <c r="AT34" i="1" s="1"/>
  <c r="AZ34" i="1" s="1"/>
  <c r="F8" i="1"/>
  <c r="AD8" i="1" s="1"/>
  <c r="F21" i="1"/>
  <c r="AV21" i="1" s="1"/>
  <c r="BB21" i="1" s="1"/>
  <c r="D5" i="1"/>
  <c r="AT5" i="1" s="1"/>
  <c r="AZ5" i="1" s="1"/>
  <c r="E42" i="1"/>
  <c r="AU42" i="1" s="1"/>
  <c r="BA42" i="1" s="1"/>
  <c r="D48" i="1"/>
  <c r="E5" i="1"/>
  <c r="AC5" i="1" s="1"/>
  <c r="G30" i="1"/>
  <c r="AW30" i="1" s="1"/>
  <c r="BC30" i="1" s="1"/>
  <c r="F42" i="1"/>
  <c r="AV42" i="1" s="1"/>
  <c r="BB42" i="1" s="1"/>
  <c r="D25" i="1"/>
  <c r="AW10" i="1"/>
  <c r="BC10" i="1" s="1"/>
  <c r="E31" i="1"/>
  <c r="AU31" i="1" s="1"/>
  <c r="BA31" i="1" s="1"/>
  <c r="E35" i="1"/>
  <c r="AC35" i="1" s="1"/>
  <c r="F39" i="1"/>
  <c r="H39" i="1" s="1"/>
  <c r="D22" i="1"/>
  <c r="AZ22" i="1" s="1"/>
  <c r="G6" i="1"/>
  <c r="D15" i="1"/>
  <c r="AT15" i="1" s="1"/>
  <c r="AZ15" i="1" s="1"/>
  <c r="F19" i="1"/>
  <c r="H19" i="1" s="1"/>
  <c r="E22" i="1"/>
  <c r="BA22" i="1" s="1"/>
  <c r="G31" i="1"/>
  <c r="AE31" i="1" s="1"/>
  <c r="D36" i="1"/>
  <c r="AT36" i="1" s="1"/>
  <c r="AZ36" i="1" s="1"/>
  <c r="D40" i="1"/>
  <c r="AT40" i="1" s="1"/>
  <c r="AZ40" i="1" s="1"/>
  <c r="F57" i="1"/>
  <c r="AD57" i="1" s="1"/>
  <c r="F86" i="1"/>
  <c r="AV86" i="1" s="1"/>
  <c r="BB86" i="1" s="1"/>
  <c r="G9" i="1"/>
  <c r="G27" i="1"/>
  <c r="AW27" i="1" s="1"/>
  <c r="BC27" i="1" s="1"/>
  <c r="D81" i="1"/>
  <c r="AT81" i="1" s="1"/>
  <c r="AZ81" i="1" s="1"/>
  <c r="D91" i="1"/>
  <c r="AB91" i="1" s="1"/>
  <c r="F14" i="1"/>
  <c r="AD14" i="1" s="1"/>
  <c r="D17" i="1"/>
  <c r="AT17" i="1" s="1"/>
  <c r="AZ17" i="1" s="1"/>
  <c r="F37" i="1"/>
  <c r="AD37" i="1" s="1"/>
  <c r="G41" i="1"/>
  <c r="AW41" i="1" s="1"/>
  <c r="BC41" i="1" s="1"/>
  <c r="D58" i="1"/>
  <c r="AB58" i="1" s="1"/>
  <c r="E91" i="1"/>
  <c r="AC91" i="1" s="1"/>
  <c r="F31" i="1"/>
  <c r="AV31" i="1" s="1"/>
  <c r="BB31" i="1" s="1"/>
  <c r="F7" i="1"/>
  <c r="AV7" i="1" s="1"/>
  <c r="BB7" i="1" s="1"/>
  <c r="G14" i="1"/>
  <c r="E21" i="1"/>
  <c r="AU21" i="1" s="1"/>
  <c r="BA21" i="1" s="1"/>
  <c r="G47" i="1"/>
  <c r="AE47" i="1" s="1"/>
  <c r="H66" i="1"/>
  <c r="AD66" i="1"/>
  <c r="AV66" i="1"/>
  <c r="BB66" i="1" s="1"/>
  <c r="AU58" i="1"/>
  <c r="BA58" i="1" s="1"/>
  <c r="AC58" i="1"/>
  <c r="AC49" i="1"/>
  <c r="F100" i="1"/>
  <c r="D98" i="1"/>
  <c r="G96" i="1"/>
  <c r="E94" i="1"/>
  <c r="F91" i="1"/>
  <c r="D89" i="1"/>
  <c r="G88" i="1"/>
  <c r="E86" i="1"/>
  <c r="G85" i="1"/>
  <c r="E83" i="1"/>
  <c r="F80" i="1"/>
  <c r="D78" i="1"/>
  <c r="G77" i="1"/>
  <c r="D102" i="1"/>
  <c r="G101" i="1"/>
  <c r="E99" i="1"/>
  <c r="F95" i="1"/>
  <c r="D93" i="1"/>
  <c r="G92" i="1"/>
  <c r="E90" i="1"/>
  <c r="F87" i="1"/>
  <c r="F84" i="1"/>
  <c r="D82" i="1"/>
  <c r="G81" i="1"/>
  <c r="E79" i="1"/>
  <c r="F76" i="1"/>
  <c r="F101" i="1"/>
  <c r="D99" i="1"/>
  <c r="G98" i="1"/>
  <c r="E95" i="1"/>
  <c r="F92" i="1"/>
  <c r="D90" i="1"/>
  <c r="G89" i="1"/>
  <c r="E87" i="1"/>
  <c r="E84" i="1"/>
  <c r="F81" i="1"/>
  <c r="D79" i="1"/>
  <c r="G78" i="1"/>
  <c r="E76" i="1"/>
  <c r="E101" i="1"/>
  <c r="F98" i="1"/>
  <c r="D95" i="1"/>
  <c r="G94" i="1"/>
  <c r="E92" i="1"/>
  <c r="F89" i="1"/>
  <c r="D87" i="1"/>
  <c r="G86" i="1"/>
  <c r="D84" i="1"/>
  <c r="G83" i="1"/>
  <c r="E81" i="1"/>
  <c r="F78" i="1"/>
  <c r="D76" i="1"/>
  <c r="G102" i="1"/>
  <c r="D101" i="1"/>
  <c r="D96" i="1"/>
  <c r="G93" i="1"/>
  <c r="D92" i="1"/>
  <c r="D88" i="1"/>
  <c r="G84" i="1"/>
  <c r="E80" i="1"/>
  <c r="G76" i="1"/>
  <c r="E75" i="1"/>
  <c r="E71" i="1"/>
  <c r="F68" i="1"/>
  <c r="D66" i="1"/>
  <c r="G65" i="1"/>
  <c r="E63" i="1"/>
  <c r="F60" i="1"/>
  <c r="F102" i="1"/>
  <c r="E98" i="1"/>
  <c r="F93" i="1"/>
  <c r="E89" i="1"/>
  <c r="F85" i="1"/>
  <c r="D80" i="1"/>
  <c r="F77" i="1"/>
  <c r="D75" i="1"/>
  <c r="G74" i="1"/>
  <c r="D71" i="1"/>
  <c r="G70" i="1"/>
  <c r="E68" i="1"/>
  <c r="F65" i="1"/>
  <c r="D63" i="1"/>
  <c r="G62" i="1"/>
  <c r="E102" i="1"/>
  <c r="E93" i="1"/>
  <c r="E85" i="1"/>
  <c r="E77" i="1"/>
  <c r="F74" i="1"/>
  <c r="F70" i="1"/>
  <c r="D68" i="1"/>
  <c r="G67" i="1"/>
  <c r="E65" i="1"/>
  <c r="E96" i="1"/>
  <c r="F88" i="1"/>
  <c r="D77" i="1"/>
  <c r="G75" i="1"/>
  <c r="E69" i="1"/>
  <c r="F63" i="1"/>
  <c r="G61" i="1"/>
  <c r="G60" i="1"/>
  <c r="F59" i="1"/>
  <c r="D57" i="1"/>
  <c r="G56" i="1"/>
  <c r="E54" i="1"/>
  <c r="F51" i="1"/>
  <c r="D49" i="1"/>
  <c r="G48" i="1"/>
  <c r="E46" i="1"/>
  <c r="F43" i="1"/>
  <c r="D41" i="1"/>
  <c r="G40" i="1"/>
  <c r="E38" i="1"/>
  <c r="F35" i="1"/>
  <c r="G95" i="1"/>
  <c r="F94" i="1"/>
  <c r="E88" i="1"/>
  <c r="F75" i="1"/>
  <c r="E74" i="1"/>
  <c r="D69" i="1"/>
  <c r="G68" i="1"/>
  <c r="F67" i="1"/>
  <c r="F62" i="1"/>
  <c r="F61" i="1"/>
  <c r="E60" i="1"/>
  <c r="E59" i="1"/>
  <c r="F56" i="1"/>
  <c r="D54" i="1"/>
  <c r="G53" i="1"/>
  <c r="E51" i="1"/>
  <c r="F48" i="1"/>
  <c r="D46" i="1"/>
  <c r="G45" i="1"/>
  <c r="E43" i="1"/>
  <c r="D94" i="1"/>
  <c r="G87" i="1"/>
  <c r="F83" i="1"/>
  <c r="G82" i="1"/>
  <c r="D74" i="1"/>
  <c r="G72" i="1"/>
  <c r="E67" i="1"/>
  <c r="G66" i="1"/>
  <c r="E62" i="1"/>
  <c r="E61" i="1"/>
  <c r="D60" i="1"/>
  <c r="D59" i="1"/>
  <c r="G58" i="1"/>
  <c r="E56" i="1"/>
  <c r="F53" i="1"/>
  <c r="D51" i="1"/>
  <c r="G50" i="1"/>
  <c r="E48" i="1"/>
  <c r="F45" i="1"/>
  <c r="D43" i="1"/>
  <c r="F96" i="1"/>
  <c r="F90" i="1"/>
  <c r="D85" i="1"/>
  <c r="F79" i="1"/>
  <c r="E78" i="1"/>
  <c r="D70" i="1"/>
  <c r="F69" i="1"/>
  <c r="D64" i="1"/>
  <c r="G63" i="1"/>
  <c r="G59" i="1"/>
  <c r="E57" i="1"/>
  <c r="F54" i="1"/>
  <c r="D52" i="1"/>
  <c r="G99" i="1"/>
  <c r="F82" i="1"/>
  <c r="G71" i="1"/>
  <c r="F64" i="1"/>
  <c r="E55" i="1"/>
  <c r="G52" i="1"/>
  <c r="D47" i="1"/>
  <c r="G46" i="1"/>
  <c r="D33" i="1"/>
  <c r="G32" i="1"/>
  <c r="E30" i="1"/>
  <c r="F26" i="1"/>
  <c r="E23" i="1"/>
  <c r="F20" i="1"/>
  <c r="D18" i="1"/>
  <c r="G17" i="1"/>
  <c r="E14" i="1"/>
  <c r="F11" i="1"/>
  <c r="D9" i="1"/>
  <c r="G8" i="1"/>
  <c r="E6" i="1"/>
  <c r="F99" i="1"/>
  <c r="G90" i="1"/>
  <c r="E82" i="1"/>
  <c r="G79" i="1"/>
  <c r="F71" i="1"/>
  <c r="E64" i="1"/>
  <c r="D55" i="1"/>
  <c r="F52" i="1"/>
  <c r="F46" i="1"/>
  <c r="E45" i="1"/>
  <c r="G44" i="1"/>
  <c r="F32" i="1"/>
  <c r="D30" i="1"/>
  <c r="G29" i="1"/>
  <c r="E26" i="1"/>
  <c r="G25" i="1"/>
  <c r="D23" i="1"/>
  <c r="G22" i="1"/>
  <c r="E20" i="1"/>
  <c r="F17" i="1"/>
  <c r="D14" i="1"/>
  <c r="G100" i="1"/>
  <c r="E70" i="1"/>
  <c r="G69" i="1"/>
  <c r="D62" i="1"/>
  <c r="D56" i="1"/>
  <c r="E52" i="1"/>
  <c r="G51" i="1"/>
  <c r="F50" i="1"/>
  <c r="D45" i="1"/>
  <c r="F44" i="1"/>
  <c r="G39" i="1"/>
  <c r="G37" i="1"/>
  <c r="G36" i="1"/>
  <c r="G35" i="1"/>
  <c r="G34" i="1"/>
  <c r="E32" i="1"/>
  <c r="F29" i="1"/>
  <c r="D26" i="1"/>
  <c r="F25" i="1"/>
  <c r="F22" i="1"/>
  <c r="D20" i="1"/>
  <c r="G19" i="1"/>
  <c r="E17" i="1"/>
  <c r="E100" i="1"/>
  <c r="D72" i="1"/>
  <c r="D65" i="1"/>
  <c r="G64" i="1"/>
  <c r="F55" i="1"/>
  <c r="E47" i="1"/>
  <c r="D42" i="1"/>
  <c r="E33" i="1"/>
  <c r="F30" i="1"/>
  <c r="D27" i="1"/>
  <c r="G26" i="1"/>
  <c r="F23" i="1"/>
  <c r="D21" i="1"/>
  <c r="G20" i="1"/>
  <c r="E18" i="1"/>
  <c r="E15" i="1"/>
  <c r="D24" i="1"/>
  <c r="AU5" i="1"/>
  <c r="BA5" i="1" s="1"/>
  <c r="F6" i="1"/>
  <c r="E7" i="1"/>
  <c r="E8" i="1"/>
  <c r="F9" i="1"/>
  <c r="F10" i="1"/>
  <c r="G11" i="1"/>
  <c r="G12" i="1"/>
  <c r="G13" i="1"/>
  <c r="E19" i="1"/>
  <c r="F27" i="1"/>
  <c r="D31" i="1"/>
  <c r="D35" i="1"/>
  <c r="E37" i="1"/>
  <c r="E39" i="1"/>
  <c r="F41" i="1"/>
  <c r="F47" i="1"/>
  <c r="D67" i="1"/>
  <c r="E72" i="1"/>
  <c r="D100" i="1"/>
  <c r="E34" i="1"/>
  <c r="E36" i="1"/>
  <c r="F38" i="1"/>
  <c r="E40" i="1"/>
  <c r="G42" i="1"/>
  <c r="F49" i="1"/>
  <c r="G54" i="1"/>
  <c r="G57" i="1"/>
  <c r="F58" i="1"/>
  <c r="G91" i="1"/>
  <c r="F5" i="1"/>
  <c r="D12" i="1"/>
  <c r="D13" i="1"/>
  <c r="F15" i="1"/>
  <c r="G21" i="1"/>
  <c r="E24" i="1"/>
  <c r="D29" i="1"/>
  <c r="F33" i="1"/>
  <c r="F34" i="1"/>
  <c r="F36" i="1"/>
  <c r="G38" i="1"/>
  <c r="F40" i="1"/>
  <c r="G43" i="1"/>
  <c r="G49" i="1"/>
  <c r="D50" i="1"/>
  <c r="D53" i="1"/>
  <c r="G55" i="1"/>
  <c r="G5" i="1"/>
  <c r="D10" i="1"/>
  <c r="D11" i="1"/>
  <c r="E12" i="1"/>
  <c r="E13" i="1"/>
  <c r="G15" i="1"/>
  <c r="F24" i="1"/>
  <c r="E29" i="1"/>
  <c r="G33" i="1"/>
  <c r="D44" i="1"/>
  <c r="E50" i="1"/>
  <c r="E53" i="1"/>
  <c r="H73" i="1"/>
  <c r="D6" i="1"/>
  <c r="D7" i="1"/>
  <c r="D8" i="1"/>
  <c r="E9" i="1"/>
  <c r="E10" i="1"/>
  <c r="E11" i="1"/>
  <c r="F12" i="1"/>
  <c r="F13" i="1"/>
  <c r="D19" i="1"/>
  <c r="G23" i="1"/>
  <c r="G24" i="1"/>
  <c r="E27" i="1"/>
  <c r="D32" i="1"/>
  <c r="D37" i="1"/>
  <c r="D39" i="1"/>
  <c r="E41" i="1"/>
  <c r="E44" i="1"/>
  <c r="D61" i="1"/>
  <c r="G80" i="1"/>
  <c r="AB48" i="1" l="1"/>
  <c r="H72" i="1"/>
  <c r="AD72" i="1"/>
  <c r="AF18" i="1"/>
  <c r="AD18" i="1"/>
  <c r="AV18" i="1"/>
  <c r="BB18" i="1" s="1"/>
  <c r="H42" i="1"/>
  <c r="AF42" i="1" s="1"/>
  <c r="AU91" i="1"/>
  <c r="BA91" i="1" s="1"/>
  <c r="AE18" i="1"/>
  <c r="AE7" i="1"/>
  <c r="AC66" i="1"/>
  <c r="AE30" i="1"/>
  <c r="H14" i="1"/>
  <c r="AB36" i="1"/>
  <c r="AD42" i="1"/>
  <c r="AW31" i="1"/>
  <c r="BC31" i="1" s="1"/>
  <c r="AB34" i="1"/>
  <c r="AT38" i="1"/>
  <c r="AZ38" i="1" s="1"/>
  <c r="AT58" i="1"/>
  <c r="AZ58" i="1" s="1"/>
  <c r="AV8" i="1"/>
  <c r="BB8" i="1" s="1"/>
  <c r="AB15" i="1"/>
  <c r="AT91" i="1"/>
  <c r="AZ91" i="1" s="1"/>
  <c r="H31" i="1"/>
  <c r="I31" i="1" s="1"/>
  <c r="AD19" i="1"/>
  <c r="AC31" i="1"/>
  <c r="AC22" i="1"/>
  <c r="AB5" i="1"/>
  <c r="H7" i="1"/>
  <c r="AF7" i="1" s="1"/>
  <c r="AC42" i="1"/>
  <c r="AV19" i="1"/>
  <c r="BB19" i="1" s="1"/>
  <c r="AE27" i="1"/>
  <c r="AB81" i="1"/>
  <c r="AD7" i="1"/>
  <c r="AD31" i="1"/>
  <c r="H21" i="1"/>
  <c r="AF21" i="1" s="1"/>
  <c r="AB83" i="1"/>
  <c r="AC25" i="1"/>
  <c r="H8" i="1"/>
  <c r="I8" i="1" s="1"/>
  <c r="AD21" i="1"/>
  <c r="AW47" i="1"/>
  <c r="BC47" i="1" s="1"/>
  <c r="AC21" i="1"/>
  <c r="AB25" i="1"/>
  <c r="AB17" i="1"/>
  <c r="H57" i="1"/>
  <c r="AF57" i="1" s="1"/>
  <c r="AV37" i="1"/>
  <c r="BB37" i="1" s="1"/>
  <c r="AV57" i="1"/>
  <c r="BB57" i="1" s="1"/>
  <c r="H37" i="1"/>
  <c r="I37" i="1" s="1"/>
  <c r="AE41" i="1"/>
  <c r="AW6" i="1"/>
  <c r="BC6" i="1" s="1"/>
  <c r="AE6" i="1"/>
  <c r="AW14" i="1"/>
  <c r="BC14" i="1" s="1"/>
  <c r="AE14" i="1"/>
  <c r="AD39" i="1"/>
  <c r="AB22" i="1"/>
  <c r="AV39" i="1"/>
  <c r="BB39" i="1" s="1"/>
  <c r="H86" i="1"/>
  <c r="AF86" i="1" s="1"/>
  <c r="AD86" i="1"/>
  <c r="AU35" i="1"/>
  <c r="BA35" i="1" s="1"/>
  <c r="AB40" i="1"/>
  <c r="AV14" i="1"/>
  <c r="BB14" i="1" s="1"/>
  <c r="AW9" i="1"/>
  <c r="BC9" i="1" s="1"/>
  <c r="AE9" i="1"/>
  <c r="AE23" i="1"/>
  <c r="AW23" i="1"/>
  <c r="BC23" i="1" s="1"/>
  <c r="AW55" i="1"/>
  <c r="BC55" i="1" s="1"/>
  <c r="AE55" i="1"/>
  <c r="AV38" i="1"/>
  <c r="BB38" i="1" s="1"/>
  <c r="AD38" i="1"/>
  <c r="H38" i="1"/>
  <c r="AV10" i="1"/>
  <c r="BB10" i="1" s="1"/>
  <c r="H10" i="1"/>
  <c r="AD10" i="1"/>
  <c r="AE46" i="1"/>
  <c r="AW46" i="1"/>
  <c r="BC46" i="1" s="1"/>
  <c r="AT52" i="1"/>
  <c r="AZ52" i="1" s="1"/>
  <c r="AB52" i="1"/>
  <c r="AU78" i="1"/>
  <c r="BA78" i="1" s="1"/>
  <c r="AC78" i="1"/>
  <c r="AE50" i="1"/>
  <c r="AU62" i="1"/>
  <c r="BA62" i="1" s="1"/>
  <c r="AC62" i="1"/>
  <c r="AT94" i="1"/>
  <c r="AZ94" i="1" s="1"/>
  <c r="AB94" i="1"/>
  <c r="AD56" i="1"/>
  <c r="H56" i="1"/>
  <c r="AV56" i="1"/>
  <c r="BB56" i="1" s="1"/>
  <c r="AU74" i="1"/>
  <c r="BA74" i="1" s="1"/>
  <c r="AC74" i="1"/>
  <c r="AT41" i="1"/>
  <c r="AZ41" i="1" s="1"/>
  <c r="AB41" i="1"/>
  <c r="AT57" i="1"/>
  <c r="AZ57" i="1" s="1"/>
  <c r="AB57" i="1"/>
  <c r="AV88" i="1"/>
  <c r="BB88" i="1" s="1"/>
  <c r="AD88" i="1"/>
  <c r="H88" i="1"/>
  <c r="AC85" i="1"/>
  <c r="AU85" i="1"/>
  <c r="BA85" i="1" s="1"/>
  <c r="AB71" i="1"/>
  <c r="AT71" i="1"/>
  <c r="AZ71" i="1" s="1"/>
  <c r="AU98" i="1"/>
  <c r="BA98" i="1" s="1"/>
  <c r="AC98" i="1"/>
  <c r="AU75" i="1"/>
  <c r="BA75" i="1" s="1"/>
  <c r="AC75" i="1"/>
  <c r="AT101" i="1"/>
  <c r="AZ101" i="1" s="1"/>
  <c r="AB101" i="1"/>
  <c r="AB87" i="1"/>
  <c r="AT87" i="1"/>
  <c r="AZ87" i="1" s="1"/>
  <c r="AW78" i="1"/>
  <c r="BC78" i="1" s="1"/>
  <c r="AE78" i="1"/>
  <c r="AC95" i="1"/>
  <c r="AU95" i="1"/>
  <c r="BA95" i="1" s="1"/>
  <c r="AD84" i="1"/>
  <c r="H84" i="1"/>
  <c r="AV84" i="1"/>
  <c r="BB84" i="1" s="1"/>
  <c r="AT102" i="1"/>
  <c r="AZ102" i="1" s="1"/>
  <c r="AB102" i="1"/>
  <c r="AT89" i="1"/>
  <c r="AZ89" i="1" s="1"/>
  <c r="AB89" i="1"/>
  <c r="AD9" i="1"/>
  <c r="H9" i="1"/>
  <c r="AV9" i="1"/>
  <c r="BB9" i="1" s="1"/>
  <c r="AB20" i="1"/>
  <c r="AT20" i="1"/>
  <c r="AZ20" i="1" s="1"/>
  <c r="AU45" i="1"/>
  <c r="BA45" i="1" s="1"/>
  <c r="AC45" i="1"/>
  <c r="AB47" i="1"/>
  <c r="AT47" i="1"/>
  <c r="AZ47" i="1" s="1"/>
  <c r="AV79" i="1"/>
  <c r="BB79" i="1" s="1"/>
  <c r="AD79" i="1"/>
  <c r="H79" i="1"/>
  <c r="AU43" i="1"/>
  <c r="BA43" i="1" s="1"/>
  <c r="AC43" i="1"/>
  <c r="AV43" i="1"/>
  <c r="BB43" i="1" s="1"/>
  <c r="H43" i="1"/>
  <c r="AD43" i="1"/>
  <c r="AU93" i="1"/>
  <c r="BA93" i="1" s="1"/>
  <c r="AC93" i="1"/>
  <c r="AW74" i="1"/>
  <c r="BC74" i="1" s="1"/>
  <c r="AE74" i="1"/>
  <c r="AD102" i="1"/>
  <c r="H102" i="1"/>
  <c r="AV102" i="1"/>
  <c r="BB102" i="1" s="1"/>
  <c r="AW76" i="1"/>
  <c r="BC76" i="1" s="1"/>
  <c r="AE76" i="1"/>
  <c r="AW102" i="1"/>
  <c r="BC102" i="1" s="1"/>
  <c r="AE102" i="1"/>
  <c r="AD89" i="1"/>
  <c r="H89" i="1"/>
  <c r="AV89" i="1"/>
  <c r="BB89" i="1" s="1"/>
  <c r="AB79" i="1"/>
  <c r="AT79" i="1"/>
  <c r="AZ79" i="1" s="1"/>
  <c r="AW98" i="1"/>
  <c r="BC98" i="1" s="1"/>
  <c r="AE98" i="1"/>
  <c r="AV87" i="1"/>
  <c r="BB87" i="1" s="1"/>
  <c r="H87" i="1"/>
  <c r="AD87" i="1"/>
  <c r="AW77" i="1"/>
  <c r="BC77" i="1" s="1"/>
  <c r="AE77" i="1"/>
  <c r="AV91" i="1"/>
  <c r="BB91" i="1" s="1"/>
  <c r="AD91" i="1"/>
  <c r="H91" i="1"/>
  <c r="AC46" i="1"/>
  <c r="AU46" i="1"/>
  <c r="BA46" i="1" s="1"/>
  <c r="AW60" i="1"/>
  <c r="BC60" i="1" s="1"/>
  <c r="AE60" i="1"/>
  <c r="AC65" i="1"/>
  <c r="AU65" i="1"/>
  <c r="BA65" i="1" s="1"/>
  <c r="AU102" i="1"/>
  <c r="BA102" i="1" s="1"/>
  <c r="AC102" i="1"/>
  <c r="AT75" i="1"/>
  <c r="AZ75" i="1" s="1"/>
  <c r="AB75" i="1"/>
  <c r="AV60" i="1"/>
  <c r="BB60" i="1" s="1"/>
  <c r="AD60" i="1"/>
  <c r="H60" i="1"/>
  <c r="AU80" i="1"/>
  <c r="BA80" i="1" s="1"/>
  <c r="AC80" i="1"/>
  <c r="AB76" i="1"/>
  <c r="AT76" i="1"/>
  <c r="AZ76" i="1" s="1"/>
  <c r="AC92" i="1"/>
  <c r="AU92" i="1"/>
  <c r="BA92" i="1" s="1"/>
  <c r="AV81" i="1"/>
  <c r="BB81" i="1" s="1"/>
  <c r="H81" i="1"/>
  <c r="AD81" i="1"/>
  <c r="AT99" i="1"/>
  <c r="AZ99" i="1" s="1"/>
  <c r="AB99" i="1"/>
  <c r="AU90" i="1"/>
  <c r="BA90" i="1" s="1"/>
  <c r="AC90" i="1"/>
  <c r="AT78" i="1"/>
  <c r="AZ78" i="1" s="1"/>
  <c r="AB78" i="1"/>
  <c r="AU94" i="1"/>
  <c r="BA94" i="1" s="1"/>
  <c r="AC94" i="1"/>
  <c r="AD46" i="1"/>
  <c r="H46" i="1"/>
  <c r="AV46" i="1"/>
  <c r="BB46" i="1" s="1"/>
  <c r="AU57" i="1"/>
  <c r="BA57" i="1" s="1"/>
  <c r="AC57" i="1"/>
  <c r="AU67" i="1"/>
  <c r="BA67" i="1" s="1"/>
  <c r="AC67" i="1"/>
  <c r="AU53" i="1"/>
  <c r="BA53" i="1" s="1"/>
  <c r="AC53" i="1"/>
  <c r="BA24" i="1"/>
  <c r="AC24" i="1"/>
  <c r="AU72" i="1"/>
  <c r="BA72" i="1" s="1"/>
  <c r="AC72" i="1"/>
  <c r="AD23" i="1"/>
  <c r="H23" i="1"/>
  <c r="BB23" i="1"/>
  <c r="AW69" i="1"/>
  <c r="BC69" i="1" s="1"/>
  <c r="AE69" i="1"/>
  <c r="AC6" i="1"/>
  <c r="AU6" i="1"/>
  <c r="BA6" i="1" s="1"/>
  <c r="AV77" i="1"/>
  <c r="BB77" i="1" s="1"/>
  <c r="H77" i="1"/>
  <c r="AD77" i="1"/>
  <c r="AC63" i="1"/>
  <c r="AU63" i="1"/>
  <c r="BA63" i="1" s="1"/>
  <c r="AW84" i="1"/>
  <c r="BC84" i="1" s="1"/>
  <c r="AE84" i="1"/>
  <c r="AD78" i="1"/>
  <c r="H78" i="1"/>
  <c r="AV78" i="1"/>
  <c r="BB78" i="1" s="1"/>
  <c r="AE94" i="1"/>
  <c r="AW94" i="1"/>
  <c r="BC94" i="1" s="1"/>
  <c r="AU84" i="1"/>
  <c r="BA84" i="1" s="1"/>
  <c r="AC84" i="1"/>
  <c r="AD101" i="1"/>
  <c r="AV101" i="1"/>
  <c r="BB101" i="1" s="1"/>
  <c r="H101" i="1"/>
  <c r="AE92" i="1"/>
  <c r="AW92" i="1"/>
  <c r="BC92" i="1" s="1"/>
  <c r="AV80" i="1"/>
  <c r="BB80" i="1" s="1"/>
  <c r="AD80" i="1"/>
  <c r="H80" i="1"/>
  <c r="AW96" i="1"/>
  <c r="BC96" i="1" s="1"/>
  <c r="AE96" i="1"/>
  <c r="AF72" i="1"/>
  <c r="I72" i="1"/>
  <c r="AG18" i="1"/>
  <c r="J18" i="1"/>
  <c r="I19" i="1"/>
  <c r="AF19" i="1"/>
  <c r="AT61" i="1"/>
  <c r="AZ61" i="1" s="1"/>
  <c r="AB61" i="1"/>
  <c r="BB24" i="1"/>
  <c r="AD24" i="1"/>
  <c r="H24" i="1"/>
  <c r="H5" i="1"/>
  <c r="AD5" i="1"/>
  <c r="AV5" i="1"/>
  <c r="BB5" i="1" s="1"/>
  <c r="AU37" i="1"/>
  <c r="BA37" i="1" s="1"/>
  <c r="AC37" i="1"/>
  <c r="AT42" i="1"/>
  <c r="AZ42" i="1" s="1"/>
  <c r="AB42" i="1"/>
  <c r="AU52" i="1"/>
  <c r="BA52" i="1" s="1"/>
  <c r="AC52" i="1"/>
  <c r="AC20" i="1"/>
  <c r="AU20" i="1"/>
  <c r="BA20" i="1" s="1"/>
  <c r="AW17" i="1"/>
  <c r="BC17" i="1" s="1"/>
  <c r="AE17" i="1"/>
  <c r="AT19" i="1"/>
  <c r="AZ19" i="1" s="1"/>
  <c r="AB19" i="1"/>
  <c r="H33" i="1"/>
  <c r="AD33" i="1"/>
  <c r="AV33" i="1"/>
  <c r="BB33" i="1" s="1"/>
  <c r="AU36" i="1"/>
  <c r="BA36" i="1" s="1"/>
  <c r="AC36" i="1"/>
  <c r="AU47" i="1"/>
  <c r="BA47" i="1" s="1"/>
  <c r="AC47" i="1"/>
  <c r="AW36" i="1"/>
  <c r="BC36" i="1" s="1"/>
  <c r="AE36" i="1"/>
  <c r="AE22" i="1"/>
  <c r="AW22" i="1"/>
  <c r="BC22" i="1" s="1"/>
  <c r="AB18" i="1"/>
  <c r="AT18" i="1"/>
  <c r="AZ18" i="1" s="1"/>
  <c r="AB51" i="1"/>
  <c r="AU59" i="1"/>
  <c r="BA59" i="1" s="1"/>
  <c r="AC59" i="1"/>
  <c r="AV59" i="1"/>
  <c r="BB59" i="1" s="1"/>
  <c r="AD59" i="1"/>
  <c r="H59" i="1"/>
  <c r="AC41" i="1"/>
  <c r="AU41" i="1"/>
  <c r="BA41" i="1" s="1"/>
  <c r="AB50" i="1"/>
  <c r="AU34" i="1"/>
  <c r="BA34" i="1" s="1"/>
  <c r="AC34" i="1"/>
  <c r="AT21" i="1"/>
  <c r="AZ21" i="1" s="1"/>
  <c r="AB21" i="1"/>
  <c r="AW37" i="1"/>
  <c r="BC37" i="1" s="1"/>
  <c r="AE37" i="1"/>
  <c r="AV99" i="1"/>
  <c r="BB99" i="1" s="1"/>
  <c r="H99" i="1"/>
  <c r="AD99" i="1"/>
  <c r="AW45" i="1"/>
  <c r="BC45" i="1" s="1"/>
  <c r="AE45" i="1"/>
  <c r="AU12" i="1"/>
  <c r="BA12" i="1" s="1"/>
  <c r="AC12" i="1"/>
  <c r="AC26" i="1"/>
  <c r="BA26" i="1"/>
  <c r="AE58" i="1"/>
  <c r="AW58" i="1"/>
  <c r="BC58" i="1" s="1"/>
  <c r="AB49" i="1"/>
  <c r="AB80" i="1"/>
  <c r="AT80" i="1"/>
  <c r="AZ80" i="1" s="1"/>
  <c r="AC81" i="1"/>
  <c r="AU81" i="1"/>
  <c r="BA81" i="1" s="1"/>
  <c r="AC87" i="1"/>
  <c r="AU87" i="1"/>
  <c r="BA87" i="1" s="1"/>
  <c r="AD76" i="1"/>
  <c r="H76" i="1"/>
  <c r="AV76" i="1"/>
  <c r="BB76" i="1" s="1"/>
  <c r="AT93" i="1"/>
  <c r="AZ93" i="1" s="1"/>
  <c r="AB93" i="1"/>
  <c r="BA83" i="1"/>
  <c r="AC83" i="1"/>
  <c r="AT98" i="1"/>
  <c r="AZ98" i="1" s="1"/>
  <c r="AB98" i="1"/>
  <c r="AT46" i="1"/>
  <c r="AZ46" i="1" s="1"/>
  <c r="AB46" i="1"/>
  <c r="AE48" i="1"/>
  <c r="AW61" i="1"/>
  <c r="BC61" i="1" s="1"/>
  <c r="AE61" i="1"/>
  <c r="AB37" i="1"/>
  <c r="AT37" i="1"/>
  <c r="AZ37" i="1" s="1"/>
  <c r="AW43" i="1"/>
  <c r="BC43" i="1" s="1"/>
  <c r="AE43" i="1"/>
  <c r="AT67" i="1"/>
  <c r="AZ67" i="1" s="1"/>
  <c r="AB67" i="1"/>
  <c r="AW26" i="1"/>
  <c r="BC26" i="1" s="1"/>
  <c r="AE26" i="1"/>
  <c r="AV44" i="1"/>
  <c r="BB44" i="1" s="1"/>
  <c r="H44" i="1"/>
  <c r="AD44" i="1"/>
  <c r="AE8" i="1"/>
  <c r="AW8" i="1"/>
  <c r="BC8" i="1" s="1"/>
  <c r="AD26" i="1"/>
  <c r="BB26" i="1"/>
  <c r="H26" i="1"/>
  <c r="AV96" i="1"/>
  <c r="BB96" i="1" s="1"/>
  <c r="AD96" i="1"/>
  <c r="H96" i="1"/>
  <c r="AT74" i="1"/>
  <c r="AZ74" i="1" s="1"/>
  <c r="AB74" i="1"/>
  <c r="AD48" i="1"/>
  <c r="H48" i="1"/>
  <c r="AD62" i="1"/>
  <c r="H62" i="1"/>
  <c r="AV62" i="1"/>
  <c r="BB62" i="1" s="1"/>
  <c r="AW95" i="1"/>
  <c r="BC95" i="1" s="1"/>
  <c r="AE95" i="1"/>
  <c r="AD63" i="1"/>
  <c r="AV63" i="1"/>
  <c r="BB63" i="1" s="1"/>
  <c r="H63" i="1"/>
  <c r="AB68" i="1"/>
  <c r="AT68" i="1"/>
  <c r="AZ68" i="1" s="1"/>
  <c r="AB63" i="1"/>
  <c r="AT63" i="1"/>
  <c r="AZ63" i="1" s="1"/>
  <c r="AW65" i="1"/>
  <c r="BC65" i="1" s="1"/>
  <c r="AE65" i="1"/>
  <c r="AT88" i="1"/>
  <c r="AZ88" i="1" s="1"/>
  <c r="AB88" i="1"/>
  <c r="AB95" i="1"/>
  <c r="AT95" i="1"/>
  <c r="AZ95" i="1" s="1"/>
  <c r="AT32" i="1"/>
  <c r="AZ32" i="1" s="1"/>
  <c r="AB32" i="1"/>
  <c r="AU10" i="1"/>
  <c r="BA10" i="1" s="1"/>
  <c r="AC10" i="1"/>
  <c r="AT44" i="1"/>
  <c r="AZ44" i="1" s="1"/>
  <c r="AB44" i="1"/>
  <c r="AB11" i="1"/>
  <c r="AT11" i="1"/>
  <c r="AZ11" i="1" s="1"/>
  <c r="H40" i="1"/>
  <c r="AV40" i="1"/>
  <c r="BB40" i="1" s="1"/>
  <c r="AD40" i="1"/>
  <c r="AV15" i="1"/>
  <c r="BB15" i="1" s="1"/>
  <c r="AD15" i="1"/>
  <c r="H15" i="1"/>
  <c r="H49" i="1"/>
  <c r="AD49" i="1"/>
  <c r="AV47" i="1"/>
  <c r="BB47" i="1" s="1"/>
  <c r="AD47" i="1"/>
  <c r="H47" i="1"/>
  <c r="AW13" i="1"/>
  <c r="BC13" i="1" s="1"/>
  <c r="AE13" i="1"/>
  <c r="AB27" i="1"/>
  <c r="AZ27" i="1"/>
  <c r="AT72" i="1"/>
  <c r="AZ72" i="1" s="1"/>
  <c r="AB72" i="1"/>
  <c r="AD29" i="1"/>
  <c r="H29" i="1"/>
  <c r="BB29" i="1"/>
  <c r="AT45" i="1"/>
  <c r="AZ45" i="1" s="1"/>
  <c r="AB45" i="1"/>
  <c r="AW100" i="1"/>
  <c r="BC100" i="1" s="1"/>
  <c r="AE100" i="1"/>
  <c r="AE29" i="1"/>
  <c r="AW29" i="1"/>
  <c r="BC29" i="1" s="1"/>
  <c r="AU64" i="1"/>
  <c r="BA64" i="1" s="1"/>
  <c r="AC64" i="1"/>
  <c r="AT9" i="1"/>
  <c r="AZ9" i="1" s="1"/>
  <c r="AB9" i="1"/>
  <c r="AU30" i="1"/>
  <c r="BA30" i="1" s="1"/>
  <c r="AC30" i="1"/>
  <c r="AW71" i="1"/>
  <c r="BC71" i="1" s="1"/>
  <c r="AE71" i="1"/>
  <c r="AB64" i="1"/>
  <c r="AT64" i="1"/>
  <c r="AZ64" i="1" s="1"/>
  <c r="AB43" i="1"/>
  <c r="AT43" i="1"/>
  <c r="AZ43" i="1" s="1"/>
  <c r="AT59" i="1"/>
  <c r="AZ59" i="1" s="1"/>
  <c r="AB59" i="1"/>
  <c r="AW82" i="1"/>
  <c r="BC82" i="1" s="1"/>
  <c r="AE82" i="1"/>
  <c r="AC51" i="1"/>
  <c r="AV67" i="1"/>
  <c r="BB67" i="1" s="1"/>
  <c r="AD67" i="1"/>
  <c r="H67" i="1"/>
  <c r="H35" i="1"/>
  <c r="AV35" i="1"/>
  <c r="BB35" i="1" s="1"/>
  <c r="AD35" i="1"/>
  <c r="H51" i="1"/>
  <c r="AD51" i="1"/>
  <c r="AC69" i="1"/>
  <c r="AU69" i="1"/>
  <c r="BA69" i="1" s="1"/>
  <c r="AD70" i="1"/>
  <c r="H70" i="1"/>
  <c r="AV70" i="1"/>
  <c r="BB70" i="1" s="1"/>
  <c r="AV65" i="1"/>
  <c r="BB65" i="1" s="1"/>
  <c r="H65" i="1"/>
  <c r="AD65" i="1"/>
  <c r="AV85" i="1"/>
  <c r="BB85" i="1" s="1"/>
  <c r="H85" i="1"/>
  <c r="AD85" i="1"/>
  <c r="AT66" i="1"/>
  <c r="AZ66" i="1" s="1"/>
  <c r="AB66" i="1"/>
  <c r="AT92" i="1"/>
  <c r="AZ92" i="1" s="1"/>
  <c r="AB92" i="1"/>
  <c r="AE83" i="1"/>
  <c r="BC83" i="1"/>
  <c r="AD98" i="1"/>
  <c r="H98" i="1"/>
  <c r="AV98" i="1"/>
  <c r="BB98" i="1" s="1"/>
  <c r="AW89" i="1"/>
  <c r="BC89" i="1" s="1"/>
  <c r="AE89" i="1"/>
  <c r="AC79" i="1"/>
  <c r="AU79" i="1"/>
  <c r="BA79" i="1" s="1"/>
  <c r="AV95" i="1"/>
  <c r="BB95" i="1" s="1"/>
  <c r="H95" i="1"/>
  <c r="AD95" i="1"/>
  <c r="AW85" i="1"/>
  <c r="BC85" i="1" s="1"/>
  <c r="AE85" i="1"/>
  <c r="AV100" i="1"/>
  <c r="BB100" i="1" s="1"/>
  <c r="AD100" i="1"/>
  <c r="H100" i="1"/>
  <c r="AF39" i="1"/>
  <c r="I39" i="1"/>
  <c r="AT7" i="1"/>
  <c r="AZ7" i="1" s="1"/>
  <c r="AB7" i="1"/>
  <c r="AV34" i="1"/>
  <c r="BB34" i="1" s="1"/>
  <c r="AD34" i="1"/>
  <c r="H34" i="1"/>
  <c r="I86" i="1"/>
  <c r="AC18" i="1"/>
  <c r="AU18" i="1"/>
  <c r="BA18" i="1" s="1"/>
  <c r="AE19" i="1"/>
  <c r="AW19" i="1"/>
  <c r="BC19" i="1" s="1"/>
  <c r="AW35" i="1"/>
  <c r="BC35" i="1" s="1"/>
  <c r="AE35" i="1"/>
  <c r="AW44" i="1"/>
  <c r="BC44" i="1" s="1"/>
  <c r="AE44" i="1"/>
  <c r="AU82" i="1"/>
  <c r="BA82" i="1" s="1"/>
  <c r="AC82" i="1"/>
  <c r="AU44" i="1"/>
  <c r="BA44" i="1" s="1"/>
  <c r="AC44" i="1"/>
  <c r="AT6" i="1"/>
  <c r="AZ6" i="1" s="1"/>
  <c r="AB6" i="1"/>
  <c r="AT53" i="1"/>
  <c r="AZ53" i="1" s="1"/>
  <c r="AB53" i="1"/>
  <c r="AW91" i="1"/>
  <c r="BC91" i="1" s="1"/>
  <c r="AE91" i="1"/>
  <c r="AB35" i="1"/>
  <c r="AT35" i="1"/>
  <c r="AZ35" i="1" s="1"/>
  <c r="AE20" i="1"/>
  <c r="AW20" i="1"/>
  <c r="BC20" i="1" s="1"/>
  <c r="AT56" i="1"/>
  <c r="AZ56" i="1" s="1"/>
  <c r="AB56" i="1"/>
  <c r="AE90" i="1"/>
  <c r="AW90" i="1"/>
  <c r="BC90" i="1" s="1"/>
  <c r="AD54" i="1"/>
  <c r="H54" i="1"/>
  <c r="AV54" i="1"/>
  <c r="BB54" i="1" s="1"/>
  <c r="AW66" i="1"/>
  <c r="BC66" i="1" s="1"/>
  <c r="AE66" i="1"/>
  <c r="AD75" i="1"/>
  <c r="H75" i="1"/>
  <c r="AV75" i="1"/>
  <c r="BB75" i="1" s="1"/>
  <c r="AC96" i="1"/>
  <c r="AU96" i="1"/>
  <c r="BA96" i="1" s="1"/>
  <c r="AD13" i="1"/>
  <c r="H13" i="1"/>
  <c r="AV13" i="1"/>
  <c r="BB13" i="1" s="1"/>
  <c r="AW15" i="1"/>
  <c r="BC15" i="1" s="1"/>
  <c r="AE15" i="1"/>
  <c r="AV58" i="1"/>
  <c r="BB58" i="1" s="1"/>
  <c r="AD58" i="1"/>
  <c r="H58" i="1"/>
  <c r="AC8" i="1"/>
  <c r="AU8" i="1"/>
  <c r="BA8" i="1" s="1"/>
  <c r="AD22" i="1"/>
  <c r="H22" i="1"/>
  <c r="BB22" i="1"/>
  <c r="AT62" i="1"/>
  <c r="AZ62" i="1" s="1"/>
  <c r="AB62" i="1"/>
  <c r="AW52" i="1"/>
  <c r="BC52" i="1" s="1"/>
  <c r="AE52" i="1"/>
  <c r="AD53" i="1"/>
  <c r="H53" i="1"/>
  <c r="AV53" i="1"/>
  <c r="BB53" i="1" s="1"/>
  <c r="AU60" i="1"/>
  <c r="BA60" i="1" s="1"/>
  <c r="AC60" i="1"/>
  <c r="AB39" i="1"/>
  <c r="AT39" i="1"/>
  <c r="AZ39" i="1" s="1"/>
  <c r="AU13" i="1"/>
  <c r="BA13" i="1" s="1"/>
  <c r="AC13" i="1"/>
  <c r="AW57" i="1"/>
  <c r="BC57" i="1" s="1"/>
  <c r="AE57" i="1"/>
  <c r="BB27" i="1"/>
  <c r="AD27" i="1"/>
  <c r="H27" i="1"/>
  <c r="AW64" i="1"/>
  <c r="BC64" i="1" s="1"/>
  <c r="AE64" i="1"/>
  <c r="AW39" i="1"/>
  <c r="BC39" i="1" s="1"/>
  <c r="AE39" i="1"/>
  <c r="AV52" i="1"/>
  <c r="BB52" i="1" s="1"/>
  <c r="H52" i="1"/>
  <c r="AD52" i="1"/>
  <c r="AU55" i="1"/>
  <c r="BA55" i="1" s="1"/>
  <c r="AC55" i="1"/>
  <c r="AV90" i="1"/>
  <c r="BB90" i="1" s="1"/>
  <c r="H90" i="1"/>
  <c r="AD90" i="1"/>
  <c r="AW72" i="1"/>
  <c r="BC72" i="1" s="1"/>
  <c r="AE72" i="1"/>
  <c r="AV94" i="1"/>
  <c r="BB94" i="1" s="1"/>
  <c r="AD94" i="1"/>
  <c r="H94" i="1"/>
  <c r="AE67" i="1"/>
  <c r="AW67" i="1"/>
  <c r="BC67" i="1" s="1"/>
  <c r="AC50" i="1"/>
  <c r="AW21" i="1"/>
  <c r="BC21" i="1" s="1"/>
  <c r="AE21" i="1"/>
  <c r="AU19" i="1"/>
  <c r="BA19" i="1" s="1"/>
  <c r="AC19" i="1"/>
  <c r="AT65" i="1"/>
  <c r="AZ65" i="1" s="1"/>
  <c r="AB65" i="1"/>
  <c r="AU70" i="1"/>
  <c r="BA70" i="1" s="1"/>
  <c r="AC70" i="1"/>
  <c r="AV64" i="1"/>
  <c r="BB64" i="1" s="1"/>
  <c r="AD64" i="1"/>
  <c r="H64" i="1"/>
  <c r="AU9" i="1"/>
  <c r="BA9" i="1" s="1"/>
  <c r="AC9" i="1"/>
  <c r="AW33" i="1"/>
  <c r="BC33" i="1" s="1"/>
  <c r="AE33" i="1"/>
  <c r="AT10" i="1"/>
  <c r="AZ10" i="1" s="1"/>
  <c r="AB10" i="1"/>
  <c r="AW38" i="1"/>
  <c r="BC38" i="1" s="1"/>
  <c r="AE38" i="1"/>
  <c r="AT13" i="1"/>
  <c r="AZ13" i="1" s="1"/>
  <c r="AB13" i="1"/>
  <c r="AE42" i="1"/>
  <c r="AW42" i="1"/>
  <c r="BC42" i="1" s="1"/>
  <c r="H41" i="1"/>
  <c r="AD41" i="1"/>
  <c r="AV41" i="1"/>
  <c r="BB41" i="1" s="1"/>
  <c r="AE12" i="1"/>
  <c r="AW12" i="1"/>
  <c r="BC12" i="1" s="1"/>
  <c r="AZ24" i="1"/>
  <c r="AB24" i="1"/>
  <c r="AV30" i="1"/>
  <c r="BB30" i="1" s="1"/>
  <c r="H30" i="1"/>
  <c r="AD30" i="1"/>
  <c r="AU100" i="1"/>
  <c r="BA100" i="1" s="1"/>
  <c r="AC100" i="1"/>
  <c r="AC32" i="1"/>
  <c r="AU32" i="1"/>
  <c r="BA32" i="1" s="1"/>
  <c r="AD50" i="1"/>
  <c r="H50" i="1"/>
  <c r="AT14" i="1"/>
  <c r="AZ14" i="1" s="1"/>
  <c r="AB14" i="1"/>
  <c r="AB30" i="1"/>
  <c r="AT30" i="1"/>
  <c r="AZ30" i="1" s="1"/>
  <c r="AV71" i="1"/>
  <c r="BB71" i="1" s="1"/>
  <c r="H71" i="1"/>
  <c r="AD71" i="1"/>
  <c r="AV11" i="1"/>
  <c r="BB11" i="1" s="1"/>
  <c r="AD11" i="1"/>
  <c r="H11" i="1"/>
  <c r="AE32" i="1"/>
  <c r="AW32" i="1"/>
  <c r="BC32" i="1" s="1"/>
  <c r="AD82" i="1"/>
  <c r="H82" i="1"/>
  <c r="AV82" i="1"/>
  <c r="BB82" i="1" s="1"/>
  <c r="AV69" i="1"/>
  <c r="BB69" i="1" s="1"/>
  <c r="AD69" i="1"/>
  <c r="H69" i="1"/>
  <c r="AD45" i="1"/>
  <c r="H45" i="1"/>
  <c r="AV45" i="1"/>
  <c r="BB45" i="1" s="1"/>
  <c r="AB60" i="1"/>
  <c r="AT60" i="1"/>
  <c r="AZ60" i="1" s="1"/>
  <c r="BB83" i="1"/>
  <c r="AD83" i="1"/>
  <c r="H83" i="1"/>
  <c r="AE53" i="1"/>
  <c r="AW53" i="1"/>
  <c r="BC53" i="1" s="1"/>
  <c r="AE68" i="1"/>
  <c r="AW68" i="1"/>
  <c r="BC68" i="1" s="1"/>
  <c r="AU38" i="1"/>
  <c r="BA38" i="1" s="1"/>
  <c r="AC38" i="1"/>
  <c r="AC54" i="1"/>
  <c r="AU54" i="1"/>
  <c r="BA54" i="1" s="1"/>
  <c r="AE75" i="1"/>
  <c r="AW75" i="1"/>
  <c r="BC75" i="1" s="1"/>
  <c r="AD74" i="1"/>
  <c r="H74" i="1"/>
  <c r="AV74" i="1"/>
  <c r="BB74" i="1" s="1"/>
  <c r="AC68" i="1"/>
  <c r="AU68" i="1"/>
  <c r="BA68" i="1" s="1"/>
  <c r="AU89" i="1"/>
  <c r="BA89" i="1" s="1"/>
  <c r="AC89" i="1"/>
  <c r="H68" i="1"/>
  <c r="AD68" i="1"/>
  <c r="AV68" i="1"/>
  <c r="BB68" i="1" s="1"/>
  <c r="AW93" i="1"/>
  <c r="BC93" i="1" s="1"/>
  <c r="AE93" i="1"/>
  <c r="AB84" i="1"/>
  <c r="AT84" i="1"/>
  <c r="AZ84" i="1" s="1"/>
  <c r="AC101" i="1"/>
  <c r="AU101" i="1"/>
  <c r="BA101" i="1" s="1"/>
  <c r="AT90" i="1"/>
  <c r="AZ90" i="1" s="1"/>
  <c r="AB90" i="1"/>
  <c r="AE81" i="1"/>
  <c r="AW81" i="1"/>
  <c r="BC81" i="1" s="1"/>
  <c r="AU99" i="1"/>
  <c r="BA99" i="1" s="1"/>
  <c r="AC99" i="1"/>
  <c r="AU86" i="1"/>
  <c r="BA86" i="1" s="1"/>
  <c r="AC86" i="1"/>
  <c r="AF73" i="1"/>
  <c r="I73" i="1"/>
  <c r="AZ29" i="1"/>
  <c r="AB29" i="1"/>
  <c r="AB31" i="1"/>
  <c r="AT31" i="1"/>
  <c r="AZ31" i="1" s="1"/>
  <c r="AV55" i="1"/>
  <c r="BB55" i="1" s="1"/>
  <c r="AD55" i="1"/>
  <c r="H55" i="1"/>
  <c r="AB23" i="1"/>
  <c r="AZ23" i="1"/>
  <c r="H20" i="1"/>
  <c r="AV20" i="1"/>
  <c r="BB20" i="1" s="1"/>
  <c r="AD20" i="1"/>
  <c r="AT85" i="1"/>
  <c r="AZ85" i="1" s="1"/>
  <c r="AB85" i="1"/>
  <c r="AC88" i="1"/>
  <c r="AU88" i="1"/>
  <c r="BA88" i="1" s="1"/>
  <c r="AV12" i="1"/>
  <c r="BB12" i="1" s="1"/>
  <c r="AD12" i="1"/>
  <c r="H12" i="1"/>
  <c r="AE49" i="1"/>
  <c r="AB100" i="1"/>
  <c r="AT100" i="1"/>
  <c r="AZ100" i="1" s="1"/>
  <c r="AU7" i="1"/>
  <c r="BA7" i="1" s="1"/>
  <c r="AC7" i="1"/>
  <c r="AD25" i="1"/>
  <c r="H25" i="1"/>
  <c r="BB25" i="1"/>
  <c r="AE25" i="1"/>
  <c r="AW25" i="1"/>
  <c r="BC25" i="1" s="1"/>
  <c r="AC23" i="1"/>
  <c r="BA23" i="1"/>
  <c r="AE59" i="1"/>
  <c r="AW59" i="1"/>
  <c r="BC59" i="1" s="1"/>
  <c r="AC56" i="1"/>
  <c r="AU56" i="1"/>
  <c r="BA56" i="1" s="1"/>
  <c r="AV61" i="1"/>
  <c r="BB61" i="1" s="1"/>
  <c r="AD61" i="1"/>
  <c r="H61" i="1"/>
  <c r="AE62" i="1"/>
  <c r="AW62" i="1"/>
  <c r="BC62" i="1" s="1"/>
  <c r="AU11" i="1"/>
  <c r="BA11" i="1" s="1"/>
  <c r="AC11" i="1"/>
  <c r="AW54" i="1"/>
  <c r="BC54" i="1" s="1"/>
  <c r="AE54" i="1"/>
  <c r="H6" i="1"/>
  <c r="AD6" i="1"/>
  <c r="AV6" i="1"/>
  <c r="BB6" i="1" s="1"/>
  <c r="AB26" i="1"/>
  <c r="AZ26" i="1"/>
  <c r="AB55" i="1"/>
  <c r="AT55" i="1"/>
  <c r="AZ55" i="1" s="1"/>
  <c r="AW63" i="1"/>
  <c r="BC63" i="1" s="1"/>
  <c r="AE63" i="1"/>
  <c r="AC27" i="1"/>
  <c r="BA27" i="1"/>
  <c r="AW80" i="1"/>
  <c r="BC80" i="1" s="1"/>
  <c r="AE80" i="1"/>
  <c r="AW24" i="1"/>
  <c r="BC24" i="1" s="1"/>
  <c r="AE24" i="1"/>
  <c r="AT8" i="1"/>
  <c r="AZ8" i="1" s="1"/>
  <c r="AB8" i="1"/>
  <c r="BA29" i="1"/>
  <c r="AC29" i="1"/>
  <c r="AE5" i="1"/>
  <c r="AW5" i="1"/>
  <c r="BC5" i="1" s="1"/>
  <c r="H36" i="1"/>
  <c r="AV36" i="1"/>
  <c r="BB36" i="1" s="1"/>
  <c r="AD36" i="1"/>
  <c r="AT12" i="1"/>
  <c r="AZ12" i="1" s="1"/>
  <c r="AB12" i="1"/>
  <c r="AC40" i="1"/>
  <c r="AU40" i="1"/>
  <c r="BA40" i="1" s="1"/>
  <c r="AC39" i="1"/>
  <c r="AU39" i="1"/>
  <c r="BA39" i="1" s="1"/>
  <c r="AW11" i="1"/>
  <c r="BC11" i="1" s="1"/>
  <c r="AE11" i="1"/>
  <c r="AU15" i="1"/>
  <c r="BA15" i="1" s="1"/>
  <c r="AC15" i="1"/>
  <c r="AU33" i="1"/>
  <c r="BA33" i="1" s="1"/>
  <c r="AC33" i="1"/>
  <c r="AC17" i="1"/>
  <c r="AU17" i="1"/>
  <c r="BA17" i="1" s="1"/>
  <c r="AE34" i="1"/>
  <c r="AW34" i="1"/>
  <c r="BC34" i="1" s="1"/>
  <c r="AE51" i="1"/>
  <c r="AD17" i="1"/>
  <c r="H17" i="1"/>
  <c r="AV17" i="1"/>
  <c r="BB17" i="1" s="1"/>
  <c r="AD32" i="1"/>
  <c r="H32" i="1"/>
  <c r="AV32" i="1"/>
  <c r="BB32" i="1" s="1"/>
  <c r="AE79" i="1"/>
  <c r="AW79" i="1"/>
  <c r="BC79" i="1" s="1"/>
  <c r="AU14" i="1"/>
  <c r="BA14" i="1" s="1"/>
  <c r="AC14" i="1"/>
  <c r="AT33" i="1"/>
  <c r="AZ33" i="1" s="1"/>
  <c r="AB33" i="1"/>
  <c r="AE99" i="1"/>
  <c r="AW99" i="1"/>
  <c r="BC99" i="1" s="1"/>
  <c r="AT70" i="1"/>
  <c r="AZ70" i="1" s="1"/>
  <c r="AB70" i="1"/>
  <c r="AC48" i="1"/>
  <c r="AU61" i="1"/>
  <c r="BA61" i="1" s="1"/>
  <c r="AC61" i="1"/>
  <c r="AW87" i="1"/>
  <c r="BC87" i="1" s="1"/>
  <c r="AE87" i="1"/>
  <c r="AB54" i="1"/>
  <c r="AT54" i="1"/>
  <c r="AZ54" i="1" s="1"/>
  <c r="AB69" i="1"/>
  <c r="AT69" i="1"/>
  <c r="AZ69" i="1" s="1"/>
  <c r="AW40" i="1"/>
  <c r="BC40" i="1" s="1"/>
  <c r="AE40" i="1"/>
  <c r="AW56" i="1"/>
  <c r="BC56" i="1" s="1"/>
  <c r="AE56" i="1"/>
  <c r="AT77" i="1"/>
  <c r="AZ77" i="1" s="1"/>
  <c r="AB77" i="1"/>
  <c r="AC77" i="1"/>
  <c r="AU77" i="1"/>
  <c r="BA77" i="1" s="1"/>
  <c r="AE70" i="1"/>
  <c r="AW70" i="1"/>
  <c r="BC70" i="1" s="1"/>
  <c r="AD93" i="1"/>
  <c r="H93" i="1"/>
  <c r="AV93" i="1"/>
  <c r="BB93" i="1" s="1"/>
  <c r="AU71" i="1"/>
  <c r="BA71" i="1" s="1"/>
  <c r="AC71" i="1"/>
  <c r="AT96" i="1"/>
  <c r="AZ96" i="1" s="1"/>
  <c r="AB96" i="1"/>
  <c r="AE86" i="1"/>
  <c r="AW86" i="1"/>
  <c r="BC86" i="1" s="1"/>
  <c r="AU76" i="1"/>
  <c r="BA76" i="1" s="1"/>
  <c r="AC76" i="1"/>
  <c r="AD92" i="1"/>
  <c r="AV92" i="1"/>
  <c r="BB92" i="1" s="1"/>
  <c r="H92" i="1"/>
  <c r="AB82" i="1"/>
  <c r="AT82" i="1"/>
  <c r="AZ82" i="1" s="1"/>
  <c r="AE101" i="1"/>
  <c r="AW101" i="1"/>
  <c r="BC101" i="1" s="1"/>
  <c r="AW88" i="1"/>
  <c r="BC88" i="1" s="1"/>
  <c r="AE88" i="1"/>
  <c r="AF66" i="1"/>
  <c r="I66" i="1"/>
  <c r="AF14" i="1"/>
  <c r="I14" i="1"/>
  <c r="I42" i="1" l="1"/>
  <c r="AG42" i="1" s="1"/>
  <c r="AF31" i="1"/>
  <c r="AF8" i="1"/>
  <c r="AF37" i="1"/>
  <c r="I57" i="1"/>
  <c r="AG57" i="1" s="1"/>
  <c r="I21" i="1"/>
  <c r="J21" i="1" s="1"/>
  <c r="I7" i="1"/>
  <c r="AG7" i="1" s="1"/>
  <c r="BA103" i="1"/>
  <c r="AZ103" i="1"/>
  <c r="I83" i="1"/>
  <c r="AF83" i="1"/>
  <c r="I59" i="1"/>
  <c r="AF59" i="1"/>
  <c r="J72" i="1"/>
  <c r="AG72" i="1"/>
  <c r="AF77" i="1"/>
  <c r="I77" i="1"/>
  <c r="AF87" i="1"/>
  <c r="I87" i="1"/>
  <c r="I56" i="1"/>
  <c r="AF56" i="1"/>
  <c r="AG66" i="1"/>
  <c r="J66" i="1"/>
  <c r="AF36" i="1"/>
  <c r="I36" i="1"/>
  <c r="I25" i="1"/>
  <c r="AF25" i="1"/>
  <c r="AF12" i="1"/>
  <c r="I12" i="1"/>
  <c r="AF52" i="1"/>
  <c r="I52" i="1"/>
  <c r="AF75" i="1"/>
  <c r="I75" i="1"/>
  <c r="J39" i="1"/>
  <c r="AG39" i="1"/>
  <c r="AF95" i="1"/>
  <c r="I95" i="1"/>
  <c r="AF85" i="1"/>
  <c r="I85" i="1"/>
  <c r="I67" i="1"/>
  <c r="AF67" i="1"/>
  <c r="AF40" i="1"/>
  <c r="I40" i="1"/>
  <c r="AF96" i="1"/>
  <c r="I96" i="1"/>
  <c r="AF76" i="1"/>
  <c r="I76" i="1"/>
  <c r="AF101" i="1"/>
  <c r="I101" i="1"/>
  <c r="AF78" i="1"/>
  <c r="I78" i="1"/>
  <c r="J42" i="1"/>
  <c r="I79" i="1"/>
  <c r="AF79" i="1"/>
  <c r="AF38" i="1"/>
  <c r="I38" i="1"/>
  <c r="I30" i="1"/>
  <c r="AF30" i="1"/>
  <c r="I62" i="1"/>
  <c r="AF62" i="1"/>
  <c r="AF44" i="1"/>
  <c r="I44" i="1"/>
  <c r="BB103" i="1"/>
  <c r="J31" i="1"/>
  <c r="AG31" i="1"/>
  <c r="AF91" i="1"/>
  <c r="I91" i="1"/>
  <c r="AF49" i="1"/>
  <c r="I49" i="1"/>
  <c r="AF33" i="1"/>
  <c r="I33" i="1"/>
  <c r="I9" i="1"/>
  <c r="AF9" i="1"/>
  <c r="AF46" i="1"/>
  <c r="I46" i="1"/>
  <c r="AF84" i="1"/>
  <c r="I84" i="1"/>
  <c r="I11" i="1"/>
  <c r="AF11" i="1"/>
  <c r="I50" i="1"/>
  <c r="AF50" i="1"/>
  <c r="I17" i="1"/>
  <c r="AF17" i="1"/>
  <c r="AG73" i="1"/>
  <c r="J73" i="1"/>
  <c r="AF82" i="1"/>
  <c r="I82" i="1"/>
  <c r="AF34" i="1"/>
  <c r="I34" i="1"/>
  <c r="I63" i="1"/>
  <c r="AF63" i="1"/>
  <c r="I26" i="1"/>
  <c r="AF26" i="1"/>
  <c r="AF80" i="1"/>
  <c r="I80" i="1"/>
  <c r="AF61" i="1"/>
  <c r="I61" i="1"/>
  <c r="I51" i="1"/>
  <c r="AF51" i="1"/>
  <c r="I29" i="1"/>
  <c r="AF29" i="1"/>
  <c r="AF24" i="1"/>
  <c r="I24" i="1"/>
  <c r="J19" i="1"/>
  <c r="AG19" i="1"/>
  <c r="I81" i="1"/>
  <c r="AF81" i="1"/>
  <c r="I60" i="1"/>
  <c r="AF60" i="1"/>
  <c r="I43" i="1"/>
  <c r="AF43" i="1"/>
  <c r="AG37" i="1"/>
  <c r="J37" i="1"/>
  <c r="AF69" i="1"/>
  <c r="I69" i="1"/>
  <c r="AF35" i="1"/>
  <c r="I35" i="1"/>
  <c r="I20" i="1"/>
  <c r="AF20" i="1"/>
  <c r="I22" i="1"/>
  <c r="AF22" i="1"/>
  <c r="AF92" i="1"/>
  <c r="I92" i="1"/>
  <c r="I53" i="1"/>
  <c r="AF53" i="1"/>
  <c r="AF100" i="1"/>
  <c r="I100" i="1"/>
  <c r="I74" i="1"/>
  <c r="AF74" i="1"/>
  <c r="I90" i="1"/>
  <c r="AF90" i="1"/>
  <c r="AF65" i="1"/>
  <c r="I65" i="1"/>
  <c r="AF48" i="1"/>
  <c r="I48" i="1"/>
  <c r="I5" i="1"/>
  <c r="J5" i="1" s="1"/>
  <c r="AF5" i="1"/>
  <c r="AF6" i="1"/>
  <c r="I6" i="1"/>
  <c r="AF68" i="1"/>
  <c r="I68" i="1"/>
  <c r="I45" i="1"/>
  <c r="AF45" i="1"/>
  <c r="I94" i="1"/>
  <c r="AF94" i="1"/>
  <c r="I58" i="1"/>
  <c r="AF58" i="1"/>
  <c r="I54" i="1"/>
  <c r="AF54" i="1"/>
  <c r="AF47" i="1"/>
  <c r="I47" i="1"/>
  <c r="AH18" i="1"/>
  <c r="K18" i="1"/>
  <c r="AG8" i="1"/>
  <c r="J8" i="1"/>
  <c r="AF102" i="1"/>
  <c r="I102" i="1"/>
  <c r="AF88" i="1"/>
  <c r="I88" i="1"/>
  <c r="AF32" i="1"/>
  <c r="I32" i="1"/>
  <c r="I98" i="1"/>
  <c r="AF98" i="1"/>
  <c r="BC103" i="1"/>
  <c r="AF41" i="1"/>
  <c r="I41" i="1"/>
  <c r="AG86" i="1"/>
  <c r="J86" i="1"/>
  <c r="AF71" i="1"/>
  <c r="I71" i="1"/>
  <c r="AF13" i="1"/>
  <c r="I13" i="1"/>
  <c r="AF15" i="1"/>
  <c r="I15" i="1"/>
  <c r="I99" i="1"/>
  <c r="AF99" i="1"/>
  <c r="AF55" i="1"/>
  <c r="I55" i="1"/>
  <c r="AG14" i="1"/>
  <c r="J14" i="1"/>
  <c r="AF93" i="1"/>
  <c r="I93" i="1"/>
  <c r="AF64" i="1"/>
  <c r="I64" i="1"/>
  <c r="AF27" i="1"/>
  <c r="I27" i="1"/>
  <c r="AF70" i="1"/>
  <c r="I70" i="1"/>
  <c r="AF23" i="1"/>
  <c r="I23" i="1"/>
  <c r="I89" i="1"/>
  <c r="AF89" i="1"/>
  <c r="I10" i="1"/>
  <c r="AF10" i="1"/>
  <c r="AG21" i="1" l="1"/>
  <c r="J7" i="1"/>
  <c r="J57" i="1"/>
  <c r="AG35" i="1"/>
  <c r="J35" i="1"/>
  <c r="AG27" i="1"/>
  <c r="J27" i="1"/>
  <c r="J55" i="1"/>
  <c r="AG55" i="1"/>
  <c r="AG13" i="1"/>
  <c r="J13" i="1"/>
  <c r="AG41" i="1"/>
  <c r="J41" i="1"/>
  <c r="AG45" i="1"/>
  <c r="J45" i="1"/>
  <c r="AG20" i="1"/>
  <c r="J20" i="1"/>
  <c r="J43" i="1"/>
  <c r="AG43" i="1"/>
  <c r="AG11" i="1"/>
  <c r="J11" i="1"/>
  <c r="K31" i="1"/>
  <c r="AH31" i="1"/>
  <c r="J38" i="1"/>
  <c r="AG38" i="1"/>
  <c r="AG101" i="1"/>
  <c r="J101" i="1"/>
  <c r="AG75" i="1"/>
  <c r="J75" i="1"/>
  <c r="AG36" i="1"/>
  <c r="J36" i="1"/>
  <c r="AG77" i="1"/>
  <c r="J77" i="1"/>
  <c r="J60" i="1"/>
  <c r="AG60" i="1"/>
  <c r="J76" i="1"/>
  <c r="AG76" i="1"/>
  <c r="AG85" i="1"/>
  <c r="J85" i="1"/>
  <c r="AG52" i="1"/>
  <c r="J52" i="1"/>
  <c r="AH66" i="1"/>
  <c r="K66" i="1"/>
  <c r="J84" i="1"/>
  <c r="AG84" i="1"/>
  <c r="AG46" i="1"/>
  <c r="J46" i="1"/>
  <c r="J91" i="1"/>
  <c r="AG91" i="1"/>
  <c r="AG79" i="1"/>
  <c r="J79" i="1"/>
  <c r="K72" i="1"/>
  <c r="AH72" i="1"/>
  <c r="AG71" i="1"/>
  <c r="J71" i="1"/>
  <c r="AG81" i="1"/>
  <c r="J81" i="1"/>
  <c r="J95" i="1"/>
  <c r="AG95" i="1"/>
  <c r="AG12" i="1"/>
  <c r="J12" i="1"/>
  <c r="AG68" i="1"/>
  <c r="J68" i="1"/>
  <c r="J67" i="1"/>
  <c r="AG67" i="1"/>
  <c r="K21" i="1"/>
  <c r="AH21" i="1"/>
  <c r="J53" i="1"/>
  <c r="AG53" i="1"/>
  <c r="J26" i="1"/>
  <c r="AG26" i="1"/>
  <c r="AG92" i="1"/>
  <c r="J92" i="1"/>
  <c r="AG93" i="1"/>
  <c r="J93" i="1"/>
  <c r="K86" i="1"/>
  <c r="AH86" i="1"/>
  <c r="AG90" i="1"/>
  <c r="J90" i="1"/>
  <c r="J17" i="1"/>
  <c r="AG17" i="1"/>
  <c r="AG96" i="1"/>
  <c r="J96" i="1"/>
  <c r="AG99" i="1"/>
  <c r="J99" i="1"/>
  <c r="AG32" i="1"/>
  <c r="J32" i="1"/>
  <c r="L18" i="1"/>
  <c r="AJ18" i="1" s="1"/>
  <c r="AI18" i="1"/>
  <c r="AH37" i="1"/>
  <c r="K37" i="1"/>
  <c r="AG61" i="1"/>
  <c r="J61" i="1"/>
  <c r="AG34" i="1"/>
  <c r="J34" i="1"/>
  <c r="AG62" i="1"/>
  <c r="J62" i="1"/>
  <c r="K42" i="1"/>
  <c r="AH42" i="1"/>
  <c r="J56" i="1"/>
  <c r="AG56" i="1"/>
  <c r="AG59" i="1"/>
  <c r="J59" i="1"/>
  <c r="AG102" i="1"/>
  <c r="J102" i="1"/>
  <c r="AG49" i="1"/>
  <c r="J49" i="1"/>
  <c r="AG54" i="1"/>
  <c r="J54" i="1"/>
  <c r="AG44" i="1"/>
  <c r="J44" i="1"/>
  <c r="J6" i="1"/>
  <c r="AG6" i="1"/>
  <c r="AG23" i="1"/>
  <c r="J23" i="1"/>
  <c r="J58" i="1"/>
  <c r="AG58" i="1"/>
  <c r="AG63" i="1"/>
  <c r="J63" i="1"/>
  <c r="J70" i="1"/>
  <c r="AG70" i="1"/>
  <c r="AH14" i="1"/>
  <c r="K14" i="1"/>
  <c r="J15" i="1"/>
  <c r="AG15" i="1"/>
  <c r="AH57" i="1"/>
  <c r="K57" i="1"/>
  <c r="J94" i="1"/>
  <c r="AG94" i="1"/>
  <c r="AG5" i="1"/>
  <c r="AG74" i="1"/>
  <c r="J74" i="1"/>
  <c r="AG22" i="1"/>
  <c r="J22" i="1"/>
  <c r="AH19" i="1"/>
  <c r="K19" i="1"/>
  <c r="J50" i="1"/>
  <c r="AG50" i="1"/>
  <c r="AG9" i="1"/>
  <c r="J9" i="1"/>
  <c r="AH7" i="1"/>
  <c r="K7" i="1"/>
  <c r="J78" i="1"/>
  <c r="AG78" i="1"/>
  <c r="AG40" i="1"/>
  <c r="J40" i="1"/>
  <c r="J87" i="1"/>
  <c r="AG87" i="1"/>
  <c r="J10" i="1"/>
  <c r="AG10" i="1"/>
  <c r="J65" i="1"/>
  <c r="AG65" i="1"/>
  <c r="K73" i="1"/>
  <c r="AH73" i="1"/>
  <c r="J64" i="1"/>
  <c r="AG64" i="1"/>
  <c r="J29" i="1"/>
  <c r="AG29" i="1"/>
  <c r="AG89" i="1"/>
  <c r="J89" i="1"/>
  <c r="AH8" i="1"/>
  <c r="K8" i="1"/>
  <c r="AG69" i="1"/>
  <c r="J69" i="1"/>
  <c r="AG98" i="1"/>
  <c r="J98" i="1"/>
  <c r="AG51" i="1"/>
  <c r="J51" i="1"/>
  <c r="AG88" i="1"/>
  <c r="J88" i="1"/>
  <c r="J47" i="1"/>
  <c r="AG47" i="1"/>
  <c r="J48" i="1"/>
  <c r="AG48" i="1"/>
  <c r="J100" i="1"/>
  <c r="AG100" i="1"/>
  <c r="J24" i="1"/>
  <c r="AG24" i="1"/>
  <c r="J80" i="1"/>
  <c r="AG80" i="1"/>
  <c r="AG82" i="1"/>
  <c r="J82" i="1"/>
  <c r="AG33" i="1"/>
  <c r="J33" i="1"/>
  <c r="AG30" i="1"/>
  <c r="J30" i="1"/>
  <c r="AH39" i="1"/>
  <c r="K39" i="1"/>
  <c r="J25" i="1"/>
  <c r="AG25" i="1"/>
  <c r="J83" i="1"/>
  <c r="AG83" i="1"/>
  <c r="AH43" i="1" l="1"/>
  <c r="K43" i="1"/>
  <c r="AH30" i="1"/>
  <c r="K30" i="1"/>
  <c r="K88" i="1"/>
  <c r="AH88" i="1"/>
  <c r="AI8" i="1"/>
  <c r="L8" i="1"/>
  <c r="AJ8" i="1" s="1"/>
  <c r="AH40" i="1"/>
  <c r="K40" i="1"/>
  <c r="AI14" i="1"/>
  <c r="L14" i="1"/>
  <c r="AJ14" i="1" s="1"/>
  <c r="AH23" i="1"/>
  <c r="K23" i="1"/>
  <c r="AH49" i="1"/>
  <c r="K49" i="1"/>
  <c r="AI37" i="1"/>
  <c r="L37" i="1"/>
  <c r="AJ37" i="1" s="1"/>
  <c r="K96" i="1"/>
  <c r="AH96" i="1"/>
  <c r="AH93" i="1"/>
  <c r="K93" i="1"/>
  <c r="AH79" i="1"/>
  <c r="K79" i="1"/>
  <c r="L66" i="1"/>
  <c r="AJ66" i="1" s="1"/>
  <c r="AI66" i="1"/>
  <c r="K101" i="1"/>
  <c r="AH101" i="1"/>
  <c r="K13" i="1"/>
  <c r="AH13" i="1"/>
  <c r="L73" i="1"/>
  <c r="AJ73" i="1" s="1"/>
  <c r="AI73" i="1"/>
  <c r="L42" i="1"/>
  <c r="AJ42" i="1" s="1"/>
  <c r="AI42" i="1"/>
  <c r="AH95" i="1"/>
  <c r="K95" i="1"/>
  <c r="K60" i="1"/>
  <c r="AH60" i="1"/>
  <c r="AH33" i="1"/>
  <c r="K33" i="1"/>
  <c r="AI19" i="1"/>
  <c r="L19" i="1"/>
  <c r="AJ19" i="1" s="1"/>
  <c r="AH62" i="1"/>
  <c r="K62" i="1"/>
  <c r="K77" i="1"/>
  <c r="AH77" i="1"/>
  <c r="K65" i="1"/>
  <c r="AH65" i="1"/>
  <c r="K94" i="1"/>
  <c r="AH94" i="1"/>
  <c r="K38" i="1"/>
  <c r="AH38" i="1"/>
  <c r="AI7" i="1"/>
  <c r="L7" i="1"/>
  <c r="AJ7" i="1" s="1"/>
  <c r="AH63" i="1"/>
  <c r="K63" i="1"/>
  <c r="K34" i="1"/>
  <c r="AH34" i="1"/>
  <c r="AH71" i="1"/>
  <c r="K71" i="1"/>
  <c r="K36" i="1"/>
  <c r="AH36" i="1"/>
  <c r="K25" i="1"/>
  <c r="AH25" i="1"/>
  <c r="K10" i="1"/>
  <c r="AH10" i="1"/>
  <c r="AH26" i="1"/>
  <c r="K26" i="1"/>
  <c r="L31" i="1"/>
  <c r="AJ31" i="1" s="1"/>
  <c r="AI31" i="1"/>
  <c r="AH5" i="1"/>
  <c r="K5" i="1"/>
  <c r="AH89" i="1"/>
  <c r="K89" i="1"/>
  <c r="AH102" i="1"/>
  <c r="K102" i="1"/>
  <c r="K92" i="1"/>
  <c r="AH92" i="1"/>
  <c r="K52" i="1"/>
  <c r="AH52" i="1"/>
  <c r="K83" i="1"/>
  <c r="AH83" i="1"/>
  <c r="AH78" i="1"/>
  <c r="K78" i="1"/>
  <c r="K70" i="1"/>
  <c r="AH70" i="1"/>
  <c r="AH67" i="1"/>
  <c r="K67" i="1"/>
  <c r="K55" i="1"/>
  <c r="AH55" i="1"/>
  <c r="AH98" i="1"/>
  <c r="K98" i="1"/>
  <c r="L57" i="1"/>
  <c r="AJ57" i="1" s="1"/>
  <c r="AI57" i="1"/>
  <c r="AH59" i="1"/>
  <c r="K59" i="1"/>
  <c r="AH90" i="1"/>
  <c r="K90" i="1"/>
  <c r="AH46" i="1"/>
  <c r="K46" i="1"/>
  <c r="K27" i="1"/>
  <c r="AH27" i="1"/>
  <c r="K69" i="1"/>
  <c r="AH69" i="1"/>
  <c r="AH9" i="1"/>
  <c r="K9" i="1"/>
  <c r="AH74" i="1"/>
  <c r="K74" i="1"/>
  <c r="AH54" i="1"/>
  <c r="K54" i="1"/>
  <c r="K61" i="1"/>
  <c r="AH61" i="1"/>
  <c r="AH99" i="1"/>
  <c r="K99" i="1"/>
  <c r="K12" i="1"/>
  <c r="AH12" i="1"/>
  <c r="AH75" i="1"/>
  <c r="K75" i="1"/>
  <c r="K11" i="1"/>
  <c r="AH11" i="1"/>
  <c r="AH41" i="1"/>
  <c r="K41" i="1"/>
  <c r="AH35" i="1"/>
  <c r="K35" i="1"/>
  <c r="K24" i="1"/>
  <c r="AH24" i="1"/>
  <c r="K50" i="1"/>
  <c r="AH50" i="1"/>
  <c r="L21" i="1"/>
  <c r="AJ21" i="1" s="1"/>
  <c r="AI21" i="1"/>
  <c r="AH51" i="1"/>
  <c r="K51" i="1"/>
  <c r="K81" i="1"/>
  <c r="AH81" i="1"/>
  <c r="AH20" i="1"/>
  <c r="K20" i="1"/>
  <c r="K100" i="1"/>
  <c r="AH100" i="1"/>
  <c r="AH6" i="1"/>
  <c r="K6" i="1"/>
  <c r="K17" i="1"/>
  <c r="AH17" i="1"/>
  <c r="AH91" i="1"/>
  <c r="K91" i="1"/>
  <c r="AH82" i="1"/>
  <c r="K82" i="1"/>
  <c r="K22" i="1"/>
  <c r="AH22" i="1"/>
  <c r="K44" i="1"/>
  <c r="AH44" i="1"/>
  <c r="AH32" i="1"/>
  <c r="K32" i="1"/>
  <c r="AH68" i="1"/>
  <c r="K68" i="1"/>
  <c r="K85" i="1"/>
  <c r="AH85" i="1"/>
  <c r="AH45" i="1"/>
  <c r="K45" i="1"/>
  <c r="K48" i="1"/>
  <c r="AH48" i="1"/>
  <c r="AH29" i="1"/>
  <c r="K29" i="1"/>
  <c r="AI39" i="1"/>
  <c r="L39" i="1"/>
  <c r="AJ39" i="1" s="1"/>
  <c r="AH80" i="1"/>
  <c r="K80" i="1"/>
  <c r="AH47" i="1"/>
  <c r="K47" i="1"/>
  <c r="AH64" i="1"/>
  <c r="K64" i="1"/>
  <c r="AH87" i="1"/>
  <c r="K87" i="1"/>
  <c r="K15" i="1"/>
  <c r="AH15" i="1"/>
  <c r="AH58" i="1"/>
  <c r="K58" i="1"/>
  <c r="AH56" i="1"/>
  <c r="K56" i="1"/>
  <c r="AI86" i="1"/>
  <c r="L86" i="1"/>
  <c r="AJ86" i="1" s="1"/>
  <c r="K53" i="1"/>
  <c r="AH53" i="1"/>
  <c r="L72" i="1"/>
  <c r="AJ72" i="1" s="1"/>
  <c r="AI72" i="1"/>
  <c r="AH84" i="1"/>
  <c r="K84" i="1"/>
  <c r="AH76" i="1"/>
  <c r="K76" i="1"/>
  <c r="AI47" i="1" l="1"/>
  <c r="L47" i="1"/>
  <c r="AJ47" i="1" s="1"/>
  <c r="L91" i="1"/>
  <c r="AJ91" i="1" s="1"/>
  <c r="AI91" i="1"/>
  <c r="AI67" i="1"/>
  <c r="L67" i="1"/>
  <c r="AJ67" i="1" s="1"/>
  <c r="AI63" i="1"/>
  <c r="L63" i="1"/>
  <c r="AJ63" i="1" s="1"/>
  <c r="L49" i="1"/>
  <c r="AJ49" i="1" s="1"/>
  <c r="AI49" i="1"/>
  <c r="AI50" i="1"/>
  <c r="L50" i="1"/>
  <c r="AJ50" i="1" s="1"/>
  <c r="AI11" i="1"/>
  <c r="L11" i="1"/>
  <c r="AJ11" i="1" s="1"/>
  <c r="AI61" i="1"/>
  <c r="L61" i="1"/>
  <c r="AJ61" i="1" s="1"/>
  <c r="L69" i="1"/>
  <c r="AJ69" i="1" s="1"/>
  <c r="AI69" i="1"/>
  <c r="L52" i="1"/>
  <c r="AJ52" i="1" s="1"/>
  <c r="AI52" i="1"/>
  <c r="L25" i="1"/>
  <c r="AJ25" i="1" s="1"/>
  <c r="AI25" i="1"/>
  <c r="AI65" i="1"/>
  <c r="L65" i="1"/>
  <c r="AJ65" i="1" s="1"/>
  <c r="L58" i="1"/>
  <c r="AJ58" i="1" s="1"/>
  <c r="AI58" i="1"/>
  <c r="AI20" i="1"/>
  <c r="L20" i="1"/>
  <c r="AJ20" i="1" s="1"/>
  <c r="AI5" i="1"/>
  <c r="L5" i="1"/>
  <c r="AJ5" i="1" s="1"/>
  <c r="L33" i="1"/>
  <c r="AJ33" i="1" s="1"/>
  <c r="AI33" i="1"/>
  <c r="AI79" i="1"/>
  <c r="L79" i="1"/>
  <c r="AJ79" i="1" s="1"/>
  <c r="AI80" i="1"/>
  <c r="L80" i="1"/>
  <c r="AJ80" i="1" s="1"/>
  <c r="AI75" i="1"/>
  <c r="L75" i="1"/>
  <c r="AJ75" i="1" s="1"/>
  <c r="AI23" i="1"/>
  <c r="L23" i="1"/>
  <c r="AJ23" i="1" s="1"/>
  <c r="L53" i="1"/>
  <c r="AJ53" i="1" s="1"/>
  <c r="AI53" i="1"/>
  <c r="AI44" i="1"/>
  <c r="L44" i="1"/>
  <c r="AJ44" i="1" s="1"/>
  <c r="AI81" i="1"/>
  <c r="L81" i="1"/>
  <c r="AJ81" i="1" s="1"/>
  <c r="L27" i="1"/>
  <c r="AJ27" i="1" s="1"/>
  <c r="AI27" i="1"/>
  <c r="L70" i="1"/>
  <c r="AJ70" i="1" s="1"/>
  <c r="AI70" i="1"/>
  <c r="AI92" i="1"/>
  <c r="L92" i="1"/>
  <c r="AJ92" i="1" s="1"/>
  <c r="L36" i="1"/>
  <c r="AJ36" i="1" s="1"/>
  <c r="AI36" i="1"/>
  <c r="AI77" i="1"/>
  <c r="L77" i="1"/>
  <c r="AJ77" i="1" s="1"/>
  <c r="AI13" i="1"/>
  <c r="L13" i="1"/>
  <c r="AJ13" i="1" s="1"/>
  <c r="L88" i="1"/>
  <c r="AJ88" i="1" s="1"/>
  <c r="AI88" i="1"/>
  <c r="AI76" i="1"/>
  <c r="L76" i="1"/>
  <c r="AJ76" i="1" s="1"/>
  <c r="AI87" i="1"/>
  <c r="L87" i="1"/>
  <c r="AJ87" i="1" s="1"/>
  <c r="AI35" i="1"/>
  <c r="L35" i="1"/>
  <c r="AJ35" i="1" s="1"/>
  <c r="AI74" i="1"/>
  <c r="L74" i="1"/>
  <c r="AJ74" i="1" s="1"/>
  <c r="L98" i="1"/>
  <c r="AJ98" i="1" s="1"/>
  <c r="AI98" i="1"/>
  <c r="L102" i="1"/>
  <c r="AJ102" i="1" s="1"/>
  <c r="AI102" i="1"/>
  <c r="AI26" i="1"/>
  <c r="L26" i="1"/>
  <c r="AJ26" i="1" s="1"/>
  <c r="L62" i="1"/>
  <c r="AJ62" i="1" s="1"/>
  <c r="AI62" i="1"/>
  <c r="AI95" i="1"/>
  <c r="L95" i="1"/>
  <c r="AJ95" i="1" s="1"/>
  <c r="AI30" i="1"/>
  <c r="L30" i="1"/>
  <c r="AJ30" i="1" s="1"/>
  <c r="AI85" i="1"/>
  <c r="L85" i="1"/>
  <c r="AJ85" i="1" s="1"/>
  <c r="AI38" i="1"/>
  <c r="L38" i="1"/>
  <c r="AJ38" i="1" s="1"/>
  <c r="L96" i="1"/>
  <c r="AJ96" i="1" s="1"/>
  <c r="AI96" i="1"/>
  <c r="AI56" i="1"/>
  <c r="L56" i="1"/>
  <c r="AJ56" i="1" s="1"/>
  <c r="AI68" i="1"/>
  <c r="L68" i="1"/>
  <c r="AJ68" i="1" s="1"/>
  <c r="L41" i="1"/>
  <c r="AJ41" i="1" s="1"/>
  <c r="AI41" i="1"/>
  <c r="AI99" i="1"/>
  <c r="L99" i="1"/>
  <c r="AJ99" i="1" s="1"/>
  <c r="L9" i="1"/>
  <c r="AJ9" i="1" s="1"/>
  <c r="AI9" i="1"/>
  <c r="AI90" i="1"/>
  <c r="L90" i="1"/>
  <c r="AJ90" i="1" s="1"/>
  <c r="L89" i="1"/>
  <c r="AJ89" i="1" s="1"/>
  <c r="AI89" i="1"/>
  <c r="L40" i="1"/>
  <c r="AJ40" i="1" s="1"/>
  <c r="AI40" i="1"/>
  <c r="AI43" i="1"/>
  <c r="L43" i="1"/>
  <c r="AJ43" i="1" s="1"/>
  <c r="AI32" i="1"/>
  <c r="L32" i="1"/>
  <c r="AJ32" i="1" s="1"/>
  <c r="AI59" i="1"/>
  <c r="L59" i="1"/>
  <c r="AJ59" i="1" s="1"/>
  <c r="AI48" i="1"/>
  <c r="L48" i="1"/>
  <c r="AJ48" i="1" s="1"/>
  <c r="AI45" i="1"/>
  <c r="L45" i="1"/>
  <c r="AJ45" i="1" s="1"/>
  <c r="AI54" i="1"/>
  <c r="L54" i="1"/>
  <c r="AJ54" i="1" s="1"/>
  <c r="L93" i="1"/>
  <c r="AJ93" i="1" s="1"/>
  <c r="AI93" i="1"/>
  <c r="AI15" i="1"/>
  <c r="L15" i="1"/>
  <c r="AJ15" i="1" s="1"/>
  <c r="AI17" i="1"/>
  <c r="L17" i="1"/>
  <c r="AJ17" i="1" s="1"/>
  <c r="AI24" i="1"/>
  <c r="L24" i="1"/>
  <c r="AJ24" i="1" s="1"/>
  <c r="AI60" i="1"/>
  <c r="L60" i="1"/>
  <c r="AJ60" i="1" s="1"/>
  <c r="AI6" i="1"/>
  <c r="L6" i="1"/>
  <c r="AJ6" i="1" s="1"/>
  <c r="AI51" i="1"/>
  <c r="L51" i="1"/>
  <c r="AJ51" i="1" s="1"/>
  <c r="AI46" i="1"/>
  <c r="L46" i="1"/>
  <c r="AJ46" i="1" s="1"/>
  <c r="L78" i="1"/>
  <c r="AJ78" i="1" s="1"/>
  <c r="AI78" i="1"/>
  <c r="AI71" i="1"/>
  <c r="L71" i="1"/>
  <c r="AJ71" i="1" s="1"/>
  <c r="L22" i="1"/>
  <c r="AJ22" i="1" s="1"/>
  <c r="AI22" i="1"/>
  <c r="L12" i="1"/>
  <c r="AJ12" i="1" s="1"/>
  <c r="AI12" i="1"/>
  <c r="AI101" i="1"/>
  <c r="L101" i="1"/>
  <c r="AJ101" i="1" s="1"/>
  <c r="AI84" i="1"/>
  <c r="L84" i="1"/>
  <c r="AJ84" i="1" s="1"/>
  <c r="L64" i="1"/>
  <c r="AJ64" i="1" s="1"/>
  <c r="AI64" i="1"/>
  <c r="AI29" i="1"/>
  <c r="L29" i="1"/>
  <c r="AJ29" i="1" s="1"/>
  <c r="L82" i="1"/>
  <c r="AJ82" i="1" s="1"/>
  <c r="AI82" i="1"/>
  <c r="L100" i="1"/>
  <c r="AJ100" i="1" s="1"/>
  <c r="AI100" i="1"/>
  <c r="AI55" i="1"/>
  <c r="L55" i="1"/>
  <c r="AJ55" i="1" s="1"/>
  <c r="AI83" i="1"/>
  <c r="L83" i="1"/>
  <c r="AJ83" i="1" s="1"/>
  <c r="AI10" i="1"/>
  <c r="L10" i="1"/>
  <c r="AJ10" i="1" s="1"/>
  <c r="L34" i="1"/>
  <c r="AJ34" i="1" s="1"/>
  <c r="AI34" i="1"/>
  <c r="AI94" i="1"/>
  <c r="L94" i="1"/>
  <c r="AJ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tc={0074000E-0058-4976-BA8A-0036001C0097}</author>
  </authors>
  <commentList>
    <comment ref="N4" authorId="0" shapeId="0" xr:uid="{0074000E-0058-4976-BA8A-0036001C0097}">
      <text>
        <r>
          <rPr>
            <b/>
            <sz val="9"/>
            <color rgb="FF000000"/>
            <rFont val="Tahoma"/>
            <family val="2"/>
          </rPr>
          <t>User: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Ввести скидку в %
</t>
        </r>
      </text>
    </comment>
  </commentList>
</comments>
</file>

<file path=xl/sharedStrings.xml><?xml version="1.0" encoding="utf-8"?>
<sst xmlns="http://schemas.openxmlformats.org/spreadsheetml/2006/main" count="648" uniqueCount="137">
  <si>
    <t xml:space="preserve"> Тарифы Без НДС</t>
  </si>
  <si>
    <t>СЕБЕСТОИМОСТЬ БЕЗ НДС</t>
  </si>
  <si>
    <t>МАРЖА</t>
  </si>
  <si>
    <t>РЕНТАБЕЛЬНОСТЬ</t>
  </si>
  <si>
    <t>В этих ячейках можно менять на любой вес после 3 кг для расчета тарифов на экспресс по РФ.</t>
  </si>
  <si>
    <t>Без НДС</t>
  </si>
  <si>
    <t>С НДС</t>
  </si>
  <si>
    <t>ГОРОД</t>
  </si>
  <si>
    <t>СРОК</t>
  </si>
  <si>
    <t>ТАРИФ</t>
  </si>
  <si>
    <t>Тариф</t>
  </si>
  <si>
    <t>Каждый последующий кг</t>
  </si>
  <si>
    <t>Изменяемая часть веса</t>
  </si>
  <si>
    <t>скидка</t>
  </si>
  <si>
    <t>Срочная доставка по России из Москвы</t>
  </si>
  <si>
    <t>из Москвы</t>
  </si>
  <si>
    <t>ДОСТАВКИ</t>
  </si>
  <si>
    <t>ЗОНА</t>
  </si>
  <si>
    <t>EDS</t>
  </si>
  <si>
    <r>
      <t>Вес (кг)</t>
    </r>
    <r>
      <rPr>
        <b/>
        <sz val="8"/>
        <rFont val="Arial"/>
        <family val="2"/>
      </rPr>
      <t xml:space="preserve"> </t>
    </r>
  </si>
  <si>
    <t>каждый следующий кг</t>
  </si>
  <si>
    <t xml:space="preserve">Коэффициент по области </t>
  </si>
  <si>
    <t>Коэффициент между областями</t>
  </si>
  <si>
    <t>Абакан</t>
  </si>
  <si>
    <t>3-4</t>
  </si>
  <si>
    <t>Анадырь</t>
  </si>
  <si>
    <t>4-9</t>
  </si>
  <si>
    <t>Архангельск</t>
  </si>
  <si>
    <t>3-5</t>
  </si>
  <si>
    <t>Астрахань</t>
  </si>
  <si>
    <t>Барнаул</t>
  </si>
  <si>
    <t>2-4</t>
  </si>
  <si>
    <t>Белгород</t>
  </si>
  <si>
    <t>2-3</t>
  </si>
  <si>
    <t>Бийск</t>
  </si>
  <si>
    <t>4-6</t>
  </si>
  <si>
    <t>Биробиджан</t>
  </si>
  <si>
    <t>3-6</t>
  </si>
  <si>
    <t>Благовещенск</t>
  </si>
  <si>
    <t>Братск</t>
  </si>
  <si>
    <t>Брянск</t>
  </si>
  <si>
    <t>Великий Новгород</t>
  </si>
  <si>
    <t>Владивосток</t>
  </si>
  <si>
    <t>2-5</t>
  </si>
  <si>
    <t>Владикавказ</t>
  </si>
  <si>
    <t>Владимир</t>
  </si>
  <si>
    <t>Волгоград</t>
  </si>
  <si>
    <t>Вологда</t>
  </si>
  <si>
    <t>Воронеж</t>
  </si>
  <si>
    <t>Горно-Алтайск</t>
  </si>
  <si>
    <t>Г</t>
  </si>
  <si>
    <t>Грозный</t>
  </si>
  <si>
    <t>Екатеринбург</t>
  </si>
  <si>
    <t>Иваново</t>
  </si>
  <si>
    <t>Ижевск</t>
  </si>
  <si>
    <t>1-3</t>
  </si>
  <si>
    <t>Иркутск</t>
  </si>
  <si>
    <t>Казань</t>
  </si>
  <si>
    <t>Йошкар-Ола</t>
  </si>
  <si>
    <t>Калининград</t>
  </si>
  <si>
    <t>Калуга</t>
  </si>
  <si>
    <t>Кемерово</t>
  </si>
  <si>
    <t>Киров</t>
  </si>
  <si>
    <t>Комсомольск-на-Амуре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</si>
  <si>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</si>
  <si>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</si>
  <si>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</si>
  <si>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</si>
  <si>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</si>
  <si>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</si>
  <si>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</si>
  <si>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4-7</t>
  </si>
  <si>
    <t>Магадан</t>
  </si>
  <si>
    <t>Магнитогорск</t>
  </si>
  <si>
    <t>Майкоп</t>
  </si>
  <si>
    <t>Махачкала</t>
  </si>
  <si>
    <t>1-2</t>
  </si>
  <si>
    <t>МОСКВА</t>
  </si>
  <si>
    <t>Мурманск</t>
  </si>
  <si>
    <t>Набережные Челны</t>
  </si>
  <si>
    <t>Назрань</t>
  </si>
  <si>
    <t>Нальчик</t>
  </si>
  <si>
    <t>Нарьян-Мар</t>
  </si>
  <si>
    <t>Нижневартовск</t>
  </si>
  <si>
    <t>Нижний Новгород</t>
  </si>
  <si>
    <t>Новокузнецк</t>
  </si>
  <si>
    <t>Новороссийск</t>
  </si>
  <si>
    <t>Новосибирск</t>
  </si>
  <si>
    <t>Новый Уренгой</t>
  </si>
  <si>
    <t>Норильск</t>
  </si>
  <si>
    <t>Ноябрьск</t>
  </si>
  <si>
    <t>Омск</t>
  </si>
  <si>
    <t>Орел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</si>
  <si>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</si>
  <si>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</si>
  <si>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</si>
  <si>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</si>
  <si>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</si>
  <si>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</si>
  <si>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Пятигорск</t>
  </si>
  <si>
    <t>Ростов-на-Дону</t>
  </si>
  <si>
    <t>Рязань</t>
  </si>
  <si>
    <t>Салехард</t>
  </si>
  <si>
    <t>Самара</t>
  </si>
  <si>
    <t>Х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</si>
  <si>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</si>
  <si>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</si>
  <si>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</si>
  <si>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</si>
  <si>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</si>
  <si>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</si>
  <si>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Сочи</t>
  </si>
  <si>
    <t>Ставрополь</t>
  </si>
  <si>
    <t>Сургут</t>
  </si>
  <si>
    <t>Сыктывкар</t>
  </si>
  <si>
    <t>Тамбов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</si>
  <si>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</si>
  <si>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</si>
  <si>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</si>
  <si>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</si>
  <si>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</si>
  <si>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</si>
  <si>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</si>
  <si>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</si>
  <si>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</si>
  <si>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</si>
  <si>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</si>
  <si>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</si>
  <si>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</si>
  <si>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Череповец</t>
  </si>
  <si>
    <t>Чита</t>
  </si>
  <si>
    <t>Элиста</t>
  </si>
  <si>
    <t>Южно-Сахалинск</t>
  </si>
  <si>
    <t>Якутск</t>
  </si>
  <si>
    <t>Ярославль</t>
  </si>
  <si>
    <t>СР. ЗНАЧ</t>
  </si>
  <si>
    <t>из ОМСКА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</si>
</sst>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6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name val="Times New Roman"/>
      <family val="1"/>
    </font>
    <font>
      <b/>
      <sz val="12"/>
      <color indexed="65"/>
      <name val="Arial"/>
      <family val="2"/>
    </font>
    <font>
      <b/>
      <sz val="20"/>
      <color theme="0"/>
      <name val="Calibri"/>
      <family val="2"/>
      <scheme val="minor"/>
    </font>
    <font>
      <b/>
      <sz val="8"/>
      <color indexed="65"/>
      <name val="Arial"/>
      <family val="2"/>
    </font>
    <font>
      <b/>
      <sz val="9"/>
      <name val="Arial"/>
      <family val="2"/>
    </font>
    <font>
      <b/>
      <sz val="10"/>
      <color indexed="65"/>
      <name val="Arial"/>
      <family val="2"/>
    </font>
    <font>
      <b/>
      <i/>
      <sz val="8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sz val="12"/>
      <color theme="1"/>
      <name val="Cambria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rgb="FF00B050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FA846A"/>
        <bgColor rgb="FFFA846A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indexed="43"/>
        <bgColor indexed="43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1" fillId="0" borderId="0" applyFont="0" applyFill="0" applyBorder="0" applyProtection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7" fillId="10" borderId="22" xfId="0" applyNumberFormat="1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1" xfId="0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14" fillId="0" borderId="23" xfId="0" applyNumberFormat="1" applyFont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indent="5"/>
    </xf>
    <xf numFmtId="0" fontId="12" fillId="0" borderId="21" xfId="0" applyFont="1" applyBorder="1"/>
    <xf numFmtId="0" fontId="16" fillId="0" borderId="21" xfId="0" applyFont="1" applyBorder="1"/>
    <xf numFmtId="0" fontId="11" fillId="12" borderId="0" xfId="0" applyFont="1" applyFill="1"/>
    <xf numFmtId="0" fontId="12" fillId="12" borderId="21" xfId="0" applyFont="1" applyFill="1" applyBorder="1" applyAlignment="1">
      <alignment horizontal="center" vertical="center"/>
    </xf>
    <xf numFmtId="49" fontId="13" fillId="12" borderId="21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15" fillId="12" borderId="0" xfId="0" applyFont="1" applyFill="1" applyAlignment="1">
      <alignment horizontal="left" vertical="center" indent="5"/>
    </xf>
    <xf numFmtId="0" fontId="12" fillId="12" borderId="21" xfId="0" applyFont="1" applyFill="1" applyBorder="1"/>
    <xf numFmtId="0" fontId="16" fillId="12" borderId="21" xfId="0" applyFont="1" applyFill="1" applyBorder="1"/>
    <xf numFmtId="0" fontId="12" fillId="12" borderId="21" xfId="0" applyFont="1" applyFill="1" applyBorder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/>
    </xf>
    <xf numFmtId="9" fontId="4" fillId="12" borderId="10" xfId="1" applyFont="1" applyFill="1" applyBorder="1" applyAlignment="1">
      <alignment horizontal="center" vertical="center" wrapText="1"/>
    </xf>
    <xf numFmtId="0" fontId="17" fillId="0" borderId="21" xfId="0" applyFont="1" applyBorder="1"/>
    <xf numFmtId="0" fontId="12" fillId="0" borderId="2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21" xfId="0" applyBorder="1"/>
    <xf numFmtId="0" fontId="12" fillId="0" borderId="26" xfId="0" applyFont="1" applyBorder="1" applyAlignment="1">
      <alignment horizontal="center" vertical="center"/>
    </xf>
    <xf numFmtId="9" fontId="4" fillId="0" borderId="12" xfId="1" applyFont="1" applyBorder="1" applyAlignment="1">
      <alignment horizontal="center" vertical="center" wrapText="1"/>
    </xf>
    <xf numFmtId="0" fontId="0" fillId="0" borderId="8" xfId="0" applyBorder="1"/>
    <xf numFmtId="0" fontId="18" fillId="0" borderId="22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9" fontId="19" fillId="0" borderId="7" xfId="0" applyNumberFormat="1" applyFont="1" applyBorder="1" applyAlignment="1">
      <alignment horizontal="center"/>
    </xf>
    <xf numFmtId="9" fontId="19" fillId="0" borderId="22" xfId="0" applyNumberFormat="1" applyFont="1" applyBorder="1" applyAlignment="1">
      <alignment horizontal="center"/>
    </xf>
    <xf numFmtId="9" fontId="19" fillId="0" borderId="27" xfId="0" applyNumberFormat="1" applyFont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164" fontId="4" fillId="12" borderId="10" xfId="0" applyNumberFormat="1" applyFont="1" applyFill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1" borderId="20" xfId="0" applyFont="1" applyFill="1" applyBorder="1" applyAlignment="1">
      <alignment horizontal="center" vertical="center" wrapText="1"/>
    </xf>
    <xf numFmtId="0" fontId="24" fillId="13" borderId="30" xfId="0" applyFont="1" applyFill="1" applyBorder="1" applyAlignment="1">
      <alignment horizontal="center" wrapText="1"/>
    </xf>
    <xf numFmtId="0" fontId="24" fillId="14" borderId="30" xfId="0" applyFont="1" applyFill="1" applyBorder="1" applyAlignment="1">
      <alignment horizontal="center" wrapText="1"/>
    </xf>
    <xf numFmtId="3" fontId="25" fillId="15" borderId="31" xfId="0" applyNumberFormat="1" applyFont="1" applyFill="1" applyBorder="1"/>
    <xf numFmtId="3" fontId="25" fillId="16" borderId="31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er" id="{7D69C1B1-02AC-733F-A1DA-C8B1B2210B28}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personId="{7D69C1B1-02AC-733F-A1DA-C8B1B2210B28}" id="{0074000E-0058-4976-BA8A-0036001C0097}" done="0">
    <text xml:space="preserve">Ввести скидку в %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5"/>
  <sheetViews>
    <sheetView tabSelected="1" topLeftCell="A100" zoomScale="80" zoomScaleNormal="80" workbookViewId="0">
      <pane xSplit="3" topLeftCell="D1" activePane="topRight" state="frozen"/>
      <selection activeCell="O111" sqref="O111"/>
      <selection pane="topRight" activeCell="AZ17" sqref="AZ17"/>
    </sheetView>
  </sheetViews>
  <sheetFormatPr defaultColWidth="8.6640625" defaultRowHeight="14.4" x14ac:dyDescent="0.3"/>
  <cols>
    <col min="1" max="1" width="17.5546875" style="1" customWidth="1"/>
    <col min="2" max="2" width="6.77734375" style="2" customWidth="1"/>
    <col min="3" max="3" width="6" customWidth="1"/>
    <col min="7" max="7" width="9.6640625" customWidth="1"/>
    <col min="8" max="12" width="8.6640625" hidden="1" customWidth="1"/>
    <col min="13" max="13" width="2.109375" customWidth="1"/>
    <col min="14" max="14" width="4.77734375" customWidth="1"/>
    <col min="15" max="23" width="4.77734375" hidden="1" customWidth="1"/>
    <col min="24" max="24" width="16.109375" hidden="1" customWidth="1"/>
    <col min="25" max="25" width="8.6640625" hidden="1" customWidth="1"/>
    <col min="26" max="26" width="8.6640625" style="1" hidden="1" customWidth="1"/>
    <col min="27" max="36" width="8.6640625" hidden="1" customWidth="1"/>
    <col min="37" max="37" width="0" hidden="1" customWidth="1"/>
    <col min="38" max="38" width="1.44140625" customWidth="1"/>
    <col min="39" max="39" width="12.77734375" style="1" hidden="1" customWidth="1"/>
    <col min="40" max="43" width="6.77734375" customWidth="1"/>
    <col min="44" max="44" width="2.77734375" customWidth="1"/>
    <col min="45" max="45" width="12.77734375" style="1" hidden="1" customWidth="1"/>
    <col min="46" max="49" width="6.77734375" customWidth="1"/>
    <col min="50" max="50" width="1.33203125" customWidth="1"/>
    <col min="51" max="51" width="12.77734375" style="1" hidden="1" customWidth="1"/>
    <col min="55" max="55" width="9.6640625" customWidth="1"/>
  </cols>
  <sheetData>
    <row r="1" spans="1:55" ht="25.05" customHeight="1" thickBot="1" x14ac:dyDescent="0.35">
      <c r="C1" s="62" t="s">
        <v>0</v>
      </c>
      <c r="D1" s="62"/>
      <c r="E1" s="62"/>
      <c r="F1" s="62"/>
      <c r="G1" s="62"/>
      <c r="H1" s="62"/>
      <c r="I1" s="62"/>
      <c r="AM1" s="64" t="s">
        <v>1</v>
      </c>
      <c r="AN1" s="65"/>
      <c r="AO1" s="65"/>
      <c r="AP1" s="65"/>
      <c r="AQ1" s="66"/>
      <c r="AS1" s="70" t="s">
        <v>2</v>
      </c>
      <c r="AT1" s="71"/>
      <c r="AU1" s="71"/>
      <c r="AV1" s="71"/>
      <c r="AW1" s="72"/>
      <c r="AY1" s="76" t="s">
        <v>3</v>
      </c>
      <c r="AZ1" s="77"/>
      <c r="BA1" s="77"/>
      <c r="BB1" s="77"/>
      <c r="BC1" s="78"/>
    </row>
    <row r="2" spans="1:55" ht="47.25" customHeight="1" thickBot="1" x14ac:dyDescent="0.55000000000000004">
      <c r="C2" s="63"/>
      <c r="D2" s="63"/>
      <c r="E2" s="63"/>
      <c r="F2" s="63"/>
      <c r="G2" s="63"/>
      <c r="H2" s="63"/>
      <c r="I2" s="63"/>
      <c r="J2" s="82" t="s">
        <v>4</v>
      </c>
      <c r="K2" s="83"/>
      <c r="L2" s="83"/>
      <c r="P2" s="84" t="s">
        <v>5</v>
      </c>
      <c r="Q2" s="85"/>
      <c r="R2" s="85"/>
      <c r="S2" s="85"/>
      <c r="T2" s="85"/>
      <c r="U2" s="85"/>
      <c r="V2" s="85"/>
      <c r="X2" s="86" t="s">
        <v>6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8"/>
      <c r="AM2" s="67"/>
      <c r="AN2" s="68"/>
      <c r="AO2" s="68"/>
      <c r="AP2" s="68"/>
      <c r="AQ2" s="69"/>
      <c r="AS2" s="73"/>
      <c r="AT2" s="74"/>
      <c r="AU2" s="74"/>
      <c r="AV2" s="74"/>
      <c r="AW2" s="75"/>
      <c r="AY2" s="79"/>
      <c r="AZ2" s="80"/>
      <c r="BA2" s="80"/>
      <c r="BB2" s="80"/>
      <c r="BC2" s="81"/>
    </row>
    <row r="3" spans="1:55" ht="40.5" customHeight="1" thickBot="1" x14ac:dyDescent="0.35">
      <c r="A3" s="3" t="s">
        <v>7</v>
      </c>
      <c r="B3" s="3"/>
      <c r="C3" s="5" t="s">
        <v>9</v>
      </c>
      <c r="D3" s="5" t="s">
        <v>10</v>
      </c>
      <c r="E3" s="5" t="s">
        <v>10</v>
      </c>
      <c r="F3" s="5" t="s">
        <v>10</v>
      </c>
      <c r="G3" s="89" t="s">
        <v>11</v>
      </c>
      <c r="H3" s="5" t="s">
        <v>10</v>
      </c>
      <c r="I3" s="5" t="s">
        <v>10</v>
      </c>
      <c r="J3" s="91" t="s">
        <v>12</v>
      </c>
      <c r="K3" s="92"/>
      <c r="L3" s="93"/>
      <c r="N3" s="6" t="s">
        <v>13</v>
      </c>
      <c r="P3" s="94" t="s">
        <v>14</v>
      </c>
      <c r="Q3" s="95"/>
      <c r="R3" s="95"/>
      <c r="S3" s="95"/>
      <c r="T3" s="95"/>
      <c r="U3" s="95"/>
      <c r="V3" s="95"/>
      <c r="X3" s="3" t="s">
        <v>7</v>
      </c>
      <c r="Y3" s="4" t="s">
        <v>8</v>
      </c>
      <c r="Z3" s="3"/>
      <c r="AA3" s="3" t="s">
        <v>9</v>
      </c>
      <c r="AB3" s="3" t="s">
        <v>10</v>
      </c>
      <c r="AC3" s="3" t="s">
        <v>10</v>
      </c>
      <c r="AD3" s="3" t="s">
        <v>10</v>
      </c>
      <c r="AE3" s="89" t="s">
        <v>11</v>
      </c>
      <c r="AF3" s="3" t="s">
        <v>10</v>
      </c>
      <c r="AG3" s="3" t="s">
        <v>10</v>
      </c>
      <c r="AH3" s="96" t="s">
        <v>12</v>
      </c>
      <c r="AI3" s="97"/>
      <c r="AJ3" s="98"/>
      <c r="AM3" s="3" t="s">
        <v>7</v>
      </c>
      <c r="AN3" s="5" t="s">
        <v>10</v>
      </c>
      <c r="AO3" s="5" t="s">
        <v>10</v>
      </c>
      <c r="AP3" s="5" t="s">
        <v>10</v>
      </c>
      <c r="AQ3" s="89" t="s">
        <v>11</v>
      </c>
      <c r="AS3" s="3" t="s">
        <v>7</v>
      </c>
      <c r="AT3" s="5" t="s">
        <v>10</v>
      </c>
      <c r="AU3" s="5" t="s">
        <v>10</v>
      </c>
      <c r="AV3" s="5" t="s">
        <v>10</v>
      </c>
      <c r="AW3" s="89" t="s">
        <v>11</v>
      </c>
      <c r="AY3" s="3" t="s">
        <v>7</v>
      </c>
      <c r="AZ3" s="5" t="s">
        <v>10</v>
      </c>
      <c r="BA3" s="5" t="s">
        <v>10</v>
      </c>
      <c r="BB3" s="5" t="s">
        <v>10</v>
      </c>
      <c r="BC3" s="89" t="s">
        <v>11</v>
      </c>
    </row>
    <row r="4" spans="1:55" ht="26.25" customHeight="1" thickBot="1" x14ac:dyDescent="0.35">
      <c r="A4" s="5" t="s">
        <v>136</v>
      </c>
      <c r="B4" s="5" t="s">
        <v>17</v>
      </c>
      <c r="C4" s="8" t="s">
        <v>18</v>
      </c>
      <c r="D4" s="8">
        <v>0.25</v>
      </c>
      <c r="E4" s="8">
        <v>0.5</v>
      </c>
      <c r="F4" s="8">
        <v>1</v>
      </c>
      <c r="G4" s="90"/>
      <c r="H4" s="8">
        <v>2</v>
      </c>
      <c r="I4" s="8">
        <v>3</v>
      </c>
      <c r="J4" s="9">
        <v>4</v>
      </c>
      <c r="K4" s="9">
        <v>10</v>
      </c>
      <c r="L4" s="9">
        <v>50</v>
      </c>
      <c r="M4" s="10"/>
      <c r="N4" s="11">
        <v>0</v>
      </c>
      <c r="P4" s="12" t="s">
        <v>19</v>
      </c>
      <c r="Q4" s="99">
        <v>0.25</v>
      </c>
      <c r="R4" s="99">
        <v>0.5</v>
      </c>
      <c r="S4" s="99">
        <v>1</v>
      </c>
      <c r="T4" s="99" t="s">
        <v>20</v>
      </c>
      <c r="U4" s="99" t="s">
        <v>21</v>
      </c>
      <c r="V4" s="99" t="s">
        <v>22</v>
      </c>
      <c r="X4" s="5" t="s">
        <v>15</v>
      </c>
      <c r="Y4" s="7" t="s">
        <v>16</v>
      </c>
      <c r="Z4" s="5" t="s">
        <v>17</v>
      </c>
      <c r="AA4" s="8" t="s">
        <v>18</v>
      </c>
      <c r="AB4" s="8">
        <v>0.25</v>
      </c>
      <c r="AC4" s="8">
        <v>0.5</v>
      </c>
      <c r="AD4" s="8">
        <v>1</v>
      </c>
      <c r="AE4" s="90"/>
      <c r="AF4" s="8">
        <v>2</v>
      </c>
      <c r="AG4" s="8">
        <v>3</v>
      </c>
      <c r="AH4" s="9">
        <f>J4</f>
        <v>4</v>
      </c>
      <c r="AI4" s="9">
        <f t="shared" ref="AI4:AJ4" si="0">K4</f>
        <v>10</v>
      </c>
      <c r="AJ4" s="9">
        <f t="shared" si="0"/>
        <v>50</v>
      </c>
      <c r="AM4" s="5" t="s">
        <v>15</v>
      </c>
      <c r="AN4" s="8">
        <v>0.25</v>
      </c>
      <c r="AO4" s="8">
        <v>0.5</v>
      </c>
      <c r="AP4" s="8">
        <v>1</v>
      </c>
      <c r="AQ4" s="90"/>
      <c r="AS4" s="5" t="s">
        <v>15</v>
      </c>
      <c r="AT4" s="8">
        <v>0.25</v>
      </c>
      <c r="AU4" s="8">
        <v>0.5</v>
      </c>
      <c r="AV4" s="8">
        <v>1</v>
      </c>
      <c r="AW4" s="90"/>
      <c r="AY4" s="5" t="s">
        <v>15</v>
      </c>
      <c r="AZ4" s="8">
        <v>0.25</v>
      </c>
      <c r="BA4" s="8">
        <v>0.5</v>
      </c>
      <c r="BB4" s="8">
        <v>1</v>
      </c>
      <c r="BC4" s="90"/>
    </row>
    <row r="5" spans="1:55" s="13" customFormat="1" ht="24" customHeight="1" thickBot="1" x14ac:dyDescent="0.35">
      <c r="A5" s="14" t="s">
        <v>23</v>
      </c>
      <c r="B5" s="101">
        <v>3</v>
      </c>
      <c r="C5" s="16"/>
      <c r="D5" s="17">
        <f t="shared" ref="D5:D15" si="1">CEILING(SUMIF(P:P,B5,Q:Q)*$N$5,1)</f>
        <v>1266</v>
      </c>
      <c r="E5" s="17">
        <f t="shared" ref="E5:E15" si="2">CEILING(SUMIF(P:P,B5,R:R)*$N$5,1)</f>
        <v>1327</v>
      </c>
      <c r="F5" s="17">
        <f t="shared" ref="F5:F15" si="3">CEILING(SUMIF(P:P,B5,S:S)*$N$5,1)</f>
        <v>1487</v>
      </c>
      <c r="G5" s="17">
        <f t="shared" ref="G5:G15" si="4">CEILING(SUMIF(P:P,B5,T:T)*$N$5,1)</f>
        <v>286</v>
      </c>
      <c r="H5" s="17">
        <f t="shared" ref="H5:H15" si="5">F5+CEILING(SUMIF(P:P,B5,T:T)*$N$5,1)</f>
        <v>1773</v>
      </c>
      <c r="I5" s="17">
        <f t="shared" ref="I5:I15" si="6">H5+CEILING(SUMIF(P:P,B5,T:T)*$N$5,1)</f>
        <v>2059</v>
      </c>
      <c r="J5" s="18">
        <f>_xlfn.CEILING.MATH(I5+($G$5*(J$4-I$4)))</f>
        <v>2345</v>
      </c>
      <c r="K5" s="18">
        <f>_xlfn.CEILING.MATH(J5+($G$5*(K$4-J$4)))</f>
        <v>4061</v>
      </c>
      <c r="L5" s="18">
        <f>_xlfn.CEILING.MATH(K5+($G$5*(L$4-K$4)))</f>
        <v>15501</v>
      </c>
      <c r="M5" s="10"/>
      <c r="N5" s="19">
        <f>1-N4</f>
        <v>1</v>
      </c>
      <c r="P5" s="20" t="s">
        <v>17</v>
      </c>
      <c r="Q5" s="100"/>
      <c r="R5" s="100"/>
      <c r="S5" s="100"/>
      <c r="T5" s="100"/>
      <c r="U5" s="100"/>
      <c r="V5" s="100"/>
      <c r="X5" s="21" t="s">
        <v>23</v>
      </c>
      <c r="Y5" s="15" t="s">
        <v>24</v>
      </c>
      <c r="Z5" s="14">
        <v>4</v>
      </c>
      <c r="AA5" s="16">
        <f t="shared" ref="AA5:AA67" si="7">IFERROR(C5*1.2," ")</f>
        <v>0</v>
      </c>
      <c r="AB5" s="17">
        <f t="shared" ref="AB5:AJ67" si="8">IFERROR(D5*1.2," ")</f>
        <v>1519.2</v>
      </c>
      <c r="AC5" s="17">
        <f t="shared" si="8"/>
        <v>1592.3999999999999</v>
      </c>
      <c r="AD5" s="17">
        <f t="shared" si="8"/>
        <v>1784.3999999999999</v>
      </c>
      <c r="AE5" s="17">
        <f t="shared" si="8"/>
        <v>343.2</v>
      </c>
      <c r="AF5" s="17">
        <f t="shared" si="8"/>
        <v>2127.6</v>
      </c>
      <c r="AG5" s="17">
        <f t="shared" si="8"/>
        <v>2470.7999999999997</v>
      </c>
      <c r="AH5" s="17">
        <f t="shared" si="8"/>
        <v>2814</v>
      </c>
      <c r="AI5" s="17">
        <f t="shared" si="8"/>
        <v>4873.2</v>
      </c>
      <c r="AJ5" s="17">
        <f t="shared" si="8"/>
        <v>18601.2</v>
      </c>
      <c r="AM5" s="22" t="s">
        <v>23</v>
      </c>
      <c r="AN5" s="103">
        <v>279.56666666666666</v>
      </c>
      <c r="AO5" s="103">
        <v>299.13333333333333</v>
      </c>
      <c r="AP5" s="103">
        <v>338.26666666666665</v>
      </c>
      <c r="AQ5" s="103">
        <v>95.266666666666652</v>
      </c>
      <c r="AS5" s="22" t="s">
        <v>23</v>
      </c>
      <c r="AT5" s="57">
        <f t="shared" ref="AT5:AT67" si="9">D5-AN5</f>
        <v>986.43333333333339</v>
      </c>
      <c r="AU5" s="57">
        <f t="shared" ref="AU5:AW67" si="10">E5-AO5</f>
        <v>1027.8666666666668</v>
      </c>
      <c r="AV5" s="57">
        <f t="shared" si="10"/>
        <v>1148.7333333333333</v>
      </c>
      <c r="AW5" s="57">
        <f t="shared" si="10"/>
        <v>190.73333333333335</v>
      </c>
      <c r="AY5" s="22" t="s">
        <v>23</v>
      </c>
      <c r="AZ5" s="23">
        <f t="shared" ref="AZ5:AZ67" si="11">AT5/D5</f>
        <v>0.77917324907846242</v>
      </c>
      <c r="BA5" s="23">
        <f t="shared" ref="BA5:BC67" si="12">AU5/E5</f>
        <v>0.77457925144436079</v>
      </c>
      <c r="BB5" s="23">
        <f t="shared" si="12"/>
        <v>0.77251737278637078</v>
      </c>
      <c r="BC5" s="23">
        <f t="shared" si="12"/>
        <v>0.66689976689976693</v>
      </c>
    </row>
    <row r="6" spans="1:55" s="13" customFormat="1" ht="15" thickBot="1" x14ac:dyDescent="0.35">
      <c r="A6" s="14" t="s">
        <v>25</v>
      </c>
      <c r="B6" s="101">
        <v>15</v>
      </c>
      <c r="C6" s="16"/>
      <c r="D6" s="17">
        <f t="shared" si="1"/>
        <v>6787</v>
      </c>
      <c r="E6" s="17">
        <f t="shared" si="2"/>
        <v>7196</v>
      </c>
      <c r="F6" s="17">
        <f t="shared" si="3"/>
        <v>7770</v>
      </c>
      <c r="G6" s="17">
        <f t="shared" si="4"/>
        <v>1294</v>
      </c>
      <c r="H6" s="17">
        <f t="shared" si="5"/>
        <v>9064</v>
      </c>
      <c r="I6" s="17">
        <f t="shared" si="6"/>
        <v>10358</v>
      </c>
      <c r="J6" s="18">
        <f>_xlfn.CEILING.MATH(I6+($G$6*(J$4-I$4)))</f>
        <v>11652</v>
      </c>
      <c r="K6" s="18">
        <f t="shared" ref="K6:L6" si="13">_xlfn.CEILING.MATH(J6+($G$6*(K$4-J$4)))</f>
        <v>19416</v>
      </c>
      <c r="L6" s="18">
        <f t="shared" si="13"/>
        <v>71176</v>
      </c>
      <c r="M6" s="10"/>
      <c r="N6" s="24"/>
      <c r="P6" s="18">
        <v>0</v>
      </c>
      <c r="Q6" s="25">
        <v>606</v>
      </c>
      <c r="R6" s="25">
        <v>627</v>
      </c>
      <c r="S6" s="26">
        <v>720</v>
      </c>
      <c r="T6" s="25">
        <v>103</v>
      </c>
      <c r="U6" s="25">
        <v>2</v>
      </c>
      <c r="V6" s="25">
        <v>2.5</v>
      </c>
      <c r="X6" s="21" t="s">
        <v>25</v>
      </c>
      <c r="Y6" s="15" t="s">
        <v>26</v>
      </c>
      <c r="Z6" s="14">
        <v>14</v>
      </c>
      <c r="AA6" s="16">
        <f t="shared" si="7"/>
        <v>0</v>
      </c>
      <c r="AB6" s="17">
        <f t="shared" si="8"/>
        <v>8144.4</v>
      </c>
      <c r="AC6" s="17">
        <f t="shared" ref="AC6:AC68" si="14">IFERROR(E6*1.2," ")</f>
        <v>8635.1999999999989</v>
      </c>
      <c r="AD6" s="17">
        <f t="shared" ref="AD6:AD68" si="15">IFERROR(F6*1.2," ")</f>
        <v>9324</v>
      </c>
      <c r="AE6" s="17">
        <f t="shared" ref="AE6:AE68" si="16">IFERROR(G6*1.2," ")</f>
        <v>1552.8</v>
      </c>
      <c r="AF6" s="17">
        <f t="shared" ref="AF6:AF68" si="17">IFERROR(H6*1.2," ")</f>
        <v>10876.8</v>
      </c>
      <c r="AG6" s="17">
        <f t="shared" ref="AG6:AG68" si="18">IFERROR(I6*1.2," ")</f>
        <v>12429.6</v>
      </c>
      <c r="AH6" s="17">
        <f t="shared" ref="AH6:AH68" si="19">IFERROR(J6*1.2," ")</f>
        <v>13982.4</v>
      </c>
      <c r="AI6" s="17">
        <f t="shared" ref="AI6:AI68" si="20">IFERROR(K6*1.2," ")</f>
        <v>23299.200000000001</v>
      </c>
      <c r="AJ6" s="17">
        <f t="shared" ref="AJ6:AJ68" si="21">IFERROR(L6*1.2," ")</f>
        <v>85411.199999999997</v>
      </c>
      <c r="AM6" s="22" t="s">
        <v>25</v>
      </c>
      <c r="AN6" s="103">
        <v>1679.2016666666666</v>
      </c>
      <c r="AO6" s="103">
        <v>2330.4033333333332</v>
      </c>
      <c r="AP6" s="103">
        <v>3632.8066666666668</v>
      </c>
      <c r="AQ6" s="103">
        <v>1124</v>
      </c>
      <c r="AS6" s="22" t="s">
        <v>25</v>
      </c>
      <c r="AT6" s="57">
        <f t="shared" si="9"/>
        <v>5107.7983333333332</v>
      </c>
      <c r="AU6" s="57">
        <f t="shared" si="10"/>
        <v>4865.5966666666664</v>
      </c>
      <c r="AV6" s="57">
        <f t="shared" ref="AV6:AV68" si="22">F6-AP6</f>
        <v>4137.1933333333327</v>
      </c>
      <c r="AW6" s="57">
        <f t="shared" ref="AW6:AW68" si="23">G6-AQ6</f>
        <v>170</v>
      </c>
      <c r="AY6" s="22" t="s">
        <v>25</v>
      </c>
      <c r="AZ6" s="23">
        <f t="shared" si="11"/>
        <v>0.75258558027601785</v>
      </c>
      <c r="BA6" s="23">
        <f t="shared" si="12"/>
        <v>0.6761529553455623</v>
      </c>
      <c r="BB6" s="23">
        <f t="shared" ref="BB6:BB68" si="24">AV6/F6</f>
        <v>0.53245731445731437</v>
      </c>
      <c r="BC6" s="23">
        <f t="shared" ref="BC6:BC68" si="25">AW6/G6</f>
        <v>0.13137557959814528</v>
      </c>
    </row>
    <row r="7" spans="1:55" s="13" customFormat="1" ht="15" thickBot="1" x14ac:dyDescent="0.35">
      <c r="A7" s="14" t="s">
        <v>27</v>
      </c>
      <c r="B7" s="101">
        <v>5</v>
      </c>
      <c r="C7" s="16"/>
      <c r="D7" s="17">
        <f t="shared" si="1"/>
        <v>1602</v>
      </c>
      <c r="E7" s="17">
        <f t="shared" si="2"/>
        <v>1681</v>
      </c>
      <c r="F7" s="17">
        <f t="shared" si="3"/>
        <v>1855</v>
      </c>
      <c r="G7" s="17">
        <f t="shared" si="4"/>
        <v>343</v>
      </c>
      <c r="H7" s="17">
        <f t="shared" si="5"/>
        <v>2198</v>
      </c>
      <c r="I7" s="17">
        <f t="shared" si="6"/>
        <v>2541</v>
      </c>
      <c r="J7" s="18">
        <f>_xlfn.CEILING.MATH(I7+($G$7*(J$4-I$4)))</f>
        <v>2884</v>
      </c>
      <c r="K7" s="18">
        <f t="shared" ref="K7:L7" si="26">_xlfn.CEILING.MATH(J7+($G$7*(K$4-J$4)))</f>
        <v>4942</v>
      </c>
      <c r="L7" s="18">
        <f t="shared" si="26"/>
        <v>18662</v>
      </c>
      <c r="M7" s="10"/>
      <c r="N7" s="24"/>
      <c r="P7" s="18">
        <v>1</v>
      </c>
      <c r="Q7" s="25">
        <v>1056</v>
      </c>
      <c r="R7" s="25">
        <v>1108</v>
      </c>
      <c r="S7" s="26">
        <v>1238</v>
      </c>
      <c r="T7" s="25">
        <v>173</v>
      </c>
      <c r="U7" s="25">
        <v>2</v>
      </c>
      <c r="V7" s="25">
        <v>2.5</v>
      </c>
      <c r="X7" s="21" t="s">
        <v>27</v>
      </c>
      <c r="Y7" s="15" t="s">
        <v>28</v>
      </c>
      <c r="Z7" s="14">
        <v>3</v>
      </c>
      <c r="AA7" s="16">
        <f t="shared" si="7"/>
        <v>0</v>
      </c>
      <c r="AB7" s="17">
        <f t="shared" si="8"/>
        <v>1922.3999999999999</v>
      </c>
      <c r="AC7" s="17">
        <f t="shared" si="14"/>
        <v>2017.1999999999998</v>
      </c>
      <c r="AD7" s="17">
        <f t="shared" si="15"/>
        <v>2226</v>
      </c>
      <c r="AE7" s="17">
        <f t="shared" si="16"/>
        <v>411.59999999999997</v>
      </c>
      <c r="AF7" s="17">
        <f t="shared" si="17"/>
        <v>2637.6</v>
      </c>
      <c r="AG7" s="17">
        <f t="shared" si="18"/>
        <v>3049.2</v>
      </c>
      <c r="AH7" s="17">
        <f t="shared" si="19"/>
        <v>3460.7999999999997</v>
      </c>
      <c r="AI7" s="17">
        <f t="shared" si="20"/>
        <v>5930.4</v>
      </c>
      <c r="AJ7" s="17">
        <f t="shared" si="21"/>
        <v>22394.399999999998</v>
      </c>
      <c r="AM7" s="22" t="s">
        <v>27</v>
      </c>
      <c r="AN7" s="103">
        <v>320.36833333333334</v>
      </c>
      <c r="AO7" s="103">
        <v>376.73666666666668</v>
      </c>
      <c r="AP7" s="103">
        <v>489.47333333333336</v>
      </c>
      <c r="AQ7" s="103">
        <v>192</v>
      </c>
      <c r="AS7" s="22" t="s">
        <v>27</v>
      </c>
      <c r="AT7" s="57">
        <f t="shared" si="9"/>
        <v>1281.6316666666667</v>
      </c>
      <c r="AU7" s="57">
        <f t="shared" si="10"/>
        <v>1304.2633333333333</v>
      </c>
      <c r="AV7" s="57">
        <f t="shared" si="22"/>
        <v>1365.5266666666666</v>
      </c>
      <c r="AW7" s="57">
        <f t="shared" si="23"/>
        <v>151</v>
      </c>
      <c r="AY7" s="22" t="s">
        <v>27</v>
      </c>
      <c r="AZ7" s="23">
        <f t="shared" si="11"/>
        <v>0.80001976695796917</v>
      </c>
      <c r="BA7" s="23">
        <f t="shared" si="12"/>
        <v>0.77588538568312515</v>
      </c>
      <c r="BB7" s="23">
        <f t="shared" si="24"/>
        <v>0.73613297394429467</v>
      </c>
      <c r="BC7" s="23">
        <f t="shared" si="25"/>
        <v>0.44023323615160348</v>
      </c>
    </row>
    <row r="8" spans="1:55" s="13" customFormat="1" ht="15" thickBot="1" x14ac:dyDescent="0.35">
      <c r="A8" s="14" t="s">
        <v>29</v>
      </c>
      <c r="B8" s="101">
        <v>5</v>
      </c>
      <c r="C8" s="16"/>
      <c r="D8" s="17">
        <f t="shared" si="1"/>
        <v>1602</v>
      </c>
      <c r="E8" s="17">
        <f t="shared" si="2"/>
        <v>1681</v>
      </c>
      <c r="F8" s="17">
        <f t="shared" si="3"/>
        <v>1855</v>
      </c>
      <c r="G8" s="17">
        <f t="shared" si="4"/>
        <v>343</v>
      </c>
      <c r="H8" s="17">
        <f t="shared" si="5"/>
        <v>2198</v>
      </c>
      <c r="I8" s="17">
        <f t="shared" si="6"/>
        <v>2541</v>
      </c>
      <c r="J8" s="18">
        <f>_xlfn.CEILING.MATH(I8+($G$8*(J$4-I$4)))</f>
        <v>2884</v>
      </c>
      <c r="K8" s="18">
        <f t="shared" ref="K8:L8" si="27">_xlfn.CEILING.MATH(J8+($G$8*(K$4-J$4)))</f>
        <v>4942</v>
      </c>
      <c r="L8" s="18">
        <f t="shared" si="27"/>
        <v>18662</v>
      </c>
      <c r="M8" s="10"/>
      <c r="N8" s="24"/>
      <c r="P8" s="18">
        <v>2</v>
      </c>
      <c r="Q8" s="25">
        <v>1130</v>
      </c>
      <c r="R8" s="25">
        <v>1185</v>
      </c>
      <c r="S8" s="26">
        <v>1323</v>
      </c>
      <c r="T8" s="25">
        <v>210</v>
      </c>
      <c r="U8" s="25">
        <v>2</v>
      </c>
      <c r="V8" s="25">
        <v>2.5</v>
      </c>
      <c r="X8" s="21" t="s">
        <v>29</v>
      </c>
      <c r="Y8" s="15" t="s">
        <v>28</v>
      </c>
      <c r="Z8" s="14">
        <v>3</v>
      </c>
      <c r="AA8" s="16">
        <f t="shared" si="7"/>
        <v>0</v>
      </c>
      <c r="AB8" s="17">
        <f t="shared" si="8"/>
        <v>1922.3999999999999</v>
      </c>
      <c r="AC8" s="17">
        <f t="shared" si="14"/>
        <v>2017.1999999999998</v>
      </c>
      <c r="AD8" s="17">
        <f t="shared" si="15"/>
        <v>2226</v>
      </c>
      <c r="AE8" s="17">
        <f t="shared" si="16"/>
        <v>411.59999999999997</v>
      </c>
      <c r="AF8" s="17">
        <f t="shared" si="17"/>
        <v>2637.6</v>
      </c>
      <c r="AG8" s="17">
        <f t="shared" si="18"/>
        <v>3049.2</v>
      </c>
      <c r="AH8" s="17">
        <f t="shared" si="19"/>
        <v>3460.7999999999997</v>
      </c>
      <c r="AI8" s="17">
        <f t="shared" si="20"/>
        <v>5930.4</v>
      </c>
      <c r="AJ8" s="17">
        <f t="shared" si="21"/>
        <v>22394.399999999998</v>
      </c>
      <c r="AM8" s="22" t="s">
        <v>29</v>
      </c>
      <c r="AN8" s="103">
        <v>329.20166666666665</v>
      </c>
      <c r="AO8" s="103">
        <v>380.40333333333331</v>
      </c>
      <c r="AP8" s="103">
        <v>482.80666666666667</v>
      </c>
      <c r="AQ8" s="103">
        <v>188</v>
      </c>
      <c r="AS8" s="22" t="s">
        <v>29</v>
      </c>
      <c r="AT8" s="57">
        <f t="shared" si="9"/>
        <v>1272.7983333333334</v>
      </c>
      <c r="AU8" s="57">
        <f t="shared" si="10"/>
        <v>1300.5966666666668</v>
      </c>
      <c r="AV8" s="57">
        <f t="shared" si="22"/>
        <v>1372.1933333333334</v>
      </c>
      <c r="AW8" s="57">
        <f t="shared" si="23"/>
        <v>155</v>
      </c>
      <c r="AY8" s="22" t="s">
        <v>29</v>
      </c>
      <c r="AZ8" s="23">
        <f t="shared" si="11"/>
        <v>0.79450582605076991</v>
      </c>
      <c r="BA8" s="23">
        <f t="shared" si="12"/>
        <v>0.77370414435851687</v>
      </c>
      <c r="BB8" s="23">
        <f t="shared" si="24"/>
        <v>0.73972686433063795</v>
      </c>
      <c r="BC8" s="23">
        <f t="shared" si="25"/>
        <v>0.45189504373177841</v>
      </c>
    </row>
    <row r="9" spans="1:55" s="13" customFormat="1" ht="15" thickBot="1" x14ac:dyDescent="0.35">
      <c r="A9" s="14" t="s">
        <v>30</v>
      </c>
      <c r="B9" s="101">
        <v>2</v>
      </c>
      <c r="C9" s="16">
        <v>200</v>
      </c>
      <c r="D9" s="17">
        <f t="shared" si="1"/>
        <v>1130</v>
      </c>
      <c r="E9" s="17">
        <f t="shared" si="2"/>
        <v>1185</v>
      </c>
      <c r="F9" s="17">
        <f t="shared" si="3"/>
        <v>1323</v>
      </c>
      <c r="G9" s="17">
        <f t="shared" si="4"/>
        <v>210</v>
      </c>
      <c r="H9" s="17">
        <f t="shared" si="5"/>
        <v>1533</v>
      </c>
      <c r="I9" s="17">
        <f t="shared" si="6"/>
        <v>1743</v>
      </c>
      <c r="J9" s="18">
        <f>_xlfn.CEILING.MATH(I9+($G$9*(J$4-I$4)))</f>
        <v>1953</v>
      </c>
      <c r="K9" s="18">
        <f t="shared" ref="K9:L9" si="28">_xlfn.CEILING.MATH(J9+($G$9*(K$4-J$4)))</f>
        <v>3213</v>
      </c>
      <c r="L9" s="18">
        <f t="shared" si="28"/>
        <v>11613</v>
      </c>
      <c r="M9" s="10"/>
      <c r="N9" s="24"/>
      <c r="P9" s="18">
        <v>3</v>
      </c>
      <c r="Q9" s="25">
        <v>1266</v>
      </c>
      <c r="R9" s="25">
        <v>1327</v>
      </c>
      <c r="S9" s="26">
        <v>1487</v>
      </c>
      <c r="T9" s="25">
        <v>286</v>
      </c>
      <c r="U9" s="25">
        <v>2</v>
      </c>
      <c r="V9" s="25">
        <v>2.5</v>
      </c>
      <c r="X9" s="21" t="s">
        <v>30</v>
      </c>
      <c r="Y9" s="15" t="s">
        <v>31</v>
      </c>
      <c r="Z9" s="14">
        <v>4</v>
      </c>
      <c r="AA9" s="16">
        <f t="shared" si="7"/>
        <v>240</v>
      </c>
      <c r="AB9" s="17">
        <f t="shared" si="8"/>
        <v>1356</v>
      </c>
      <c r="AC9" s="17">
        <f t="shared" si="14"/>
        <v>1422</v>
      </c>
      <c r="AD9" s="17">
        <f t="shared" si="15"/>
        <v>1587.6</v>
      </c>
      <c r="AE9" s="17">
        <f t="shared" si="16"/>
        <v>252</v>
      </c>
      <c r="AF9" s="17">
        <f t="shared" si="17"/>
        <v>1839.6</v>
      </c>
      <c r="AG9" s="17">
        <f t="shared" si="18"/>
        <v>2091.6</v>
      </c>
      <c r="AH9" s="17">
        <f t="shared" si="19"/>
        <v>2343.6</v>
      </c>
      <c r="AI9" s="17">
        <f t="shared" si="20"/>
        <v>3855.6</v>
      </c>
      <c r="AJ9" s="17">
        <f t="shared" si="21"/>
        <v>13935.6</v>
      </c>
      <c r="AM9" s="22" t="s">
        <v>30</v>
      </c>
      <c r="AN9" s="103">
        <v>235.59166666666667</v>
      </c>
      <c r="AO9" s="103">
        <v>243.18333333333334</v>
      </c>
      <c r="AP9" s="103">
        <v>258.36666666666667</v>
      </c>
      <c r="AQ9" s="103">
        <v>40.366666666666667</v>
      </c>
      <c r="AS9" s="22" t="s">
        <v>30</v>
      </c>
      <c r="AT9" s="57">
        <f t="shared" si="9"/>
        <v>894.4083333333333</v>
      </c>
      <c r="AU9" s="57">
        <f t="shared" si="10"/>
        <v>941.81666666666661</v>
      </c>
      <c r="AV9" s="57">
        <f t="shared" si="22"/>
        <v>1064.6333333333332</v>
      </c>
      <c r="AW9" s="57">
        <f t="shared" si="23"/>
        <v>169.63333333333333</v>
      </c>
      <c r="AY9" s="22" t="s">
        <v>30</v>
      </c>
      <c r="AZ9" s="23">
        <f t="shared" si="11"/>
        <v>0.79151179941002947</v>
      </c>
      <c r="BA9" s="23">
        <f t="shared" si="12"/>
        <v>0.79478199718706044</v>
      </c>
      <c r="BB9" s="23">
        <f t="shared" si="24"/>
        <v>0.80471151423532372</v>
      </c>
      <c r="BC9" s="23">
        <f t="shared" si="25"/>
        <v>0.80777777777777771</v>
      </c>
    </row>
    <row r="10" spans="1:55" s="13" customFormat="1" ht="15" thickBot="1" x14ac:dyDescent="0.35">
      <c r="A10" s="14" t="s">
        <v>32</v>
      </c>
      <c r="B10" s="101">
        <v>3</v>
      </c>
      <c r="C10" s="16"/>
      <c r="D10" s="17">
        <f t="shared" si="1"/>
        <v>1266</v>
      </c>
      <c r="E10" s="17">
        <f t="shared" si="2"/>
        <v>1327</v>
      </c>
      <c r="F10" s="17">
        <f t="shared" si="3"/>
        <v>1487</v>
      </c>
      <c r="G10" s="17">
        <f t="shared" si="4"/>
        <v>286</v>
      </c>
      <c r="H10" s="17">
        <f t="shared" si="5"/>
        <v>1773</v>
      </c>
      <c r="I10" s="17">
        <f t="shared" si="6"/>
        <v>2059</v>
      </c>
      <c r="J10" s="18">
        <f>_xlfn.CEILING.MATH(I10+($G$10*(J$4-I$4)))</f>
        <v>2345</v>
      </c>
      <c r="K10" s="18">
        <f t="shared" ref="K10:L10" si="29">_xlfn.CEILING.MATH(J10+($G$10*(K$4-J$4)))</f>
        <v>4061</v>
      </c>
      <c r="L10" s="18">
        <f t="shared" si="29"/>
        <v>15501</v>
      </c>
      <c r="M10" s="10"/>
      <c r="N10" s="24"/>
      <c r="P10" s="18">
        <v>4</v>
      </c>
      <c r="Q10" s="25">
        <v>1467</v>
      </c>
      <c r="R10" s="25">
        <v>1539</v>
      </c>
      <c r="S10" s="26">
        <v>1702</v>
      </c>
      <c r="T10" s="25">
        <v>305</v>
      </c>
      <c r="U10" s="25">
        <v>2</v>
      </c>
      <c r="V10" s="25">
        <v>2.5</v>
      </c>
      <c r="X10" s="21" t="s">
        <v>32</v>
      </c>
      <c r="Y10" s="15" t="s">
        <v>33</v>
      </c>
      <c r="Z10" s="14">
        <v>1</v>
      </c>
      <c r="AA10" s="16">
        <f t="shared" si="7"/>
        <v>0</v>
      </c>
      <c r="AB10" s="17">
        <f t="shared" si="8"/>
        <v>1519.2</v>
      </c>
      <c r="AC10" s="17">
        <f t="shared" si="14"/>
        <v>1592.3999999999999</v>
      </c>
      <c r="AD10" s="17">
        <f t="shared" si="15"/>
        <v>1784.3999999999999</v>
      </c>
      <c r="AE10" s="17">
        <f t="shared" si="16"/>
        <v>343.2</v>
      </c>
      <c r="AF10" s="17">
        <f t="shared" si="17"/>
        <v>2127.6</v>
      </c>
      <c r="AG10" s="17">
        <f t="shared" si="18"/>
        <v>2470.7999999999997</v>
      </c>
      <c r="AH10" s="17">
        <f t="shared" si="19"/>
        <v>2814</v>
      </c>
      <c r="AI10" s="17">
        <f t="shared" si="20"/>
        <v>4873.2</v>
      </c>
      <c r="AJ10" s="17">
        <f t="shared" si="21"/>
        <v>18601.2</v>
      </c>
      <c r="AM10" s="22" t="s">
        <v>32</v>
      </c>
      <c r="AN10" s="103">
        <v>281.07166666666666</v>
      </c>
      <c r="AO10" s="103">
        <v>314.14333333333332</v>
      </c>
      <c r="AP10" s="103">
        <v>380.28666666666663</v>
      </c>
      <c r="AQ10" s="103">
        <v>115.48</v>
      </c>
      <c r="AS10" s="22" t="s">
        <v>32</v>
      </c>
      <c r="AT10" s="57">
        <f t="shared" si="9"/>
        <v>984.92833333333328</v>
      </c>
      <c r="AU10" s="57">
        <f t="shared" si="10"/>
        <v>1012.8566666666667</v>
      </c>
      <c r="AV10" s="57">
        <f t="shared" si="22"/>
        <v>1106.7133333333334</v>
      </c>
      <c r="AW10" s="57">
        <f t="shared" si="23"/>
        <v>170.51999999999998</v>
      </c>
      <c r="AY10" s="22" t="s">
        <v>32</v>
      </c>
      <c r="AZ10" s="23">
        <f t="shared" si="11"/>
        <v>0.77798446550816214</v>
      </c>
      <c r="BA10" s="23">
        <f t="shared" si="12"/>
        <v>0.76326802310977138</v>
      </c>
      <c r="BB10" s="23">
        <f t="shared" si="24"/>
        <v>0.7442591347231563</v>
      </c>
      <c r="BC10" s="23">
        <f t="shared" si="25"/>
        <v>0.5962237762237762</v>
      </c>
    </row>
    <row r="11" spans="1:55" s="27" customFormat="1" ht="15" thickBot="1" x14ac:dyDescent="0.35">
      <c r="A11" s="28" t="s">
        <v>34</v>
      </c>
      <c r="B11" s="101">
        <v>3</v>
      </c>
      <c r="C11" s="30"/>
      <c r="D11" s="31">
        <f t="shared" si="1"/>
        <v>1266</v>
      </c>
      <c r="E11" s="31">
        <f t="shared" si="2"/>
        <v>1327</v>
      </c>
      <c r="F11" s="31">
        <f t="shared" si="3"/>
        <v>1487</v>
      </c>
      <c r="G11" s="31">
        <f t="shared" si="4"/>
        <v>286</v>
      </c>
      <c r="H11" s="31">
        <f t="shared" si="5"/>
        <v>1773</v>
      </c>
      <c r="I11" s="31">
        <f t="shared" si="6"/>
        <v>2059</v>
      </c>
      <c r="J11" s="32">
        <f>_xlfn.CEILING.MATH(I11+($G$11*(J$4-I$4)))</f>
        <v>2345</v>
      </c>
      <c r="K11" s="32">
        <f t="shared" ref="K11:L11" si="30">_xlfn.CEILING.MATH(J11+($G$11*(K$4-J$4)))</f>
        <v>4061</v>
      </c>
      <c r="L11" s="32">
        <f t="shared" si="30"/>
        <v>15501</v>
      </c>
      <c r="N11" s="33"/>
      <c r="P11" s="32">
        <v>5</v>
      </c>
      <c r="Q11" s="34">
        <v>1602</v>
      </c>
      <c r="R11" s="34">
        <v>1681</v>
      </c>
      <c r="S11" s="35">
        <v>1855</v>
      </c>
      <c r="T11" s="34">
        <v>343</v>
      </c>
      <c r="U11" s="34">
        <v>2</v>
      </c>
      <c r="V11" s="34">
        <v>2.5</v>
      </c>
      <c r="X11" s="36" t="s">
        <v>34</v>
      </c>
      <c r="Y11" s="29" t="s">
        <v>35</v>
      </c>
      <c r="Z11" s="28">
        <v>5</v>
      </c>
      <c r="AA11" s="30">
        <f t="shared" si="7"/>
        <v>0</v>
      </c>
      <c r="AB11" s="31">
        <f t="shared" si="8"/>
        <v>1519.2</v>
      </c>
      <c r="AC11" s="31">
        <f t="shared" si="14"/>
        <v>1592.3999999999999</v>
      </c>
      <c r="AD11" s="31">
        <f t="shared" si="15"/>
        <v>1784.3999999999999</v>
      </c>
      <c r="AE11" s="31">
        <f t="shared" si="16"/>
        <v>343.2</v>
      </c>
      <c r="AF11" s="31">
        <f t="shared" si="17"/>
        <v>2127.6</v>
      </c>
      <c r="AG11" s="31">
        <f t="shared" si="18"/>
        <v>2470.7999999999997</v>
      </c>
      <c r="AH11" s="31">
        <f t="shared" si="19"/>
        <v>2814</v>
      </c>
      <c r="AI11" s="31">
        <f t="shared" si="20"/>
        <v>4873.2</v>
      </c>
      <c r="AJ11" s="31">
        <f t="shared" si="21"/>
        <v>18601.2</v>
      </c>
      <c r="AL11" s="37"/>
      <c r="AM11" s="38" t="s">
        <v>34</v>
      </c>
      <c r="AN11" s="103">
        <v>263.5916666666667</v>
      </c>
      <c r="AO11" s="103">
        <v>271.18333333333334</v>
      </c>
      <c r="AP11" s="103">
        <v>286.36666666666667</v>
      </c>
      <c r="AQ11" s="103">
        <v>57.366666666666667</v>
      </c>
      <c r="AS11" s="38" t="s">
        <v>34</v>
      </c>
      <c r="AT11" s="58">
        <f t="shared" si="9"/>
        <v>1002.4083333333333</v>
      </c>
      <c r="AU11" s="58">
        <f t="shared" si="10"/>
        <v>1055.8166666666666</v>
      </c>
      <c r="AV11" s="58">
        <f t="shared" si="22"/>
        <v>1200.6333333333332</v>
      </c>
      <c r="AW11" s="58">
        <f t="shared" si="23"/>
        <v>228.63333333333333</v>
      </c>
      <c r="AY11" s="38" t="s">
        <v>34</v>
      </c>
      <c r="AZ11" s="40">
        <f t="shared" si="11"/>
        <v>0.79179173249078461</v>
      </c>
      <c r="BA11" s="40">
        <f t="shared" si="12"/>
        <v>0.79564179854307959</v>
      </c>
      <c r="BB11" s="40">
        <f t="shared" si="24"/>
        <v>0.80741986101770891</v>
      </c>
      <c r="BC11" s="40">
        <f t="shared" si="25"/>
        <v>0.79941724941724934</v>
      </c>
    </row>
    <row r="12" spans="1:55" s="13" customFormat="1" ht="15" thickBot="1" x14ac:dyDescent="0.35">
      <c r="A12" s="14" t="s">
        <v>36</v>
      </c>
      <c r="B12" s="101">
        <v>10</v>
      </c>
      <c r="C12" s="16"/>
      <c r="D12" s="17">
        <f t="shared" si="1"/>
        <v>3418</v>
      </c>
      <c r="E12" s="17">
        <f t="shared" si="2"/>
        <v>3581</v>
      </c>
      <c r="F12" s="17">
        <f t="shared" si="3"/>
        <v>3979</v>
      </c>
      <c r="G12" s="17">
        <f t="shared" si="4"/>
        <v>800</v>
      </c>
      <c r="H12" s="17">
        <f t="shared" si="5"/>
        <v>4779</v>
      </c>
      <c r="I12" s="17">
        <f t="shared" si="6"/>
        <v>5579</v>
      </c>
      <c r="J12" s="18">
        <f>_xlfn.CEILING.MATH(I12+($G$12*(J$4-I$4)))</f>
        <v>6379</v>
      </c>
      <c r="K12" s="18">
        <f t="shared" ref="K12:L12" si="31">_xlfn.CEILING.MATH(J12+($G$12*(K$4-J$4)))</f>
        <v>11179</v>
      </c>
      <c r="L12" s="18">
        <f t="shared" si="31"/>
        <v>43179</v>
      </c>
      <c r="M12" s="10"/>
      <c r="N12" s="24"/>
      <c r="P12" s="18">
        <v>6</v>
      </c>
      <c r="Q12" s="25">
        <v>1747</v>
      </c>
      <c r="R12" s="25">
        <v>1828</v>
      </c>
      <c r="S12" s="26">
        <v>2018</v>
      </c>
      <c r="T12" s="25">
        <v>410</v>
      </c>
      <c r="U12" s="25">
        <v>2.1</v>
      </c>
      <c r="V12" s="25">
        <v>2.5</v>
      </c>
      <c r="X12" s="21" t="s">
        <v>36</v>
      </c>
      <c r="Y12" s="15" t="s">
        <v>37</v>
      </c>
      <c r="Z12" s="14">
        <v>8</v>
      </c>
      <c r="AA12" s="16">
        <f t="shared" si="7"/>
        <v>0</v>
      </c>
      <c r="AB12" s="17">
        <f t="shared" si="8"/>
        <v>4101.5999999999995</v>
      </c>
      <c r="AC12" s="17">
        <f t="shared" si="14"/>
        <v>4297.2</v>
      </c>
      <c r="AD12" s="17">
        <f t="shared" si="15"/>
        <v>4774.8</v>
      </c>
      <c r="AE12" s="17">
        <f t="shared" si="16"/>
        <v>960</v>
      </c>
      <c r="AF12" s="17">
        <f t="shared" si="17"/>
        <v>5734.8</v>
      </c>
      <c r="AG12" s="17">
        <f t="shared" si="18"/>
        <v>6694.8</v>
      </c>
      <c r="AH12" s="17">
        <f t="shared" si="19"/>
        <v>7654.7999999999993</v>
      </c>
      <c r="AI12" s="17">
        <f t="shared" si="20"/>
        <v>13414.8</v>
      </c>
      <c r="AJ12" s="17">
        <f t="shared" si="21"/>
        <v>51814.799999999996</v>
      </c>
      <c r="AM12" s="22" t="s">
        <v>36</v>
      </c>
      <c r="AN12" s="103">
        <v>456.40603233830842</v>
      </c>
      <c r="AO12" s="103">
        <v>564.81206467661696</v>
      </c>
      <c r="AP12" s="103">
        <v>781.62412935323391</v>
      </c>
      <c r="AQ12" s="103">
        <v>300.81746268656718</v>
      </c>
      <c r="AS12" s="22" t="s">
        <v>36</v>
      </c>
      <c r="AT12" s="57">
        <f t="shared" si="9"/>
        <v>2961.5939676616917</v>
      </c>
      <c r="AU12" s="57">
        <f t="shared" si="10"/>
        <v>3016.187935323383</v>
      </c>
      <c r="AV12" s="57">
        <f t="shared" si="22"/>
        <v>3197.3758706467661</v>
      </c>
      <c r="AW12" s="57">
        <f t="shared" si="23"/>
        <v>499.18253731343282</v>
      </c>
      <c r="AY12" s="22" t="s">
        <v>36</v>
      </c>
      <c r="AZ12" s="23">
        <f t="shared" si="11"/>
        <v>0.86646985595719472</v>
      </c>
      <c r="BA12" s="23">
        <f t="shared" si="12"/>
        <v>0.84227532402216787</v>
      </c>
      <c r="BB12" s="23">
        <f t="shared" si="24"/>
        <v>0.80356267168805384</v>
      </c>
      <c r="BC12" s="23">
        <f t="shared" si="25"/>
        <v>0.62397817164179104</v>
      </c>
    </row>
    <row r="13" spans="1:55" s="13" customFormat="1" ht="15" thickBot="1" x14ac:dyDescent="0.35">
      <c r="A13" s="14" t="s">
        <v>38</v>
      </c>
      <c r="B13" s="101">
        <v>10</v>
      </c>
      <c r="C13" s="16"/>
      <c r="D13" s="17">
        <f t="shared" si="1"/>
        <v>3418</v>
      </c>
      <c r="E13" s="17">
        <f t="shared" si="2"/>
        <v>3581</v>
      </c>
      <c r="F13" s="17">
        <f t="shared" si="3"/>
        <v>3979</v>
      </c>
      <c r="G13" s="17">
        <f t="shared" si="4"/>
        <v>800</v>
      </c>
      <c r="H13" s="17">
        <f t="shared" si="5"/>
        <v>4779</v>
      </c>
      <c r="I13" s="17">
        <f t="shared" si="6"/>
        <v>5579</v>
      </c>
      <c r="J13" s="18">
        <f>_xlfn.CEILING.MATH(I13+($G$13*(J$4-I$4)))</f>
        <v>6379</v>
      </c>
      <c r="K13" s="18">
        <f t="shared" ref="K13:L13" si="32">_xlfn.CEILING.MATH(J13+($G$13*(K$4-J$4)))</f>
        <v>11179</v>
      </c>
      <c r="L13" s="18">
        <f t="shared" si="32"/>
        <v>43179</v>
      </c>
      <c r="M13" s="10"/>
      <c r="N13" s="24"/>
      <c r="P13" s="18">
        <v>7</v>
      </c>
      <c r="Q13" s="25">
        <v>1941</v>
      </c>
      <c r="R13" s="25">
        <v>2035</v>
      </c>
      <c r="S13" s="26">
        <v>2238</v>
      </c>
      <c r="T13" s="25">
        <v>459</v>
      </c>
      <c r="U13" s="25">
        <v>2.1</v>
      </c>
      <c r="V13" s="25">
        <v>3</v>
      </c>
      <c r="X13" s="21" t="s">
        <v>38</v>
      </c>
      <c r="Y13" s="15" t="s">
        <v>37</v>
      </c>
      <c r="Z13" s="14">
        <v>8</v>
      </c>
      <c r="AA13" s="16">
        <f t="shared" si="7"/>
        <v>0</v>
      </c>
      <c r="AB13" s="17">
        <f t="shared" si="8"/>
        <v>4101.5999999999995</v>
      </c>
      <c r="AC13" s="17">
        <f t="shared" si="14"/>
        <v>4297.2</v>
      </c>
      <c r="AD13" s="17">
        <f t="shared" si="15"/>
        <v>4774.8</v>
      </c>
      <c r="AE13" s="17">
        <f t="shared" si="16"/>
        <v>960</v>
      </c>
      <c r="AF13" s="17">
        <f t="shared" si="17"/>
        <v>5734.8</v>
      </c>
      <c r="AG13" s="17">
        <f t="shared" si="18"/>
        <v>6694.8</v>
      </c>
      <c r="AH13" s="17">
        <f t="shared" si="19"/>
        <v>7654.7999999999993</v>
      </c>
      <c r="AI13" s="17">
        <f t="shared" si="20"/>
        <v>13414.8</v>
      </c>
      <c r="AJ13" s="17">
        <f t="shared" si="21"/>
        <v>51814.799999999996</v>
      </c>
      <c r="AM13" s="22" t="s">
        <v>38</v>
      </c>
      <c r="AN13" s="103">
        <v>415.06603233830845</v>
      </c>
      <c r="AO13" s="103">
        <v>502.13206467661689</v>
      </c>
      <c r="AP13" s="103">
        <v>676.26412935323378</v>
      </c>
      <c r="AQ13" s="103">
        <v>335.45746268656717</v>
      </c>
      <c r="AS13" s="22" t="s">
        <v>38</v>
      </c>
      <c r="AT13" s="57">
        <f t="shared" si="9"/>
        <v>3002.9339676616914</v>
      </c>
      <c r="AU13" s="57">
        <f t="shared" si="10"/>
        <v>3078.8679353233829</v>
      </c>
      <c r="AV13" s="57">
        <f t="shared" si="22"/>
        <v>3302.7358706467662</v>
      </c>
      <c r="AW13" s="57">
        <f t="shared" si="23"/>
        <v>464.54253731343283</v>
      </c>
      <c r="AY13" s="22" t="s">
        <v>38</v>
      </c>
      <c r="AZ13" s="23">
        <f t="shared" si="11"/>
        <v>0.87856464823337954</v>
      </c>
      <c r="BA13" s="23">
        <f t="shared" si="12"/>
        <v>0.85977881466723904</v>
      </c>
      <c r="BB13" s="23">
        <f t="shared" si="24"/>
        <v>0.83004168651590005</v>
      </c>
      <c r="BC13" s="23">
        <f t="shared" si="25"/>
        <v>0.58067817164179103</v>
      </c>
    </row>
    <row r="14" spans="1:55" s="27" customFormat="1" ht="15" thickBot="1" x14ac:dyDescent="0.35">
      <c r="A14" s="28" t="s">
        <v>39</v>
      </c>
      <c r="B14" s="101">
        <v>3</v>
      </c>
      <c r="C14" s="30"/>
      <c r="D14" s="31">
        <f t="shared" si="1"/>
        <v>1266</v>
      </c>
      <c r="E14" s="31">
        <f t="shared" si="2"/>
        <v>1327</v>
      </c>
      <c r="F14" s="31">
        <f t="shared" si="3"/>
        <v>1487</v>
      </c>
      <c r="G14" s="31">
        <f t="shared" si="4"/>
        <v>286</v>
      </c>
      <c r="H14" s="31">
        <f t="shared" si="5"/>
        <v>1773</v>
      </c>
      <c r="I14" s="31">
        <f t="shared" si="6"/>
        <v>2059</v>
      </c>
      <c r="J14" s="32">
        <f>_xlfn.CEILING.MATH(I14+($G$14*(J$4-I$4)))</f>
        <v>2345</v>
      </c>
      <c r="K14" s="32">
        <f t="shared" ref="K14:L14" si="33">_xlfn.CEILING.MATH(J14+($G$14*(K$4-J$4)))</f>
        <v>4061</v>
      </c>
      <c r="L14" s="32">
        <f t="shared" si="33"/>
        <v>15501</v>
      </c>
      <c r="M14" s="37"/>
      <c r="N14" s="33"/>
      <c r="P14" s="32">
        <v>8</v>
      </c>
      <c r="Q14" s="34">
        <v>2266</v>
      </c>
      <c r="R14" s="34">
        <v>2376</v>
      </c>
      <c r="S14" s="35">
        <v>2588</v>
      </c>
      <c r="T14" s="34">
        <v>554</v>
      </c>
      <c r="U14" s="34">
        <v>1.9</v>
      </c>
      <c r="V14" s="34">
        <v>2.8</v>
      </c>
      <c r="X14" s="36" t="s">
        <v>39</v>
      </c>
      <c r="Y14" s="29" t="s">
        <v>37</v>
      </c>
      <c r="Z14" s="28">
        <v>4</v>
      </c>
      <c r="AA14" s="30">
        <f t="shared" si="7"/>
        <v>0</v>
      </c>
      <c r="AB14" s="31">
        <f t="shared" si="8"/>
        <v>1519.2</v>
      </c>
      <c r="AC14" s="31">
        <f t="shared" si="14"/>
        <v>1592.3999999999999</v>
      </c>
      <c r="AD14" s="31">
        <f t="shared" si="15"/>
        <v>1784.3999999999999</v>
      </c>
      <c r="AE14" s="31">
        <f t="shared" si="16"/>
        <v>343.2</v>
      </c>
      <c r="AF14" s="31">
        <f t="shared" si="17"/>
        <v>2127.6</v>
      </c>
      <c r="AG14" s="31">
        <f t="shared" si="18"/>
        <v>2470.7999999999997</v>
      </c>
      <c r="AH14" s="31">
        <f t="shared" si="19"/>
        <v>2814</v>
      </c>
      <c r="AI14" s="31">
        <f t="shared" si="20"/>
        <v>4873.2</v>
      </c>
      <c r="AJ14" s="31">
        <f t="shared" si="21"/>
        <v>18601.2</v>
      </c>
      <c r="AM14" s="38" t="s">
        <v>39</v>
      </c>
      <c r="AN14" s="103">
        <v>281</v>
      </c>
      <c r="AO14" s="103">
        <v>334</v>
      </c>
      <c r="AP14" s="103">
        <v>440</v>
      </c>
      <c r="AQ14" s="103">
        <v>202</v>
      </c>
      <c r="AS14" s="38" t="s">
        <v>39</v>
      </c>
      <c r="AT14" s="58">
        <f t="shared" si="9"/>
        <v>985</v>
      </c>
      <c r="AU14" s="58">
        <f t="shared" si="10"/>
        <v>993</v>
      </c>
      <c r="AV14" s="58">
        <f t="shared" si="22"/>
        <v>1047</v>
      </c>
      <c r="AW14" s="58">
        <f t="shared" si="23"/>
        <v>84</v>
      </c>
      <c r="AY14" s="38" t="s">
        <v>39</v>
      </c>
      <c r="AZ14" s="40">
        <f t="shared" si="11"/>
        <v>0.778041074249605</v>
      </c>
      <c r="BA14" s="40">
        <f t="shared" si="12"/>
        <v>0.74830444611906555</v>
      </c>
      <c r="BB14" s="40">
        <f t="shared" si="24"/>
        <v>0.7041022192333557</v>
      </c>
      <c r="BC14" s="40">
        <f t="shared" si="25"/>
        <v>0.2937062937062937</v>
      </c>
    </row>
    <row r="15" spans="1:55" s="13" customFormat="1" ht="15" thickBot="1" x14ac:dyDescent="0.35">
      <c r="A15" s="14" t="s">
        <v>40</v>
      </c>
      <c r="B15" s="101">
        <v>3</v>
      </c>
      <c r="C15" s="16"/>
      <c r="D15" s="17">
        <f t="shared" si="1"/>
        <v>1266</v>
      </c>
      <c r="E15" s="17">
        <f t="shared" si="2"/>
        <v>1327</v>
      </c>
      <c r="F15" s="17">
        <f t="shared" si="3"/>
        <v>1487</v>
      </c>
      <c r="G15" s="17">
        <f t="shared" si="4"/>
        <v>286</v>
      </c>
      <c r="H15" s="17">
        <f t="shared" si="5"/>
        <v>1773</v>
      </c>
      <c r="I15" s="17">
        <f t="shared" si="6"/>
        <v>2059</v>
      </c>
      <c r="J15" s="18">
        <f>_xlfn.CEILING.MATH(I15+($G$15*(J$4-I$4)))</f>
        <v>2345</v>
      </c>
      <c r="K15" s="18">
        <f>_xlfn.CEILING.MATH(J15+($G$15*(K$4-J$4)))</f>
        <v>4061</v>
      </c>
      <c r="L15" s="18">
        <f>_xlfn.CEILING.MATH(K15+($G$15*(L$4-K$4)))</f>
        <v>15501</v>
      </c>
      <c r="M15" s="10"/>
      <c r="N15" s="24"/>
      <c r="P15" s="18">
        <v>9</v>
      </c>
      <c r="Q15" s="25">
        <v>3022</v>
      </c>
      <c r="R15" s="25">
        <v>3166</v>
      </c>
      <c r="S15" s="26">
        <v>3491</v>
      </c>
      <c r="T15" s="25">
        <v>659</v>
      </c>
      <c r="U15" s="25">
        <v>1.8</v>
      </c>
      <c r="V15" s="25">
        <v>2.6</v>
      </c>
      <c r="X15" s="21" t="s">
        <v>40</v>
      </c>
      <c r="Y15" s="15" t="s">
        <v>33</v>
      </c>
      <c r="Z15" s="14">
        <v>1</v>
      </c>
      <c r="AA15" s="16">
        <f t="shared" si="7"/>
        <v>0</v>
      </c>
      <c r="AB15" s="17">
        <f t="shared" si="8"/>
        <v>1519.2</v>
      </c>
      <c r="AC15" s="17">
        <f t="shared" si="14"/>
        <v>1592.3999999999999</v>
      </c>
      <c r="AD15" s="17">
        <f t="shared" si="15"/>
        <v>1784.3999999999999</v>
      </c>
      <c r="AE15" s="17">
        <f t="shared" si="16"/>
        <v>343.2</v>
      </c>
      <c r="AF15" s="17">
        <f t="shared" si="17"/>
        <v>2127.6</v>
      </c>
      <c r="AG15" s="17">
        <f t="shared" si="18"/>
        <v>2470.7999999999997</v>
      </c>
      <c r="AH15" s="17">
        <f t="shared" si="19"/>
        <v>2814</v>
      </c>
      <c r="AI15" s="17">
        <f t="shared" si="20"/>
        <v>4873.2</v>
      </c>
      <c r="AJ15" s="17">
        <f t="shared" si="21"/>
        <v>18601.2</v>
      </c>
      <c r="AM15" s="22" t="s">
        <v>40</v>
      </c>
      <c r="AN15" s="103">
        <v>280.94416666666666</v>
      </c>
      <c r="AO15" s="103">
        <v>313.88833333333332</v>
      </c>
      <c r="AP15" s="103">
        <v>379.77666666666664</v>
      </c>
      <c r="AQ15" s="103">
        <v>114.97</v>
      </c>
      <c r="AS15" s="22" t="s">
        <v>40</v>
      </c>
      <c r="AT15" s="57">
        <f t="shared" si="9"/>
        <v>985.05583333333334</v>
      </c>
      <c r="AU15" s="57">
        <f t="shared" si="10"/>
        <v>1013.1116666666667</v>
      </c>
      <c r="AV15" s="57">
        <f t="shared" si="22"/>
        <v>1107.2233333333334</v>
      </c>
      <c r="AW15" s="57">
        <f t="shared" si="23"/>
        <v>171.03</v>
      </c>
      <c r="AY15" s="22" t="s">
        <v>40</v>
      </c>
      <c r="AZ15" s="23">
        <f t="shared" si="11"/>
        <v>0.77808517640863617</v>
      </c>
      <c r="BA15" s="23">
        <f t="shared" si="12"/>
        <v>0.76346018588294395</v>
      </c>
      <c r="BB15" s="23">
        <f t="shared" si="24"/>
        <v>0.74460210715086306</v>
      </c>
      <c r="BC15" s="23">
        <f t="shared" si="25"/>
        <v>0.598006993006993</v>
      </c>
    </row>
    <row r="16" spans="1:55" s="13" customFormat="1" ht="15" thickBot="1" x14ac:dyDescent="0.35">
      <c r="A16" s="14" t="s">
        <v>41</v>
      </c>
      <c r="B16" s="101">
        <v>5</v>
      </c>
      <c r="C16" s="16"/>
      <c r="D16" s="17">
        <v>1130</v>
      </c>
      <c r="E16" s="17">
        <v>1185</v>
      </c>
      <c r="F16" s="17">
        <v>1323</v>
      </c>
      <c r="G16" s="17">
        <v>210</v>
      </c>
      <c r="H16" s="17">
        <v>1533</v>
      </c>
      <c r="I16" s="17">
        <v>1743</v>
      </c>
      <c r="J16" s="18">
        <v>1953</v>
      </c>
      <c r="K16" s="18">
        <v>3213</v>
      </c>
      <c r="L16" s="18">
        <v>11613</v>
      </c>
      <c r="M16" s="10"/>
      <c r="N16" s="24"/>
      <c r="P16" s="18"/>
      <c r="Q16" s="25"/>
      <c r="R16" s="25"/>
      <c r="S16" s="26"/>
      <c r="T16" s="25"/>
      <c r="U16" s="25"/>
      <c r="V16" s="25"/>
      <c r="X16" s="21" t="s">
        <v>41</v>
      </c>
      <c r="Y16" s="15" t="s">
        <v>31</v>
      </c>
      <c r="Z16" s="14">
        <v>2</v>
      </c>
      <c r="AA16" s="16">
        <v>0</v>
      </c>
      <c r="AB16" s="17">
        <v>1356</v>
      </c>
      <c r="AC16" s="17">
        <v>1422</v>
      </c>
      <c r="AD16" s="17">
        <v>1587.6</v>
      </c>
      <c r="AE16" s="17">
        <v>252</v>
      </c>
      <c r="AF16" s="17">
        <v>1839.6</v>
      </c>
      <c r="AG16" s="17">
        <v>2091.6</v>
      </c>
      <c r="AH16" s="17">
        <v>2343.6</v>
      </c>
      <c r="AI16" s="17">
        <v>3855.6</v>
      </c>
      <c r="AJ16" s="17">
        <v>13935.6</v>
      </c>
      <c r="AM16" s="22" t="s">
        <v>41</v>
      </c>
      <c r="AN16" s="103">
        <v>307.95166666666665</v>
      </c>
      <c r="AO16" s="103">
        <v>337.90333333333331</v>
      </c>
      <c r="AP16" s="103">
        <v>397.80666666666667</v>
      </c>
      <c r="AQ16" s="103">
        <v>103</v>
      </c>
      <c r="AS16" s="22" t="s">
        <v>41</v>
      </c>
      <c r="AT16" s="57">
        <v>857</v>
      </c>
      <c r="AU16" s="57">
        <v>890</v>
      </c>
      <c r="AV16" s="57">
        <v>986</v>
      </c>
      <c r="AW16" s="57">
        <v>155</v>
      </c>
      <c r="AY16" s="22" t="s">
        <v>41</v>
      </c>
      <c r="AZ16" s="23">
        <v>0.75840707964601772</v>
      </c>
      <c r="BA16" s="23">
        <v>0.75105485232067515</v>
      </c>
      <c r="BB16" s="23">
        <v>0.74527588813303103</v>
      </c>
      <c r="BC16" s="23">
        <v>0.73809523809523814</v>
      </c>
    </row>
    <row r="17" spans="1:55" s="13" customFormat="1" ht="15" thickBot="1" x14ac:dyDescent="0.35">
      <c r="A17" s="14" t="s">
        <v>42</v>
      </c>
      <c r="B17" s="101">
        <v>4</v>
      </c>
      <c r="C17" s="16"/>
      <c r="D17" s="17">
        <f t="shared" ref="D17:D80" si="34">CEILING(SUMIF(P:P,B17,Q:Q)*$N$5,1)</f>
        <v>1467</v>
      </c>
      <c r="E17" s="17">
        <f t="shared" ref="E17:E80" si="35">CEILING(SUMIF(P:P,B17,R:R)*$N$5,1)</f>
        <v>1539</v>
      </c>
      <c r="F17" s="17">
        <f t="shared" ref="F17:F80" si="36">CEILING(SUMIF(P:P,B17,S:S)*$N$5,1)</f>
        <v>1702</v>
      </c>
      <c r="G17" s="17">
        <f t="shared" ref="G17:G80" si="37">CEILING(SUMIF(P:P,B17,T:T)*$N$5,1)</f>
        <v>305</v>
      </c>
      <c r="H17" s="17">
        <f t="shared" ref="H17:H80" si="38">F17+CEILING(SUMIF(P:P,B17,T:T)*$N$5,1)</f>
        <v>2007</v>
      </c>
      <c r="I17" s="17">
        <f t="shared" ref="I17:I80" si="39">H17+CEILING(SUMIF(P:P,B17,T:T)*$N$5,1)</f>
        <v>2312</v>
      </c>
      <c r="J17" s="18">
        <f>_xlfn.CEILING.MATH(I17+($G$17*(J$4-I$4)))</f>
        <v>2617</v>
      </c>
      <c r="K17" s="18">
        <f>_xlfn.CEILING.MATH(J17+($G$17*(K$4-J$4)))</f>
        <v>4447</v>
      </c>
      <c r="L17" s="18">
        <f>_xlfn.CEILING.MATH(K17+($G$17*(L$4-K$4)))</f>
        <v>16647</v>
      </c>
      <c r="M17" s="10"/>
      <c r="N17" s="24"/>
      <c r="P17" s="18">
        <v>10</v>
      </c>
      <c r="Q17" s="25">
        <v>3418</v>
      </c>
      <c r="R17" s="25">
        <v>3581</v>
      </c>
      <c r="S17" s="26">
        <v>3979</v>
      </c>
      <c r="T17" s="25">
        <v>800</v>
      </c>
      <c r="U17" s="25">
        <v>1.7</v>
      </c>
      <c r="V17" s="25">
        <v>2.4</v>
      </c>
      <c r="X17" s="21" t="s">
        <v>42</v>
      </c>
      <c r="Y17" s="15" t="s">
        <v>43</v>
      </c>
      <c r="Z17" s="14">
        <v>5</v>
      </c>
      <c r="AA17" s="16">
        <f t="shared" si="7"/>
        <v>0</v>
      </c>
      <c r="AB17" s="17">
        <f t="shared" si="8"/>
        <v>1760.3999999999999</v>
      </c>
      <c r="AC17" s="17">
        <f t="shared" si="14"/>
        <v>1846.8</v>
      </c>
      <c r="AD17" s="17">
        <f t="shared" si="15"/>
        <v>2042.3999999999999</v>
      </c>
      <c r="AE17" s="17">
        <f t="shared" si="16"/>
        <v>366</v>
      </c>
      <c r="AF17" s="17">
        <f t="shared" si="17"/>
        <v>2408.4</v>
      </c>
      <c r="AG17" s="17">
        <f t="shared" si="18"/>
        <v>2774.4</v>
      </c>
      <c r="AH17" s="17">
        <f t="shared" si="19"/>
        <v>3140.4</v>
      </c>
      <c r="AI17" s="17">
        <f t="shared" si="20"/>
        <v>5336.4</v>
      </c>
      <c r="AJ17" s="17">
        <f t="shared" si="21"/>
        <v>19976.399999999998</v>
      </c>
      <c r="AM17" s="22" t="s">
        <v>42</v>
      </c>
      <c r="AN17" s="103">
        <v>344.20166666666665</v>
      </c>
      <c r="AO17" s="103">
        <v>440.40333333333331</v>
      </c>
      <c r="AP17" s="103">
        <v>632.80666666666662</v>
      </c>
      <c r="AQ17" s="103">
        <v>282</v>
      </c>
      <c r="AS17" s="22" t="s">
        <v>42</v>
      </c>
      <c r="AT17" s="57">
        <f t="shared" si="9"/>
        <v>1122.7983333333334</v>
      </c>
      <c r="AU17" s="57">
        <f t="shared" si="10"/>
        <v>1098.5966666666668</v>
      </c>
      <c r="AV17" s="57">
        <f t="shared" si="22"/>
        <v>1069.1933333333334</v>
      </c>
      <c r="AW17" s="57">
        <f t="shared" si="23"/>
        <v>23</v>
      </c>
      <c r="AY17" s="22" t="s">
        <v>42</v>
      </c>
      <c r="AZ17" s="23">
        <f t="shared" si="11"/>
        <v>0.76537037037037037</v>
      </c>
      <c r="BA17" s="23">
        <f t="shared" si="12"/>
        <v>0.71383799003682058</v>
      </c>
      <c r="BB17" s="23">
        <f t="shared" si="24"/>
        <v>0.62819819819819822</v>
      </c>
      <c r="BC17" s="23">
        <f t="shared" si="25"/>
        <v>7.5409836065573776E-2</v>
      </c>
    </row>
    <row r="18" spans="1:55" s="13" customFormat="1" ht="15" thickBot="1" x14ac:dyDescent="0.35">
      <c r="A18" s="14" t="s">
        <v>44</v>
      </c>
      <c r="B18" s="101">
        <v>3</v>
      </c>
      <c r="C18" s="16"/>
      <c r="D18" s="17">
        <f t="shared" si="34"/>
        <v>1266</v>
      </c>
      <c r="E18" s="17">
        <f t="shared" si="35"/>
        <v>1327</v>
      </c>
      <c r="F18" s="17">
        <f t="shared" si="36"/>
        <v>1487</v>
      </c>
      <c r="G18" s="17">
        <f t="shared" si="37"/>
        <v>286</v>
      </c>
      <c r="H18" s="17">
        <f t="shared" si="38"/>
        <v>1773</v>
      </c>
      <c r="I18" s="17">
        <f t="shared" si="39"/>
        <v>2059</v>
      </c>
      <c r="J18" s="18">
        <f>_xlfn.CEILING.MATH(I18+($G$18*(J$4-I$4)))</f>
        <v>2345</v>
      </c>
      <c r="K18" s="18">
        <f>_xlfn.CEILING.MATH(J18+($G$18*(K$4-J$4)))</f>
        <v>4061</v>
      </c>
      <c r="L18" s="18">
        <f>_xlfn.CEILING.MATH(K18+($G$18*(L$4-K$4)))</f>
        <v>15501</v>
      </c>
      <c r="M18" s="10"/>
      <c r="N18" s="24"/>
      <c r="P18" s="18">
        <v>11</v>
      </c>
      <c r="Q18" s="25">
        <v>3813</v>
      </c>
      <c r="R18" s="25">
        <v>3995</v>
      </c>
      <c r="S18" s="26">
        <v>4189</v>
      </c>
      <c r="T18" s="25">
        <v>895</v>
      </c>
      <c r="U18" s="25">
        <v>1.6</v>
      </c>
      <c r="V18" s="25">
        <v>2.2999999999999998</v>
      </c>
      <c r="X18" s="21" t="s">
        <v>44</v>
      </c>
      <c r="Y18" s="15" t="s">
        <v>28</v>
      </c>
      <c r="Z18" s="14">
        <v>4</v>
      </c>
      <c r="AA18" s="16">
        <f t="shared" si="7"/>
        <v>0</v>
      </c>
      <c r="AB18" s="17">
        <f t="shared" si="8"/>
        <v>1519.2</v>
      </c>
      <c r="AC18" s="17">
        <f t="shared" si="14"/>
        <v>1592.3999999999999</v>
      </c>
      <c r="AD18" s="17">
        <f t="shared" si="15"/>
        <v>1784.3999999999999</v>
      </c>
      <c r="AE18" s="17">
        <f t="shared" si="16"/>
        <v>343.2</v>
      </c>
      <c r="AF18" s="17">
        <f t="shared" si="17"/>
        <v>2127.6</v>
      </c>
      <c r="AG18" s="17">
        <f t="shared" si="18"/>
        <v>2470.7999999999997</v>
      </c>
      <c r="AH18" s="17">
        <f t="shared" si="19"/>
        <v>2814</v>
      </c>
      <c r="AI18" s="17">
        <f t="shared" si="20"/>
        <v>4873.2</v>
      </c>
      <c r="AJ18" s="17">
        <f t="shared" si="21"/>
        <v>18601.2</v>
      </c>
      <c r="AM18" s="22" t="s">
        <v>44</v>
      </c>
      <c r="AN18" s="104">
        <v>290.54666666666668</v>
      </c>
      <c r="AO18" s="104">
        <v>333.09333333333336</v>
      </c>
      <c r="AP18" s="104">
        <v>418.18666666666667</v>
      </c>
      <c r="AQ18" s="104">
        <v>153.38</v>
      </c>
      <c r="AS18" s="22" t="s">
        <v>44</v>
      </c>
      <c r="AT18" s="57">
        <f t="shared" si="9"/>
        <v>975.45333333333338</v>
      </c>
      <c r="AU18" s="57">
        <f t="shared" si="10"/>
        <v>993.90666666666664</v>
      </c>
      <c r="AV18" s="57">
        <f t="shared" si="22"/>
        <v>1068.8133333333333</v>
      </c>
      <c r="AW18" s="57">
        <f t="shared" si="23"/>
        <v>132.62</v>
      </c>
      <c r="AY18" s="22" t="s">
        <v>44</v>
      </c>
      <c r="AZ18" s="23">
        <f t="shared" si="11"/>
        <v>0.77050026329647181</v>
      </c>
      <c r="BA18" s="23">
        <f t="shared" si="12"/>
        <v>0.74898769153479028</v>
      </c>
      <c r="BB18" s="23">
        <f t="shared" si="24"/>
        <v>0.71877157587984752</v>
      </c>
      <c r="BC18" s="23">
        <f t="shared" si="25"/>
        <v>0.46370629370629374</v>
      </c>
    </row>
    <row r="19" spans="1:55" s="13" customFormat="1" ht="15" thickBot="1" x14ac:dyDescent="0.35">
      <c r="A19" s="14" t="s">
        <v>45</v>
      </c>
      <c r="B19" s="101">
        <v>4</v>
      </c>
      <c r="C19" s="16"/>
      <c r="D19" s="17">
        <f t="shared" si="34"/>
        <v>1467</v>
      </c>
      <c r="E19" s="17">
        <f t="shared" si="35"/>
        <v>1539</v>
      </c>
      <c r="F19" s="17">
        <f t="shared" si="36"/>
        <v>1702</v>
      </c>
      <c r="G19" s="17">
        <f t="shared" si="37"/>
        <v>305</v>
      </c>
      <c r="H19" s="17">
        <f t="shared" si="38"/>
        <v>2007</v>
      </c>
      <c r="I19" s="17">
        <f t="shared" si="39"/>
        <v>2312</v>
      </c>
      <c r="J19" s="18">
        <f>_xlfn.CEILING.MATH(I19+($G$19*(J$4-I$4)))</f>
        <v>2617</v>
      </c>
      <c r="K19" s="18">
        <f>_xlfn.CEILING.MATH(J19+($G$19*(K$4-J$4)))</f>
        <v>4447</v>
      </c>
      <c r="L19" s="18">
        <f>_xlfn.CEILING.MATH(K19+($G$19*(L$4-K$4)))</f>
        <v>16647</v>
      </c>
      <c r="M19" s="10"/>
      <c r="N19" s="24"/>
      <c r="P19" s="18">
        <v>12</v>
      </c>
      <c r="Q19" s="25">
        <v>4653</v>
      </c>
      <c r="R19" s="25">
        <v>4878</v>
      </c>
      <c r="S19" s="26">
        <v>5016</v>
      </c>
      <c r="T19" s="25">
        <v>1018</v>
      </c>
      <c r="U19" s="25">
        <v>1.5</v>
      </c>
      <c r="V19" s="25">
        <v>2</v>
      </c>
      <c r="X19" s="21" t="s">
        <v>45</v>
      </c>
      <c r="Y19" s="15" t="s">
        <v>33</v>
      </c>
      <c r="Z19" s="14">
        <v>0</v>
      </c>
      <c r="AA19" s="16">
        <f t="shared" si="7"/>
        <v>0</v>
      </c>
      <c r="AB19" s="17">
        <f t="shared" si="8"/>
        <v>1760.3999999999999</v>
      </c>
      <c r="AC19" s="17">
        <f t="shared" si="14"/>
        <v>1846.8</v>
      </c>
      <c r="AD19" s="17">
        <f t="shared" si="15"/>
        <v>2042.3999999999999</v>
      </c>
      <c r="AE19" s="17">
        <f t="shared" si="16"/>
        <v>366</v>
      </c>
      <c r="AF19" s="17">
        <f t="shared" si="17"/>
        <v>2408.4</v>
      </c>
      <c r="AG19" s="17">
        <f t="shared" si="18"/>
        <v>2774.4</v>
      </c>
      <c r="AH19" s="17">
        <f t="shared" si="19"/>
        <v>3140.4</v>
      </c>
      <c r="AI19" s="17">
        <f t="shared" si="20"/>
        <v>5336.4</v>
      </c>
      <c r="AJ19" s="17">
        <f t="shared" si="21"/>
        <v>19976.399999999998</v>
      </c>
      <c r="AM19" s="22" t="s">
        <v>45</v>
      </c>
      <c r="AN19" s="103">
        <v>278.46666666666664</v>
      </c>
      <c r="AO19" s="103">
        <v>308.93333333333334</v>
      </c>
      <c r="AP19" s="103">
        <v>369.86666666666667</v>
      </c>
      <c r="AQ19" s="103">
        <v>105.06</v>
      </c>
      <c r="AS19" s="22" t="s">
        <v>45</v>
      </c>
      <c r="AT19" s="57">
        <f t="shared" si="9"/>
        <v>1188.5333333333333</v>
      </c>
      <c r="AU19" s="57">
        <f t="shared" si="10"/>
        <v>1230.0666666666666</v>
      </c>
      <c r="AV19" s="57">
        <f t="shared" si="22"/>
        <v>1332.1333333333332</v>
      </c>
      <c r="AW19" s="57">
        <f t="shared" si="23"/>
        <v>199.94</v>
      </c>
      <c r="AY19" s="22" t="s">
        <v>45</v>
      </c>
      <c r="AZ19" s="23">
        <f t="shared" si="11"/>
        <v>0.81017950465803223</v>
      </c>
      <c r="BA19" s="23">
        <f t="shared" si="12"/>
        <v>0.7992635910764565</v>
      </c>
      <c r="BB19" s="23">
        <f t="shared" si="24"/>
        <v>0.78268703486094782</v>
      </c>
      <c r="BC19" s="23">
        <f t="shared" si="25"/>
        <v>0.65554098360655733</v>
      </c>
    </row>
    <row r="20" spans="1:55" s="13" customFormat="1" ht="15" thickBot="1" x14ac:dyDescent="0.35">
      <c r="A20" s="14" t="s">
        <v>46</v>
      </c>
      <c r="B20" s="101">
        <v>3</v>
      </c>
      <c r="C20" s="16"/>
      <c r="D20" s="17">
        <f t="shared" si="34"/>
        <v>1266</v>
      </c>
      <c r="E20" s="17">
        <f t="shared" si="35"/>
        <v>1327</v>
      </c>
      <c r="F20" s="17">
        <f t="shared" si="36"/>
        <v>1487</v>
      </c>
      <c r="G20" s="17">
        <f t="shared" si="37"/>
        <v>286</v>
      </c>
      <c r="H20" s="17">
        <f t="shared" si="38"/>
        <v>1773</v>
      </c>
      <c r="I20" s="17">
        <f t="shared" si="39"/>
        <v>2059</v>
      </c>
      <c r="J20" s="18">
        <f>_xlfn.CEILING.MATH(I20+($G$20*(J$4-I$4)))</f>
        <v>2345</v>
      </c>
      <c r="K20" s="18">
        <f>_xlfn.CEILING.MATH(J20+($G$20*(K$4-J$4)))</f>
        <v>4061</v>
      </c>
      <c r="L20" s="18">
        <f>_xlfn.CEILING.MATH(K20+($G$20*(L$4-K$4)))</f>
        <v>15501</v>
      </c>
      <c r="M20" s="10"/>
      <c r="N20" s="24"/>
      <c r="P20" s="18">
        <v>13</v>
      </c>
      <c r="Q20" s="25">
        <v>5497</v>
      </c>
      <c r="R20" s="25">
        <v>5758</v>
      </c>
      <c r="S20" s="26">
        <v>5960</v>
      </c>
      <c r="T20" s="25">
        <v>1129</v>
      </c>
      <c r="U20" s="25">
        <v>1.4</v>
      </c>
      <c r="V20" s="25">
        <v>1.8</v>
      </c>
      <c r="X20" s="21" t="s">
        <v>46</v>
      </c>
      <c r="Y20" s="15" t="s">
        <v>33</v>
      </c>
      <c r="Z20" s="14">
        <v>1</v>
      </c>
      <c r="AA20" s="16">
        <f t="shared" si="7"/>
        <v>0</v>
      </c>
      <c r="AB20" s="17">
        <f t="shared" si="8"/>
        <v>1519.2</v>
      </c>
      <c r="AC20" s="17">
        <f t="shared" si="14"/>
        <v>1592.3999999999999</v>
      </c>
      <c r="AD20" s="17">
        <f t="shared" si="15"/>
        <v>1784.3999999999999</v>
      </c>
      <c r="AE20" s="17">
        <f t="shared" si="16"/>
        <v>343.2</v>
      </c>
      <c r="AF20" s="17">
        <f t="shared" si="17"/>
        <v>2127.6</v>
      </c>
      <c r="AG20" s="17">
        <f t="shared" si="18"/>
        <v>2470.7999999999997</v>
      </c>
      <c r="AH20" s="17">
        <f t="shared" si="19"/>
        <v>2814</v>
      </c>
      <c r="AI20" s="17">
        <f t="shared" si="20"/>
        <v>4873.2</v>
      </c>
      <c r="AJ20" s="17">
        <f t="shared" si="21"/>
        <v>18601.2</v>
      </c>
      <c r="AM20" s="22" t="s">
        <v>46</v>
      </c>
      <c r="AN20" s="103">
        <v>296.70166666666665</v>
      </c>
      <c r="AO20" s="103">
        <v>335.40333333333331</v>
      </c>
      <c r="AP20" s="103">
        <v>412.80666666666667</v>
      </c>
      <c r="AQ20" s="103">
        <v>138</v>
      </c>
      <c r="AS20" s="22" t="s">
        <v>46</v>
      </c>
      <c r="AT20" s="57">
        <f t="shared" si="9"/>
        <v>969.2983333333334</v>
      </c>
      <c r="AU20" s="57">
        <f t="shared" si="10"/>
        <v>991.59666666666669</v>
      </c>
      <c r="AV20" s="57">
        <f t="shared" si="22"/>
        <v>1074.1933333333334</v>
      </c>
      <c r="AW20" s="57">
        <f t="shared" si="23"/>
        <v>148</v>
      </c>
      <c r="AY20" s="22" t="s">
        <v>46</v>
      </c>
      <c r="AZ20" s="23">
        <f t="shared" si="11"/>
        <v>0.76563849394418115</v>
      </c>
      <c r="BA20" s="23">
        <f t="shared" si="12"/>
        <v>0.74724692288369754</v>
      </c>
      <c r="BB20" s="23">
        <f t="shared" si="24"/>
        <v>0.72238959874467612</v>
      </c>
      <c r="BC20" s="23">
        <f t="shared" si="25"/>
        <v>0.5174825174825175</v>
      </c>
    </row>
    <row r="21" spans="1:55" s="13" customFormat="1" ht="15" thickBot="1" x14ac:dyDescent="0.35">
      <c r="A21" s="14" t="s">
        <v>47</v>
      </c>
      <c r="B21" s="101">
        <v>3</v>
      </c>
      <c r="C21" s="16"/>
      <c r="D21" s="17">
        <f t="shared" si="34"/>
        <v>1266</v>
      </c>
      <c r="E21" s="17">
        <f t="shared" si="35"/>
        <v>1327</v>
      </c>
      <c r="F21" s="17">
        <f t="shared" si="36"/>
        <v>1487</v>
      </c>
      <c r="G21" s="17">
        <f t="shared" si="37"/>
        <v>286</v>
      </c>
      <c r="H21" s="17">
        <f t="shared" si="38"/>
        <v>1773</v>
      </c>
      <c r="I21" s="17">
        <f t="shared" si="39"/>
        <v>2059</v>
      </c>
      <c r="J21" s="18">
        <f>_xlfn.CEILING.MATH(I21+($G$21*(J$4-I$4)))</f>
        <v>2345</v>
      </c>
      <c r="K21" s="18">
        <f>_xlfn.CEILING.MATH(J21+($G$21*(K$4-J$4)))</f>
        <v>4061</v>
      </c>
      <c r="L21" s="18">
        <f>_xlfn.CEILING.MATH(K21+($G$21*(L$4-K$4)))</f>
        <v>15501</v>
      </c>
      <c r="M21" s="10"/>
      <c r="N21" s="24"/>
      <c r="P21" s="18">
        <v>14</v>
      </c>
      <c r="Q21" s="25">
        <v>5665</v>
      </c>
      <c r="R21" s="25">
        <v>6073</v>
      </c>
      <c r="S21" s="26">
        <v>6639</v>
      </c>
      <c r="T21" s="25">
        <v>1190</v>
      </c>
      <c r="U21" s="25">
        <v>1.4</v>
      </c>
      <c r="V21" s="25">
        <v>1.8</v>
      </c>
      <c r="X21" s="21" t="s">
        <v>47</v>
      </c>
      <c r="Y21" s="15" t="s">
        <v>33</v>
      </c>
      <c r="Z21" s="14">
        <v>1</v>
      </c>
      <c r="AA21" s="16">
        <f t="shared" si="7"/>
        <v>0</v>
      </c>
      <c r="AB21" s="17">
        <f t="shared" si="8"/>
        <v>1519.2</v>
      </c>
      <c r="AC21" s="17">
        <f t="shared" si="14"/>
        <v>1592.3999999999999</v>
      </c>
      <c r="AD21" s="17">
        <f t="shared" si="15"/>
        <v>1784.3999999999999</v>
      </c>
      <c r="AE21" s="17">
        <f t="shared" si="16"/>
        <v>343.2</v>
      </c>
      <c r="AF21" s="17">
        <f t="shared" si="17"/>
        <v>2127.6</v>
      </c>
      <c r="AG21" s="17">
        <f t="shared" si="18"/>
        <v>2470.7999999999997</v>
      </c>
      <c r="AH21" s="17">
        <f t="shared" si="19"/>
        <v>2814</v>
      </c>
      <c r="AI21" s="17">
        <f t="shared" si="20"/>
        <v>4873.2</v>
      </c>
      <c r="AJ21" s="17">
        <f t="shared" si="21"/>
        <v>18601.2</v>
      </c>
      <c r="AM21" s="22" t="s">
        <v>47</v>
      </c>
      <c r="AN21" s="103">
        <v>278.70166666666665</v>
      </c>
      <c r="AO21" s="103">
        <v>309.40333333333331</v>
      </c>
      <c r="AP21" s="103">
        <v>370.80666666666667</v>
      </c>
      <c r="AQ21" s="103">
        <v>106</v>
      </c>
      <c r="AS21" s="22" t="s">
        <v>47</v>
      </c>
      <c r="AT21" s="57">
        <f t="shared" si="9"/>
        <v>987.2983333333334</v>
      </c>
      <c r="AU21" s="57">
        <f t="shared" si="10"/>
        <v>1017.5966666666667</v>
      </c>
      <c r="AV21" s="57">
        <f t="shared" si="22"/>
        <v>1116.1933333333334</v>
      </c>
      <c r="AW21" s="57">
        <f t="shared" si="23"/>
        <v>180</v>
      </c>
      <c r="AY21" s="22" t="s">
        <v>47</v>
      </c>
      <c r="AZ21" s="23">
        <f t="shared" si="11"/>
        <v>0.77985650342285417</v>
      </c>
      <c r="BA21" s="23">
        <f t="shared" si="12"/>
        <v>0.76683998995227332</v>
      </c>
      <c r="BB21" s="23">
        <f t="shared" si="24"/>
        <v>0.75063438690876494</v>
      </c>
      <c r="BC21" s="23">
        <f t="shared" si="25"/>
        <v>0.62937062937062938</v>
      </c>
    </row>
    <row r="22" spans="1:55" s="13" customFormat="1" ht="15" thickBot="1" x14ac:dyDescent="0.35">
      <c r="A22" s="14" t="s">
        <v>48</v>
      </c>
      <c r="B22" s="101">
        <v>3</v>
      </c>
      <c r="C22" s="16">
        <v>200</v>
      </c>
      <c r="D22" s="17">
        <f t="shared" si="34"/>
        <v>1266</v>
      </c>
      <c r="E22" s="17">
        <f t="shared" si="35"/>
        <v>1327</v>
      </c>
      <c r="F22" s="17">
        <f t="shared" si="36"/>
        <v>1487</v>
      </c>
      <c r="G22" s="17">
        <f t="shared" si="37"/>
        <v>286</v>
      </c>
      <c r="H22" s="17">
        <f t="shared" si="38"/>
        <v>1773</v>
      </c>
      <c r="I22" s="17">
        <f t="shared" si="39"/>
        <v>2059</v>
      </c>
      <c r="J22" s="18">
        <f>_xlfn.CEILING.MATH(I22+($G$22*(J$4-I$4)))</f>
        <v>2345</v>
      </c>
      <c r="K22" s="18">
        <f>_xlfn.CEILING.MATH(J22+($G$22*(K$4-J$4)))</f>
        <v>4061</v>
      </c>
      <c r="L22" s="18">
        <f>_xlfn.CEILING.MATH(K22+($G$22*(L$4-K$4)))</f>
        <v>15501</v>
      </c>
      <c r="M22" s="10"/>
      <c r="N22" s="24"/>
      <c r="P22" s="18">
        <v>15</v>
      </c>
      <c r="Q22" s="25">
        <v>6787</v>
      </c>
      <c r="R22" s="25">
        <v>7196</v>
      </c>
      <c r="S22" s="26">
        <v>7770</v>
      </c>
      <c r="T22" s="25">
        <v>1294</v>
      </c>
      <c r="U22" s="25">
        <v>1.3</v>
      </c>
      <c r="V22" s="25">
        <v>1.6</v>
      </c>
      <c r="X22" s="21" t="s">
        <v>48</v>
      </c>
      <c r="Y22" s="15" t="s">
        <v>33</v>
      </c>
      <c r="Z22" s="14">
        <v>1</v>
      </c>
      <c r="AA22" s="16">
        <f t="shared" si="7"/>
        <v>240</v>
      </c>
      <c r="AB22" s="17">
        <f t="shared" si="8"/>
        <v>1519.2</v>
      </c>
      <c r="AC22" s="17">
        <f t="shared" si="14"/>
        <v>1592.3999999999999</v>
      </c>
      <c r="AD22" s="17">
        <f t="shared" si="15"/>
        <v>1784.3999999999999</v>
      </c>
      <c r="AE22" s="17">
        <f t="shared" si="16"/>
        <v>343.2</v>
      </c>
      <c r="AF22" s="17">
        <f t="shared" si="17"/>
        <v>2127.6</v>
      </c>
      <c r="AG22" s="17">
        <f t="shared" si="18"/>
        <v>2470.7999999999997</v>
      </c>
      <c r="AH22" s="17">
        <f t="shared" si="19"/>
        <v>2814</v>
      </c>
      <c r="AI22" s="17">
        <f t="shared" si="20"/>
        <v>4873.2</v>
      </c>
      <c r="AJ22" s="17">
        <f t="shared" si="21"/>
        <v>18601.2</v>
      </c>
      <c r="AM22" s="22" t="s">
        <v>48</v>
      </c>
      <c r="AN22" s="104">
        <v>256.70166666666665</v>
      </c>
      <c r="AO22" s="104">
        <v>285.40333333333331</v>
      </c>
      <c r="AP22" s="104">
        <v>342.80666666666667</v>
      </c>
      <c r="AQ22" s="104">
        <v>93</v>
      </c>
      <c r="AS22" s="22" t="s">
        <v>48</v>
      </c>
      <c r="AT22" s="57">
        <f t="shared" si="9"/>
        <v>1009.2983333333334</v>
      </c>
      <c r="AU22" s="57">
        <f t="shared" si="10"/>
        <v>1041.5966666666668</v>
      </c>
      <c r="AV22" s="57">
        <f t="shared" si="22"/>
        <v>1144.1933333333334</v>
      </c>
      <c r="AW22" s="57">
        <f t="shared" si="23"/>
        <v>193</v>
      </c>
      <c r="AY22" s="22" t="s">
        <v>48</v>
      </c>
      <c r="AZ22" s="23">
        <f t="shared" si="11"/>
        <v>0.79723407056345452</v>
      </c>
      <c r="BA22" s="23">
        <f t="shared" si="12"/>
        <v>0.78492589801557411</v>
      </c>
      <c r="BB22" s="23">
        <f t="shared" si="24"/>
        <v>0.76946424568482408</v>
      </c>
      <c r="BC22" s="23">
        <f t="shared" si="25"/>
        <v>0.67482517482517479</v>
      </c>
    </row>
    <row r="23" spans="1:55" s="13" customFormat="1" ht="16.2" thickBot="1" x14ac:dyDescent="0.35">
      <c r="A23" s="14" t="s">
        <v>49</v>
      </c>
      <c r="B23" s="101">
        <v>5</v>
      </c>
      <c r="C23" s="16"/>
      <c r="D23" s="17">
        <f t="shared" si="34"/>
        <v>1602</v>
      </c>
      <c r="E23" s="17">
        <f t="shared" si="35"/>
        <v>1681</v>
      </c>
      <c r="F23" s="17">
        <f t="shared" si="36"/>
        <v>1855</v>
      </c>
      <c r="G23" s="17">
        <f t="shared" si="37"/>
        <v>343</v>
      </c>
      <c r="H23" s="17">
        <f t="shared" si="38"/>
        <v>2198</v>
      </c>
      <c r="I23" s="17">
        <f t="shared" si="39"/>
        <v>2541</v>
      </c>
      <c r="J23" s="18">
        <f>_xlfn.CEILING.MATH(I23+($G$23*(J$4-I$4)))</f>
        <v>2884</v>
      </c>
      <c r="K23" s="18">
        <f>_xlfn.CEILING.MATH(J23+($G$23*(K$4-J$4)))</f>
        <v>4942</v>
      </c>
      <c r="L23" s="18">
        <f>_xlfn.CEILING.MATH(K23+($G$23*(L$4-K$4)))</f>
        <v>18662</v>
      </c>
      <c r="M23" s="10"/>
      <c r="N23" s="24"/>
      <c r="P23" s="18" t="s">
        <v>50</v>
      </c>
      <c r="Q23" s="41">
        <v>413</v>
      </c>
      <c r="R23" s="41">
        <v>444</v>
      </c>
      <c r="S23" s="41">
        <v>466</v>
      </c>
      <c r="T23" s="41">
        <v>32</v>
      </c>
      <c r="U23" s="18"/>
      <c r="V23" s="18"/>
      <c r="X23" s="21" t="s">
        <v>49</v>
      </c>
      <c r="Y23" s="15" t="s">
        <v>37</v>
      </c>
      <c r="Z23" s="14">
        <v>4</v>
      </c>
      <c r="AA23" s="16">
        <f t="shared" si="7"/>
        <v>0</v>
      </c>
      <c r="AB23" s="17">
        <f t="shared" si="8"/>
        <v>1922.3999999999999</v>
      </c>
      <c r="AC23" s="17">
        <f t="shared" si="14"/>
        <v>2017.1999999999998</v>
      </c>
      <c r="AD23" s="17">
        <f t="shared" si="15"/>
        <v>2226</v>
      </c>
      <c r="AE23" s="17">
        <f t="shared" si="16"/>
        <v>411.59999999999997</v>
      </c>
      <c r="AF23" s="17">
        <f t="shared" si="17"/>
        <v>2637.6</v>
      </c>
      <c r="AG23" s="17">
        <f t="shared" si="18"/>
        <v>3049.2</v>
      </c>
      <c r="AH23" s="17">
        <f t="shared" si="19"/>
        <v>3460.7999999999997</v>
      </c>
      <c r="AI23" s="17">
        <f t="shared" si="20"/>
        <v>5930.4</v>
      </c>
      <c r="AJ23" s="17">
        <f t="shared" si="21"/>
        <v>22394.399999999998</v>
      </c>
      <c r="AM23" s="22" t="s">
        <v>49</v>
      </c>
      <c r="AN23" s="103">
        <v>258.45833333333337</v>
      </c>
      <c r="AO23" s="103">
        <v>268.91666666666663</v>
      </c>
      <c r="AP23" s="103">
        <v>289.83333333333337</v>
      </c>
      <c r="AQ23" s="103">
        <v>66.833333333333329</v>
      </c>
      <c r="AS23" s="22" t="s">
        <v>49</v>
      </c>
      <c r="AT23" s="57">
        <f t="shared" si="9"/>
        <v>1343.5416666666665</v>
      </c>
      <c r="AU23" s="57">
        <f t="shared" si="10"/>
        <v>1412.0833333333335</v>
      </c>
      <c r="AV23" s="57">
        <f t="shared" si="22"/>
        <v>1565.1666666666665</v>
      </c>
      <c r="AW23" s="57">
        <f t="shared" si="23"/>
        <v>276.16666666666669</v>
      </c>
      <c r="AY23" s="22" t="s">
        <v>49</v>
      </c>
      <c r="AZ23" s="23">
        <f t="shared" si="11"/>
        <v>0.83866521015397411</v>
      </c>
      <c r="BA23" s="23">
        <f t="shared" si="12"/>
        <v>0.84002577830656366</v>
      </c>
      <c r="BB23" s="23">
        <f t="shared" si="24"/>
        <v>0.84375561545372857</v>
      </c>
      <c r="BC23" s="23">
        <f t="shared" si="25"/>
        <v>0.80515063168124401</v>
      </c>
    </row>
    <row r="24" spans="1:55" s="13" customFormat="1" ht="15" thickBot="1" x14ac:dyDescent="0.35">
      <c r="A24" s="14" t="s">
        <v>51</v>
      </c>
      <c r="B24" s="101">
        <v>3</v>
      </c>
      <c r="C24" s="16"/>
      <c r="D24" s="17">
        <f t="shared" si="34"/>
        <v>1266</v>
      </c>
      <c r="E24" s="17">
        <f t="shared" si="35"/>
        <v>1327</v>
      </c>
      <c r="F24" s="17">
        <f t="shared" si="36"/>
        <v>1487</v>
      </c>
      <c r="G24" s="17">
        <f t="shared" si="37"/>
        <v>286</v>
      </c>
      <c r="H24" s="17">
        <f t="shared" si="38"/>
        <v>1773</v>
      </c>
      <c r="I24" s="17">
        <f t="shared" si="39"/>
        <v>2059</v>
      </c>
      <c r="J24" s="18">
        <f>_xlfn.CEILING.MATH(I24+($G$24*(J$4-I$4)))</f>
        <v>2345</v>
      </c>
      <c r="K24" s="18">
        <f>_xlfn.CEILING.MATH(J24+($G$24*(K$4-J$4)))</f>
        <v>4061</v>
      </c>
      <c r="L24" s="18">
        <f>_xlfn.CEILING.MATH(K24+($G$24*(L$4-K$4)))</f>
        <v>15501</v>
      </c>
      <c r="M24" s="10"/>
      <c r="N24" s="24"/>
      <c r="X24" s="21" t="s">
        <v>51</v>
      </c>
      <c r="Y24" s="15" t="s">
        <v>28</v>
      </c>
      <c r="Z24" s="14">
        <v>5</v>
      </c>
      <c r="AA24" s="16">
        <f t="shared" si="7"/>
        <v>0</v>
      </c>
      <c r="AB24" s="17">
        <f t="shared" si="8"/>
        <v>1519.2</v>
      </c>
      <c r="AC24" s="17">
        <f t="shared" si="14"/>
        <v>1592.3999999999999</v>
      </c>
      <c r="AD24" s="17">
        <f t="shared" si="15"/>
        <v>1784.3999999999999</v>
      </c>
      <c r="AE24" s="17">
        <f t="shared" si="16"/>
        <v>343.2</v>
      </c>
      <c r="AF24" s="17">
        <f t="shared" si="17"/>
        <v>2127.6</v>
      </c>
      <c r="AG24" s="17">
        <f t="shared" si="18"/>
        <v>2470.7999999999997</v>
      </c>
      <c r="AH24" s="17">
        <f t="shared" si="19"/>
        <v>2814</v>
      </c>
      <c r="AI24" s="17">
        <f t="shared" si="20"/>
        <v>4873.2</v>
      </c>
      <c r="AJ24" s="17">
        <f t="shared" si="21"/>
        <v>18601.2</v>
      </c>
      <c r="AM24" s="22" t="s">
        <v>51</v>
      </c>
      <c r="AN24" s="103">
        <v>413.52191666666664</v>
      </c>
      <c r="AO24" s="103">
        <v>449.04383333333328</v>
      </c>
      <c r="AP24" s="103">
        <v>520.08766666666668</v>
      </c>
      <c r="AQ24" s="103">
        <v>113</v>
      </c>
      <c r="AS24" s="22" t="s">
        <v>51</v>
      </c>
      <c r="AT24" s="57">
        <f t="shared" si="9"/>
        <v>852.47808333333342</v>
      </c>
      <c r="AU24" s="57">
        <f t="shared" si="10"/>
        <v>877.95616666666672</v>
      </c>
      <c r="AV24" s="57">
        <f t="shared" si="22"/>
        <v>966.91233333333332</v>
      </c>
      <c r="AW24" s="57">
        <f t="shared" si="23"/>
        <v>173</v>
      </c>
      <c r="AY24" s="22" t="s">
        <v>51</v>
      </c>
      <c r="AZ24" s="23">
        <f t="shared" si="11"/>
        <v>0.67336341495523966</v>
      </c>
      <c r="BA24" s="23">
        <f t="shared" si="12"/>
        <v>0.66160977141421762</v>
      </c>
      <c r="BB24" s="23">
        <f t="shared" si="24"/>
        <v>0.65024366733916161</v>
      </c>
      <c r="BC24" s="23">
        <f t="shared" si="25"/>
        <v>0.6048951048951049</v>
      </c>
    </row>
    <row r="25" spans="1:55" s="13" customFormat="1" ht="15" thickBot="1" x14ac:dyDescent="0.35">
      <c r="A25" s="14" t="s">
        <v>52</v>
      </c>
      <c r="B25" s="101">
        <v>3</v>
      </c>
      <c r="C25" s="16">
        <v>200</v>
      </c>
      <c r="D25" s="17">
        <f t="shared" si="34"/>
        <v>1266</v>
      </c>
      <c r="E25" s="17">
        <f t="shared" si="35"/>
        <v>1327</v>
      </c>
      <c r="F25" s="17">
        <f t="shared" si="36"/>
        <v>1487</v>
      </c>
      <c r="G25" s="17">
        <f t="shared" si="37"/>
        <v>286</v>
      </c>
      <c r="H25" s="17">
        <f t="shared" si="38"/>
        <v>1773</v>
      </c>
      <c r="I25" s="17">
        <f t="shared" si="39"/>
        <v>2059</v>
      </c>
      <c r="J25" s="18">
        <f>_xlfn.CEILING.MATH(I25+($G$25*(J$4-I$4)))</f>
        <v>2345</v>
      </c>
      <c r="K25" s="18">
        <f>_xlfn.CEILING.MATH(J25+($G$25*(K$4-J$4)))</f>
        <v>4061</v>
      </c>
      <c r="L25" s="18">
        <f>_xlfn.CEILING.MATH(K25+($G$25*(L$4-K$4)))</f>
        <v>15501</v>
      </c>
      <c r="M25" s="10"/>
      <c r="N25" s="24"/>
      <c r="X25" s="21" t="s">
        <v>52</v>
      </c>
      <c r="Y25" s="15" t="s">
        <v>33</v>
      </c>
      <c r="Z25" s="14">
        <v>2</v>
      </c>
      <c r="AA25" s="16">
        <f t="shared" si="7"/>
        <v>240</v>
      </c>
      <c r="AB25" s="17">
        <f t="shared" si="8"/>
        <v>1519.2</v>
      </c>
      <c r="AC25" s="17">
        <f t="shared" si="14"/>
        <v>1592.3999999999999</v>
      </c>
      <c r="AD25" s="17">
        <f t="shared" si="15"/>
        <v>1784.3999999999999</v>
      </c>
      <c r="AE25" s="17">
        <f t="shared" si="16"/>
        <v>343.2</v>
      </c>
      <c r="AF25" s="17">
        <f t="shared" si="17"/>
        <v>2127.6</v>
      </c>
      <c r="AG25" s="17">
        <f t="shared" si="18"/>
        <v>2470.7999999999997</v>
      </c>
      <c r="AH25" s="17">
        <f t="shared" si="19"/>
        <v>2814</v>
      </c>
      <c r="AI25" s="17">
        <f t="shared" si="20"/>
        <v>4873.2</v>
      </c>
      <c r="AJ25" s="17">
        <f t="shared" si="21"/>
        <v>18601.2</v>
      </c>
      <c r="AM25" s="22" t="s">
        <v>52</v>
      </c>
      <c r="AN25" s="103">
        <v>239.10833333333335</v>
      </c>
      <c r="AO25" s="103">
        <v>250.21666666666667</v>
      </c>
      <c r="AP25" s="103">
        <v>272.43333333333334</v>
      </c>
      <c r="AQ25" s="103">
        <v>56</v>
      </c>
      <c r="AS25" s="22" t="s">
        <v>52</v>
      </c>
      <c r="AT25" s="57">
        <f t="shared" si="9"/>
        <v>1026.8916666666667</v>
      </c>
      <c r="AU25" s="57">
        <f t="shared" si="10"/>
        <v>1076.7833333333333</v>
      </c>
      <c r="AV25" s="57">
        <f t="shared" si="22"/>
        <v>1214.5666666666666</v>
      </c>
      <c r="AW25" s="57">
        <f t="shared" si="23"/>
        <v>230</v>
      </c>
      <c r="AY25" s="22" t="s">
        <v>52</v>
      </c>
      <c r="AZ25" s="23"/>
      <c r="BA25" s="23">
        <f t="shared" si="12"/>
        <v>0.8114418487817131</v>
      </c>
      <c r="BB25" s="23">
        <f t="shared" si="24"/>
        <v>0.81678995740865268</v>
      </c>
      <c r="BC25" s="23">
        <f t="shared" si="25"/>
        <v>0.80419580419580416</v>
      </c>
    </row>
    <row r="26" spans="1:55" s="13" customFormat="1" ht="15" thickBot="1" x14ac:dyDescent="0.35">
      <c r="A26" s="14" t="s">
        <v>53</v>
      </c>
      <c r="B26" s="101">
        <v>4</v>
      </c>
      <c r="C26" s="16"/>
      <c r="D26" s="17">
        <f t="shared" si="34"/>
        <v>1467</v>
      </c>
      <c r="E26" s="17">
        <f t="shared" si="35"/>
        <v>1539</v>
      </c>
      <c r="F26" s="17">
        <f t="shared" si="36"/>
        <v>1702</v>
      </c>
      <c r="G26" s="17">
        <f t="shared" si="37"/>
        <v>305</v>
      </c>
      <c r="H26" s="17">
        <f t="shared" si="38"/>
        <v>2007</v>
      </c>
      <c r="I26" s="17">
        <f t="shared" si="39"/>
        <v>2312</v>
      </c>
      <c r="J26" s="18">
        <f>_xlfn.CEILING.MATH(I26+($G$26*(J$4-I$4)))</f>
        <v>2617</v>
      </c>
      <c r="K26" s="18">
        <f>_xlfn.CEILING.MATH(J26+($G$26*(K$4-J$4)))</f>
        <v>4447</v>
      </c>
      <c r="L26" s="18">
        <f>_xlfn.CEILING.MATH(K26+($G$26*(L$4-K$4)))</f>
        <v>16647</v>
      </c>
      <c r="M26" s="10"/>
      <c r="N26" s="24"/>
      <c r="X26" s="21" t="s">
        <v>53</v>
      </c>
      <c r="Y26" s="15" t="s">
        <v>33</v>
      </c>
      <c r="Z26" s="14">
        <v>0</v>
      </c>
      <c r="AA26" s="16">
        <f t="shared" si="7"/>
        <v>0</v>
      </c>
      <c r="AB26" s="17">
        <f t="shared" si="8"/>
        <v>1760.3999999999999</v>
      </c>
      <c r="AC26" s="17">
        <f t="shared" si="14"/>
        <v>1846.8</v>
      </c>
      <c r="AD26" s="17">
        <f t="shared" si="15"/>
        <v>2042.3999999999999</v>
      </c>
      <c r="AE26" s="17">
        <f t="shared" si="16"/>
        <v>366</v>
      </c>
      <c r="AF26" s="17">
        <f t="shared" si="17"/>
        <v>2408.4</v>
      </c>
      <c r="AG26" s="17">
        <f t="shared" si="18"/>
        <v>2774.4</v>
      </c>
      <c r="AH26" s="17">
        <f t="shared" si="19"/>
        <v>3140.4</v>
      </c>
      <c r="AI26" s="17">
        <f t="shared" si="20"/>
        <v>5336.4</v>
      </c>
      <c r="AJ26" s="17">
        <f t="shared" si="21"/>
        <v>19976.399999999998</v>
      </c>
      <c r="AM26" s="22" t="s">
        <v>53</v>
      </c>
      <c r="AN26" s="103">
        <v>278.20166666666665</v>
      </c>
      <c r="AO26" s="103">
        <v>308.40333333333331</v>
      </c>
      <c r="AP26" s="103">
        <v>368.80666666666667</v>
      </c>
      <c r="AQ26" s="103">
        <v>104</v>
      </c>
      <c r="AS26" s="22" t="s">
        <v>53</v>
      </c>
      <c r="AT26" s="57">
        <f t="shared" si="9"/>
        <v>1188.7983333333334</v>
      </c>
      <c r="AU26" s="57">
        <f t="shared" si="10"/>
        <v>1230.5966666666668</v>
      </c>
      <c r="AV26" s="57">
        <f t="shared" si="22"/>
        <v>1333.1933333333334</v>
      </c>
      <c r="AW26" s="57">
        <f t="shared" si="23"/>
        <v>201</v>
      </c>
      <c r="AY26" s="22" t="s">
        <v>53</v>
      </c>
      <c r="AZ26" s="23">
        <f t="shared" si="11"/>
        <v>0.81036014542149515</v>
      </c>
      <c r="BA26" s="23">
        <f t="shared" si="12"/>
        <v>0.79960797054364319</v>
      </c>
      <c r="BB26" s="23">
        <f t="shared" si="24"/>
        <v>0.78330983157070122</v>
      </c>
      <c r="BC26" s="23">
        <f t="shared" si="25"/>
        <v>0.65901639344262297</v>
      </c>
    </row>
    <row r="27" spans="1:55" s="13" customFormat="1" ht="15" thickBot="1" x14ac:dyDescent="0.35">
      <c r="A27" s="14" t="s">
        <v>54</v>
      </c>
      <c r="B27" s="101">
        <v>4</v>
      </c>
      <c r="C27" s="16"/>
      <c r="D27" s="17">
        <f t="shared" si="34"/>
        <v>1467</v>
      </c>
      <c r="E27" s="17">
        <f t="shared" si="35"/>
        <v>1539</v>
      </c>
      <c r="F27" s="17">
        <f t="shared" si="36"/>
        <v>1702</v>
      </c>
      <c r="G27" s="17">
        <f t="shared" si="37"/>
        <v>305</v>
      </c>
      <c r="H27" s="17">
        <f t="shared" si="38"/>
        <v>2007</v>
      </c>
      <c r="I27" s="17">
        <f t="shared" si="39"/>
        <v>2312</v>
      </c>
      <c r="J27" s="18">
        <f>_xlfn.CEILING.MATH(I27+($G$27*(J$4-I$4)))</f>
        <v>2617</v>
      </c>
      <c r="K27" s="18">
        <f>_xlfn.CEILING.MATH(J27+($G$27*(K$4-J$4)))</f>
        <v>4447</v>
      </c>
      <c r="L27" s="18">
        <f>_xlfn.CEILING.MATH(K27+($G$27*(L$4-K$4)))</f>
        <v>16647</v>
      </c>
      <c r="M27" s="10"/>
      <c r="N27" s="24"/>
      <c r="X27" s="21" t="s">
        <v>54</v>
      </c>
      <c r="Y27" s="15" t="s">
        <v>55</v>
      </c>
      <c r="Z27" s="14">
        <v>3</v>
      </c>
      <c r="AA27" s="16">
        <f t="shared" si="7"/>
        <v>0</v>
      </c>
      <c r="AB27" s="17">
        <f t="shared" si="8"/>
        <v>1760.3999999999999</v>
      </c>
      <c r="AC27" s="17">
        <f t="shared" si="14"/>
        <v>1846.8</v>
      </c>
      <c r="AD27" s="17">
        <f t="shared" si="15"/>
        <v>2042.3999999999999</v>
      </c>
      <c r="AE27" s="17">
        <f t="shared" si="16"/>
        <v>366</v>
      </c>
      <c r="AF27" s="17">
        <f t="shared" si="17"/>
        <v>2408.4</v>
      </c>
      <c r="AG27" s="17">
        <f t="shared" si="18"/>
        <v>2774.4</v>
      </c>
      <c r="AH27" s="17">
        <f t="shared" si="19"/>
        <v>3140.4</v>
      </c>
      <c r="AI27" s="17">
        <f t="shared" si="20"/>
        <v>5336.4</v>
      </c>
      <c r="AJ27" s="17">
        <f t="shared" si="21"/>
        <v>19976.399999999998</v>
      </c>
      <c r="AM27" s="22" t="s">
        <v>54</v>
      </c>
      <c r="AN27" s="104">
        <v>283.17666666666668</v>
      </c>
      <c r="AO27" s="104">
        <v>318.35333333333335</v>
      </c>
      <c r="AP27" s="104">
        <v>388.70666666666671</v>
      </c>
      <c r="AQ27" s="104">
        <v>123.9</v>
      </c>
      <c r="AS27" s="22" t="s">
        <v>54</v>
      </c>
      <c r="AT27" s="57">
        <f t="shared" si="9"/>
        <v>1183.8233333333333</v>
      </c>
      <c r="AU27" s="57">
        <f t="shared" si="10"/>
        <v>1220.6466666666665</v>
      </c>
      <c r="AV27" s="57">
        <f t="shared" si="22"/>
        <v>1313.2933333333333</v>
      </c>
      <c r="AW27" s="57">
        <f t="shared" si="23"/>
        <v>181.1</v>
      </c>
      <c r="AY27" s="22" t="s">
        <v>54</v>
      </c>
      <c r="AZ27" s="23">
        <f t="shared" si="11"/>
        <v>0.80696887071120194</v>
      </c>
      <c r="BA27" s="23">
        <f t="shared" si="12"/>
        <v>0.79314273337665142</v>
      </c>
      <c r="BB27" s="23">
        <f t="shared" si="24"/>
        <v>0.77161770466118285</v>
      </c>
      <c r="BC27" s="23">
        <f t="shared" si="25"/>
        <v>0.59377049180327868</v>
      </c>
    </row>
    <row r="28" spans="1:55" s="13" customFormat="1" ht="15" thickBot="1" x14ac:dyDescent="0.35">
      <c r="A28" s="14" t="s">
        <v>56</v>
      </c>
      <c r="B28" s="101">
        <v>2</v>
      </c>
      <c r="C28" s="16">
        <v>200</v>
      </c>
      <c r="D28" s="17">
        <v>1056</v>
      </c>
      <c r="E28" s="17">
        <v>1108</v>
      </c>
      <c r="F28" s="17">
        <v>1238</v>
      </c>
      <c r="G28" s="17">
        <v>173</v>
      </c>
      <c r="H28" s="17">
        <v>1411</v>
      </c>
      <c r="I28" s="17">
        <v>1584</v>
      </c>
      <c r="J28" s="18">
        <v>1757</v>
      </c>
      <c r="K28" s="18">
        <v>2795</v>
      </c>
      <c r="L28" s="18">
        <v>9715</v>
      </c>
      <c r="M28" s="10"/>
      <c r="N28" s="24"/>
      <c r="X28" s="21" t="s">
        <v>57</v>
      </c>
      <c r="Y28" s="15" t="s">
        <v>33</v>
      </c>
      <c r="Z28" s="14">
        <v>1</v>
      </c>
      <c r="AA28" s="16">
        <v>240</v>
      </c>
      <c r="AB28" s="17">
        <v>1267.2</v>
      </c>
      <c r="AC28" s="17">
        <v>1329.6</v>
      </c>
      <c r="AD28" s="17">
        <v>1485.6</v>
      </c>
      <c r="AE28" s="17">
        <v>207.6</v>
      </c>
      <c r="AF28" s="17">
        <v>1693.2</v>
      </c>
      <c r="AG28" s="17">
        <v>1900.8</v>
      </c>
      <c r="AH28" s="17">
        <v>2108.4</v>
      </c>
      <c r="AI28" s="17">
        <v>3354</v>
      </c>
      <c r="AJ28" s="17">
        <v>11658</v>
      </c>
      <c r="AM28" s="22" t="s">
        <v>57</v>
      </c>
      <c r="AN28" s="103">
        <v>264</v>
      </c>
      <c r="AO28" s="103">
        <v>300</v>
      </c>
      <c r="AP28" s="103">
        <v>372</v>
      </c>
      <c r="AQ28" s="103">
        <v>154</v>
      </c>
      <c r="AS28" s="22" t="s">
        <v>57</v>
      </c>
      <c r="AT28" s="57">
        <v>1056</v>
      </c>
      <c r="AU28" s="57">
        <v>870</v>
      </c>
      <c r="AV28" s="57">
        <v>980</v>
      </c>
      <c r="AW28" s="57">
        <v>114</v>
      </c>
      <c r="AY28" s="22" t="s">
        <v>57</v>
      </c>
      <c r="AZ28" s="23">
        <v>1</v>
      </c>
      <c r="BA28" s="23">
        <v>0.78519855595667865</v>
      </c>
      <c r="BB28" s="23">
        <v>0.79159935379644586</v>
      </c>
      <c r="BC28" s="23">
        <v>0.65895953757225434</v>
      </c>
    </row>
    <row r="29" spans="1:55" s="13" customFormat="1" ht="15" thickBot="1" x14ac:dyDescent="0.35">
      <c r="A29" s="14" t="s">
        <v>58</v>
      </c>
      <c r="B29" s="101">
        <v>3</v>
      </c>
      <c r="C29" s="16">
        <v>200</v>
      </c>
      <c r="D29" s="17">
        <f t="shared" si="34"/>
        <v>1266</v>
      </c>
      <c r="E29" s="17">
        <f t="shared" si="35"/>
        <v>1327</v>
      </c>
      <c r="F29" s="17">
        <f t="shared" si="36"/>
        <v>1487</v>
      </c>
      <c r="G29" s="17">
        <f t="shared" si="37"/>
        <v>286</v>
      </c>
      <c r="H29" s="17">
        <f t="shared" si="38"/>
        <v>1773</v>
      </c>
      <c r="I29" s="17">
        <f t="shared" si="39"/>
        <v>2059</v>
      </c>
      <c r="J29" s="18">
        <f>_xlfn.CEILING.MATH(I29+($G$29*(J$4-I$4)))</f>
        <v>2345</v>
      </c>
      <c r="K29" s="18">
        <f>_xlfn.CEILING.MATH(J29+($G$29*(K$4-J$4)))</f>
        <v>4061</v>
      </c>
      <c r="L29" s="18">
        <f>_xlfn.CEILING.MATH(K29+($G$29*(L$4-K$4)))</f>
        <v>15501</v>
      </c>
      <c r="M29" s="10"/>
      <c r="X29" s="21" t="s">
        <v>56</v>
      </c>
      <c r="Y29" s="15" t="s">
        <v>31</v>
      </c>
      <c r="Z29" s="14">
        <v>5</v>
      </c>
      <c r="AA29" s="16">
        <f t="shared" si="7"/>
        <v>240</v>
      </c>
      <c r="AB29" s="17">
        <f t="shared" si="8"/>
        <v>1519.2</v>
      </c>
      <c r="AC29" s="17">
        <f t="shared" si="14"/>
        <v>1592.3999999999999</v>
      </c>
      <c r="AD29" s="17">
        <f t="shared" si="15"/>
        <v>1784.3999999999999</v>
      </c>
      <c r="AE29" s="17">
        <f t="shared" si="16"/>
        <v>343.2</v>
      </c>
      <c r="AF29" s="17">
        <f t="shared" si="17"/>
        <v>2127.6</v>
      </c>
      <c r="AG29" s="17">
        <f t="shared" si="18"/>
        <v>2470.7999999999997</v>
      </c>
      <c r="AH29" s="17">
        <f t="shared" si="19"/>
        <v>2814</v>
      </c>
      <c r="AI29" s="17">
        <f t="shared" si="20"/>
        <v>4873.2</v>
      </c>
      <c r="AJ29" s="17">
        <f t="shared" si="21"/>
        <v>18601.2</v>
      </c>
      <c r="AM29" s="22" t="s">
        <v>56</v>
      </c>
      <c r="AN29" s="104">
        <v>303.50166666666667</v>
      </c>
      <c r="AO29" s="104">
        <v>339.00333333333333</v>
      </c>
      <c r="AP29" s="104">
        <v>410.00666666666666</v>
      </c>
      <c r="AQ29" s="104">
        <v>115.1</v>
      </c>
      <c r="AS29" s="22" t="s">
        <v>56</v>
      </c>
      <c r="AT29" s="57">
        <f t="shared" si="9"/>
        <v>962.49833333333333</v>
      </c>
      <c r="AU29" s="57">
        <f t="shared" si="10"/>
        <v>987.99666666666667</v>
      </c>
      <c r="AV29" s="57">
        <f t="shared" si="22"/>
        <v>1076.9933333333333</v>
      </c>
      <c r="AW29" s="57">
        <f t="shared" si="23"/>
        <v>170.9</v>
      </c>
      <c r="AY29" s="22" t="s">
        <v>56</v>
      </c>
      <c r="AZ29" s="23">
        <f t="shared" si="11"/>
        <v>0.76026724591890471</v>
      </c>
      <c r="BA29" s="23">
        <f t="shared" si="12"/>
        <v>0.74453403667420248</v>
      </c>
      <c r="BB29" s="23">
        <f t="shared" si="24"/>
        <v>0.72427258462228206</v>
      </c>
      <c r="BC29" s="23">
        <f t="shared" si="25"/>
        <v>0.59755244755244752</v>
      </c>
    </row>
    <row r="30" spans="1:55" s="13" customFormat="1" ht="15" thickBot="1" x14ac:dyDescent="0.35">
      <c r="A30" s="14" t="s">
        <v>57</v>
      </c>
      <c r="B30" s="101">
        <v>5</v>
      </c>
      <c r="C30" s="16"/>
      <c r="D30" s="17">
        <f t="shared" si="34"/>
        <v>1602</v>
      </c>
      <c r="E30" s="17">
        <f t="shared" si="35"/>
        <v>1681</v>
      </c>
      <c r="F30" s="17">
        <f t="shared" si="36"/>
        <v>1855</v>
      </c>
      <c r="G30" s="17">
        <f t="shared" si="37"/>
        <v>343</v>
      </c>
      <c r="H30" s="17">
        <f t="shared" si="38"/>
        <v>2198</v>
      </c>
      <c r="I30" s="17">
        <f t="shared" si="39"/>
        <v>2541</v>
      </c>
      <c r="J30" s="18">
        <f>_xlfn.CEILING.MATH(I30+($G$30*(J$4-I$4)))</f>
        <v>2884</v>
      </c>
      <c r="K30" s="18">
        <f>_xlfn.CEILING.MATH(J30+($G$30*(K$4-J$4)))</f>
        <v>4942</v>
      </c>
      <c r="L30" s="18">
        <f>_xlfn.CEILING.MATH(K30+($G$30*(L$4-K$4)))</f>
        <v>18662</v>
      </c>
      <c r="M30" s="10"/>
      <c r="X30" s="21" t="s">
        <v>59</v>
      </c>
      <c r="Y30" s="15" t="s">
        <v>28</v>
      </c>
      <c r="Z30" s="14">
        <v>3</v>
      </c>
      <c r="AA30" s="16">
        <f t="shared" si="7"/>
        <v>0</v>
      </c>
      <c r="AB30" s="17">
        <f t="shared" si="8"/>
        <v>1922.3999999999999</v>
      </c>
      <c r="AC30" s="17">
        <f t="shared" si="14"/>
        <v>2017.1999999999998</v>
      </c>
      <c r="AD30" s="17">
        <f t="shared" si="15"/>
        <v>2226</v>
      </c>
      <c r="AE30" s="17">
        <f t="shared" si="16"/>
        <v>411.59999999999997</v>
      </c>
      <c r="AF30" s="17">
        <f t="shared" si="17"/>
        <v>2637.6</v>
      </c>
      <c r="AG30" s="17">
        <f t="shared" si="18"/>
        <v>3049.2</v>
      </c>
      <c r="AH30" s="17">
        <f t="shared" si="19"/>
        <v>3460.7999999999997</v>
      </c>
      <c r="AI30" s="17">
        <f t="shared" si="20"/>
        <v>5930.4</v>
      </c>
      <c r="AJ30" s="17">
        <f t="shared" si="21"/>
        <v>22394.399999999998</v>
      </c>
      <c r="AM30" s="22" t="s">
        <v>59</v>
      </c>
      <c r="AN30" s="103">
        <v>341.70166666666665</v>
      </c>
      <c r="AO30" s="103">
        <v>405.40333333333331</v>
      </c>
      <c r="AP30" s="103">
        <v>532.80666666666662</v>
      </c>
      <c r="AQ30" s="103">
        <v>213</v>
      </c>
      <c r="AS30" s="22" t="s">
        <v>59</v>
      </c>
      <c r="AT30" s="57">
        <f t="shared" si="9"/>
        <v>1260.2983333333334</v>
      </c>
      <c r="AU30" s="57">
        <f t="shared" si="10"/>
        <v>1275.5966666666668</v>
      </c>
      <c r="AV30" s="57">
        <f t="shared" si="22"/>
        <v>1322.1933333333334</v>
      </c>
      <c r="AW30" s="57">
        <f t="shared" si="23"/>
        <v>130</v>
      </c>
      <c r="AY30" s="22" t="s">
        <v>59</v>
      </c>
      <c r="AZ30" s="23">
        <f t="shared" si="11"/>
        <v>0.78670307948397844</v>
      </c>
      <c r="BA30" s="23">
        <f t="shared" si="12"/>
        <v>0.75883204441800522</v>
      </c>
      <c r="BB30" s="23">
        <f t="shared" si="24"/>
        <v>0.7127726864330638</v>
      </c>
      <c r="BC30" s="23">
        <f t="shared" si="25"/>
        <v>0.37900874635568516</v>
      </c>
    </row>
    <row r="31" spans="1:55" s="13" customFormat="1" ht="15" thickBot="1" x14ac:dyDescent="0.35">
      <c r="A31" s="14" t="s">
        <v>59</v>
      </c>
      <c r="B31" s="101">
        <v>3</v>
      </c>
      <c r="C31" s="16"/>
      <c r="D31" s="17">
        <f t="shared" si="34"/>
        <v>1266</v>
      </c>
      <c r="E31" s="17">
        <f t="shared" si="35"/>
        <v>1327</v>
      </c>
      <c r="F31" s="17">
        <f t="shared" si="36"/>
        <v>1487</v>
      </c>
      <c r="G31" s="17">
        <f t="shared" si="37"/>
        <v>286</v>
      </c>
      <c r="H31" s="17">
        <f t="shared" si="38"/>
        <v>1773</v>
      </c>
      <c r="I31" s="17">
        <f t="shared" si="39"/>
        <v>2059</v>
      </c>
      <c r="J31" s="18">
        <f>_xlfn.CEILING.MATH(I31+($G$31*(J$4-I$4)))</f>
        <v>2345</v>
      </c>
      <c r="K31" s="18">
        <f>_xlfn.CEILING.MATH(J31+($G$31*(K$4-J$4)))</f>
        <v>4061</v>
      </c>
      <c r="L31" s="18">
        <f>_xlfn.CEILING.MATH(K31+($G$31*(L$4-K$4)))</f>
        <v>15501</v>
      </c>
      <c r="M31" s="10"/>
      <c r="X31" s="21" t="s">
        <v>60</v>
      </c>
      <c r="Y31" s="15" t="s">
        <v>33</v>
      </c>
      <c r="Z31" s="14">
        <v>1</v>
      </c>
      <c r="AA31" s="16">
        <f t="shared" si="7"/>
        <v>0</v>
      </c>
      <c r="AB31" s="17">
        <f t="shared" si="8"/>
        <v>1519.2</v>
      </c>
      <c r="AC31" s="17">
        <f t="shared" si="14"/>
        <v>1592.3999999999999</v>
      </c>
      <c r="AD31" s="17">
        <f t="shared" si="15"/>
        <v>1784.3999999999999</v>
      </c>
      <c r="AE31" s="17">
        <f t="shared" si="16"/>
        <v>343.2</v>
      </c>
      <c r="AF31" s="17">
        <f t="shared" si="17"/>
        <v>2127.6</v>
      </c>
      <c r="AG31" s="17">
        <f t="shared" si="18"/>
        <v>2470.7999999999997</v>
      </c>
      <c r="AH31" s="17">
        <f t="shared" si="19"/>
        <v>2814</v>
      </c>
      <c r="AI31" s="17">
        <f t="shared" si="20"/>
        <v>4873.2</v>
      </c>
      <c r="AJ31" s="17">
        <f t="shared" si="21"/>
        <v>18601.2</v>
      </c>
      <c r="AM31" s="22" t="s">
        <v>60</v>
      </c>
      <c r="AN31" s="103">
        <v>341.70166666666665</v>
      </c>
      <c r="AO31" s="103">
        <v>405.40333333333331</v>
      </c>
      <c r="AP31" s="103">
        <v>532.80666666666662</v>
      </c>
      <c r="AQ31" s="103">
        <v>213</v>
      </c>
      <c r="AS31" s="22" t="s">
        <v>60</v>
      </c>
      <c r="AT31" s="57">
        <f t="shared" si="9"/>
        <v>924.2983333333334</v>
      </c>
      <c r="AU31" s="57">
        <f t="shared" si="10"/>
        <v>921.59666666666669</v>
      </c>
      <c r="AV31" s="57">
        <f t="shared" si="22"/>
        <v>954.19333333333338</v>
      </c>
      <c r="AW31" s="57">
        <f t="shared" si="23"/>
        <v>73</v>
      </c>
      <c r="AY31" s="22" t="s">
        <v>60</v>
      </c>
      <c r="AZ31" s="23">
        <f t="shared" si="11"/>
        <v>0.73009347024749871</v>
      </c>
      <c r="BA31" s="23">
        <f t="shared" si="12"/>
        <v>0.69449635769907059</v>
      </c>
      <c r="BB31" s="23">
        <f t="shared" si="24"/>
        <v>0.64169020399013676</v>
      </c>
      <c r="BC31" s="23">
        <f t="shared" si="25"/>
        <v>0.25524475524475526</v>
      </c>
    </row>
    <row r="32" spans="1:55" s="13" customFormat="1" ht="16.5" customHeight="1" thickBot="1" x14ac:dyDescent="0.35">
      <c r="A32" s="14" t="s">
        <v>60</v>
      </c>
      <c r="B32" s="101">
        <v>0</v>
      </c>
      <c r="C32" s="16">
        <v>200</v>
      </c>
      <c r="D32" s="17">
        <f t="shared" si="34"/>
        <v>606</v>
      </c>
      <c r="E32" s="17">
        <f t="shared" si="35"/>
        <v>627</v>
      </c>
      <c r="F32" s="17">
        <f t="shared" si="36"/>
        <v>720</v>
      </c>
      <c r="G32" s="17">
        <f t="shared" si="37"/>
        <v>103</v>
      </c>
      <c r="H32" s="17">
        <f t="shared" si="38"/>
        <v>823</v>
      </c>
      <c r="I32" s="17">
        <f t="shared" si="39"/>
        <v>926</v>
      </c>
      <c r="J32" s="18">
        <f>_xlfn.CEILING.MATH(I32+($G$32*(J$4-I$4)))</f>
        <v>1029</v>
      </c>
      <c r="K32" s="18">
        <f>_xlfn.CEILING.MATH(J32+($G$32*(K$4-J$4)))</f>
        <v>1647</v>
      </c>
      <c r="L32" s="18">
        <f>_xlfn.CEILING.MATH(K32+($G$32*(L$4-K$4)))</f>
        <v>5767</v>
      </c>
      <c r="M32" s="10"/>
      <c r="X32" s="21" t="s">
        <v>61</v>
      </c>
      <c r="Y32" s="15" t="s">
        <v>31</v>
      </c>
      <c r="Z32" s="14">
        <v>4</v>
      </c>
      <c r="AA32" s="16">
        <f t="shared" si="7"/>
        <v>240</v>
      </c>
      <c r="AB32" s="17">
        <f t="shared" si="8"/>
        <v>727.19999999999993</v>
      </c>
      <c r="AC32" s="17">
        <f t="shared" si="14"/>
        <v>752.4</v>
      </c>
      <c r="AD32" s="17">
        <f t="shared" si="15"/>
        <v>864</v>
      </c>
      <c r="AE32" s="17">
        <f t="shared" si="16"/>
        <v>123.6</v>
      </c>
      <c r="AF32" s="17">
        <f t="shared" si="17"/>
        <v>987.59999999999991</v>
      </c>
      <c r="AG32" s="17">
        <f t="shared" si="18"/>
        <v>1111.2</v>
      </c>
      <c r="AH32" s="17">
        <f t="shared" si="19"/>
        <v>1234.8</v>
      </c>
      <c r="AI32" s="17">
        <f t="shared" si="20"/>
        <v>1976.3999999999999</v>
      </c>
      <c r="AJ32" s="17">
        <f t="shared" si="21"/>
        <v>6920.4</v>
      </c>
      <c r="AM32" s="22" t="s">
        <v>61</v>
      </c>
      <c r="AN32" s="104">
        <v>276.70166666666665</v>
      </c>
      <c r="AO32" s="104">
        <v>305.40333333333331</v>
      </c>
      <c r="AP32" s="104">
        <v>362.80666666666667</v>
      </c>
      <c r="AQ32" s="104">
        <v>98</v>
      </c>
      <c r="AS32" s="22" t="s">
        <v>61</v>
      </c>
      <c r="AT32" s="57">
        <f t="shared" si="9"/>
        <v>329.29833333333335</v>
      </c>
      <c r="AU32" s="57">
        <f t="shared" si="10"/>
        <v>321.59666666666669</v>
      </c>
      <c r="AV32" s="57">
        <f t="shared" si="22"/>
        <v>357.19333333333333</v>
      </c>
      <c r="AW32" s="57">
        <f t="shared" si="23"/>
        <v>5</v>
      </c>
      <c r="AY32" s="22" t="s">
        <v>61</v>
      </c>
      <c r="AZ32" s="23">
        <f t="shared" si="11"/>
        <v>0.54339658965896587</v>
      </c>
      <c r="BA32" s="23">
        <f t="shared" si="12"/>
        <v>0.51291334396597554</v>
      </c>
      <c r="BB32" s="23">
        <f t="shared" si="24"/>
        <v>0.49610185185185185</v>
      </c>
      <c r="BC32" s="23">
        <f t="shared" si="25"/>
        <v>4.8543689320388349E-2</v>
      </c>
    </row>
    <row r="33" spans="1:55" s="13" customFormat="1" ht="15" thickBot="1" x14ac:dyDescent="0.35">
      <c r="A33" s="14" t="s">
        <v>61</v>
      </c>
      <c r="B33" s="101">
        <v>4</v>
      </c>
      <c r="C33" s="16"/>
      <c r="D33" s="17">
        <f t="shared" si="34"/>
        <v>1467</v>
      </c>
      <c r="E33" s="17">
        <f t="shared" si="35"/>
        <v>1539</v>
      </c>
      <c r="F33" s="17">
        <f t="shared" si="36"/>
        <v>1702</v>
      </c>
      <c r="G33" s="17">
        <f t="shared" si="37"/>
        <v>305</v>
      </c>
      <c r="H33" s="17">
        <f t="shared" si="38"/>
        <v>2007</v>
      </c>
      <c r="I33" s="17">
        <f t="shared" si="39"/>
        <v>2312</v>
      </c>
      <c r="J33" s="18">
        <f>_xlfn.CEILING.MATH(I33+($G$33*(J$4-I$4)))</f>
        <v>2617</v>
      </c>
      <c r="K33" s="18">
        <f>_xlfn.CEILING.MATH(J33+($G$33*(K$4-J$4)))</f>
        <v>4447</v>
      </c>
      <c r="L33" s="18">
        <f>_xlfn.CEILING.MATH(K33+($G$33*(L$4-K$4)))</f>
        <v>16647</v>
      </c>
      <c r="M33" s="10"/>
      <c r="X33" s="21" t="s">
        <v>62</v>
      </c>
      <c r="Y33" s="15" t="s">
        <v>31</v>
      </c>
      <c r="Z33" s="14">
        <v>2</v>
      </c>
      <c r="AA33" s="16">
        <f t="shared" si="7"/>
        <v>0</v>
      </c>
      <c r="AB33" s="17">
        <f t="shared" si="8"/>
        <v>1760.3999999999999</v>
      </c>
      <c r="AC33" s="17">
        <f t="shared" si="14"/>
        <v>1846.8</v>
      </c>
      <c r="AD33" s="17">
        <f t="shared" si="15"/>
        <v>2042.3999999999999</v>
      </c>
      <c r="AE33" s="17">
        <f t="shared" si="16"/>
        <v>366</v>
      </c>
      <c r="AF33" s="17">
        <f t="shared" si="17"/>
        <v>2408.4</v>
      </c>
      <c r="AG33" s="17">
        <f t="shared" si="18"/>
        <v>2774.4</v>
      </c>
      <c r="AH33" s="17">
        <f t="shared" si="19"/>
        <v>3140.4</v>
      </c>
      <c r="AI33" s="17">
        <f t="shared" si="20"/>
        <v>5336.4</v>
      </c>
      <c r="AJ33" s="17">
        <f t="shared" si="21"/>
        <v>19976.399999999998</v>
      </c>
      <c r="AM33" s="22" t="s">
        <v>62</v>
      </c>
      <c r="AN33" s="103">
        <v>255.59166666666667</v>
      </c>
      <c r="AO33" s="103">
        <v>263.18333333333334</v>
      </c>
      <c r="AP33" s="103">
        <v>278.36666666666667</v>
      </c>
      <c r="AQ33" s="103">
        <v>45.366666666666667</v>
      </c>
      <c r="AS33" s="22" t="s">
        <v>62</v>
      </c>
      <c r="AT33" s="57">
        <f t="shared" si="9"/>
        <v>1211.4083333333333</v>
      </c>
      <c r="AU33" s="57">
        <f t="shared" si="10"/>
        <v>1275.8166666666666</v>
      </c>
      <c r="AV33" s="57">
        <f t="shared" si="22"/>
        <v>1423.6333333333332</v>
      </c>
      <c r="AW33" s="57">
        <f t="shared" si="23"/>
        <v>259.63333333333333</v>
      </c>
      <c r="AY33" s="22" t="s">
        <v>62</v>
      </c>
      <c r="AZ33" s="23">
        <f t="shared" si="11"/>
        <v>0.82577255169279706</v>
      </c>
      <c r="BA33" s="23">
        <f t="shared" si="12"/>
        <v>0.82899068659302577</v>
      </c>
      <c r="BB33" s="23">
        <f t="shared" si="24"/>
        <v>0.83644731688209939</v>
      </c>
      <c r="BC33" s="23">
        <f t="shared" si="25"/>
        <v>0.85125683060109292</v>
      </c>
    </row>
    <row r="34" spans="1:55" s="13" customFormat="1" ht="15.75" customHeight="1" thickBot="1" x14ac:dyDescent="0.35">
      <c r="A34" s="14" t="s">
        <v>62</v>
      </c>
      <c r="B34" s="101">
        <v>7</v>
      </c>
      <c r="C34" s="16"/>
      <c r="D34" s="17">
        <f t="shared" si="34"/>
        <v>1941</v>
      </c>
      <c r="E34" s="17">
        <f t="shared" si="35"/>
        <v>2035</v>
      </c>
      <c r="F34" s="17">
        <f t="shared" si="36"/>
        <v>2238</v>
      </c>
      <c r="G34" s="17">
        <f t="shared" si="37"/>
        <v>459</v>
      </c>
      <c r="H34" s="17">
        <f t="shared" si="38"/>
        <v>2697</v>
      </c>
      <c r="I34" s="17">
        <f t="shared" si="39"/>
        <v>3156</v>
      </c>
      <c r="J34" s="18">
        <f>_xlfn.CEILING.MATH(I34+($G$34*(J$4-I$4)))</f>
        <v>3615</v>
      </c>
      <c r="K34" s="18">
        <f>_xlfn.CEILING.MATH(J34+($G$34*(K$4-J$4)))</f>
        <v>6369</v>
      </c>
      <c r="L34" s="18">
        <f>_xlfn.CEILING.MATH(K34+($G$34*(L$4-K$4)))</f>
        <v>24729</v>
      </c>
      <c r="M34" s="10"/>
      <c r="X34" s="21" t="s">
        <v>63</v>
      </c>
      <c r="Y34" s="15" t="s">
        <v>37</v>
      </c>
      <c r="Z34" s="14">
        <v>9</v>
      </c>
      <c r="AA34" s="16">
        <f t="shared" si="7"/>
        <v>0</v>
      </c>
      <c r="AB34" s="17">
        <f t="shared" si="8"/>
        <v>2329.1999999999998</v>
      </c>
      <c r="AC34" s="17">
        <f t="shared" si="14"/>
        <v>2442</v>
      </c>
      <c r="AD34" s="17">
        <f t="shared" si="15"/>
        <v>2685.6</v>
      </c>
      <c r="AE34" s="17">
        <f t="shared" si="16"/>
        <v>550.79999999999995</v>
      </c>
      <c r="AF34" s="17">
        <f t="shared" si="17"/>
        <v>3236.4</v>
      </c>
      <c r="AG34" s="17">
        <f t="shared" si="18"/>
        <v>3787.2</v>
      </c>
      <c r="AH34" s="17">
        <f t="shared" si="19"/>
        <v>4338</v>
      </c>
      <c r="AI34" s="17">
        <f t="shared" si="20"/>
        <v>7642.7999999999993</v>
      </c>
      <c r="AJ34" s="17">
        <f t="shared" si="21"/>
        <v>29674.799999999999</v>
      </c>
      <c r="AM34" s="22" t="s">
        <v>63</v>
      </c>
      <c r="AN34" s="104">
        <v>283.50166666666667</v>
      </c>
      <c r="AO34" s="104">
        <v>319.00333333333333</v>
      </c>
      <c r="AP34" s="104">
        <v>390.00666666666666</v>
      </c>
      <c r="AQ34" s="104">
        <v>115.1</v>
      </c>
      <c r="AS34" s="22" t="s">
        <v>63</v>
      </c>
      <c r="AT34" s="57">
        <f t="shared" si="9"/>
        <v>1657.4983333333334</v>
      </c>
      <c r="AU34" s="57">
        <f t="shared" si="10"/>
        <v>1715.9966666666667</v>
      </c>
      <c r="AV34" s="57">
        <f t="shared" si="22"/>
        <v>1847.9933333333333</v>
      </c>
      <c r="AW34" s="57">
        <f t="shared" si="23"/>
        <v>343.9</v>
      </c>
      <c r="AY34" s="22" t="s">
        <v>63</v>
      </c>
      <c r="AZ34" s="23">
        <f t="shared" si="11"/>
        <v>0.85394040872402543</v>
      </c>
      <c r="BA34" s="23">
        <f t="shared" si="12"/>
        <v>0.8432416052416053</v>
      </c>
      <c r="BB34" s="23">
        <f t="shared" si="24"/>
        <v>0.82573428656538572</v>
      </c>
      <c r="BC34" s="23">
        <f t="shared" si="25"/>
        <v>0.74923747276688446</v>
      </c>
    </row>
    <row r="35" spans="1:55" s="13" customFormat="1" ht="16.5" customHeight="1" thickBot="1" x14ac:dyDescent="0.35">
      <c r="A35" s="14" t="s">
        <v>63</v>
      </c>
      <c r="B35" s="101">
        <v>3</v>
      </c>
      <c r="C35" s="16"/>
      <c r="D35" s="17">
        <f t="shared" si="34"/>
        <v>1266</v>
      </c>
      <c r="E35" s="17">
        <f t="shared" si="35"/>
        <v>1327</v>
      </c>
      <c r="F35" s="17">
        <f t="shared" si="36"/>
        <v>1487</v>
      </c>
      <c r="G35" s="17">
        <f t="shared" si="37"/>
        <v>286</v>
      </c>
      <c r="H35" s="17">
        <f t="shared" si="38"/>
        <v>1773</v>
      </c>
      <c r="I35" s="17">
        <f t="shared" si="39"/>
        <v>2059</v>
      </c>
      <c r="J35" s="18">
        <f>_xlfn.CEILING.MATH(I35+($G$35*(J$4-I$4)))</f>
        <v>2345</v>
      </c>
      <c r="K35" s="18">
        <f>_xlfn.CEILING.MATH(J35+($G$35*(K$4-J$4)))</f>
        <v>4061</v>
      </c>
      <c r="L35" s="18">
        <f>_xlfn.CEILING.MATH(K35+($G$35*(L$4-K$4)))</f>
        <v>15501</v>
      </c>
      <c r="M35" s="10"/>
      <c r="X35" s="21" t="s">
        <v>64</v>
      </c>
      <c r="Y35" s="15" t="s">
        <v>28</v>
      </c>
      <c r="Z35" s="14">
        <v>1</v>
      </c>
      <c r="AA35" s="16">
        <f t="shared" si="7"/>
        <v>0</v>
      </c>
      <c r="AB35" s="17">
        <f t="shared" si="8"/>
        <v>1519.2</v>
      </c>
      <c r="AC35" s="17">
        <f t="shared" si="14"/>
        <v>1592.3999999999999</v>
      </c>
      <c r="AD35" s="17">
        <f t="shared" si="15"/>
        <v>1784.3999999999999</v>
      </c>
      <c r="AE35" s="17">
        <f t="shared" si="16"/>
        <v>343.2</v>
      </c>
      <c r="AF35" s="17">
        <f t="shared" si="17"/>
        <v>2127.6</v>
      </c>
      <c r="AG35" s="17">
        <f t="shared" si="18"/>
        <v>2470.7999999999997</v>
      </c>
      <c r="AH35" s="17">
        <f t="shared" si="19"/>
        <v>2814</v>
      </c>
      <c r="AI35" s="17">
        <f t="shared" si="20"/>
        <v>4873.2</v>
      </c>
      <c r="AJ35" s="17">
        <f t="shared" si="21"/>
        <v>18601.2</v>
      </c>
      <c r="AM35" s="22" t="s">
        <v>64</v>
      </c>
      <c r="AN35" s="103">
        <v>425.78103233830842</v>
      </c>
      <c r="AO35" s="103">
        <v>543.56206467661696</v>
      </c>
      <c r="AP35" s="103">
        <v>779.12412935323391</v>
      </c>
      <c r="AQ35" s="103">
        <v>350.81746268656718</v>
      </c>
      <c r="AS35" s="22" t="s">
        <v>64</v>
      </c>
      <c r="AT35" s="57">
        <f t="shared" si="9"/>
        <v>840.21896766169152</v>
      </c>
      <c r="AU35" s="57">
        <f t="shared" si="10"/>
        <v>783.43793532338304</v>
      </c>
      <c r="AV35" s="57">
        <f t="shared" si="22"/>
        <v>707.87587064676609</v>
      </c>
      <c r="AW35" s="57">
        <f t="shared" si="23"/>
        <v>-64.817462686567183</v>
      </c>
      <c r="AY35" s="22" t="s">
        <v>64</v>
      </c>
      <c r="AZ35" s="23">
        <f t="shared" si="11"/>
        <v>0.66368006924304224</v>
      </c>
      <c r="BA35" s="23">
        <f t="shared" si="12"/>
        <v>0.590382769648367</v>
      </c>
      <c r="BB35" s="23">
        <f t="shared" si="24"/>
        <v>0.47604295268780505</v>
      </c>
      <c r="BC35" s="23">
        <f t="shared" si="25"/>
        <v>-0.22663448491806706</v>
      </c>
    </row>
    <row r="36" spans="1:55" s="13" customFormat="1" ht="15" thickBot="1" x14ac:dyDescent="0.35">
      <c r="A36" s="14" t="s">
        <v>64</v>
      </c>
      <c r="B36" s="101">
        <v>4</v>
      </c>
      <c r="C36" s="16">
        <v>200</v>
      </c>
      <c r="D36" s="17">
        <f t="shared" si="34"/>
        <v>1467</v>
      </c>
      <c r="E36" s="17">
        <f t="shared" si="35"/>
        <v>1539</v>
      </c>
      <c r="F36" s="17">
        <f t="shared" si="36"/>
        <v>1702</v>
      </c>
      <c r="G36" s="17">
        <f t="shared" si="37"/>
        <v>305</v>
      </c>
      <c r="H36" s="17">
        <f t="shared" si="38"/>
        <v>2007</v>
      </c>
      <c r="I36" s="17">
        <f t="shared" si="39"/>
        <v>2312</v>
      </c>
      <c r="J36" s="18">
        <f>_xlfn.CEILING.MATH(I36+($G$36*(J$4-I$4)))</f>
        <v>2617</v>
      </c>
      <c r="K36" s="18">
        <f>_xlfn.CEILING.MATH(J36+($G$36*(K$4-J$4)))</f>
        <v>4447</v>
      </c>
      <c r="L36" s="18">
        <f>_xlfn.CEILING.MATH(K36+($G$36*(L$4-K$4)))</f>
        <v>16647</v>
      </c>
      <c r="M36" s="10"/>
      <c r="X36" s="21" t="s">
        <v>65</v>
      </c>
      <c r="Y36" s="15" t="s">
        <v>33</v>
      </c>
      <c r="Z36" s="14">
        <v>2</v>
      </c>
      <c r="AA36" s="16">
        <f t="shared" si="7"/>
        <v>240</v>
      </c>
      <c r="AB36" s="17">
        <f t="shared" si="8"/>
        <v>1760.3999999999999</v>
      </c>
      <c r="AC36" s="17">
        <f t="shared" si="14"/>
        <v>1846.8</v>
      </c>
      <c r="AD36" s="17">
        <f t="shared" si="15"/>
        <v>2042.3999999999999</v>
      </c>
      <c r="AE36" s="17">
        <f t="shared" si="16"/>
        <v>366</v>
      </c>
      <c r="AF36" s="17">
        <f t="shared" si="17"/>
        <v>2408.4</v>
      </c>
      <c r="AG36" s="17">
        <f t="shared" si="18"/>
        <v>2774.4</v>
      </c>
      <c r="AH36" s="17">
        <f t="shared" si="19"/>
        <v>3140.4</v>
      </c>
      <c r="AI36" s="17">
        <f t="shared" si="20"/>
        <v>5336.4</v>
      </c>
      <c r="AJ36" s="17">
        <f t="shared" si="21"/>
        <v>19976.399999999998</v>
      </c>
      <c r="AM36" s="22" t="s">
        <v>65</v>
      </c>
      <c r="AN36" s="103">
        <v>278.70166666666665</v>
      </c>
      <c r="AO36" s="103">
        <v>309.40333333333331</v>
      </c>
      <c r="AP36" s="103">
        <v>370.80666666666667</v>
      </c>
      <c r="AQ36" s="103">
        <v>106</v>
      </c>
      <c r="AS36" s="22" t="s">
        <v>65</v>
      </c>
      <c r="AT36" s="57">
        <f t="shared" si="9"/>
        <v>1188.2983333333334</v>
      </c>
      <c r="AU36" s="57">
        <f t="shared" si="10"/>
        <v>1229.5966666666668</v>
      </c>
      <c r="AV36" s="57">
        <f t="shared" si="22"/>
        <v>1331.1933333333334</v>
      </c>
      <c r="AW36" s="57">
        <f t="shared" si="23"/>
        <v>199</v>
      </c>
      <c r="AY36" s="22" t="s">
        <v>65</v>
      </c>
      <c r="AZ36" s="23">
        <f t="shared" si="11"/>
        <v>0.81001931379231995</v>
      </c>
      <c r="BA36" s="23">
        <f t="shared" si="12"/>
        <v>0.79895819796404599</v>
      </c>
      <c r="BB36" s="23">
        <f t="shared" si="24"/>
        <v>0.78213474343909128</v>
      </c>
      <c r="BC36" s="23">
        <f t="shared" si="25"/>
        <v>0.65245901639344261</v>
      </c>
    </row>
    <row r="37" spans="1:55" s="13" customFormat="1" ht="15" thickBot="1" x14ac:dyDescent="0.35">
      <c r="A37" s="14" t="s">
        <v>65</v>
      </c>
      <c r="B37" s="101">
        <v>2</v>
      </c>
      <c r="C37" s="16">
        <v>200</v>
      </c>
      <c r="D37" s="17">
        <f t="shared" si="34"/>
        <v>1130</v>
      </c>
      <c r="E37" s="17">
        <f t="shared" si="35"/>
        <v>1185</v>
      </c>
      <c r="F37" s="17">
        <f t="shared" si="36"/>
        <v>1323</v>
      </c>
      <c r="G37" s="17">
        <f t="shared" si="37"/>
        <v>210</v>
      </c>
      <c r="H37" s="17">
        <f t="shared" si="38"/>
        <v>1533</v>
      </c>
      <c r="I37" s="17">
        <f t="shared" si="39"/>
        <v>1743</v>
      </c>
      <c r="J37" s="18">
        <f>_xlfn.CEILING.MATH(I37+($G$37*(J$4-I$4)))</f>
        <v>1953</v>
      </c>
      <c r="K37" s="18">
        <f>_xlfn.CEILING.MATH(J37+($G$37*(K$4-J$4)))</f>
        <v>3213</v>
      </c>
      <c r="L37" s="18">
        <f>_xlfn.CEILING.MATH(K37+($G$37*(L$4-K$4)))</f>
        <v>11613</v>
      </c>
      <c r="M37" s="10"/>
      <c r="X37" s="21" t="s">
        <v>66</v>
      </c>
      <c r="Y37" s="15" t="s">
        <v>33</v>
      </c>
      <c r="Z37" s="14">
        <v>4</v>
      </c>
      <c r="AA37" s="16">
        <f t="shared" si="7"/>
        <v>240</v>
      </c>
      <c r="AB37" s="17">
        <f t="shared" si="8"/>
        <v>1356</v>
      </c>
      <c r="AC37" s="17">
        <f t="shared" si="14"/>
        <v>1422</v>
      </c>
      <c r="AD37" s="17">
        <f t="shared" si="15"/>
        <v>1587.6</v>
      </c>
      <c r="AE37" s="17">
        <f t="shared" si="16"/>
        <v>252</v>
      </c>
      <c r="AF37" s="17">
        <f t="shared" si="17"/>
        <v>1839.6</v>
      </c>
      <c r="AG37" s="17">
        <f t="shared" si="18"/>
        <v>2091.6</v>
      </c>
      <c r="AH37" s="17">
        <f t="shared" si="19"/>
        <v>2343.6</v>
      </c>
      <c r="AI37" s="17">
        <f t="shared" si="20"/>
        <v>3855.6</v>
      </c>
      <c r="AJ37" s="17">
        <f t="shared" si="21"/>
        <v>13935.6</v>
      </c>
      <c r="AM37" s="22" t="s">
        <v>66</v>
      </c>
      <c r="AN37" s="104">
        <v>256.70166666666665</v>
      </c>
      <c r="AO37" s="104">
        <v>285.40333333333331</v>
      </c>
      <c r="AP37" s="104">
        <v>342.80666666666667</v>
      </c>
      <c r="AQ37" s="104">
        <v>93</v>
      </c>
      <c r="AS37" s="22" t="s">
        <v>66</v>
      </c>
      <c r="AT37" s="57">
        <f t="shared" si="9"/>
        <v>873.2983333333334</v>
      </c>
      <c r="AU37" s="57">
        <f t="shared" si="10"/>
        <v>899.59666666666669</v>
      </c>
      <c r="AV37" s="57">
        <f t="shared" si="22"/>
        <v>980.19333333333338</v>
      </c>
      <c r="AW37" s="57">
        <f t="shared" si="23"/>
        <v>117</v>
      </c>
      <c r="AY37" s="22" t="s">
        <v>66</v>
      </c>
      <c r="AZ37" s="23">
        <f t="shared" si="11"/>
        <v>0.772830383480826</v>
      </c>
      <c r="BA37" s="23">
        <f t="shared" si="12"/>
        <v>0.75915330520393809</v>
      </c>
      <c r="BB37" s="23">
        <f t="shared" si="24"/>
        <v>0.74088687326782565</v>
      </c>
      <c r="BC37" s="23">
        <f t="shared" si="25"/>
        <v>0.55714285714285716</v>
      </c>
    </row>
    <row r="38" spans="1:55" s="13" customFormat="1" ht="15" thickBot="1" x14ac:dyDescent="0.35">
      <c r="A38" s="14" t="s">
        <v>66</v>
      </c>
      <c r="B38" s="101">
        <v>4</v>
      </c>
      <c r="C38" s="16"/>
      <c r="D38" s="17">
        <f t="shared" si="34"/>
        <v>1467</v>
      </c>
      <c r="E38" s="17">
        <f t="shared" si="35"/>
        <v>1539</v>
      </c>
      <c r="F38" s="17">
        <f t="shared" si="36"/>
        <v>1702</v>
      </c>
      <c r="G38" s="17">
        <f t="shared" si="37"/>
        <v>305</v>
      </c>
      <c r="H38" s="17">
        <f t="shared" si="38"/>
        <v>2007</v>
      </c>
      <c r="I38" s="17">
        <f t="shared" si="39"/>
        <v>2312</v>
      </c>
      <c r="J38" s="18">
        <f>_xlfn.CEILING.MATH(I38+($G$38*(J$4-I$4)))</f>
        <v>2617</v>
      </c>
      <c r="K38" s="18">
        <f>_xlfn.CEILING.MATH(J38+($G$38*(K$4-J$4)))</f>
        <v>4447</v>
      </c>
      <c r="L38" s="18">
        <f>_xlfn.CEILING.MATH(K38+($G$38*(L$4-K$4)))</f>
        <v>16647</v>
      </c>
      <c r="M38" s="10"/>
      <c r="X38" s="21" t="s">
        <v>67</v>
      </c>
      <c r="Y38" s="15" t="s">
        <v>28</v>
      </c>
      <c r="Z38" s="14">
        <v>4</v>
      </c>
      <c r="AA38" s="16">
        <f t="shared" si="7"/>
        <v>0</v>
      </c>
      <c r="AB38" s="17">
        <f t="shared" si="8"/>
        <v>1760.3999999999999</v>
      </c>
      <c r="AC38" s="17">
        <f t="shared" si="14"/>
        <v>1846.8</v>
      </c>
      <c r="AD38" s="17">
        <f t="shared" si="15"/>
        <v>2042.3999999999999</v>
      </c>
      <c r="AE38" s="17">
        <f t="shared" si="16"/>
        <v>366</v>
      </c>
      <c r="AF38" s="17">
        <f t="shared" si="17"/>
        <v>2408.4</v>
      </c>
      <c r="AG38" s="17">
        <f t="shared" si="18"/>
        <v>2774.4</v>
      </c>
      <c r="AH38" s="17">
        <f t="shared" si="19"/>
        <v>3140.4</v>
      </c>
      <c r="AI38" s="17">
        <f t="shared" si="20"/>
        <v>5336.4</v>
      </c>
      <c r="AJ38" s="17">
        <f t="shared" si="21"/>
        <v>19976.399999999998</v>
      </c>
      <c r="AM38" s="22" t="s">
        <v>67</v>
      </c>
      <c r="AN38" s="103">
        <v>238.5</v>
      </c>
      <c r="AO38" s="103">
        <v>249</v>
      </c>
      <c r="AP38" s="103">
        <v>270</v>
      </c>
      <c r="AQ38" s="103">
        <v>52</v>
      </c>
      <c r="AS38" s="22" t="s">
        <v>67</v>
      </c>
      <c r="AT38" s="57">
        <f t="shared" si="9"/>
        <v>1228.5</v>
      </c>
      <c r="AU38" s="57">
        <f t="shared" si="10"/>
        <v>1290</v>
      </c>
      <c r="AV38" s="57">
        <f t="shared" si="22"/>
        <v>1432</v>
      </c>
      <c r="AW38" s="57">
        <f t="shared" si="23"/>
        <v>253</v>
      </c>
      <c r="AY38" s="22" t="s">
        <v>67</v>
      </c>
      <c r="AZ38" s="23">
        <f t="shared" si="11"/>
        <v>0.83742331288343563</v>
      </c>
      <c r="BA38" s="23">
        <f t="shared" si="12"/>
        <v>0.83820662768031184</v>
      </c>
      <c r="BB38" s="23">
        <f t="shared" si="24"/>
        <v>0.84136310223266741</v>
      </c>
      <c r="BC38" s="23">
        <f t="shared" si="25"/>
        <v>0.82950819672131149</v>
      </c>
    </row>
    <row r="39" spans="1:55" s="13" customFormat="1" ht="15" thickBot="1" x14ac:dyDescent="0.35">
      <c r="A39" s="14" t="s">
        <v>67</v>
      </c>
      <c r="B39" s="101">
        <v>3</v>
      </c>
      <c r="C39" s="16"/>
      <c r="D39" s="17">
        <f t="shared" si="34"/>
        <v>1266</v>
      </c>
      <c r="E39" s="17">
        <f t="shared" si="35"/>
        <v>1327</v>
      </c>
      <c r="F39" s="17">
        <f t="shared" si="36"/>
        <v>1487</v>
      </c>
      <c r="G39" s="17">
        <f t="shared" si="37"/>
        <v>286</v>
      </c>
      <c r="H39" s="17">
        <f t="shared" si="38"/>
        <v>1773</v>
      </c>
      <c r="I39" s="17">
        <f t="shared" si="39"/>
        <v>2059</v>
      </c>
      <c r="J39" s="18">
        <f>_xlfn.CEILING.MATH(I39+($G$39*(J$4-I$4)))</f>
        <v>2345</v>
      </c>
      <c r="K39" s="18">
        <f>_xlfn.CEILING.MATH(J39+($G$39*(K$4-J$4)))</f>
        <v>4061</v>
      </c>
      <c r="L39" s="18">
        <f>_xlfn.CEILING.MATH(K39+($G$39*(L$4-K$4)))</f>
        <v>15501</v>
      </c>
      <c r="M39" s="10"/>
      <c r="X39" s="21" t="s">
        <v>68</v>
      </c>
      <c r="Y39" s="15" t="s">
        <v>28</v>
      </c>
      <c r="Z39" s="14">
        <v>1</v>
      </c>
      <c r="AA39" s="16">
        <f t="shared" si="7"/>
        <v>0</v>
      </c>
      <c r="AB39" s="17">
        <f t="shared" si="8"/>
        <v>1519.2</v>
      </c>
      <c r="AC39" s="17">
        <f t="shared" si="14"/>
        <v>1592.3999999999999</v>
      </c>
      <c r="AD39" s="17">
        <f t="shared" si="15"/>
        <v>1784.3999999999999</v>
      </c>
      <c r="AE39" s="17">
        <f t="shared" si="16"/>
        <v>343.2</v>
      </c>
      <c r="AF39" s="17">
        <f t="shared" si="17"/>
        <v>2127.6</v>
      </c>
      <c r="AG39" s="17">
        <f t="shared" si="18"/>
        <v>2470.7999999999997</v>
      </c>
      <c r="AH39" s="17">
        <f t="shared" si="19"/>
        <v>2814</v>
      </c>
      <c r="AI39" s="17">
        <f t="shared" si="20"/>
        <v>4873.2</v>
      </c>
      <c r="AJ39" s="17">
        <f t="shared" si="21"/>
        <v>18601.2</v>
      </c>
      <c r="AM39" s="22" t="s">
        <v>68</v>
      </c>
      <c r="AN39" s="103">
        <v>260.24166666666667</v>
      </c>
      <c r="AO39" s="103">
        <v>272.48333333333335</v>
      </c>
      <c r="AP39" s="103">
        <v>296.9666666666667</v>
      </c>
      <c r="AQ39" s="103">
        <v>63.966666666666669</v>
      </c>
      <c r="AS39" s="22" t="s">
        <v>68</v>
      </c>
      <c r="AT39" s="57">
        <f t="shared" si="9"/>
        <v>1005.7583333333333</v>
      </c>
      <c r="AU39" s="57">
        <f t="shared" si="10"/>
        <v>1054.5166666666667</v>
      </c>
      <c r="AV39" s="57">
        <f t="shared" si="22"/>
        <v>1190.0333333333333</v>
      </c>
      <c r="AW39" s="57">
        <f t="shared" si="23"/>
        <v>222.03333333333333</v>
      </c>
      <c r="AY39" s="22" t="s">
        <v>68</v>
      </c>
      <c r="AZ39" s="23">
        <f t="shared" si="11"/>
        <v>0.79443786203264877</v>
      </c>
      <c r="BA39" s="23">
        <f t="shared" si="12"/>
        <v>0.79466214518965084</v>
      </c>
      <c r="BB39" s="23">
        <f t="shared" si="24"/>
        <v>0.80029141448105801</v>
      </c>
      <c r="BC39" s="23">
        <f t="shared" si="25"/>
        <v>0.77634032634032635</v>
      </c>
    </row>
    <row r="40" spans="1:55" s="13" customFormat="1" ht="15" thickBot="1" x14ac:dyDescent="0.35">
      <c r="A40" s="14" t="s">
        <v>68</v>
      </c>
      <c r="B40" s="101">
        <v>2</v>
      </c>
      <c r="C40" s="16"/>
      <c r="D40" s="17">
        <f t="shared" si="34"/>
        <v>1130</v>
      </c>
      <c r="E40" s="17">
        <f t="shared" si="35"/>
        <v>1185</v>
      </c>
      <c r="F40" s="17">
        <f t="shared" si="36"/>
        <v>1323</v>
      </c>
      <c r="G40" s="17">
        <f t="shared" si="37"/>
        <v>210</v>
      </c>
      <c r="H40" s="17">
        <f t="shared" si="38"/>
        <v>1533</v>
      </c>
      <c r="I40" s="17">
        <f t="shared" si="39"/>
        <v>1743</v>
      </c>
      <c r="J40" s="18">
        <f>_xlfn.CEILING.MATH(I40+($G$40*(J$4-I$4)))</f>
        <v>1953</v>
      </c>
      <c r="K40" s="18">
        <f>_xlfn.CEILING.MATH(J40+($G$40*(K$4-J$4)))</f>
        <v>3213</v>
      </c>
      <c r="L40" s="18">
        <f>_xlfn.CEILING.MATH(K40+($G$40*(L$4-K$4)))</f>
        <v>11613</v>
      </c>
      <c r="M40" s="10"/>
      <c r="X40" s="21" t="s">
        <v>69</v>
      </c>
      <c r="Y40" s="15" t="s">
        <v>28</v>
      </c>
      <c r="Z40" s="14">
        <v>5</v>
      </c>
      <c r="AA40" s="16">
        <f t="shared" si="7"/>
        <v>0</v>
      </c>
      <c r="AB40" s="17">
        <f t="shared" si="8"/>
        <v>1356</v>
      </c>
      <c r="AC40" s="17">
        <f t="shared" si="14"/>
        <v>1422</v>
      </c>
      <c r="AD40" s="17">
        <f t="shared" si="15"/>
        <v>1587.6</v>
      </c>
      <c r="AE40" s="17">
        <f t="shared" si="16"/>
        <v>252</v>
      </c>
      <c r="AF40" s="17">
        <f t="shared" si="17"/>
        <v>1839.6</v>
      </c>
      <c r="AG40" s="17">
        <f t="shared" si="18"/>
        <v>2091.6</v>
      </c>
      <c r="AH40" s="17">
        <f t="shared" si="19"/>
        <v>2343.6</v>
      </c>
      <c r="AI40" s="17">
        <f t="shared" si="20"/>
        <v>3855.6</v>
      </c>
      <c r="AJ40" s="17">
        <f t="shared" si="21"/>
        <v>13935.6</v>
      </c>
      <c r="AM40" s="22" t="s">
        <v>69</v>
      </c>
      <c r="AN40" s="103">
        <v>281.07166666666666</v>
      </c>
      <c r="AO40" s="103">
        <v>314.14333333333332</v>
      </c>
      <c r="AP40" s="103">
        <v>380.28666666666663</v>
      </c>
      <c r="AQ40" s="103">
        <v>115.48</v>
      </c>
      <c r="AS40" s="22" t="s">
        <v>69</v>
      </c>
      <c r="AT40" s="57">
        <f t="shared" si="9"/>
        <v>848.92833333333328</v>
      </c>
      <c r="AU40" s="57">
        <f t="shared" si="10"/>
        <v>870.85666666666668</v>
      </c>
      <c r="AV40" s="57">
        <f t="shared" si="22"/>
        <v>942.71333333333337</v>
      </c>
      <c r="AW40" s="57">
        <f t="shared" si="23"/>
        <v>94.52</v>
      </c>
      <c r="AY40" s="22" t="s">
        <v>69</v>
      </c>
      <c r="AZ40" s="23">
        <f t="shared" si="11"/>
        <v>0.75126401179940994</v>
      </c>
      <c r="BA40" s="23">
        <f t="shared" si="12"/>
        <v>0.73490014064697606</v>
      </c>
      <c r="BB40" s="23">
        <f t="shared" si="24"/>
        <v>0.71255731922398591</v>
      </c>
      <c r="BC40" s="23">
        <f t="shared" si="25"/>
        <v>0.4500952380952381</v>
      </c>
    </row>
    <row r="41" spans="1:55" s="13" customFormat="1" ht="15" thickBot="1" x14ac:dyDescent="0.35">
      <c r="A41" s="14" t="s">
        <v>69</v>
      </c>
      <c r="B41" s="101">
        <v>3</v>
      </c>
      <c r="C41" s="16">
        <v>200</v>
      </c>
      <c r="D41" s="17">
        <f t="shared" si="34"/>
        <v>1266</v>
      </c>
      <c r="E41" s="17">
        <f t="shared" si="35"/>
        <v>1327</v>
      </c>
      <c r="F41" s="17">
        <f t="shared" si="36"/>
        <v>1487</v>
      </c>
      <c r="G41" s="17">
        <f t="shared" si="37"/>
        <v>286</v>
      </c>
      <c r="H41" s="17">
        <f t="shared" si="38"/>
        <v>1773</v>
      </c>
      <c r="I41" s="17">
        <f t="shared" si="39"/>
        <v>2059</v>
      </c>
      <c r="J41" s="18">
        <f>_xlfn.CEILING.MATH(I41+($G$41*(J$4-I$4)))</f>
        <v>2345</v>
      </c>
      <c r="K41" s="18">
        <f>_xlfn.CEILING.MATH(J41+($G$41*(K$4-J$4)))</f>
        <v>4061</v>
      </c>
      <c r="L41" s="18">
        <f>_xlfn.CEILING.MATH(K41+($G$41*(L$4-K$4)))</f>
        <v>15501</v>
      </c>
      <c r="M41" s="10"/>
      <c r="X41" s="21" t="s">
        <v>70</v>
      </c>
      <c r="Y41" s="15" t="s">
        <v>33</v>
      </c>
      <c r="Z41" s="14">
        <v>1</v>
      </c>
      <c r="AA41" s="16">
        <f t="shared" si="7"/>
        <v>240</v>
      </c>
      <c r="AB41" s="17">
        <f t="shared" si="8"/>
        <v>1519.2</v>
      </c>
      <c r="AC41" s="17">
        <f t="shared" si="14"/>
        <v>1592.3999999999999</v>
      </c>
      <c r="AD41" s="17">
        <f t="shared" si="15"/>
        <v>1784.3999999999999</v>
      </c>
      <c r="AE41" s="17">
        <f t="shared" si="16"/>
        <v>343.2</v>
      </c>
      <c r="AF41" s="17">
        <f t="shared" si="17"/>
        <v>2127.6</v>
      </c>
      <c r="AG41" s="17">
        <f t="shared" si="18"/>
        <v>2470.7999999999997</v>
      </c>
      <c r="AH41" s="17">
        <f t="shared" si="19"/>
        <v>2814</v>
      </c>
      <c r="AI41" s="17">
        <f t="shared" si="20"/>
        <v>4873.2</v>
      </c>
      <c r="AJ41" s="17">
        <f t="shared" si="21"/>
        <v>18601.2</v>
      </c>
      <c r="AM41" s="22" t="s">
        <v>70</v>
      </c>
      <c r="AN41" s="103">
        <v>587.56666666666661</v>
      </c>
      <c r="AO41" s="103">
        <v>607.13333333333333</v>
      </c>
      <c r="AP41" s="103">
        <v>686.26666666666665</v>
      </c>
      <c r="AQ41" s="103">
        <v>133.26666666666665</v>
      </c>
      <c r="AS41" s="22" t="s">
        <v>70</v>
      </c>
      <c r="AT41" s="57">
        <f t="shared" si="9"/>
        <v>678.43333333333339</v>
      </c>
      <c r="AU41" s="57">
        <f t="shared" si="10"/>
        <v>719.86666666666667</v>
      </c>
      <c r="AV41" s="57">
        <f t="shared" si="22"/>
        <v>800.73333333333335</v>
      </c>
      <c r="AW41" s="57">
        <f t="shared" si="23"/>
        <v>152.73333333333335</v>
      </c>
      <c r="AY41" s="22" t="s">
        <v>70</v>
      </c>
      <c r="AZ41" s="23">
        <f t="shared" si="11"/>
        <v>0.535887309110058</v>
      </c>
      <c r="BA41" s="23">
        <f t="shared" si="12"/>
        <v>0.54247676463200201</v>
      </c>
      <c r="BB41" s="23">
        <f t="shared" si="24"/>
        <v>0.5384891279982067</v>
      </c>
      <c r="BC41" s="23">
        <f t="shared" si="25"/>
        <v>0.53403263403263412</v>
      </c>
    </row>
    <row r="42" spans="1:55" s="13" customFormat="1" ht="15" thickBot="1" x14ac:dyDescent="0.35">
      <c r="A42" s="14" t="s">
        <v>70</v>
      </c>
      <c r="B42" s="101">
        <v>11</v>
      </c>
      <c r="C42" s="16"/>
      <c r="D42" s="17">
        <f t="shared" si="34"/>
        <v>3813</v>
      </c>
      <c r="E42" s="17">
        <f t="shared" si="35"/>
        <v>3995</v>
      </c>
      <c r="F42" s="17">
        <f t="shared" si="36"/>
        <v>4189</v>
      </c>
      <c r="G42" s="17">
        <f t="shared" si="37"/>
        <v>895</v>
      </c>
      <c r="H42" s="17">
        <f t="shared" si="38"/>
        <v>5084</v>
      </c>
      <c r="I42" s="17">
        <f t="shared" si="39"/>
        <v>5979</v>
      </c>
      <c r="J42" s="18">
        <f>_xlfn.CEILING.MATH(I42+($G$42*(J$4-I$4)))</f>
        <v>6874</v>
      </c>
      <c r="K42" s="18">
        <f>_xlfn.CEILING.MATH(J42+($G$42*(K$4-J$4)))</f>
        <v>12244</v>
      </c>
      <c r="L42" s="18">
        <f>_xlfn.CEILING.MATH(K42+($G$42*(L$4-K$4)))</f>
        <v>48044</v>
      </c>
      <c r="M42" s="10"/>
      <c r="X42" s="21" t="s">
        <v>72</v>
      </c>
      <c r="Y42" s="15" t="s">
        <v>71</v>
      </c>
      <c r="Z42" s="14">
        <v>9</v>
      </c>
      <c r="AA42" s="16">
        <f t="shared" si="7"/>
        <v>0</v>
      </c>
      <c r="AB42" s="17">
        <f t="shared" si="8"/>
        <v>4575.5999999999995</v>
      </c>
      <c r="AC42" s="17">
        <f t="shared" si="14"/>
        <v>4794</v>
      </c>
      <c r="AD42" s="17">
        <f t="shared" si="15"/>
        <v>5026.8</v>
      </c>
      <c r="AE42" s="17">
        <f t="shared" si="16"/>
        <v>1074</v>
      </c>
      <c r="AF42" s="17">
        <f t="shared" si="17"/>
        <v>6100.8</v>
      </c>
      <c r="AG42" s="17">
        <f t="shared" si="18"/>
        <v>7174.8</v>
      </c>
      <c r="AH42" s="17">
        <f t="shared" si="19"/>
        <v>8248.7999999999993</v>
      </c>
      <c r="AI42" s="17">
        <f t="shared" si="20"/>
        <v>14692.8</v>
      </c>
      <c r="AJ42" s="17">
        <f t="shared" si="21"/>
        <v>57652.799999999996</v>
      </c>
      <c r="AM42" s="22" t="s">
        <v>72</v>
      </c>
      <c r="AN42" s="104">
        <v>276.70166666666665</v>
      </c>
      <c r="AO42" s="104">
        <v>305.40333333333331</v>
      </c>
      <c r="AP42" s="104">
        <v>362.80666666666667</v>
      </c>
      <c r="AQ42" s="104">
        <v>98</v>
      </c>
      <c r="AS42" s="22" t="s">
        <v>72</v>
      </c>
      <c r="AT42" s="57">
        <f t="shared" si="9"/>
        <v>3536.2983333333332</v>
      </c>
      <c r="AU42" s="57">
        <f t="shared" si="10"/>
        <v>3689.5966666666668</v>
      </c>
      <c r="AV42" s="57">
        <f t="shared" si="22"/>
        <v>3826.1933333333332</v>
      </c>
      <c r="AW42" s="57">
        <f t="shared" si="23"/>
        <v>797</v>
      </c>
      <c r="AY42" s="22" t="s">
        <v>72</v>
      </c>
      <c r="AZ42" s="23">
        <f t="shared" si="11"/>
        <v>0.9274320307719206</v>
      </c>
      <c r="BA42" s="23">
        <f t="shared" si="12"/>
        <v>0.92355360867751357</v>
      </c>
      <c r="BB42" s="23">
        <f t="shared" si="24"/>
        <v>0.91339062624333567</v>
      </c>
      <c r="BC42" s="23">
        <f t="shared" si="25"/>
        <v>0.89050279329608939</v>
      </c>
    </row>
    <row r="43" spans="1:55" s="13" customFormat="1" ht="15" thickBot="1" x14ac:dyDescent="0.35">
      <c r="A43" s="14" t="s">
        <v>72</v>
      </c>
      <c r="B43" s="101">
        <v>6</v>
      </c>
      <c r="C43" s="16"/>
      <c r="D43" s="17">
        <f t="shared" si="34"/>
        <v>1747</v>
      </c>
      <c r="E43" s="17">
        <f t="shared" si="35"/>
        <v>1828</v>
      </c>
      <c r="F43" s="17">
        <f t="shared" si="36"/>
        <v>2018</v>
      </c>
      <c r="G43" s="17">
        <f t="shared" si="37"/>
        <v>410</v>
      </c>
      <c r="H43" s="17">
        <f t="shared" si="38"/>
        <v>2428</v>
      </c>
      <c r="I43" s="17">
        <f t="shared" si="39"/>
        <v>2838</v>
      </c>
      <c r="J43" s="18">
        <f>_xlfn.CEILING.MATH(I43+($G$43*(J$4-I$4)))</f>
        <v>3248</v>
      </c>
      <c r="K43" s="18">
        <f>_xlfn.CEILING.MATH(J43+($G$43*(K$4-J$4)))</f>
        <v>5708</v>
      </c>
      <c r="L43" s="18">
        <f>_xlfn.CEILING.MATH(K43+($G$43*(L$4-K$4)))</f>
        <v>22108</v>
      </c>
      <c r="M43" s="10"/>
      <c r="X43" s="21" t="s">
        <v>73</v>
      </c>
      <c r="Y43" s="15" t="s">
        <v>28</v>
      </c>
      <c r="Z43" s="14">
        <v>5</v>
      </c>
      <c r="AA43" s="16">
        <f t="shared" si="7"/>
        <v>0</v>
      </c>
      <c r="AB43" s="17">
        <f t="shared" si="8"/>
        <v>2096.4</v>
      </c>
      <c r="AC43" s="17">
        <f t="shared" si="14"/>
        <v>2193.6</v>
      </c>
      <c r="AD43" s="17">
        <f t="shared" si="15"/>
        <v>2421.6</v>
      </c>
      <c r="AE43" s="17">
        <f t="shared" si="16"/>
        <v>492</v>
      </c>
      <c r="AF43" s="17">
        <f t="shared" si="17"/>
        <v>2913.6</v>
      </c>
      <c r="AG43" s="17">
        <f t="shared" si="18"/>
        <v>3405.6</v>
      </c>
      <c r="AH43" s="17">
        <f t="shared" si="19"/>
        <v>3897.6</v>
      </c>
      <c r="AI43" s="17">
        <f t="shared" si="20"/>
        <v>6849.5999999999995</v>
      </c>
      <c r="AJ43" s="17">
        <f t="shared" si="21"/>
        <v>26529.599999999999</v>
      </c>
      <c r="AM43" s="22" t="s">
        <v>73</v>
      </c>
      <c r="AN43" s="103">
        <v>417.43373233830846</v>
      </c>
      <c r="AO43" s="103">
        <v>586.86746467661692</v>
      </c>
      <c r="AP43" s="103">
        <v>925.73492935323384</v>
      </c>
      <c r="AQ43" s="103">
        <v>634.92826268656722</v>
      </c>
      <c r="AS43" s="22" t="s">
        <v>73</v>
      </c>
      <c r="AT43" s="57">
        <f t="shared" si="9"/>
        <v>1329.5662676616917</v>
      </c>
      <c r="AU43" s="57">
        <f t="shared" si="10"/>
        <v>1241.1325353233831</v>
      </c>
      <c r="AV43" s="57">
        <f t="shared" si="22"/>
        <v>1092.2650706467662</v>
      </c>
      <c r="AW43" s="57">
        <f t="shared" si="23"/>
        <v>-224.92826268656722</v>
      </c>
      <c r="AY43" s="22" t="s">
        <v>73</v>
      </c>
      <c r="AZ43" s="23">
        <f t="shared" si="11"/>
        <v>0.76105682178688705</v>
      </c>
      <c r="BA43" s="23">
        <f t="shared" si="12"/>
        <v>0.67895652917034088</v>
      </c>
      <c r="BB43" s="23">
        <f t="shared" si="24"/>
        <v>0.54126118466143025</v>
      </c>
      <c r="BC43" s="23">
        <f t="shared" si="25"/>
        <v>-0.5486055187477249</v>
      </c>
    </row>
    <row r="44" spans="1:55" s="13" customFormat="1" ht="15" thickBot="1" x14ac:dyDescent="0.35">
      <c r="A44" s="14" t="s">
        <v>73</v>
      </c>
      <c r="B44" s="101">
        <v>4</v>
      </c>
      <c r="C44" s="16"/>
      <c r="D44" s="17">
        <f t="shared" si="34"/>
        <v>1467</v>
      </c>
      <c r="E44" s="17">
        <f t="shared" si="35"/>
        <v>1539</v>
      </c>
      <c r="F44" s="17">
        <f t="shared" si="36"/>
        <v>1702</v>
      </c>
      <c r="G44" s="17">
        <f t="shared" si="37"/>
        <v>305</v>
      </c>
      <c r="H44" s="17">
        <f t="shared" si="38"/>
        <v>2007</v>
      </c>
      <c r="I44" s="17">
        <f t="shared" si="39"/>
        <v>2312</v>
      </c>
      <c r="J44" s="18">
        <f>_xlfn.CEILING.MATH(I44+($G$44*(J$4-I$4)))</f>
        <v>2617</v>
      </c>
      <c r="K44" s="18">
        <f>_xlfn.CEILING.MATH(J44+($G$44*(K$4-J$4)))</f>
        <v>4447</v>
      </c>
      <c r="L44" s="18">
        <f>_xlfn.CEILING.MATH(K44+($G$44*(L$4-K$4)))</f>
        <v>16647</v>
      </c>
      <c r="M44" s="10"/>
      <c r="X44" s="21" t="s">
        <v>74</v>
      </c>
      <c r="Y44" s="15" t="s">
        <v>37</v>
      </c>
      <c r="Z44" s="14">
        <v>5</v>
      </c>
      <c r="AA44" s="16">
        <f t="shared" si="7"/>
        <v>0</v>
      </c>
      <c r="AB44" s="17">
        <f t="shared" si="8"/>
        <v>1760.3999999999999</v>
      </c>
      <c r="AC44" s="17">
        <f t="shared" si="14"/>
        <v>1846.8</v>
      </c>
      <c r="AD44" s="17">
        <f t="shared" si="15"/>
        <v>2042.3999999999999</v>
      </c>
      <c r="AE44" s="17">
        <f t="shared" si="16"/>
        <v>366</v>
      </c>
      <c r="AF44" s="17">
        <f t="shared" si="17"/>
        <v>2408.4</v>
      </c>
      <c r="AG44" s="17">
        <f t="shared" si="18"/>
        <v>2774.4</v>
      </c>
      <c r="AH44" s="17">
        <f t="shared" si="19"/>
        <v>3140.4</v>
      </c>
      <c r="AI44" s="17">
        <f t="shared" si="20"/>
        <v>5336.4</v>
      </c>
      <c r="AJ44" s="17">
        <f t="shared" si="21"/>
        <v>19976.399999999998</v>
      </c>
      <c r="AM44" s="22" t="s">
        <v>74</v>
      </c>
      <c r="AN44" s="103">
        <v>515.57666666666671</v>
      </c>
      <c r="AO44" s="103">
        <v>583.15333333333331</v>
      </c>
      <c r="AP44" s="103">
        <v>718.30666666666662</v>
      </c>
      <c r="AQ44" s="103">
        <v>236</v>
      </c>
      <c r="AS44" s="22" t="s">
        <v>74</v>
      </c>
      <c r="AT44" s="57">
        <f t="shared" si="9"/>
        <v>951.42333333333329</v>
      </c>
      <c r="AU44" s="57">
        <f t="shared" si="10"/>
        <v>955.84666666666669</v>
      </c>
      <c r="AV44" s="57">
        <f t="shared" si="22"/>
        <v>983.69333333333338</v>
      </c>
      <c r="AW44" s="57">
        <f t="shared" si="23"/>
        <v>69</v>
      </c>
      <c r="AY44" s="22" t="s">
        <v>74</v>
      </c>
      <c r="AZ44" s="23">
        <f t="shared" si="11"/>
        <v>0.64855032947057489</v>
      </c>
      <c r="BA44" s="23">
        <f t="shared" si="12"/>
        <v>0.62108295429932858</v>
      </c>
      <c r="BB44" s="23">
        <f t="shared" si="24"/>
        <v>0.57796318057187623</v>
      </c>
      <c r="BC44" s="23">
        <f t="shared" si="25"/>
        <v>0.2262295081967213</v>
      </c>
    </row>
    <row r="45" spans="1:55" s="13" customFormat="1" ht="15" thickBot="1" x14ac:dyDescent="0.35">
      <c r="A45" s="14" t="s">
        <v>74</v>
      </c>
      <c r="B45" s="101">
        <v>4</v>
      </c>
      <c r="C45" s="16"/>
      <c r="D45" s="17">
        <f t="shared" si="34"/>
        <v>1467</v>
      </c>
      <c r="E45" s="17">
        <f t="shared" si="35"/>
        <v>1539</v>
      </c>
      <c r="F45" s="17">
        <f t="shared" si="36"/>
        <v>1702</v>
      </c>
      <c r="G45" s="17">
        <f t="shared" si="37"/>
        <v>305</v>
      </c>
      <c r="H45" s="17">
        <f t="shared" si="38"/>
        <v>2007</v>
      </c>
      <c r="I45" s="17">
        <f t="shared" si="39"/>
        <v>2312</v>
      </c>
      <c r="J45" s="18">
        <f>_xlfn.CEILING.MATH(I45+($G$45*(J$4-I$4)))</f>
        <v>2617</v>
      </c>
      <c r="K45" s="18">
        <f>_xlfn.CEILING.MATH(J45+($G$45*(K$4-J$4)))</f>
        <v>4447</v>
      </c>
      <c r="L45" s="18">
        <f>_xlfn.CEILING.MATH(K45+($G$45*(L$4-K$4)))</f>
        <v>16647</v>
      </c>
      <c r="M45" s="10"/>
      <c r="X45" s="21" t="s">
        <v>75</v>
      </c>
      <c r="Y45" s="15" t="s">
        <v>28</v>
      </c>
      <c r="Z45" s="14">
        <v>4</v>
      </c>
      <c r="AA45" s="16">
        <f t="shared" si="7"/>
        <v>0</v>
      </c>
      <c r="AB45" s="17">
        <f t="shared" si="8"/>
        <v>1760.3999999999999</v>
      </c>
      <c r="AC45" s="17">
        <f t="shared" si="14"/>
        <v>1846.8</v>
      </c>
      <c r="AD45" s="17">
        <f t="shared" si="15"/>
        <v>2042.3999999999999</v>
      </c>
      <c r="AE45" s="17">
        <f t="shared" si="16"/>
        <v>366</v>
      </c>
      <c r="AF45" s="17">
        <f t="shared" si="17"/>
        <v>2408.4</v>
      </c>
      <c r="AG45" s="17">
        <f t="shared" si="18"/>
        <v>2774.4</v>
      </c>
      <c r="AH45" s="17">
        <f t="shared" si="19"/>
        <v>3140.4</v>
      </c>
      <c r="AI45" s="17">
        <f t="shared" si="20"/>
        <v>5336.4</v>
      </c>
      <c r="AJ45" s="17">
        <f t="shared" si="21"/>
        <v>19976.399999999998</v>
      </c>
      <c r="AM45" s="22" t="s">
        <v>75</v>
      </c>
      <c r="AN45" s="104">
        <v>606.70166666666671</v>
      </c>
      <c r="AO45" s="104">
        <v>635.40333333333331</v>
      </c>
      <c r="AP45" s="104">
        <v>692.80666666666662</v>
      </c>
      <c r="AQ45" s="104">
        <v>118</v>
      </c>
      <c r="AS45" s="22" t="s">
        <v>75</v>
      </c>
      <c r="AT45" s="57">
        <f t="shared" si="9"/>
        <v>860.29833333333329</v>
      </c>
      <c r="AU45" s="57">
        <f t="shared" si="10"/>
        <v>903.59666666666669</v>
      </c>
      <c r="AV45" s="57">
        <f t="shared" si="22"/>
        <v>1009.1933333333334</v>
      </c>
      <c r="AW45" s="57">
        <f t="shared" si="23"/>
        <v>187</v>
      </c>
      <c r="AY45" s="22" t="s">
        <v>75</v>
      </c>
      <c r="AZ45" s="23">
        <f t="shared" si="11"/>
        <v>0.58643376505339695</v>
      </c>
      <c r="BA45" s="23">
        <f t="shared" si="12"/>
        <v>0.58713233701537793</v>
      </c>
      <c r="BB45" s="23">
        <f t="shared" si="24"/>
        <v>0.59294555424990214</v>
      </c>
      <c r="BC45" s="23">
        <f t="shared" si="25"/>
        <v>0.61311475409836069</v>
      </c>
    </row>
    <row r="46" spans="1:55" s="13" customFormat="1" ht="15" thickBot="1" x14ac:dyDescent="0.35">
      <c r="A46" s="14" t="s">
        <v>75</v>
      </c>
      <c r="B46" s="101">
        <v>2</v>
      </c>
      <c r="C46" s="16"/>
      <c r="D46" s="17">
        <f t="shared" si="34"/>
        <v>1130</v>
      </c>
      <c r="E46" s="17">
        <f t="shared" si="35"/>
        <v>1185</v>
      </c>
      <c r="F46" s="17">
        <f t="shared" si="36"/>
        <v>1323</v>
      </c>
      <c r="G46" s="17">
        <f t="shared" si="37"/>
        <v>210</v>
      </c>
      <c r="H46" s="17">
        <f t="shared" si="38"/>
        <v>1533</v>
      </c>
      <c r="I46" s="17">
        <f t="shared" si="39"/>
        <v>1743</v>
      </c>
      <c r="J46" s="18">
        <f>_xlfn.CEILING.MATH(I46+($G$46*(J$4-I$4)))</f>
        <v>1953</v>
      </c>
      <c r="K46" s="18">
        <f>_xlfn.CEILING.MATH(J46+($G$46*(K$4-J$4)))</f>
        <v>3213</v>
      </c>
      <c r="L46" s="18">
        <f>_xlfn.CEILING.MATH(K46+($G$46*(L$4-K$4)))</f>
        <v>11613</v>
      </c>
      <c r="M46" s="10"/>
      <c r="X46" s="21" t="s">
        <v>77</v>
      </c>
      <c r="Y46" s="15" t="s">
        <v>76</v>
      </c>
      <c r="Z46" s="14" t="s">
        <v>50</v>
      </c>
      <c r="AA46" s="16">
        <f t="shared" si="7"/>
        <v>0</v>
      </c>
      <c r="AB46" s="17">
        <f t="shared" si="8"/>
        <v>1356</v>
      </c>
      <c r="AC46" s="17">
        <f t="shared" si="14"/>
        <v>1422</v>
      </c>
      <c r="AD46" s="17">
        <f t="shared" si="15"/>
        <v>1587.6</v>
      </c>
      <c r="AE46" s="17">
        <f t="shared" si="16"/>
        <v>252</v>
      </c>
      <c r="AF46" s="17">
        <f t="shared" si="17"/>
        <v>1839.6</v>
      </c>
      <c r="AG46" s="17">
        <f t="shared" si="18"/>
        <v>2091.6</v>
      </c>
      <c r="AH46" s="17">
        <f t="shared" si="19"/>
        <v>2343.6</v>
      </c>
      <c r="AI46" s="17">
        <f t="shared" si="20"/>
        <v>3855.6</v>
      </c>
      <c r="AJ46" s="17">
        <f t="shared" si="21"/>
        <v>13935.6</v>
      </c>
      <c r="AM46" s="22" t="s">
        <v>77</v>
      </c>
      <c r="AN46" s="103">
        <v>304.57666666666665</v>
      </c>
      <c r="AO46" s="103">
        <v>361.15333333333331</v>
      </c>
      <c r="AP46" s="103">
        <v>474.30666666666667</v>
      </c>
      <c r="AQ46" s="103">
        <v>172</v>
      </c>
      <c r="AS46" s="22" t="s">
        <v>77</v>
      </c>
      <c r="AT46" s="57">
        <f t="shared" si="9"/>
        <v>825.4233333333334</v>
      </c>
      <c r="AU46" s="57">
        <f t="shared" si="10"/>
        <v>823.84666666666669</v>
      </c>
      <c r="AV46" s="57">
        <f t="shared" si="22"/>
        <v>848.69333333333338</v>
      </c>
      <c r="AW46" s="57">
        <f t="shared" si="23"/>
        <v>38</v>
      </c>
      <c r="AY46" s="22" t="s">
        <v>77</v>
      </c>
      <c r="AZ46" s="23">
        <f t="shared" si="11"/>
        <v>0.73046312684365788</v>
      </c>
      <c r="BA46" s="23">
        <f t="shared" si="12"/>
        <v>0.6952292545710268</v>
      </c>
      <c r="BB46" s="23">
        <f t="shared" si="24"/>
        <v>0.64149155958679771</v>
      </c>
      <c r="BC46" s="23">
        <f t="shared" si="25"/>
        <v>0.18095238095238095</v>
      </c>
    </row>
    <row r="47" spans="1:55" s="13" customFormat="1" ht="15" thickBot="1" x14ac:dyDescent="0.35">
      <c r="A47" s="14" t="s">
        <v>77</v>
      </c>
      <c r="B47" s="101">
        <v>6</v>
      </c>
      <c r="C47" s="16"/>
      <c r="D47" s="17">
        <f t="shared" si="34"/>
        <v>1747</v>
      </c>
      <c r="E47" s="17">
        <f t="shared" si="35"/>
        <v>1828</v>
      </c>
      <c r="F47" s="17">
        <f t="shared" si="36"/>
        <v>2018</v>
      </c>
      <c r="G47" s="17">
        <f t="shared" si="37"/>
        <v>410</v>
      </c>
      <c r="H47" s="17">
        <f t="shared" si="38"/>
        <v>2428</v>
      </c>
      <c r="I47" s="17">
        <f t="shared" si="39"/>
        <v>2838</v>
      </c>
      <c r="J47" s="18">
        <f>_xlfn.CEILING.MATH(I47+($G$47*(J$4-I$4)))</f>
        <v>3248</v>
      </c>
      <c r="K47" s="18">
        <f>_xlfn.CEILING.MATH(J47+($G$47*(K$4-J$4)))</f>
        <v>5708</v>
      </c>
      <c r="L47" s="18">
        <f>_xlfn.CEILING.MATH(K47+($G$47*(L$4-K$4)))</f>
        <v>22108</v>
      </c>
      <c r="M47" s="10"/>
      <c r="X47" s="21" t="s">
        <v>78</v>
      </c>
      <c r="Y47" s="15" t="s">
        <v>37</v>
      </c>
      <c r="Z47" s="14">
        <v>4</v>
      </c>
      <c r="AA47" s="16">
        <f t="shared" si="7"/>
        <v>0</v>
      </c>
      <c r="AB47" s="17">
        <f t="shared" si="8"/>
        <v>2096.4</v>
      </c>
      <c r="AC47" s="17">
        <f t="shared" si="14"/>
        <v>2193.6</v>
      </c>
      <c r="AD47" s="17">
        <f t="shared" si="15"/>
        <v>2421.6</v>
      </c>
      <c r="AE47" s="17">
        <f t="shared" si="16"/>
        <v>492</v>
      </c>
      <c r="AF47" s="17">
        <f t="shared" si="17"/>
        <v>2913.6</v>
      </c>
      <c r="AG47" s="17">
        <f t="shared" si="18"/>
        <v>3405.6</v>
      </c>
      <c r="AH47" s="17">
        <f t="shared" si="19"/>
        <v>3897.6</v>
      </c>
      <c r="AI47" s="17">
        <f t="shared" si="20"/>
        <v>6849.5999999999995</v>
      </c>
      <c r="AJ47" s="17">
        <f t="shared" si="21"/>
        <v>26529.599999999999</v>
      </c>
      <c r="AM47" s="22" t="s">
        <v>78</v>
      </c>
      <c r="AN47" s="103">
        <v>203.20166666666665</v>
      </c>
      <c r="AO47" s="103">
        <v>229.40333333333334</v>
      </c>
      <c r="AP47" s="103">
        <v>281.80666666666667</v>
      </c>
      <c r="AQ47" s="103">
        <v>83</v>
      </c>
      <c r="AS47" s="22" t="s">
        <v>78</v>
      </c>
      <c r="AT47" s="57">
        <f t="shared" si="9"/>
        <v>1543.7983333333334</v>
      </c>
      <c r="AU47" s="57">
        <f t="shared" si="10"/>
        <v>1598.5966666666666</v>
      </c>
      <c r="AV47" s="57">
        <f t="shared" si="22"/>
        <v>1736.1933333333334</v>
      </c>
      <c r="AW47" s="57">
        <f t="shared" si="23"/>
        <v>327</v>
      </c>
      <c r="AY47" s="22" t="s">
        <v>78</v>
      </c>
      <c r="AZ47" s="23">
        <f t="shared" si="11"/>
        <v>0.88368536538828468</v>
      </c>
      <c r="BA47" s="23">
        <f t="shared" si="12"/>
        <v>0.87450583515681979</v>
      </c>
      <c r="BB47" s="23">
        <f t="shared" si="24"/>
        <v>0.86035348529897593</v>
      </c>
      <c r="BC47" s="23">
        <f t="shared" si="25"/>
        <v>0.79756097560975614</v>
      </c>
    </row>
    <row r="48" spans="1:55" s="13" customFormat="1" ht="15" thickBot="1" x14ac:dyDescent="0.35">
      <c r="A48" s="14" t="s">
        <v>78</v>
      </c>
      <c r="B48" s="101">
        <v>4</v>
      </c>
      <c r="C48" s="16"/>
      <c r="D48" s="17">
        <f t="shared" si="34"/>
        <v>1467</v>
      </c>
      <c r="E48" s="17">
        <f t="shared" si="35"/>
        <v>1539</v>
      </c>
      <c r="F48" s="17">
        <f t="shared" si="36"/>
        <v>1702</v>
      </c>
      <c r="G48" s="17">
        <f t="shared" si="37"/>
        <v>305</v>
      </c>
      <c r="H48" s="17">
        <f t="shared" si="38"/>
        <v>2007</v>
      </c>
      <c r="I48" s="17">
        <f t="shared" si="39"/>
        <v>2312</v>
      </c>
      <c r="J48" s="18">
        <f>_xlfn.CEILING.MATH(I48+($G$48*(J$4-I$4)))</f>
        <v>2617</v>
      </c>
      <c r="K48" s="18">
        <f>_xlfn.CEILING.MATH(J48+($G$48*(K$4-J$4)))</f>
        <v>4447</v>
      </c>
      <c r="L48" s="18">
        <f>_xlfn.CEILING.MATH(K48+($G$48*(L$4-K$4)))</f>
        <v>16647</v>
      </c>
      <c r="M48" s="10"/>
      <c r="X48" s="21" t="s">
        <v>79</v>
      </c>
      <c r="Y48" s="15" t="s">
        <v>35</v>
      </c>
      <c r="Z48" s="14">
        <v>2</v>
      </c>
      <c r="AA48" s="16">
        <f t="shared" si="7"/>
        <v>0</v>
      </c>
      <c r="AB48" s="17">
        <f t="shared" si="8"/>
        <v>1760.3999999999999</v>
      </c>
      <c r="AC48" s="17">
        <f t="shared" si="14"/>
        <v>1846.8</v>
      </c>
      <c r="AD48" s="17">
        <f t="shared" si="15"/>
        <v>2042.3999999999999</v>
      </c>
      <c r="AE48" s="17">
        <f t="shared" si="16"/>
        <v>366</v>
      </c>
      <c r="AF48" s="17">
        <f t="shared" si="17"/>
        <v>2408.4</v>
      </c>
      <c r="AG48" s="17">
        <f t="shared" si="18"/>
        <v>2774.4</v>
      </c>
      <c r="AH48" s="17">
        <f t="shared" si="19"/>
        <v>3140.4</v>
      </c>
      <c r="AI48" s="17">
        <f t="shared" si="20"/>
        <v>5336.4</v>
      </c>
      <c r="AJ48" s="17">
        <f t="shared" si="21"/>
        <v>19976.399999999998</v>
      </c>
      <c r="AM48" s="22" t="s">
        <v>79</v>
      </c>
      <c r="AN48" s="103">
        <v>304.36833333333334</v>
      </c>
      <c r="AO48" s="103">
        <v>360.73666666666668</v>
      </c>
      <c r="AP48" s="103">
        <v>473.47333333333336</v>
      </c>
      <c r="AQ48" s="103">
        <v>187</v>
      </c>
      <c r="AS48" s="22" t="s">
        <v>79</v>
      </c>
      <c r="AT48" s="57">
        <f t="shared" si="9"/>
        <v>1162.6316666666667</v>
      </c>
      <c r="AU48" s="57">
        <f t="shared" si="10"/>
        <v>1178.2633333333333</v>
      </c>
      <c r="AV48" s="57">
        <f t="shared" si="22"/>
        <v>1228.5266666666666</v>
      </c>
      <c r="AW48" s="57">
        <f t="shared" si="23"/>
        <v>118</v>
      </c>
      <c r="AY48" s="22" t="s">
        <v>79</v>
      </c>
      <c r="AZ48" s="23">
        <f t="shared" si="11"/>
        <v>0.79252329016132694</v>
      </c>
      <c r="BA48" s="23">
        <f t="shared" si="12"/>
        <v>0.76560320554472605</v>
      </c>
      <c r="BB48" s="23">
        <f t="shared" si="24"/>
        <v>0.72181355268311786</v>
      </c>
      <c r="BC48" s="23">
        <f t="shared" si="25"/>
        <v>0.38688524590163936</v>
      </c>
    </row>
    <row r="49" spans="1:55" s="27" customFormat="1" ht="15" thickBot="1" x14ac:dyDescent="0.35">
      <c r="A49" s="28" t="s">
        <v>79</v>
      </c>
      <c r="B49" s="101">
        <v>5</v>
      </c>
      <c r="C49" s="30"/>
      <c r="D49" s="31">
        <f t="shared" si="34"/>
        <v>1602</v>
      </c>
      <c r="E49" s="31">
        <f t="shared" si="35"/>
        <v>1681</v>
      </c>
      <c r="F49" s="31">
        <f t="shared" si="36"/>
        <v>1855</v>
      </c>
      <c r="G49" s="31">
        <f t="shared" si="37"/>
        <v>343</v>
      </c>
      <c r="H49" s="31">
        <f t="shared" si="38"/>
        <v>2198</v>
      </c>
      <c r="I49" s="31">
        <f t="shared" si="39"/>
        <v>2541</v>
      </c>
      <c r="J49" s="32">
        <f>_xlfn.CEILING.MATH(I49+($G$49*(J$4-I$4)))</f>
        <v>2884</v>
      </c>
      <c r="K49" s="32">
        <f>_xlfn.CEILING.MATH(J49+($G$49*(K$4-J$4)))</f>
        <v>4942</v>
      </c>
      <c r="L49" s="32">
        <f>_xlfn.CEILING.MATH(K49+($G$49*(L$4-K$4)))</f>
        <v>18662</v>
      </c>
      <c r="M49" s="37"/>
      <c r="X49" s="36" t="s">
        <v>80</v>
      </c>
      <c r="Y49" s="29" t="s">
        <v>37</v>
      </c>
      <c r="Z49" s="28">
        <v>5</v>
      </c>
      <c r="AA49" s="30">
        <f t="shared" si="7"/>
        <v>0</v>
      </c>
      <c r="AB49" s="31">
        <f t="shared" si="8"/>
        <v>1922.3999999999999</v>
      </c>
      <c r="AC49" s="31">
        <f t="shared" si="14"/>
        <v>2017.1999999999998</v>
      </c>
      <c r="AD49" s="31">
        <f t="shared" si="15"/>
        <v>2226</v>
      </c>
      <c r="AE49" s="31">
        <f t="shared" si="16"/>
        <v>411.59999999999997</v>
      </c>
      <c r="AF49" s="31">
        <f t="shared" si="17"/>
        <v>2637.6</v>
      </c>
      <c r="AG49" s="31">
        <f t="shared" si="18"/>
        <v>3049.2</v>
      </c>
      <c r="AH49" s="31">
        <f t="shared" si="19"/>
        <v>3460.7999999999997</v>
      </c>
      <c r="AI49" s="31">
        <f t="shared" si="20"/>
        <v>5930.4</v>
      </c>
      <c r="AJ49" s="31">
        <f t="shared" si="21"/>
        <v>22394.399999999998</v>
      </c>
      <c r="AM49" s="38" t="s">
        <v>80</v>
      </c>
      <c r="AN49" s="104">
        <v>276.84083333333331</v>
      </c>
      <c r="AO49" s="104">
        <v>305.68166666666667</v>
      </c>
      <c r="AP49" s="104">
        <v>363.36333333333334</v>
      </c>
      <c r="AQ49" s="104">
        <v>115.7</v>
      </c>
      <c r="AS49" s="38" t="s">
        <v>80</v>
      </c>
      <c r="AT49" s="58">
        <f t="shared" si="9"/>
        <v>1325.1591666666668</v>
      </c>
      <c r="AU49" s="58">
        <f t="shared" si="10"/>
        <v>1375.3183333333334</v>
      </c>
      <c r="AV49" s="58">
        <f t="shared" si="22"/>
        <v>1491.6366666666668</v>
      </c>
      <c r="AW49" s="58">
        <f t="shared" si="23"/>
        <v>227.3</v>
      </c>
      <c r="AY49" s="38" t="s">
        <v>80</v>
      </c>
      <c r="AZ49" s="40">
        <f t="shared" si="11"/>
        <v>0.8271904910528507</v>
      </c>
      <c r="BA49" s="40">
        <f t="shared" si="12"/>
        <v>0.81815486813404725</v>
      </c>
      <c r="BB49" s="40">
        <f t="shared" si="24"/>
        <v>0.80411680143755626</v>
      </c>
      <c r="BC49" s="40">
        <f t="shared" si="25"/>
        <v>0.66268221574344022</v>
      </c>
    </row>
    <row r="50" spans="1:55" s="13" customFormat="1" ht="15" thickBot="1" x14ac:dyDescent="0.35">
      <c r="A50" s="14" t="s">
        <v>80</v>
      </c>
      <c r="B50" s="101">
        <v>5</v>
      </c>
      <c r="C50" s="16"/>
      <c r="D50" s="17">
        <f t="shared" si="34"/>
        <v>1602</v>
      </c>
      <c r="E50" s="17">
        <f t="shared" si="35"/>
        <v>1681</v>
      </c>
      <c r="F50" s="17">
        <f t="shared" si="36"/>
        <v>1855</v>
      </c>
      <c r="G50" s="17">
        <f t="shared" si="37"/>
        <v>343</v>
      </c>
      <c r="H50" s="17">
        <f t="shared" si="38"/>
        <v>2198</v>
      </c>
      <c r="I50" s="17">
        <f t="shared" si="39"/>
        <v>2541</v>
      </c>
      <c r="J50" s="18">
        <f>_xlfn.CEILING.MATH(I50+($G$50*(J$4-I$4)))</f>
        <v>2884</v>
      </c>
      <c r="K50" s="18">
        <f>_xlfn.CEILING.MATH(J50+($G$50*(K$4-J$4)))</f>
        <v>4942</v>
      </c>
      <c r="L50" s="18">
        <f>_xlfn.CEILING.MATH(K50+($G$50*(L$4-K$4)))</f>
        <v>18662</v>
      </c>
      <c r="M50" s="10"/>
      <c r="X50" s="21" t="s">
        <v>81</v>
      </c>
      <c r="Y50" s="15" t="s">
        <v>26</v>
      </c>
      <c r="Z50" s="14">
        <v>4</v>
      </c>
      <c r="AA50" s="16">
        <f t="shared" si="7"/>
        <v>0</v>
      </c>
      <c r="AB50" s="17">
        <f t="shared" si="8"/>
        <v>1922.3999999999999</v>
      </c>
      <c r="AC50" s="17">
        <f t="shared" si="14"/>
        <v>2017.1999999999998</v>
      </c>
      <c r="AD50" s="17">
        <f t="shared" si="15"/>
        <v>2226</v>
      </c>
      <c r="AE50" s="17">
        <f t="shared" si="16"/>
        <v>411.59999999999997</v>
      </c>
      <c r="AF50" s="17">
        <f t="shared" si="17"/>
        <v>2637.6</v>
      </c>
      <c r="AG50" s="17">
        <f t="shared" si="18"/>
        <v>3049.2</v>
      </c>
      <c r="AH50" s="17">
        <f t="shared" si="19"/>
        <v>3460.7999999999997</v>
      </c>
      <c r="AI50" s="17">
        <f t="shared" si="20"/>
        <v>5930.4</v>
      </c>
      <c r="AJ50" s="17">
        <f t="shared" si="21"/>
        <v>22394.399999999998</v>
      </c>
      <c r="AM50" s="22" t="s">
        <v>81</v>
      </c>
      <c r="AN50" s="104">
        <v>670.54666666666674</v>
      </c>
      <c r="AO50" s="104">
        <v>713.09333333333336</v>
      </c>
      <c r="AP50" s="104">
        <v>798.18666666666672</v>
      </c>
      <c r="AQ50" s="104">
        <v>163.38</v>
      </c>
      <c r="AS50" s="22" t="s">
        <v>81</v>
      </c>
      <c r="AT50" s="57">
        <f t="shared" si="9"/>
        <v>931.45333333333326</v>
      </c>
      <c r="AU50" s="57">
        <f t="shared" si="10"/>
        <v>967.90666666666664</v>
      </c>
      <c r="AV50" s="57">
        <f t="shared" si="22"/>
        <v>1056.8133333333333</v>
      </c>
      <c r="AW50" s="57">
        <f t="shared" si="23"/>
        <v>179.62</v>
      </c>
      <c r="AY50" s="22" t="s">
        <v>81</v>
      </c>
      <c r="AZ50" s="23">
        <f t="shared" si="11"/>
        <v>0.58143154390345397</v>
      </c>
      <c r="BA50" s="23">
        <f t="shared" si="12"/>
        <v>0.57579218719016456</v>
      </c>
      <c r="BB50" s="23">
        <f t="shared" si="24"/>
        <v>0.56971069182389933</v>
      </c>
      <c r="BC50" s="23">
        <f t="shared" si="25"/>
        <v>0.52367346938775516</v>
      </c>
    </row>
    <row r="51" spans="1:55" s="13" customFormat="1" ht="15" thickBot="1" x14ac:dyDescent="0.35">
      <c r="A51" s="14" t="s">
        <v>81</v>
      </c>
      <c r="B51" s="101">
        <v>14</v>
      </c>
      <c r="C51" s="16"/>
      <c r="D51" s="17">
        <f t="shared" si="34"/>
        <v>5665</v>
      </c>
      <c r="E51" s="17">
        <f t="shared" si="35"/>
        <v>6073</v>
      </c>
      <c r="F51" s="17">
        <f t="shared" si="36"/>
        <v>6639</v>
      </c>
      <c r="G51" s="17">
        <f t="shared" si="37"/>
        <v>1190</v>
      </c>
      <c r="H51" s="17">
        <f t="shared" si="38"/>
        <v>7829</v>
      </c>
      <c r="I51" s="17">
        <f t="shared" si="39"/>
        <v>9019</v>
      </c>
      <c r="J51" s="18">
        <f>_xlfn.CEILING.MATH(I51+($G$51*(J$4-I$4)))</f>
        <v>10209</v>
      </c>
      <c r="K51" s="18">
        <f>_xlfn.CEILING.MATH(J51+($G$51*(K$4-J$4)))</f>
        <v>17349</v>
      </c>
      <c r="L51" s="18">
        <f>_xlfn.CEILING.MATH(K51+($G$51*(L$4-K$4)))</f>
        <v>64949</v>
      </c>
      <c r="M51" s="10"/>
      <c r="X51" s="21" t="s">
        <v>82</v>
      </c>
      <c r="Y51" s="15" t="s">
        <v>28</v>
      </c>
      <c r="Z51" s="14">
        <v>15</v>
      </c>
      <c r="AA51" s="16">
        <f t="shared" si="7"/>
        <v>0</v>
      </c>
      <c r="AB51" s="17">
        <f t="shared" si="8"/>
        <v>6798</v>
      </c>
      <c r="AC51" s="17">
        <f t="shared" si="14"/>
        <v>7287.5999999999995</v>
      </c>
      <c r="AD51" s="17">
        <f t="shared" si="15"/>
        <v>7966.7999999999993</v>
      </c>
      <c r="AE51" s="17">
        <f t="shared" si="16"/>
        <v>1428</v>
      </c>
      <c r="AF51" s="17">
        <f t="shared" si="17"/>
        <v>9394.7999999999993</v>
      </c>
      <c r="AG51" s="17">
        <f t="shared" si="18"/>
        <v>10822.8</v>
      </c>
      <c r="AH51" s="17">
        <f t="shared" si="19"/>
        <v>12250.8</v>
      </c>
      <c r="AI51" s="17">
        <f t="shared" si="20"/>
        <v>20818.8</v>
      </c>
      <c r="AJ51" s="17">
        <f t="shared" si="21"/>
        <v>77938.8</v>
      </c>
      <c r="AM51" s="22" t="s">
        <v>82</v>
      </c>
      <c r="AN51" s="104">
        <v>290.54666666666668</v>
      </c>
      <c r="AO51" s="104">
        <v>333.09333333333336</v>
      </c>
      <c r="AP51" s="104">
        <v>418.18666666666667</v>
      </c>
      <c r="AQ51" s="104">
        <v>153.38</v>
      </c>
      <c r="AS51" s="22" t="s">
        <v>82</v>
      </c>
      <c r="AT51" s="57">
        <f t="shared" si="9"/>
        <v>5374.4533333333329</v>
      </c>
      <c r="AU51" s="57">
        <f t="shared" si="10"/>
        <v>5739.9066666666668</v>
      </c>
      <c r="AV51" s="57">
        <f t="shared" si="22"/>
        <v>6220.8133333333335</v>
      </c>
      <c r="AW51" s="57">
        <f t="shared" si="23"/>
        <v>1036.6199999999999</v>
      </c>
      <c r="AY51" s="22" t="s">
        <v>82</v>
      </c>
      <c r="AZ51" s="23">
        <f t="shared" si="11"/>
        <v>0.94871197411003227</v>
      </c>
      <c r="BA51" s="23">
        <f t="shared" si="12"/>
        <v>0.94515176464130857</v>
      </c>
      <c r="BB51" s="23">
        <f t="shared" si="24"/>
        <v>0.93701059396495456</v>
      </c>
      <c r="BC51" s="23">
        <f t="shared" si="25"/>
        <v>0.87110924369747889</v>
      </c>
    </row>
    <row r="52" spans="1:55" s="13" customFormat="1" ht="15" thickBot="1" x14ac:dyDescent="0.35">
      <c r="A52" s="14" t="s">
        <v>82</v>
      </c>
      <c r="B52" s="101">
        <v>6</v>
      </c>
      <c r="C52" s="16"/>
      <c r="D52" s="17">
        <f t="shared" si="34"/>
        <v>1747</v>
      </c>
      <c r="E52" s="17">
        <f t="shared" si="35"/>
        <v>1828</v>
      </c>
      <c r="F52" s="17">
        <f t="shared" si="36"/>
        <v>2018</v>
      </c>
      <c r="G52" s="17">
        <f t="shared" si="37"/>
        <v>410</v>
      </c>
      <c r="H52" s="17">
        <f t="shared" si="38"/>
        <v>2428</v>
      </c>
      <c r="I52" s="17">
        <f t="shared" si="39"/>
        <v>2838</v>
      </c>
      <c r="J52" s="18">
        <f>_xlfn.CEILING.MATH(I52+($G$52*(J$4-I$4)))</f>
        <v>3248</v>
      </c>
      <c r="K52" s="18">
        <f>_xlfn.CEILING.MATH(J52+($G$52*(K$4-J$4)))</f>
        <v>5708</v>
      </c>
      <c r="L52" s="18">
        <f>_xlfn.CEILING.MATH(K52+($G$52*(L$4-K$4)))</f>
        <v>22108</v>
      </c>
      <c r="M52" s="10"/>
      <c r="X52" s="21" t="s">
        <v>83</v>
      </c>
      <c r="Y52" s="15" t="s">
        <v>33</v>
      </c>
      <c r="Z52" s="14">
        <v>6</v>
      </c>
      <c r="AA52" s="16">
        <f t="shared" si="7"/>
        <v>0</v>
      </c>
      <c r="AB52" s="17">
        <f t="shared" si="8"/>
        <v>2096.4</v>
      </c>
      <c r="AC52" s="17">
        <f t="shared" si="14"/>
        <v>2193.6</v>
      </c>
      <c r="AD52" s="17">
        <f t="shared" si="15"/>
        <v>2421.6</v>
      </c>
      <c r="AE52" s="17">
        <f t="shared" si="16"/>
        <v>492</v>
      </c>
      <c r="AF52" s="17">
        <f t="shared" si="17"/>
        <v>2913.6</v>
      </c>
      <c r="AG52" s="17">
        <f t="shared" si="18"/>
        <v>3405.6</v>
      </c>
      <c r="AH52" s="17">
        <f t="shared" si="19"/>
        <v>3897.6</v>
      </c>
      <c r="AI52" s="17">
        <f t="shared" si="20"/>
        <v>6849.5999999999995</v>
      </c>
      <c r="AJ52" s="17">
        <f t="shared" si="21"/>
        <v>26529.599999999999</v>
      </c>
      <c r="AM52" s="22" t="s">
        <v>83</v>
      </c>
      <c r="AN52" s="103">
        <v>492.95166666666665</v>
      </c>
      <c r="AO52" s="103">
        <v>857.90333333333331</v>
      </c>
      <c r="AP52" s="103">
        <v>1587.8066666666666</v>
      </c>
      <c r="AQ52" s="103">
        <v>335</v>
      </c>
      <c r="AS52" s="22" t="s">
        <v>83</v>
      </c>
      <c r="AT52" s="57">
        <f t="shared" si="9"/>
        <v>1254.0483333333334</v>
      </c>
      <c r="AU52" s="57">
        <f t="shared" si="10"/>
        <v>970.09666666666669</v>
      </c>
      <c r="AV52" s="57">
        <f t="shared" si="22"/>
        <v>430.19333333333338</v>
      </c>
      <c r="AW52" s="57">
        <f t="shared" si="23"/>
        <v>75</v>
      </c>
      <c r="AY52" s="22" t="s">
        <v>83</v>
      </c>
      <c r="AZ52" s="23">
        <f t="shared" si="11"/>
        <v>0.71782961266933798</v>
      </c>
      <c r="BA52" s="23">
        <f t="shared" si="12"/>
        <v>0.53068745441283738</v>
      </c>
      <c r="BB52" s="23">
        <f t="shared" si="24"/>
        <v>0.21317806408985798</v>
      </c>
      <c r="BC52" s="23">
        <f t="shared" si="25"/>
        <v>0.18292682926829268</v>
      </c>
    </row>
    <row r="53" spans="1:55" s="13" customFormat="1" ht="15" thickBot="1" x14ac:dyDescent="0.35">
      <c r="A53" s="14" t="s">
        <v>83</v>
      </c>
      <c r="B53" s="101">
        <v>3</v>
      </c>
      <c r="C53" s="16">
        <v>200</v>
      </c>
      <c r="D53" s="17">
        <f t="shared" si="34"/>
        <v>1266</v>
      </c>
      <c r="E53" s="17">
        <f t="shared" si="35"/>
        <v>1327</v>
      </c>
      <c r="F53" s="17">
        <f t="shared" si="36"/>
        <v>1487</v>
      </c>
      <c r="G53" s="17">
        <f t="shared" si="37"/>
        <v>286</v>
      </c>
      <c r="H53" s="17">
        <f t="shared" si="38"/>
        <v>1773</v>
      </c>
      <c r="I53" s="17">
        <f t="shared" si="39"/>
        <v>2059</v>
      </c>
      <c r="J53" s="18">
        <f>_xlfn.CEILING.MATH(I53+($G$53*(J$4-I$4)))</f>
        <v>2345</v>
      </c>
      <c r="K53" s="18">
        <f>_xlfn.CEILING.MATH(J53+($G$53*(K$4-J$4)))</f>
        <v>4061</v>
      </c>
      <c r="L53" s="18">
        <f>_xlfn.CEILING.MATH(K53+($G$53*(L$4-K$4)))</f>
        <v>15501</v>
      </c>
      <c r="M53" s="10"/>
      <c r="X53" s="21" t="s">
        <v>84</v>
      </c>
      <c r="Y53" s="15" t="s">
        <v>28</v>
      </c>
      <c r="Z53" s="14">
        <v>1</v>
      </c>
      <c r="AA53" s="16">
        <f t="shared" si="7"/>
        <v>240</v>
      </c>
      <c r="AB53" s="17">
        <f t="shared" si="8"/>
        <v>1519.2</v>
      </c>
      <c r="AC53" s="17">
        <f t="shared" si="14"/>
        <v>1592.3999999999999</v>
      </c>
      <c r="AD53" s="17">
        <f t="shared" si="15"/>
        <v>1784.3999999999999</v>
      </c>
      <c r="AE53" s="17">
        <f t="shared" si="16"/>
        <v>343.2</v>
      </c>
      <c r="AF53" s="17">
        <f t="shared" si="17"/>
        <v>2127.6</v>
      </c>
      <c r="AG53" s="17">
        <f t="shared" si="18"/>
        <v>2470.7999999999997</v>
      </c>
      <c r="AH53" s="17">
        <f t="shared" si="19"/>
        <v>2814</v>
      </c>
      <c r="AI53" s="17">
        <f t="shared" si="20"/>
        <v>4873.2</v>
      </c>
      <c r="AJ53" s="17">
        <f t="shared" si="21"/>
        <v>18601.2</v>
      </c>
      <c r="AM53" s="22" t="s">
        <v>84</v>
      </c>
      <c r="AN53" s="103">
        <v>292.74166666666667</v>
      </c>
      <c r="AO53" s="103">
        <v>307.48333333333335</v>
      </c>
      <c r="AP53" s="103">
        <v>336.9666666666667</v>
      </c>
      <c r="AQ53" s="103">
        <v>83.966666666666669</v>
      </c>
      <c r="AS53" s="22" t="s">
        <v>84</v>
      </c>
      <c r="AT53" s="57">
        <f t="shared" si="9"/>
        <v>973.25833333333333</v>
      </c>
      <c r="AU53" s="57">
        <f t="shared" si="10"/>
        <v>1019.5166666666667</v>
      </c>
      <c r="AV53" s="57">
        <f t="shared" si="22"/>
        <v>1150.0333333333333</v>
      </c>
      <c r="AW53" s="57">
        <f t="shared" si="23"/>
        <v>202.03333333333333</v>
      </c>
      <c r="AY53" s="22" t="s">
        <v>84</v>
      </c>
      <c r="AZ53" s="23">
        <f t="shared" si="11"/>
        <v>0.76876645602948923</v>
      </c>
      <c r="BA53" s="23">
        <f t="shared" si="12"/>
        <v>0.76828686259733736</v>
      </c>
      <c r="BB53" s="23">
        <f t="shared" si="24"/>
        <v>0.77339161622954489</v>
      </c>
      <c r="BC53" s="23">
        <f t="shared" si="25"/>
        <v>0.70641025641025645</v>
      </c>
    </row>
    <row r="54" spans="1:55" s="13" customFormat="1" ht="15" thickBot="1" x14ac:dyDescent="0.35">
      <c r="A54" s="14" t="s">
        <v>84</v>
      </c>
      <c r="B54" s="101">
        <v>4</v>
      </c>
      <c r="C54" s="16"/>
      <c r="D54" s="17">
        <f t="shared" si="34"/>
        <v>1467</v>
      </c>
      <c r="E54" s="17">
        <f t="shared" si="35"/>
        <v>1539</v>
      </c>
      <c r="F54" s="17">
        <f t="shared" si="36"/>
        <v>1702</v>
      </c>
      <c r="G54" s="17">
        <f t="shared" si="37"/>
        <v>305</v>
      </c>
      <c r="H54" s="17">
        <f t="shared" si="38"/>
        <v>2007</v>
      </c>
      <c r="I54" s="17">
        <f t="shared" si="39"/>
        <v>2312</v>
      </c>
      <c r="J54" s="18">
        <f>_xlfn.CEILING.MATH(I54+($G$54*(J$4-I$4)))</f>
        <v>2617</v>
      </c>
      <c r="K54" s="18">
        <f>_xlfn.CEILING.MATH(J54+($G$54*(K$4-J$4)))</f>
        <v>4447</v>
      </c>
      <c r="L54" s="18">
        <f>_xlfn.CEILING.MATH(K54+($G$54*(L$4-K$4)))</f>
        <v>16647</v>
      </c>
      <c r="M54" s="10"/>
      <c r="X54" s="21" t="s">
        <v>41</v>
      </c>
      <c r="Y54" s="15" t="s">
        <v>31</v>
      </c>
      <c r="Z54" s="14">
        <v>2</v>
      </c>
      <c r="AA54" s="16">
        <f t="shared" si="7"/>
        <v>0</v>
      </c>
      <c r="AB54" s="17">
        <f t="shared" si="8"/>
        <v>1760.3999999999999</v>
      </c>
      <c r="AC54" s="17">
        <f t="shared" si="14"/>
        <v>1846.8</v>
      </c>
      <c r="AD54" s="17">
        <f t="shared" si="15"/>
        <v>2042.3999999999999</v>
      </c>
      <c r="AE54" s="17">
        <f t="shared" si="16"/>
        <v>366</v>
      </c>
      <c r="AF54" s="17">
        <f t="shared" si="17"/>
        <v>2408.4</v>
      </c>
      <c r="AG54" s="17">
        <f t="shared" si="18"/>
        <v>2774.4</v>
      </c>
      <c r="AH54" s="17">
        <f t="shared" si="19"/>
        <v>3140.4</v>
      </c>
      <c r="AI54" s="17">
        <f t="shared" si="20"/>
        <v>5336.4</v>
      </c>
      <c r="AJ54" s="17">
        <f t="shared" si="21"/>
        <v>19976.399999999998</v>
      </c>
      <c r="AM54" s="22" t="s">
        <v>41</v>
      </c>
      <c r="AN54" s="104">
        <v>276.70166666666665</v>
      </c>
      <c r="AO54" s="104">
        <v>305.40333333333331</v>
      </c>
      <c r="AP54" s="104">
        <v>362.80666666666667</v>
      </c>
      <c r="AQ54" s="104">
        <v>98</v>
      </c>
      <c r="AS54" s="22" t="s">
        <v>41</v>
      </c>
      <c r="AT54" s="57">
        <f t="shared" si="9"/>
        <v>1190.2983333333334</v>
      </c>
      <c r="AU54" s="57">
        <f t="shared" si="10"/>
        <v>1233.5966666666668</v>
      </c>
      <c r="AV54" s="57">
        <f t="shared" si="22"/>
        <v>1339.1933333333334</v>
      </c>
      <c r="AW54" s="57">
        <f t="shared" si="23"/>
        <v>207</v>
      </c>
      <c r="AY54" s="22" t="s">
        <v>41</v>
      </c>
      <c r="AZ54" s="23">
        <f t="shared" si="11"/>
        <v>0.81138264030902074</v>
      </c>
      <c r="BA54" s="23">
        <f t="shared" si="12"/>
        <v>0.80155728828243455</v>
      </c>
      <c r="BB54" s="23">
        <f t="shared" si="24"/>
        <v>0.78683509596553081</v>
      </c>
      <c r="BC54" s="23">
        <f t="shared" si="25"/>
        <v>0.67868852459016393</v>
      </c>
    </row>
    <row r="55" spans="1:55" s="13" customFormat="1" ht="15" thickBot="1" x14ac:dyDescent="0.35">
      <c r="A55" s="14" t="s">
        <v>85</v>
      </c>
      <c r="B55" s="101">
        <v>2</v>
      </c>
      <c r="C55" s="16"/>
      <c r="D55" s="17">
        <f t="shared" si="34"/>
        <v>1130</v>
      </c>
      <c r="E55" s="17">
        <f t="shared" si="35"/>
        <v>1185</v>
      </c>
      <c r="F55" s="17">
        <f t="shared" si="36"/>
        <v>1323</v>
      </c>
      <c r="G55" s="17">
        <f t="shared" si="37"/>
        <v>210</v>
      </c>
      <c r="H55" s="17">
        <f t="shared" si="38"/>
        <v>1533</v>
      </c>
      <c r="I55" s="17">
        <f t="shared" si="39"/>
        <v>1743</v>
      </c>
      <c r="J55" s="18">
        <f>_xlfn.CEILING.MATH(I55+($G$55*(J$4-I$4)))</f>
        <v>1953</v>
      </c>
      <c r="K55" s="18">
        <f>_xlfn.CEILING.MATH(J55+($G$55*(K$4-J$4)))</f>
        <v>3213</v>
      </c>
      <c r="L55" s="18">
        <f>_xlfn.CEILING.MATH(K55+($G$55*(L$4-K$4)))</f>
        <v>11613</v>
      </c>
      <c r="M55" s="10"/>
      <c r="X55" s="21" t="s">
        <v>86</v>
      </c>
      <c r="Y55" s="15" t="s">
        <v>33</v>
      </c>
      <c r="Z55" s="14">
        <v>3</v>
      </c>
      <c r="AA55" s="16">
        <f t="shared" si="7"/>
        <v>0</v>
      </c>
      <c r="AB55" s="17">
        <f t="shared" si="8"/>
        <v>1356</v>
      </c>
      <c r="AC55" s="17">
        <f t="shared" si="14"/>
        <v>1422</v>
      </c>
      <c r="AD55" s="17">
        <f t="shared" si="15"/>
        <v>1587.6</v>
      </c>
      <c r="AE55" s="17">
        <f t="shared" si="16"/>
        <v>252</v>
      </c>
      <c r="AF55" s="17">
        <f t="shared" si="17"/>
        <v>1839.6</v>
      </c>
      <c r="AG55" s="17">
        <f t="shared" si="18"/>
        <v>2091.6</v>
      </c>
      <c r="AH55" s="17">
        <f t="shared" si="19"/>
        <v>2343.6</v>
      </c>
      <c r="AI55" s="17">
        <f t="shared" si="20"/>
        <v>3855.6</v>
      </c>
      <c r="AJ55" s="17">
        <f t="shared" si="21"/>
        <v>13935.6</v>
      </c>
      <c r="AM55" s="22" t="s">
        <v>86</v>
      </c>
      <c r="AN55" s="103">
        <v>261.49166666666667</v>
      </c>
      <c r="AO55" s="103">
        <v>274.98333333333335</v>
      </c>
      <c r="AP55" s="103">
        <v>301.9666666666667</v>
      </c>
      <c r="AQ55" s="103">
        <v>68.966666666666669</v>
      </c>
      <c r="AS55" s="22" t="s">
        <v>86</v>
      </c>
      <c r="AT55" s="57">
        <f t="shared" si="9"/>
        <v>868.50833333333333</v>
      </c>
      <c r="AU55" s="57">
        <f t="shared" si="10"/>
        <v>910.01666666666665</v>
      </c>
      <c r="AV55" s="57">
        <f t="shared" si="22"/>
        <v>1021.0333333333333</v>
      </c>
      <c r="AW55" s="57">
        <f t="shared" si="23"/>
        <v>141.03333333333333</v>
      </c>
      <c r="AY55" s="22" t="s">
        <v>86</v>
      </c>
      <c r="AZ55" s="23">
        <f t="shared" si="11"/>
        <v>0.76859144542772861</v>
      </c>
      <c r="BA55" s="23">
        <f t="shared" si="12"/>
        <v>0.76794655414908575</v>
      </c>
      <c r="BB55" s="23">
        <f t="shared" si="24"/>
        <v>0.7717561098513479</v>
      </c>
      <c r="BC55" s="23">
        <f t="shared" si="25"/>
        <v>0.67158730158730162</v>
      </c>
    </row>
    <row r="56" spans="1:55" s="13" customFormat="1" ht="15" thickBot="1" x14ac:dyDescent="0.35">
      <c r="A56" s="14" t="s">
        <v>86</v>
      </c>
      <c r="B56" s="101">
        <v>4</v>
      </c>
      <c r="C56" s="16">
        <v>200</v>
      </c>
      <c r="D56" s="17">
        <f t="shared" si="34"/>
        <v>1467</v>
      </c>
      <c r="E56" s="17">
        <f t="shared" si="35"/>
        <v>1539</v>
      </c>
      <c r="F56" s="17">
        <f t="shared" si="36"/>
        <v>1702</v>
      </c>
      <c r="G56" s="17">
        <f t="shared" si="37"/>
        <v>305</v>
      </c>
      <c r="H56" s="17">
        <f t="shared" si="38"/>
        <v>2007</v>
      </c>
      <c r="I56" s="17">
        <f t="shared" si="39"/>
        <v>2312</v>
      </c>
      <c r="J56" s="18">
        <f>_xlfn.CEILING.MATH(I56+($G$56*(J$4-I$4)))</f>
        <v>2617</v>
      </c>
      <c r="K56" s="18">
        <f>_xlfn.CEILING.MATH(J56+($G$56*(K$4-J$4)))</f>
        <v>4447</v>
      </c>
      <c r="L56" s="18">
        <f>_xlfn.CEILING.MATH(K56+($G$56*(L$4-K$4)))</f>
        <v>16647</v>
      </c>
      <c r="M56" s="10"/>
      <c r="X56" s="21" t="s">
        <v>87</v>
      </c>
      <c r="Y56" s="15" t="s">
        <v>37</v>
      </c>
      <c r="Z56" s="14">
        <v>4</v>
      </c>
      <c r="AA56" s="16">
        <f t="shared" si="7"/>
        <v>240</v>
      </c>
      <c r="AB56" s="17">
        <f t="shared" si="8"/>
        <v>1760.3999999999999</v>
      </c>
      <c r="AC56" s="17">
        <f t="shared" si="14"/>
        <v>1846.8</v>
      </c>
      <c r="AD56" s="17">
        <f t="shared" si="15"/>
        <v>2042.3999999999999</v>
      </c>
      <c r="AE56" s="17">
        <f t="shared" si="16"/>
        <v>366</v>
      </c>
      <c r="AF56" s="17">
        <f t="shared" si="17"/>
        <v>2408.4</v>
      </c>
      <c r="AG56" s="17">
        <f t="shared" si="18"/>
        <v>2774.4</v>
      </c>
      <c r="AH56" s="17">
        <f t="shared" si="19"/>
        <v>3140.4</v>
      </c>
      <c r="AI56" s="17">
        <f t="shared" si="20"/>
        <v>5336.4</v>
      </c>
      <c r="AJ56" s="17">
        <f t="shared" si="21"/>
        <v>19976.399999999998</v>
      </c>
      <c r="AM56" s="22" t="s">
        <v>87</v>
      </c>
      <c r="AN56" s="104">
        <v>280.45166666666665</v>
      </c>
      <c r="AO56" s="104">
        <v>312.90333333333331</v>
      </c>
      <c r="AP56" s="104">
        <v>377.80666666666667</v>
      </c>
      <c r="AQ56" s="104">
        <v>113</v>
      </c>
      <c r="AS56" s="22" t="s">
        <v>87</v>
      </c>
      <c r="AT56" s="57">
        <f t="shared" si="9"/>
        <v>1186.5483333333334</v>
      </c>
      <c r="AU56" s="57">
        <f t="shared" si="10"/>
        <v>1226.0966666666668</v>
      </c>
      <c r="AV56" s="57">
        <f t="shared" si="22"/>
        <v>1324.1933333333334</v>
      </c>
      <c r="AW56" s="57">
        <f t="shared" si="23"/>
        <v>192</v>
      </c>
      <c r="AY56" s="22" t="s">
        <v>87</v>
      </c>
      <c r="AZ56" s="23">
        <f t="shared" si="11"/>
        <v>0.80882640309020681</v>
      </c>
      <c r="BA56" s="23">
        <f t="shared" si="12"/>
        <v>0.79668399393545597</v>
      </c>
      <c r="BB56" s="23">
        <f t="shared" si="24"/>
        <v>0.77802193497845673</v>
      </c>
      <c r="BC56" s="23">
        <f t="shared" si="25"/>
        <v>0.62950819672131153</v>
      </c>
    </row>
    <row r="57" spans="1:55" s="13" customFormat="1" ht="15" thickBot="1" x14ac:dyDescent="0.35">
      <c r="A57" s="14" t="s">
        <v>87</v>
      </c>
      <c r="B57" s="101">
        <v>1</v>
      </c>
      <c r="C57" s="16"/>
      <c r="D57" s="17">
        <f t="shared" si="34"/>
        <v>1056</v>
      </c>
      <c r="E57" s="17">
        <f t="shared" si="35"/>
        <v>1108</v>
      </c>
      <c r="F57" s="17">
        <f t="shared" si="36"/>
        <v>1238</v>
      </c>
      <c r="G57" s="17">
        <f t="shared" si="37"/>
        <v>173</v>
      </c>
      <c r="H57" s="17">
        <f t="shared" si="38"/>
        <v>1411</v>
      </c>
      <c r="I57" s="17">
        <f t="shared" si="39"/>
        <v>1584</v>
      </c>
      <c r="J57" s="18">
        <f>_xlfn.CEILING.MATH(I57+($G$57*(J$4-I$4)))</f>
        <v>1757</v>
      </c>
      <c r="K57" s="18">
        <f>_xlfn.CEILING.MATH(J57+($G$57*(K$4-J$4)))</f>
        <v>2795</v>
      </c>
      <c r="L57" s="18">
        <f>_xlfn.CEILING.MATH(K57+($G$57*(L$4-K$4)))</f>
        <v>9715</v>
      </c>
      <c r="M57" s="10"/>
      <c r="X57" s="21" t="s">
        <v>88</v>
      </c>
      <c r="Y57" s="15" t="s">
        <v>37</v>
      </c>
      <c r="Z57" s="14">
        <v>6</v>
      </c>
      <c r="AA57" s="16">
        <f t="shared" si="7"/>
        <v>0</v>
      </c>
      <c r="AB57" s="17">
        <f t="shared" si="8"/>
        <v>1267.2</v>
      </c>
      <c r="AC57" s="17">
        <f t="shared" si="14"/>
        <v>1329.6</v>
      </c>
      <c r="AD57" s="17">
        <f t="shared" si="15"/>
        <v>1485.6</v>
      </c>
      <c r="AE57" s="17">
        <f t="shared" si="16"/>
        <v>207.6</v>
      </c>
      <c r="AF57" s="17">
        <f t="shared" si="17"/>
        <v>1693.2</v>
      </c>
      <c r="AG57" s="17">
        <f t="shared" si="18"/>
        <v>1900.8</v>
      </c>
      <c r="AH57" s="17">
        <f t="shared" si="19"/>
        <v>2108.4</v>
      </c>
      <c r="AI57" s="17">
        <f t="shared" si="20"/>
        <v>3354</v>
      </c>
      <c r="AJ57" s="17">
        <f t="shared" si="21"/>
        <v>11658</v>
      </c>
      <c r="AM57" s="22" t="s">
        <v>88</v>
      </c>
      <c r="AN57" s="103">
        <v>233.25</v>
      </c>
      <c r="AO57" s="103">
        <v>238.5</v>
      </c>
      <c r="AP57" s="103">
        <v>249</v>
      </c>
      <c r="AQ57" s="103">
        <v>31</v>
      </c>
      <c r="AS57" s="22" t="s">
        <v>88</v>
      </c>
      <c r="AT57" s="57">
        <f t="shared" si="9"/>
        <v>822.75</v>
      </c>
      <c r="AU57" s="57">
        <f t="shared" si="10"/>
        <v>869.5</v>
      </c>
      <c r="AV57" s="57">
        <f t="shared" si="22"/>
        <v>989</v>
      </c>
      <c r="AW57" s="57">
        <f t="shared" si="23"/>
        <v>142</v>
      </c>
      <c r="AY57" s="22" t="s">
        <v>88</v>
      </c>
      <c r="AZ57" s="23">
        <f t="shared" si="11"/>
        <v>0.77911931818181823</v>
      </c>
      <c r="BA57" s="23">
        <f t="shared" si="12"/>
        <v>0.78474729241877261</v>
      </c>
      <c r="BB57" s="23">
        <f t="shared" si="24"/>
        <v>0.79886914378029084</v>
      </c>
      <c r="BC57" s="23">
        <f t="shared" si="25"/>
        <v>0.82080924855491333</v>
      </c>
    </row>
    <row r="58" spans="1:55" s="13" customFormat="1" ht="15" thickBot="1" x14ac:dyDescent="0.35">
      <c r="A58" s="14" t="s">
        <v>88</v>
      </c>
      <c r="B58" s="101">
        <v>6</v>
      </c>
      <c r="C58" s="16"/>
      <c r="D58" s="17">
        <f t="shared" si="34"/>
        <v>1747</v>
      </c>
      <c r="E58" s="17">
        <f t="shared" si="35"/>
        <v>1828</v>
      </c>
      <c r="F58" s="17">
        <f t="shared" si="36"/>
        <v>2018</v>
      </c>
      <c r="G58" s="17">
        <f t="shared" si="37"/>
        <v>410</v>
      </c>
      <c r="H58" s="17">
        <f t="shared" si="38"/>
        <v>2428</v>
      </c>
      <c r="I58" s="17">
        <f t="shared" si="39"/>
        <v>2838</v>
      </c>
      <c r="J58" s="18">
        <f>_xlfn.CEILING.MATH(I58+($G$58*(J$4-I$4)))</f>
        <v>3248</v>
      </c>
      <c r="K58" s="18">
        <f>_xlfn.CEILING.MATH(J58+($G$58*(K$4-J$4)))</f>
        <v>5708</v>
      </c>
      <c r="L58" s="18">
        <f>_xlfn.CEILING.MATH(K58+($G$58*(L$4-K$4)))</f>
        <v>22108</v>
      </c>
      <c r="M58" s="10"/>
      <c r="X58" s="21" t="s">
        <v>89</v>
      </c>
      <c r="Y58" s="15" t="s">
        <v>37</v>
      </c>
      <c r="Z58" s="14">
        <v>10</v>
      </c>
      <c r="AA58" s="16">
        <f t="shared" si="7"/>
        <v>0</v>
      </c>
      <c r="AB58" s="17">
        <f t="shared" si="8"/>
        <v>2096.4</v>
      </c>
      <c r="AC58" s="17">
        <f t="shared" si="14"/>
        <v>2193.6</v>
      </c>
      <c r="AD58" s="17">
        <f t="shared" si="15"/>
        <v>2421.6</v>
      </c>
      <c r="AE58" s="17">
        <f t="shared" si="16"/>
        <v>492</v>
      </c>
      <c r="AF58" s="17">
        <f t="shared" si="17"/>
        <v>2913.6</v>
      </c>
      <c r="AG58" s="17">
        <f t="shared" si="18"/>
        <v>3405.6</v>
      </c>
      <c r="AH58" s="17">
        <f t="shared" si="19"/>
        <v>3897.6</v>
      </c>
      <c r="AI58" s="17">
        <f t="shared" si="20"/>
        <v>6849.5999999999995</v>
      </c>
      <c r="AJ58" s="17">
        <f t="shared" si="21"/>
        <v>26529.599999999999</v>
      </c>
      <c r="AM58" s="22" t="s">
        <v>89</v>
      </c>
      <c r="AN58" s="103">
        <v>401.17249999999996</v>
      </c>
      <c r="AO58" s="103">
        <v>474.34500000000003</v>
      </c>
      <c r="AP58" s="103">
        <v>620.69000000000005</v>
      </c>
      <c r="AQ58" s="103">
        <v>222.27222222222224</v>
      </c>
      <c r="AS58" s="22" t="s">
        <v>89</v>
      </c>
      <c r="AT58" s="57">
        <f t="shared" si="9"/>
        <v>1345.8275000000001</v>
      </c>
      <c r="AU58" s="57">
        <f t="shared" si="10"/>
        <v>1353.655</v>
      </c>
      <c r="AV58" s="57">
        <f t="shared" si="22"/>
        <v>1397.31</v>
      </c>
      <c r="AW58" s="57">
        <f t="shared" si="23"/>
        <v>187.72777777777776</v>
      </c>
      <c r="AY58" s="22" t="s">
        <v>89</v>
      </c>
      <c r="AZ58" s="23">
        <f t="shared" si="11"/>
        <v>0.770364911276474</v>
      </c>
      <c r="BA58" s="23">
        <f t="shared" si="12"/>
        <v>0.740511487964989</v>
      </c>
      <c r="BB58" s="23">
        <f t="shared" si="24"/>
        <v>0.6924231912784935</v>
      </c>
      <c r="BC58" s="23">
        <f t="shared" si="25"/>
        <v>0.4578726287262872</v>
      </c>
    </row>
    <row r="59" spans="1:55" s="13" customFormat="1" ht="15" thickBot="1" x14ac:dyDescent="0.35">
      <c r="A59" s="14" t="s">
        <v>89</v>
      </c>
      <c r="B59" s="101">
        <v>7</v>
      </c>
      <c r="C59" s="16"/>
      <c r="D59" s="17">
        <f t="shared" si="34"/>
        <v>1941</v>
      </c>
      <c r="E59" s="17">
        <f t="shared" si="35"/>
        <v>2035</v>
      </c>
      <c r="F59" s="17">
        <f t="shared" si="36"/>
        <v>2238</v>
      </c>
      <c r="G59" s="17">
        <f t="shared" si="37"/>
        <v>459</v>
      </c>
      <c r="H59" s="17">
        <f t="shared" si="38"/>
        <v>2697</v>
      </c>
      <c r="I59" s="17">
        <f t="shared" si="39"/>
        <v>3156</v>
      </c>
      <c r="J59" s="18">
        <f>_xlfn.CEILING.MATH(I59+($G$59*(J$4-I$4)))</f>
        <v>3615</v>
      </c>
      <c r="K59" s="18">
        <f>_xlfn.CEILING.MATH(J59+($G$59*(K$4-J$4)))</f>
        <v>6369</v>
      </c>
      <c r="L59" s="18">
        <f>_xlfn.CEILING.MATH(K59+($G$59*(L$4-K$4)))</f>
        <v>24729</v>
      </c>
      <c r="M59" s="10"/>
      <c r="X59" s="21" t="s">
        <v>90</v>
      </c>
      <c r="Y59" s="15" t="s">
        <v>31</v>
      </c>
      <c r="Z59" s="14">
        <v>6</v>
      </c>
      <c r="AA59" s="16">
        <f t="shared" si="7"/>
        <v>0</v>
      </c>
      <c r="AB59" s="17">
        <f t="shared" si="8"/>
        <v>2329.1999999999998</v>
      </c>
      <c r="AC59" s="17">
        <f t="shared" si="14"/>
        <v>2442</v>
      </c>
      <c r="AD59" s="17">
        <f t="shared" si="15"/>
        <v>2685.6</v>
      </c>
      <c r="AE59" s="17">
        <f t="shared" si="16"/>
        <v>550.79999999999995</v>
      </c>
      <c r="AF59" s="17">
        <f t="shared" si="17"/>
        <v>3236.4</v>
      </c>
      <c r="AG59" s="17">
        <f t="shared" si="18"/>
        <v>3787.2</v>
      </c>
      <c r="AH59" s="17">
        <f t="shared" si="19"/>
        <v>4338</v>
      </c>
      <c r="AI59" s="17">
        <f t="shared" si="20"/>
        <v>7642.7999999999993</v>
      </c>
      <c r="AJ59" s="17">
        <f t="shared" si="21"/>
        <v>29674.799999999999</v>
      </c>
      <c r="AM59" s="22" t="s">
        <v>90</v>
      </c>
      <c r="AN59" s="103">
        <v>507.49946666666665</v>
      </c>
      <c r="AO59" s="103">
        <v>636.9989333333333</v>
      </c>
      <c r="AP59" s="103">
        <v>895.9978666666666</v>
      </c>
      <c r="AQ59" s="103">
        <v>434.2</v>
      </c>
      <c r="AS59" s="22" t="s">
        <v>90</v>
      </c>
      <c r="AT59" s="57">
        <f t="shared" si="9"/>
        <v>1433.5005333333334</v>
      </c>
      <c r="AU59" s="57">
        <f t="shared" si="10"/>
        <v>1398.0010666666667</v>
      </c>
      <c r="AV59" s="57">
        <f t="shared" si="22"/>
        <v>1342.0021333333334</v>
      </c>
      <c r="AW59" s="57">
        <f t="shared" si="23"/>
        <v>24.800000000000011</v>
      </c>
      <c r="AY59" s="22" t="s">
        <v>90</v>
      </c>
      <c r="AZ59" s="23">
        <f t="shared" si="11"/>
        <v>0.73853711145457668</v>
      </c>
      <c r="BA59" s="23">
        <f t="shared" si="12"/>
        <v>0.68697841113841118</v>
      </c>
      <c r="BB59" s="23">
        <f t="shared" si="24"/>
        <v>0.59964349121239202</v>
      </c>
      <c r="BC59" s="23">
        <f t="shared" si="25"/>
        <v>5.4030501089324647E-2</v>
      </c>
    </row>
    <row r="60" spans="1:55" s="13" customFormat="1" ht="15" thickBot="1" x14ac:dyDescent="0.35">
      <c r="A60" s="14" t="s">
        <v>90</v>
      </c>
      <c r="B60" s="101">
        <v>8</v>
      </c>
      <c r="C60" s="16">
        <v>200</v>
      </c>
      <c r="D60" s="17">
        <f t="shared" si="34"/>
        <v>2266</v>
      </c>
      <c r="E60" s="17">
        <f t="shared" si="35"/>
        <v>2376</v>
      </c>
      <c r="F60" s="17">
        <f t="shared" si="36"/>
        <v>2588</v>
      </c>
      <c r="G60" s="17">
        <f t="shared" si="37"/>
        <v>554</v>
      </c>
      <c r="H60" s="17">
        <f t="shared" si="38"/>
        <v>3142</v>
      </c>
      <c r="I60" s="17">
        <f t="shared" si="39"/>
        <v>3696</v>
      </c>
      <c r="J60" s="18">
        <f>_xlfn.CEILING.MATH(I60+($G$60*(J$4-I$4)))</f>
        <v>4250</v>
      </c>
      <c r="K60" s="18">
        <f>_xlfn.CEILING.MATH(J60+($G$60*(K$4-J$4)))</f>
        <v>7574</v>
      </c>
      <c r="L60" s="18">
        <f>_xlfn.CEILING.MATH(K60+($G$60*(L$4-K$4)))</f>
        <v>29734</v>
      </c>
      <c r="M60" s="10"/>
      <c r="X60" s="21" t="s">
        <v>91</v>
      </c>
      <c r="Y60" s="15" t="s">
        <v>31</v>
      </c>
      <c r="Z60" s="14">
        <v>4</v>
      </c>
      <c r="AA60" s="16">
        <f t="shared" si="7"/>
        <v>240</v>
      </c>
      <c r="AB60" s="17">
        <f t="shared" si="8"/>
        <v>2719.2</v>
      </c>
      <c r="AC60" s="17">
        <f t="shared" si="14"/>
        <v>2851.2</v>
      </c>
      <c r="AD60" s="17">
        <f t="shared" si="15"/>
        <v>3105.6</v>
      </c>
      <c r="AE60" s="17">
        <f t="shared" si="16"/>
        <v>664.8</v>
      </c>
      <c r="AF60" s="17">
        <f t="shared" si="17"/>
        <v>3770.3999999999996</v>
      </c>
      <c r="AG60" s="17">
        <f t="shared" si="18"/>
        <v>4435.2</v>
      </c>
      <c r="AH60" s="17">
        <f t="shared" si="19"/>
        <v>5100</v>
      </c>
      <c r="AI60" s="17">
        <f t="shared" si="20"/>
        <v>9088.7999999999993</v>
      </c>
      <c r="AJ60" s="17">
        <f t="shared" si="21"/>
        <v>35680.799999999996</v>
      </c>
      <c r="AM60" s="22" t="s">
        <v>91</v>
      </c>
      <c r="AN60" s="103">
        <v>296.07499999999999</v>
      </c>
      <c r="AO60" s="103">
        <v>314.14999999999998</v>
      </c>
      <c r="AP60" s="103">
        <v>350.3</v>
      </c>
      <c r="AQ60" s="103">
        <v>67.966666666666669</v>
      </c>
      <c r="AS60" s="22" t="s">
        <v>91</v>
      </c>
      <c r="AT60" s="57">
        <f t="shared" si="9"/>
        <v>1969.925</v>
      </c>
      <c r="AU60" s="57">
        <f t="shared" si="10"/>
        <v>2061.85</v>
      </c>
      <c r="AV60" s="57">
        <f t="shared" si="22"/>
        <v>2237.6999999999998</v>
      </c>
      <c r="AW60" s="57">
        <f t="shared" si="23"/>
        <v>486.0333333333333</v>
      </c>
      <c r="AY60" s="22" t="s">
        <v>91</v>
      </c>
      <c r="AZ60" s="23">
        <f t="shared" si="11"/>
        <v>0.86934024713150926</v>
      </c>
      <c r="BA60" s="23">
        <f t="shared" si="12"/>
        <v>0.86778198653198646</v>
      </c>
      <c r="BB60" s="23">
        <f t="shared" si="24"/>
        <v>0.86464451313755786</v>
      </c>
      <c r="BC60" s="23">
        <f t="shared" si="25"/>
        <v>0.87731648616125146</v>
      </c>
    </row>
    <row r="61" spans="1:55" s="13" customFormat="1" ht="15" thickBot="1" x14ac:dyDescent="0.35">
      <c r="A61" s="14" t="s">
        <v>91</v>
      </c>
      <c r="B61" s="101" t="s">
        <v>50</v>
      </c>
      <c r="C61" s="16"/>
      <c r="D61" s="17">
        <f t="shared" si="34"/>
        <v>413</v>
      </c>
      <c r="E61" s="17">
        <f t="shared" si="35"/>
        <v>444</v>
      </c>
      <c r="F61" s="17">
        <f t="shared" si="36"/>
        <v>466</v>
      </c>
      <c r="G61" s="17">
        <f t="shared" si="37"/>
        <v>32</v>
      </c>
      <c r="H61" s="17">
        <f t="shared" si="38"/>
        <v>498</v>
      </c>
      <c r="I61" s="17">
        <f t="shared" si="39"/>
        <v>530</v>
      </c>
      <c r="J61" s="18">
        <f>_xlfn.CEILING.MATH(I61+($G$61*(J$4-I$4)))</f>
        <v>562</v>
      </c>
      <c r="K61" s="18">
        <f>_xlfn.CEILING.MATH(J61+($G$61*(K$4-J$4)))</f>
        <v>754</v>
      </c>
      <c r="L61" s="18">
        <f>_xlfn.CEILING.MATH(K61+($G$61*(L$4-K$4)))</f>
        <v>2034</v>
      </c>
      <c r="M61" s="10"/>
      <c r="X61" s="21" t="s">
        <v>92</v>
      </c>
      <c r="Y61" s="15" t="s">
        <v>31</v>
      </c>
      <c r="Z61" s="14">
        <v>1</v>
      </c>
      <c r="AA61" s="16">
        <f t="shared" si="7"/>
        <v>0</v>
      </c>
      <c r="AB61" s="17">
        <f t="shared" si="8"/>
        <v>495.59999999999997</v>
      </c>
      <c r="AC61" s="17">
        <f t="shared" si="14"/>
        <v>532.79999999999995</v>
      </c>
      <c r="AD61" s="17">
        <f t="shared" si="15"/>
        <v>559.19999999999993</v>
      </c>
      <c r="AE61" s="17">
        <f t="shared" si="16"/>
        <v>38.4</v>
      </c>
      <c r="AF61" s="17">
        <f t="shared" si="17"/>
        <v>597.6</v>
      </c>
      <c r="AG61" s="17">
        <f t="shared" si="18"/>
        <v>636</v>
      </c>
      <c r="AH61" s="17">
        <f t="shared" si="19"/>
        <v>674.4</v>
      </c>
      <c r="AI61" s="17">
        <f t="shared" si="20"/>
        <v>904.8</v>
      </c>
      <c r="AJ61" s="17">
        <f t="shared" si="21"/>
        <v>2440.7999999999997</v>
      </c>
      <c r="AM61" s="22" t="s">
        <v>92</v>
      </c>
      <c r="AN61" s="103">
        <v>128</v>
      </c>
      <c r="AO61" s="103">
        <v>128</v>
      </c>
      <c r="AP61" s="103">
        <v>128</v>
      </c>
      <c r="AQ61" s="103">
        <v>5</v>
      </c>
      <c r="AS61" s="22" t="s">
        <v>92</v>
      </c>
      <c r="AT61" s="57">
        <f t="shared" si="9"/>
        <v>285</v>
      </c>
      <c r="AU61" s="57">
        <f t="shared" si="10"/>
        <v>316</v>
      </c>
      <c r="AV61" s="57">
        <f t="shared" si="22"/>
        <v>338</v>
      </c>
      <c r="AW61" s="57">
        <f t="shared" si="23"/>
        <v>27</v>
      </c>
      <c r="AY61" s="22" t="s">
        <v>92</v>
      </c>
      <c r="AZ61" s="23">
        <f t="shared" si="11"/>
        <v>0.69007263922518158</v>
      </c>
      <c r="BA61" s="23">
        <f t="shared" si="12"/>
        <v>0.71171171171171166</v>
      </c>
      <c r="BB61" s="23">
        <f t="shared" si="24"/>
        <v>0.72532188841201717</v>
      </c>
      <c r="BC61" s="23">
        <f t="shared" si="25"/>
        <v>0.84375</v>
      </c>
    </row>
    <row r="62" spans="1:55" s="13" customFormat="1" ht="15" thickBot="1" x14ac:dyDescent="0.35">
      <c r="A62" s="14" t="s">
        <v>92</v>
      </c>
      <c r="B62" s="101">
        <v>3</v>
      </c>
      <c r="C62" s="16"/>
      <c r="D62" s="17">
        <f t="shared" si="34"/>
        <v>1266</v>
      </c>
      <c r="E62" s="17">
        <f t="shared" si="35"/>
        <v>1327</v>
      </c>
      <c r="F62" s="17">
        <f t="shared" si="36"/>
        <v>1487</v>
      </c>
      <c r="G62" s="17">
        <f t="shared" si="37"/>
        <v>286</v>
      </c>
      <c r="H62" s="17">
        <f t="shared" si="38"/>
        <v>1773</v>
      </c>
      <c r="I62" s="17">
        <f t="shared" si="39"/>
        <v>2059</v>
      </c>
      <c r="J62" s="18">
        <f>_xlfn.CEILING.MATH(I62+($G$62*(J$4-I$4)))</f>
        <v>2345</v>
      </c>
      <c r="K62" s="18">
        <f>_xlfn.CEILING.MATH(J62+($G$62*(K$4-J$4)))</f>
        <v>4061</v>
      </c>
      <c r="L62" s="18">
        <f>_xlfn.CEILING.MATH(K62+($G$62*(L$4-K$4)))</f>
        <v>15501</v>
      </c>
      <c r="M62" s="10"/>
      <c r="X62" s="21" t="s">
        <v>93</v>
      </c>
      <c r="Y62" s="15" t="s">
        <v>33</v>
      </c>
      <c r="Z62" s="14">
        <v>3</v>
      </c>
      <c r="AA62" s="16">
        <f t="shared" si="7"/>
        <v>0</v>
      </c>
      <c r="AB62" s="17">
        <f t="shared" si="8"/>
        <v>1519.2</v>
      </c>
      <c r="AC62" s="17">
        <f t="shared" si="14"/>
        <v>1592.3999999999999</v>
      </c>
      <c r="AD62" s="17">
        <f t="shared" si="15"/>
        <v>1784.3999999999999</v>
      </c>
      <c r="AE62" s="17">
        <f t="shared" si="16"/>
        <v>343.2</v>
      </c>
      <c r="AF62" s="17">
        <f t="shared" si="17"/>
        <v>2127.6</v>
      </c>
      <c r="AG62" s="17">
        <f t="shared" si="18"/>
        <v>2470.7999999999997</v>
      </c>
      <c r="AH62" s="17">
        <f t="shared" si="19"/>
        <v>2814</v>
      </c>
      <c r="AI62" s="17">
        <f t="shared" si="20"/>
        <v>4873.2</v>
      </c>
      <c r="AJ62" s="17">
        <f t="shared" si="21"/>
        <v>18601.2</v>
      </c>
      <c r="AM62" s="22" t="s">
        <v>93</v>
      </c>
      <c r="AN62" s="103">
        <v>280.94416666666666</v>
      </c>
      <c r="AO62" s="103">
        <v>313.88833333333332</v>
      </c>
      <c r="AP62" s="103">
        <v>379.77666666666664</v>
      </c>
      <c r="AQ62" s="103">
        <v>114.97</v>
      </c>
      <c r="AS62" s="22" t="s">
        <v>93</v>
      </c>
      <c r="AT62" s="57">
        <f t="shared" si="9"/>
        <v>985.05583333333334</v>
      </c>
      <c r="AU62" s="57">
        <f t="shared" si="10"/>
        <v>1013.1116666666667</v>
      </c>
      <c r="AV62" s="57">
        <f t="shared" si="22"/>
        <v>1107.2233333333334</v>
      </c>
      <c r="AW62" s="57">
        <f t="shared" si="23"/>
        <v>171.03</v>
      </c>
      <c r="AY62" s="22" t="s">
        <v>93</v>
      </c>
      <c r="AZ62" s="23">
        <f t="shared" si="11"/>
        <v>0.77808517640863617</v>
      </c>
      <c r="BA62" s="23">
        <f t="shared" si="12"/>
        <v>0.76346018588294395</v>
      </c>
      <c r="BB62" s="23">
        <f t="shared" si="24"/>
        <v>0.74460210715086306</v>
      </c>
      <c r="BC62" s="23">
        <f t="shared" si="25"/>
        <v>0.598006993006993</v>
      </c>
    </row>
    <row r="63" spans="1:55" s="13" customFormat="1" ht="15" thickBot="1" x14ac:dyDescent="0.35">
      <c r="A63" s="14" t="s">
        <v>93</v>
      </c>
      <c r="B63" s="101">
        <v>4</v>
      </c>
      <c r="C63" s="16"/>
      <c r="D63" s="17">
        <f t="shared" si="34"/>
        <v>1467</v>
      </c>
      <c r="E63" s="17">
        <f t="shared" si="35"/>
        <v>1539</v>
      </c>
      <c r="F63" s="17">
        <f t="shared" si="36"/>
        <v>1702</v>
      </c>
      <c r="G63" s="17">
        <f t="shared" si="37"/>
        <v>305</v>
      </c>
      <c r="H63" s="17">
        <f t="shared" si="38"/>
        <v>2007</v>
      </c>
      <c r="I63" s="17">
        <f t="shared" si="39"/>
        <v>2312</v>
      </c>
      <c r="J63" s="18">
        <f>_xlfn.CEILING.MATH(I63+($G$63*(J$4-I$4)))</f>
        <v>2617</v>
      </c>
      <c r="K63" s="18">
        <f>_xlfn.CEILING.MATH(J63+($G$63*(K$4-J$4)))</f>
        <v>4447</v>
      </c>
      <c r="L63" s="18">
        <f>_xlfn.CEILING.MATH(K63+($G$63*(L$4-K$4)))</f>
        <v>16647</v>
      </c>
      <c r="M63" s="10"/>
      <c r="X63" s="21" t="s">
        <v>94</v>
      </c>
      <c r="Y63" s="15" t="s">
        <v>55</v>
      </c>
      <c r="Z63" s="14">
        <v>2</v>
      </c>
      <c r="AA63" s="16">
        <f t="shared" si="7"/>
        <v>0</v>
      </c>
      <c r="AB63" s="17">
        <f t="shared" si="8"/>
        <v>1760.3999999999999</v>
      </c>
      <c r="AC63" s="17">
        <f t="shared" si="14"/>
        <v>1846.8</v>
      </c>
      <c r="AD63" s="17">
        <f t="shared" si="15"/>
        <v>2042.3999999999999</v>
      </c>
      <c r="AE63" s="17">
        <f t="shared" si="16"/>
        <v>366</v>
      </c>
      <c r="AF63" s="17">
        <f t="shared" si="17"/>
        <v>2408.4</v>
      </c>
      <c r="AG63" s="17">
        <f t="shared" si="18"/>
        <v>2774.4</v>
      </c>
      <c r="AH63" s="17">
        <f t="shared" si="19"/>
        <v>3140.4</v>
      </c>
      <c r="AI63" s="17">
        <f t="shared" si="20"/>
        <v>5336.4</v>
      </c>
      <c r="AJ63" s="17">
        <f t="shared" si="21"/>
        <v>19976.399999999998</v>
      </c>
      <c r="AM63" s="22" t="s">
        <v>94</v>
      </c>
      <c r="AN63" s="103">
        <v>309.20166666666665</v>
      </c>
      <c r="AO63" s="103">
        <v>370.40333333333331</v>
      </c>
      <c r="AP63" s="103">
        <v>492.80666666666667</v>
      </c>
      <c r="AQ63" s="103">
        <v>186</v>
      </c>
      <c r="AS63" s="22" t="s">
        <v>94</v>
      </c>
      <c r="AT63" s="57">
        <f t="shared" si="9"/>
        <v>1157.7983333333334</v>
      </c>
      <c r="AU63" s="57">
        <f t="shared" si="10"/>
        <v>1168.5966666666668</v>
      </c>
      <c r="AV63" s="57">
        <f t="shared" si="22"/>
        <v>1209.1933333333334</v>
      </c>
      <c r="AW63" s="57">
        <f t="shared" si="23"/>
        <v>119</v>
      </c>
      <c r="AY63" s="22" t="s">
        <v>94</v>
      </c>
      <c r="AZ63" s="23">
        <f t="shared" si="11"/>
        <v>0.78922858441263355</v>
      </c>
      <c r="BA63" s="23">
        <f t="shared" si="12"/>
        <v>0.75932207060862045</v>
      </c>
      <c r="BB63" s="23">
        <f t="shared" si="24"/>
        <v>0.71045436741088919</v>
      </c>
      <c r="BC63" s="23">
        <f t="shared" si="25"/>
        <v>0.39016393442622949</v>
      </c>
    </row>
    <row r="64" spans="1:55" s="13" customFormat="1" ht="15" thickBot="1" x14ac:dyDescent="0.35">
      <c r="A64" s="14" t="s">
        <v>94</v>
      </c>
      <c r="B64" s="101">
        <v>4</v>
      </c>
      <c r="C64" s="16">
        <v>200</v>
      </c>
      <c r="D64" s="17">
        <f t="shared" si="34"/>
        <v>1467</v>
      </c>
      <c r="E64" s="17">
        <f t="shared" si="35"/>
        <v>1539</v>
      </c>
      <c r="F64" s="17">
        <f t="shared" si="36"/>
        <v>1702</v>
      </c>
      <c r="G64" s="17">
        <f t="shared" si="37"/>
        <v>305</v>
      </c>
      <c r="H64" s="17">
        <f t="shared" si="38"/>
        <v>2007</v>
      </c>
      <c r="I64" s="17">
        <f t="shared" si="39"/>
        <v>2312</v>
      </c>
      <c r="J64" s="18">
        <f>_xlfn.CEILING.MATH(I64+($G$64*(J$4-I$4)))</f>
        <v>2617</v>
      </c>
      <c r="K64" s="18">
        <f>_xlfn.CEILING.MATH(J64+($G$64*(K$4-J$4)))</f>
        <v>4447</v>
      </c>
      <c r="L64" s="18">
        <f>_xlfn.CEILING.MATH(K64+($G$64*(L$4-K$4)))</f>
        <v>16647</v>
      </c>
      <c r="M64" s="10"/>
      <c r="X64" s="21" t="s">
        <v>95</v>
      </c>
      <c r="Y64" s="15" t="s">
        <v>37</v>
      </c>
      <c r="Z64" s="14">
        <v>3</v>
      </c>
      <c r="AA64" s="16">
        <f t="shared" si="7"/>
        <v>240</v>
      </c>
      <c r="AB64" s="17">
        <f t="shared" si="8"/>
        <v>1760.3999999999999</v>
      </c>
      <c r="AC64" s="17">
        <f t="shared" si="14"/>
        <v>1846.8</v>
      </c>
      <c r="AD64" s="17">
        <f t="shared" si="15"/>
        <v>2042.3999999999999</v>
      </c>
      <c r="AE64" s="17">
        <f t="shared" si="16"/>
        <v>366</v>
      </c>
      <c r="AF64" s="17">
        <f t="shared" si="17"/>
        <v>2408.4</v>
      </c>
      <c r="AG64" s="17">
        <f t="shared" si="18"/>
        <v>2774.4</v>
      </c>
      <c r="AH64" s="17">
        <f t="shared" si="19"/>
        <v>3140.4</v>
      </c>
      <c r="AI64" s="17">
        <f t="shared" si="20"/>
        <v>5336.4</v>
      </c>
      <c r="AJ64" s="17">
        <f t="shared" si="21"/>
        <v>19976.399999999998</v>
      </c>
      <c r="AM64" s="22" t="s">
        <v>95</v>
      </c>
      <c r="AN64" s="104">
        <v>276.70166666666665</v>
      </c>
      <c r="AO64" s="104">
        <v>305.40333333333331</v>
      </c>
      <c r="AP64" s="104">
        <v>362.80666666666667</v>
      </c>
      <c r="AQ64" s="104">
        <v>98</v>
      </c>
      <c r="AS64" s="22" t="s">
        <v>95</v>
      </c>
      <c r="AT64" s="57">
        <f t="shared" si="9"/>
        <v>1190.2983333333334</v>
      </c>
      <c r="AU64" s="57">
        <f t="shared" si="10"/>
        <v>1233.5966666666668</v>
      </c>
      <c r="AV64" s="57">
        <f t="shared" si="22"/>
        <v>1339.1933333333334</v>
      </c>
      <c r="AW64" s="57">
        <f t="shared" si="23"/>
        <v>207</v>
      </c>
      <c r="AY64" s="22" t="s">
        <v>95</v>
      </c>
      <c r="AZ64" s="23">
        <f t="shared" si="11"/>
        <v>0.81138264030902074</v>
      </c>
      <c r="BA64" s="23">
        <f t="shared" si="12"/>
        <v>0.80155728828243455</v>
      </c>
      <c r="BB64" s="23">
        <f t="shared" si="24"/>
        <v>0.78683509596553081</v>
      </c>
      <c r="BC64" s="23">
        <f t="shared" si="25"/>
        <v>0.67868852459016393</v>
      </c>
    </row>
    <row r="65" spans="1:55" s="13" customFormat="1" ht="15" thickBot="1" x14ac:dyDescent="0.35">
      <c r="A65" s="14" t="s">
        <v>95</v>
      </c>
      <c r="B65" s="101">
        <v>3</v>
      </c>
      <c r="C65" s="16"/>
      <c r="D65" s="17">
        <f t="shared" si="34"/>
        <v>1266</v>
      </c>
      <c r="E65" s="17">
        <f t="shared" si="35"/>
        <v>1327</v>
      </c>
      <c r="F65" s="17">
        <f t="shared" si="36"/>
        <v>1487</v>
      </c>
      <c r="G65" s="17">
        <f t="shared" si="37"/>
        <v>286</v>
      </c>
      <c r="H65" s="17">
        <f t="shared" si="38"/>
        <v>1773</v>
      </c>
      <c r="I65" s="17">
        <f t="shared" si="39"/>
        <v>2059</v>
      </c>
      <c r="J65" s="18">
        <f>_xlfn.CEILING.MATH(I65+($G$65*(J$4-I$4)))</f>
        <v>2345</v>
      </c>
      <c r="K65" s="18">
        <f>_xlfn.CEILING.MATH(J65+($G$65*(K$4-J$4)))</f>
        <v>4061</v>
      </c>
      <c r="L65" s="18">
        <f>_xlfn.CEILING.MATH(K65+($G$65*(L$4-K$4)))</f>
        <v>15501</v>
      </c>
      <c r="M65" s="10"/>
      <c r="X65" s="21" t="s">
        <v>96</v>
      </c>
      <c r="Y65" s="15" t="s">
        <v>71</v>
      </c>
      <c r="Z65" s="14">
        <v>3</v>
      </c>
      <c r="AA65" s="16">
        <f t="shared" si="7"/>
        <v>0</v>
      </c>
      <c r="AB65" s="17">
        <f t="shared" si="8"/>
        <v>1519.2</v>
      </c>
      <c r="AC65" s="17">
        <f t="shared" si="14"/>
        <v>1592.3999999999999</v>
      </c>
      <c r="AD65" s="17">
        <f t="shared" si="15"/>
        <v>1784.3999999999999</v>
      </c>
      <c r="AE65" s="17">
        <f t="shared" si="16"/>
        <v>343.2</v>
      </c>
      <c r="AF65" s="17">
        <f t="shared" si="17"/>
        <v>2127.6</v>
      </c>
      <c r="AG65" s="17">
        <f t="shared" si="18"/>
        <v>2470.7999999999997</v>
      </c>
      <c r="AH65" s="17">
        <f t="shared" si="19"/>
        <v>2814</v>
      </c>
      <c r="AI65" s="17">
        <f t="shared" si="20"/>
        <v>4873.2</v>
      </c>
      <c r="AJ65" s="17">
        <f t="shared" si="21"/>
        <v>18601.2</v>
      </c>
      <c r="AM65" s="22" t="s">
        <v>96</v>
      </c>
      <c r="AN65" s="103">
        <v>295.22666666666669</v>
      </c>
      <c r="AO65" s="103">
        <v>362.45333333333338</v>
      </c>
      <c r="AP65" s="103">
        <v>496.90666666666669</v>
      </c>
      <c r="AQ65" s="103">
        <v>212</v>
      </c>
      <c r="AS65" s="22" t="s">
        <v>96</v>
      </c>
      <c r="AT65" s="57">
        <f t="shared" si="9"/>
        <v>970.77333333333331</v>
      </c>
      <c r="AU65" s="57">
        <f t="shared" si="10"/>
        <v>964.54666666666662</v>
      </c>
      <c r="AV65" s="57">
        <f t="shared" si="22"/>
        <v>990.09333333333325</v>
      </c>
      <c r="AW65" s="57">
        <f t="shared" si="23"/>
        <v>74</v>
      </c>
      <c r="AY65" s="22" t="s">
        <v>96</v>
      </c>
      <c r="AZ65" s="23">
        <f t="shared" si="11"/>
        <v>0.76680358083201683</v>
      </c>
      <c r="BA65" s="23">
        <f t="shared" si="12"/>
        <v>0.72686259733735237</v>
      </c>
      <c r="BB65" s="23">
        <f t="shared" si="24"/>
        <v>0.66583277292086973</v>
      </c>
      <c r="BC65" s="23">
        <f t="shared" si="25"/>
        <v>0.25874125874125875</v>
      </c>
    </row>
    <row r="66" spans="1:55" s="13" customFormat="1" ht="15" thickBot="1" x14ac:dyDescent="0.35">
      <c r="A66" s="14" t="s">
        <v>96</v>
      </c>
      <c r="B66" s="101">
        <v>4</v>
      </c>
      <c r="C66" s="16"/>
      <c r="D66" s="17">
        <f t="shared" si="34"/>
        <v>1467</v>
      </c>
      <c r="E66" s="17">
        <f t="shared" si="35"/>
        <v>1539</v>
      </c>
      <c r="F66" s="17">
        <f t="shared" si="36"/>
        <v>1702</v>
      </c>
      <c r="G66" s="17">
        <f t="shared" si="37"/>
        <v>305</v>
      </c>
      <c r="H66" s="17">
        <f t="shared" si="38"/>
        <v>2007</v>
      </c>
      <c r="I66" s="17">
        <f t="shared" si="39"/>
        <v>2312</v>
      </c>
      <c r="J66" s="18">
        <f>_xlfn.CEILING.MATH(I66+($G$66*(J$4-I$4)))</f>
        <v>2617</v>
      </c>
      <c r="K66" s="18">
        <f>_xlfn.CEILING.MATH(J66+($G$66*(K$4-J$4)))</f>
        <v>4447</v>
      </c>
      <c r="L66" s="18">
        <f>_xlfn.CEILING.MATH(K66+($G$66*(L$4-K$4)))</f>
        <v>16647</v>
      </c>
      <c r="M66" s="10"/>
      <c r="X66" s="21" t="s">
        <v>97</v>
      </c>
      <c r="Y66" s="15" t="s">
        <v>28</v>
      </c>
      <c r="Z66" s="14">
        <v>9</v>
      </c>
      <c r="AA66" s="16">
        <f t="shared" si="7"/>
        <v>0</v>
      </c>
      <c r="AB66" s="17">
        <f t="shared" si="8"/>
        <v>1760.3999999999999</v>
      </c>
      <c r="AC66" s="17">
        <f t="shared" si="14"/>
        <v>1846.8</v>
      </c>
      <c r="AD66" s="17">
        <f t="shared" si="15"/>
        <v>2042.3999999999999</v>
      </c>
      <c r="AE66" s="17">
        <f t="shared" si="16"/>
        <v>366</v>
      </c>
      <c r="AF66" s="17">
        <f t="shared" si="17"/>
        <v>2408.4</v>
      </c>
      <c r="AG66" s="17">
        <f t="shared" si="18"/>
        <v>2774.4</v>
      </c>
      <c r="AH66" s="17">
        <f t="shared" si="19"/>
        <v>3140.4</v>
      </c>
      <c r="AI66" s="17">
        <f t="shared" si="20"/>
        <v>5336.4</v>
      </c>
      <c r="AJ66" s="17">
        <f t="shared" si="21"/>
        <v>19976.399999999998</v>
      </c>
      <c r="AM66" s="22" t="s">
        <v>97</v>
      </c>
      <c r="AN66" s="103">
        <v>310.56156666666669</v>
      </c>
      <c r="AO66" s="103">
        <v>343.12313333333333</v>
      </c>
      <c r="AP66" s="103">
        <v>408.24626666666666</v>
      </c>
      <c r="AQ66" s="103">
        <v>100.83</v>
      </c>
      <c r="AS66" s="22" t="s">
        <v>97</v>
      </c>
      <c r="AT66" s="57">
        <f t="shared" si="9"/>
        <v>1156.4384333333333</v>
      </c>
      <c r="AU66" s="57">
        <f t="shared" si="10"/>
        <v>1195.8768666666667</v>
      </c>
      <c r="AV66" s="57">
        <f t="shared" si="22"/>
        <v>1293.7537333333335</v>
      </c>
      <c r="AW66" s="57">
        <f t="shared" si="23"/>
        <v>204.17000000000002</v>
      </c>
      <c r="AY66" s="22" t="s">
        <v>97</v>
      </c>
      <c r="AZ66" s="23">
        <f t="shared" si="11"/>
        <v>0.78830159054760274</v>
      </c>
      <c r="BA66" s="23">
        <f t="shared" si="12"/>
        <v>0.77704799653454626</v>
      </c>
      <c r="BB66" s="23">
        <f t="shared" si="24"/>
        <v>0.76013732863298089</v>
      </c>
      <c r="BC66" s="23">
        <f t="shared" si="25"/>
        <v>0.6694098360655738</v>
      </c>
    </row>
    <row r="67" spans="1:55" s="13" customFormat="1" ht="15" thickBot="1" x14ac:dyDescent="0.35">
      <c r="A67" s="14" t="s">
        <v>97</v>
      </c>
      <c r="B67" s="101">
        <v>11</v>
      </c>
      <c r="C67" s="16"/>
      <c r="D67" s="17">
        <f t="shared" si="34"/>
        <v>3813</v>
      </c>
      <c r="E67" s="17">
        <f t="shared" si="35"/>
        <v>3995</v>
      </c>
      <c r="F67" s="17">
        <f t="shared" si="36"/>
        <v>4189</v>
      </c>
      <c r="G67" s="17">
        <f t="shared" si="37"/>
        <v>895</v>
      </c>
      <c r="H67" s="17">
        <f t="shared" si="38"/>
        <v>5084</v>
      </c>
      <c r="I67" s="17">
        <f t="shared" si="39"/>
        <v>5979</v>
      </c>
      <c r="J67" s="18">
        <f>_xlfn.CEILING.MATH(I67+($G$67*(J$4-I$4)))</f>
        <v>6874</v>
      </c>
      <c r="K67" s="18">
        <f>_xlfn.CEILING.MATH(J67+($G$67*(K$4-J$4)))</f>
        <v>12244</v>
      </c>
      <c r="L67" s="18">
        <f>_xlfn.CEILING.MATH(K67+($G$67*(L$4-K$4)))</f>
        <v>48044</v>
      </c>
      <c r="M67" s="10"/>
      <c r="X67" s="21" t="s">
        <v>98</v>
      </c>
      <c r="Y67" s="15" t="s">
        <v>37</v>
      </c>
      <c r="Z67" s="14">
        <v>2</v>
      </c>
      <c r="AA67" s="16">
        <f t="shared" si="7"/>
        <v>0</v>
      </c>
      <c r="AB67" s="17">
        <f t="shared" si="8"/>
        <v>4575.5999999999995</v>
      </c>
      <c r="AC67" s="17">
        <f t="shared" si="14"/>
        <v>4794</v>
      </c>
      <c r="AD67" s="17">
        <f t="shared" si="15"/>
        <v>5026.8</v>
      </c>
      <c r="AE67" s="17">
        <f t="shared" si="16"/>
        <v>1074</v>
      </c>
      <c r="AF67" s="17">
        <f t="shared" si="17"/>
        <v>6100.8</v>
      </c>
      <c r="AG67" s="17">
        <f t="shared" si="18"/>
        <v>7174.8</v>
      </c>
      <c r="AH67" s="17">
        <f t="shared" si="19"/>
        <v>8248.7999999999993</v>
      </c>
      <c r="AI67" s="17">
        <f t="shared" si="20"/>
        <v>14692.8</v>
      </c>
      <c r="AJ67" s="17">
        <f t="shared" si="21"/>
        <v>57652.799999999996</v>
      </c>
      <c r="AM67" s="22" t="s">
        <v>98</v>
      </c>
      <c r="AN67" s="103">
        <v>573.43373233830846</v>
      </c>
      <c r="AO67" s="103">
        <v>718.86746467661692</v>
      </c>
      <c r="AP67" s="103">
        <v>1009.7349293532338</v>
      </c>
      <c r="AQ67" s="103">
        <v>504.61746268656714</v>
      </c>
      <c r="AS67" s="22" t="s">
        <v>98</v>
      </c>
      <c r="AT67" s="57">
        <f t="shared" si="9"/>
        <v>3239.5662676616917</v>
      </c>
      <c r="AU67" s="57">
        <f t="shared" si="10"/>
        <v>3276.1325353233833</v>
      </c>
      <c r="AV67" s="57">
        <f t="shared" si="22"/>
        <v>3179.2650706467662</v>
      </c>
      <c r="AW67" s="57">
        <f t="shared" si="23"/>
        <v>390.38253731343286</v>
      </c>
      <c r="AY67" s="22" t="s">
        <v>98</v>
      </c>
      <c r="AZ67" s="23">
        <f t="shared" si="11"/>
        <v>0.84961087533744861</v>
      </c>
      <c r="BA67" s="23">
        <f t="shared" si="12"/>
        <v>0.82005820658908213</v>
      </c>
      <c r="BB67" s="23">
        <f t="shared" si="24"/>
        <v>0.75895561485957652</v>
      </c>
      <c r="BC67" s="23">
        <f t="shared" si="25"/>
        <v>0.4361816059367965</v>
      </c>
    </row>
    <row r="68" spans="1:55" s="13" customFormat="1" ht="15" thickBot="1" x14ac:dyDescent="0.35">
      <c r="A68" s="14" t="s">
        <v>98</v>
      </c>
      <c r="B68" s="101">
        <v>4</v>
      </c>
      <c r="C68" s="16"/>
      <c r="D68" s="17">
        <f t="shared" si="34"/>
        <v>1467</v>
      </c>
      <c r="E68" s="17">
        <f t="shared" si="35"/>
        <v>1539</v>
      </c>
      <c r="F68" s="17">
        <f t="shared" si="36"/>
        <v>1702</v>
      </c>
      <c r="G68" s="17">
        <f t="shared" si="37"/>
        <v>305</v>
      </c>
      <c r="H68" s="17">
        <f t="shared" si="38"/>
        <v>2007</v>
      </c>
      <c r="I68" s="17">
        <f t="shared" si="39"/>
        <v>2312</v>
      </c>
      <c r="J68" s="18">
        <f>_xlfn.CEILING.MATH(I68+($G$68*(J$4-I$4)))</f>
        <v>2617</v>
      </c>
      <c r="K68" s="18">
        <f>_xlfn.CEILING.MATH(J68+($G$68*(K$4-J$4)))</f>
        <v>4447</v>
      </c>
      <c r="L68" s="18">
        <f>_xlfn.CEILING.MATH(K68+($G$68*(L$4-K$4)))</f>
        <v>16647</v>
      </c>
      <c r="M68" s="10"/>
      <c r="X68" s="21" t="s">
        <v>99</v>
      </c>
      <c r="Y68" s="15" t="s">
        <v>31</v>
      </c>
      <c r="Z68" s="14">
        <v>5</v>
      </c>
      <c r="AA68" s="16">
        <f t="shared" ref="AA68:AA101" si="40">IFERROR(C68*1.2," ")</f>
        <v>0</v>
      </c>
      <c r="AB68" s="17">
        <f t="shared" ref="AB68:AB101" si="41">IFERROR(D68*1.2," ")</f>
        <v>1760.3999999999999</v>
      </c>
      <c r="AC68" s="17">
        <f t="shared" si="14"/>
        <v>1846.8</v>
      </c>
      <c r="AD68" s="17">
        <f t="shared" si="15"/>
        <v>2042.3999999999999</v>
      </c>
      <c r="AE68" s="17">
        <f t="shared" si="16"/>
        <v>366</v>
      </c>
      <c r="AF68" s="17">
        <f t="shared" si="17"/>
        <v>2408.4</v>
      </c>
      <c r="AG68" s="17">
        <f t="shared" si="18"/>
        <v>2774.4</v>
      </c>
      <c r="AH68" s="17">
        <f t="shared" si="19"/>
        <v>3140.4</v>
      </c>
      <c r="AI68" s="17">
        <f t="shared" si="20"/>
        <v>5336.4</v>
      </c>
      <c r="AJ68" s="17">
        <f t="shared" si="21"/>
        <v>19976.399999999998</v>
      </c>
      <c r="AM68" s="22" t="s">
        <v>99</v>
      </c>
      <c r="AN68" s="103">
        <v>277.95166666666665</v>
      </c>
      <c r="AO68" s="103">
        <v>307.90333333333331</v>
      </c>
      <c r="AP68" s="103">
        <v>367.80666666666667</v>
      </c>
      <c r="AQ68" s="103">
        <v>103</v>
      </c>
      <c r="AS68" s="22" t="s">
        <v>99</v>
      </c>
      <c r="AT68" s="57">
        <f t="shared" ref="AT68:AT103" si="42">D68-AN68</f>
        <v>1189.0483333333334</v>
      </c>
      <c r="AU68" s="57">
        <f t="shared" ref="AU68:AU103" si="43">E68-AO68</f>
        <v>1231.0966666666668</v>
      </c>
      <c r="AV68" s="57">
        <f t="shared" si="22"/>
        <v>1334.1933333333334</v>
      </c>
      <c r="AW68" s="57">
        <f t="shared" si="23"/>
        <v>202</v>
      </c>
      <c r="AY68" s="22" t="s">
        <v>99</v>
      </c>
      <c r="AZ68" s="23">
        <f t="shared" ref="AZ68:AZ102" si="44">AT68/D68</f>
        <v>0.8105305612360828</v>
      </c>
      <c r="BA68" s="23">
        <f t="shared" ref="BA68:BA102" si="45">AU68/E68</f>
        <v>0.79993285683344173</v>
      </c>
      <c r="BB68" s="23">
        <f t="shared" si="24"/>
        <v>0.78389737563650608</v>
      </c>
      <c r="BC68" s="23">
        <f t="shared" si="25"/>
        <v>0.6622950819672131</v>
      </c>
    </row>
    <row r="69" spans="1:55" s="13" customFormat="1" ht="15" thickBot="1" x14ac:dyDescent="0.35">
      <c r="A69" s="14" t="s">
        <v>99</v>
      </c>
      <c r="B69" s="101">
        <v>6</v>
      </c>
      <c r="C69" s="16">
        <v>200</v>
      </c>
      <c r="D69" s="17">
        <f t="shared" si="34"/>
        <v>1747</v>
      </c>
      <c r="E69" s="17">
        <f t="shared" si="35"/>
        <v>1828</v>
      </c>
      <c r="F69" s="17">
        <f t="shared" si="36"/>
        <v>2018</v>
      </c>
      <c r="G69" s="17">
        <f t="shared" si="37"/>
        <v>410</v>
      </c>
      <c r="H69" s="17">
        <f t="shared" si="38"/>
        <v>2428</v>
      </c>
      <c r="I69" s="17">
        <f t="shared" si="39"/>
        <v>2838</v>
      </c>
      <c r="J69" s="18">
        <f>_xlfn.CEILING.MATH(I69+($G$69*(J$4-I$4)))</f>
        <v>3248</v>
      </c>
      <c r="K69" s="18">
        <f>_xlfn.CEILING.MATH(J69+($G$69*(K$4-J$4)))</f>
        <v>5708</v>
      </c>
      <c r="L69" s="18">
        <f>_xlfn.CEILING.MATH(K69+($G$69*(L$4-K$4)))</f>
        <v>22108</v>
      </c>
      <c r="M69" s="10"/>
      <c r="X69" s="21" t="s">
        <v>100</v>
      </c>
      <c r="Y69" s="15" t="s">
        <v>33</v>
      </c>
      <c r="Z69" s="14">
        <v>2</v>
      </c>
      <c r="AA69" s="16">
        <f t="shared" si="40"/>
        <v>240</v>
      </c>
      <c r="AB69" s="17">
        <f t="shared" si="41"/>
        <v>2096.4</v>
      </c>
      <c r="AC69" s="17">
        <f t="shared" ref="AC69:AC101" si="46">IFERROR(E69*1.2," ")</f>
        <v>2193.6</v>
      </c>
      <c r="AD69" s="17">
        <f t="shared" ref="AD69:AD101" si="47">IFERROR(F69*1.2," ")</f>
        <v>2421.6</v>
      </c>
      <c r="AE69" s="17">
        <f t="shared" ref="AE69:AE101" si="48">IFERROR(G69*1.2," ")</f>
        <v>492</v>
      </c>
      <c r="AF69" s="17">
        <f t="shared" ref="AF69:AF101" si="49">IFERROR(H69*1.2," ")</f>
        <v>2913.6</v>
      </c>
      <c r="AG69" s="17">
        <f t="shared" ref="AG69:AG101" si="50">IFERROR(I69*1.2," ")</f>
        <v>3405.6</v>
      </c>
      <c r="AH69" s="17">
        <f t="shared" ref="AH69:AH101" si="51">IFERROR(J69*1.2," ")</f>
        <v>3897.6</v>
      </c>
      <c r="AI69" s="17">
        <f t="shared" ref="AI69:AI101" si="52">IFERROR(K69*1.2," ")</f>
        <v>6849.5999999999995</v>
      </c>
      <c r="AJ69" s="17">
        <f t="shared" ref="AJ69:AJ101" si="53">IFERROR(L69*1.2," ")</f>
        <v>26529.599999999999</v>
      </c>
      <c r="AM69" s="22" t="s">
        <v>100</v>
      </c>
      <c r="AN69" s="103">
        <v>694.20166666666671</v>
      </c>
      <c r="AO69" s="103">
        <v>730.40333333333331</v>
      </c>
      <c r="AP69" s="103">
        <v>802.80666666666662</v>
      </c>
      <c r="AQ69" s="103">
        <v>179</v>
      </c>
      <c r="AS69" s="22" t="s">
        <v>100</v>
      </c>
      <c r="AT69" s="57">
        <f t="shared" si="42"/>
        <v>1052.7983333333332</v>
      </c>
      <c r="AU69" s="57">
        <f t="shared" si="43"/>
        <v>1097.5966666666668</v>
      </c>
      <c r="AV69" s="57">
        <f t="shared" ref="AV69:AV103" si="54">F69-AP69</f>
        <v>1215.1933333333334</v>
      </c>
      <c r="AW69" s="57">
        <f t="shared" ref="AW69:AW103" si="55">G69-AQ69</f>
        <v>231</v>
      </c>
      <c r="AY69" s="22" t="s">
        <v>100</v>
      </c>
      <c r="AZ69" s="23">
        <f t="shared" si="44"/>
        <v>0.6026321312726578</v>
      </c>
      <c r="BA69" s="23">
        <f t="shared" si="45"/>
        <v>0.60043581327498186</v>
      </c>
      <c r="BB69" s="23">
        <f t="shared" ref="BB69:BB102" si="56">AV69/F69</f>
        <v>0.60217707300958045</v>
      </c>
      <c r="BC69" s="23">
        <f t="shared" ref="BC69:BC102" si="57">AW69/G69</f>
        <v>0.56341463414634141</v>
      </c>
    </row>
    <row r="70" spans="1:55" s="13" customFormat="1" ht="15" thickBot="1" x14ac:dyDescent="0.35">
      <c r="A70" s="14" t="s">
        <v>100</v>
      </c>
      <c r="B70" s="101">
        <v>3</v>
      </c>
      <c r="C70" s="16"/>
      <c r="D70" s="17">
        <f t="shared" si="34"/>
        <v>1266</v>
      </c>
      <c r="E70" s="17">
        <f t="shared" si="35"/>
        <v>1327</v>
      </c>
      <c r="F70" s="17">
        <f t="shared" si="36"/>
        <v>1487</v>
      </c>
      <c r="G70" s="17">
        <f t="shared" si="37"/>
        <v>286</v>
      </c>
      <c r="H70" s="17">
        <f t="shared" si="38"/>
        <v>1773</v>
      </c>
      <c r="I70" s="17">
        <f t="shared" si="39"/>
        <v>2059</v>
      </c>
      <c r="J70" s="18">
        <f>_xlfn.CEILING.MATH(I70+($G$70*(J$4-I$4)))</f>
        <v>2345</v>
      </c>
      <c r="K70" s="18">
        <f>_xlfn.CEILING.MATH(J70+($G$70*(K$4-J$4)))</f>
        <v>4061</v>
      </c>
      <c r="L70" s="18">
        <f>_xlfn.CEILING.MATH(K70+($G$70*(L$4-K$4)))</f>
        <v>15501</v>
      </c>
      <c r="M70" s="10"/>
      <c r="X70" s="21" t="s">
        <v>101</v>
      </c>
      <c r="Y70" s="15" t="s">
        <v>71</v>
      </c>
      <c r="Z70" s="14">
        <v>0</v>
      </c>
      <c r="AA70" s="16">
        <f t="shared" si="40"/>
        <v>0</v>
      </c>
      <c r="AB70" s="17">
        <f t="shared" si="41"/>
        <v>1519.2</v>
      </c>
      <c r="AC70" s="17">
        <f t="shared" si="46"/>
        <v>1592.3999999999999</v>
      </c>
      <c r="AD70" s="17">
        <f t="shared" si="47"/>
        <v>1784.3999999999999</v>
      </c>
      <c r="AE70" s="17">
        <f t="shared" si="48"/>
        <v>343.2</v>
      </c>
      <c r="AF70" s="17">
        <f t="shared" si="49"/>
        <v>2127.6</v>
      </c>
      <c r="AG70" s="17">
        <f t="shared" si="50"/>
        <v>2470.7999999999997</v>
      </c>
      <c r="AH70" s="17">
        <f t="shared" si="51"/>
        <v>2814</v>
      </c>
      <c r="AI70" s="17">
        <f t="shared" si="52"/>
        <v>4873.2</v>
      </c>
      <c r="AJ70" s="17">
        <f t="shared" si="53"/>
        <v>18601.2</v>
      </c>
      <c r="AM70" s="22" t="s">
        <v>101</v>
      </c>
      <c r="AN70" s="104">
        <v>286.70166666666665</v>
      </c>
      <c r="AO70" s="104">
        <v>315.40333333333331</v>
      </c>
      <c r="AP70" s="104">
        <v>372.80666666666667</v>
      </c>
      <c r="AQ70" s="104">
        <v>98</v>
      </c>
      <c r="AS70" s="22" t="s">
        <v>101</v>
      </c>
      <c r="AT70" s="57">
        <f t="shared" si="42"/>
        <v>979.2983333333334</v>
      </c>
      <c r="AU70" s="57">
        <f t="shared" si="43"/>
        <v>1011.5966666666667</v>
      </c>
      <c r="AV70" s="57">
        <f t="shared" si="54"/>
        <v>1114.1933333333334</v>
      </c>
      <c r="AW70" s="57">
        <f t="shared" si="55"/>
        <v>188</v>
      </c>
      <c r="AY70" s="22" t="s">
        <v>101</v>
      </c>
      <c r="AZ70" s="23">
        <f t="shared" si="44"/>
        <v>0.77353738809899952</v>
      </c>
      <c r="BA70" s="23">
        <f t="shared" si="45"/>
        <v>0.76231851293644814</v>
      </c>
      <c r="BB70" s="23">
        <f t="shared" si="56"/>
        <v>0.74928939699618924</v>
      </c>
      <c r="BC70" s="23">
        <f t="shared" si="57"/>
        <v>0.65734265734265729</v>
      </c>
    </row>
    <row r="71" spans="1:55" s="13" customFormat="1" ht="15" thickBot="1" x14ac:dyDescent="0.35">
      <c r="A71" s="14" t="s">
        <v>101</v>
      </c>
      <c r="B71" s="101">
        <v>3</v>
      </c>
      <c r="C71" s="16"/>
      <c r="D71" s="17">
        <f t="shared" si="34"/>
        <v>1266</v>
      </c>
      <c r="E71" s="17">
        <f t="shared" si="35"/>
        <v>1327</v>
      </c>
      <c r="F71" s="17">
        <f t="shared" si="36"/>
        <v>1487</v>
      </c>
      <c r="G71" s="17">
        <f t="shared" si="37"/>
        <v>286</v>
      </c>
      <c r="H71" s="17">
        <f t="shared" si="38"/>
        <v>1773</v>
      </c>
      <c r="I71" s="17">
        <f t="shared" si="39"/>
        <v>2059</v>
      </c>
      <c r="J71" s="18">
        <f>_xlfn.CEILING.MATH(I71+($G$71*(J$4-I$4)))</f>
        <v>2345</v>
      </c>
      <c r="K71" s="18">
        <f>_xlfn.CEILING.MATH(J71+($G$71*(K$4-J$4)))</f>
        <v>4061</v>
      </c>
      <c r="L71" s="18">
        <f>_xlfn.CEILING.MATH(K71+($G$71*(L$4-K$4)))</f>
        <v>15501</v>
      </c>
      <c r="M71" s="10"/>
      <c r="X71" s="21" t="s">
        <v>102</v>
      </c>
      <c r="Y71" s="15" t="s">
        <v>33</v>
      </c>
      <c r="Z71" s="14">
        <v>8</v>
      </c>
      <c r="AA71" s="16">
        <f t="shared" si="40"/>
        <v>0</v>
      </c>
      <c r="AB71" s="17">
        <f t="shared" si="41"/>
        <v>1519.2</v>
      </c>
      <c r="AC71" s="17">
        <f t="shared" si="46"/>
        <v>1592.3999999999999</v>
      </c>
      <c r="AD71" s="17">
        <f t="shared" si="47"/>
        <v>1784.3999999999999</v>
      </c>
      <c r="AE71" s="17">
        <f t="shared" si="48"/>
        <v>343.2</v>
      </c>
      <c r="AF71" s="17">
        <f t="shared" si="49"/>
        <v>2127.6</v>
      </c>
      <c r="AG71" s="17">
        <f t="shared" si="50"/>
        <v>2470.7999999999997</v>
      </c>
      <c r="AH71" s="17">
        <f t="shared" si="51"/>
        <v>2814</v>
      </c>
      <c r="AI71" s="17">
        <f t="shared" si="52"/>
        <v>4873.2</v>
      </c>
      <c r="AJ71" s="17">
        <f t="shared" si="53"/>
        <v>18601.2</v>
      </c>
      <c r="AM71" s="22" t="s">
        <v>102</v>
      </c>
      <c r="AN71" s="104">
        <v>276.70166666666665</v>
      </c>
      <c r="AO71" s="104">
        <v>305.40333333333331</v>
      </c>
      <c r="AP71" s="104">
        <v>362.80666666666667</v>
      </c>
      <c r="AQ71" s="104">
        <v>98</v>
      </c>
      <c r="AS71" s="22" t="s">
        <v>102</v>
      </c>
      <c r="AT71" s="57">
        <f t="shared" si="42"/>
        <v>989.2983333333334</v>
      </c>
      <c r="AU71" s="57">
        <f t="shared" si="43"/>
        <v>1021.5966666666667</v>
      </c>
      <c r="AV71" s="57">
        <f t="shared" si="54"/>
        <v>1124.1933333333334</v>
      </c>
      <c r="AW71" s="57">
        <f t="shared" si="55"/>
        <v>188</v>
      </c>
      <c r="AY71" s="22" t="s">
        <v>102</v>
      </c>
      <c r="AZ71" s="23">
        <f t="shared" si="44"/>
        <v>0.78143628225381789</v>
      </c>
      <c r="BA71" s="23">
        <f t="shared" si="45"/>
        <v>0.76985430796282339</v>
      </c>
      <c r="BB71" s="23">
        <f t="shared" si="56"/>
        <v>0.75601434655906752</v>
      </c>
      <c r="BC71" s="23">
        <f t="shared" si="57"/>
        <v>0.65734265734265729</v>
      </c>
    </row>
    <row r="72" spans="1:55" s="13" customFormat="1" ht="15" thickBot="1" x14ac:dyDescent="0.35">
      <c r="A72" s="14" t="s">
        <v>102</v>
      </c>
      <c r="B72" s="101">
        <v>11</v>
      </c>
      <c r="C72" s="16">
        <v>200</v>
      </c>
      <c r="D72" s="17">
        <f t="shared" si="34"/>
        <v>3813</v>
      </c>
      <c r="E72" s="17">
        <f t="shared" si="35"/>
        <v>3995</v>
      </c>
      <c r="F72" s="17">
        <f t="shared" si="36"/>
        <v>4189</v>
      </c>
      <c r="G72" s="17">
        <f t="shared" si="37"/>
        <v>895</v>
      </c>
      <c r="H72" s="17">
        <f t="shared" si="38"/>
        <v>5084</v>
      </c>
      <c r="I72" s="17">
        <f t="shared" si="39"/>
        <v>5979</v>
      </c>
      <c r="J72" s="18">
        <f>_xlfn.CEILING.MATH(I72+($G$72*(J$4-I$4)))</f>
        <v>6874</v>
      </c>
      <c r="K72" s="18">
        <f>_xlfn.CEILING.MATH(J72+($G$72*(K$4-J$4)))</f>
        <v>12244</v>
      </c>
      <c r="L72" s="18">
        <f>_xlfn.CEILING.MATH(K72+($G$72*(L$4-K$4)))</f>
        <v>48044</v>
      </c>
      <c r="M72" s="10"/>
      <c r="X72" s="21" t="s">
        <v>103</v>
      </c>
      <c r="Y72" s="15" t="s">
        <v>33</v>
      </c>
      <c r="Z72" s="14">
        <v>3</v>
      </c>
      <c r="AA72" s="16">
        <f t="shared" si="40"/>
        <v>240</v>
      </c>
      <c r="AB72" s="17">
        <f t="shared" si="41"/>
        <v>4575.5999999999995</v>
      </c>
      <c r="AC72" s="17">
        <f t="shared" si="46"/>
        <v>4794</v>
      </c>
      <c r="AD72" s="17">
        <f t="shared" si="47"/>
        <v>5026.8</v>
      </c>
      <c r="AE72" s="17">
        <f t="shared" si="48"/>
        <v>1074</v>
      </c>
      <c r="AF72" s="17">
        <f t="shared" si="49"/>
        <v>6100.8</v>
      </c>
      <c r="AG72" s="17">
        <f t="shared" si="50"/>
        <v>7174.8</v>
      </c>
      <c r="AH72" s="17">
        <f t="shared" si="51"/>
        <v>8248.7999999999993</v>
      </c>
      <c r="AI72" s="17">
        <f t="shared" si="52"/>
        <v>14692.8</v>
      </c>
      <c r="AJ72" s="17">
        <f t="shared" si="53"/>
        <v>57652.799999999996</v>
      </c>
      <c r="AM72" s="22" t="s">
        <v>103</v>
      </c>
      <c r="AN72" s="103">
        <v>331.49166666666667</v>
      </c>
      <c r="AO72" s="103">
        <v>354.98333333333335</v>
      </c>
      <c r="AP72" s="103">
        <v>401.9666666666667</v>
      </c>
      <c r="AQ72" s="103">
        <v>113.96666666666667</v>
      </c>
      <c r="AS72" s="22" t="s">
        <v>103</v>
      </c>
      <c r="AT72" s="57">
        <f t="shared" si="42"/>
        <v>3481.5083333333332</v>
      </c>
      <c r="AU72" s="57">
        <f t="shared" si="43"/>
        <v>3640.0166666666664</v>
      </c>
      <c r="AV72" s="57">
        <f t="shared" si="54"/>
        <v>3787.0333333333333</v>
      </c>
      <c r="AW72" s="57">
        <f t="shared" si="55"/>
        <v>781.0333333333333</v>
      </c>
      <c r="AY72" s="22" t="s">
        <v>103</v>
      </c>
      <c r="AZ72" s="23">
        <f t="shared" si="44"/>
        <v>0.91306276772445139</v>
      </c>
      <c r="BA72" s="23">
        <f t="shared" si="45"/>
        <v>0.91114309553608674</v>
      </c>
      <c r="BB72" s="23">
        <f t="shared" si="56"/>
        <v>0.9040423330946129</v>
      </c>
      <c r="BC72" s="23">
        <f t="shared" si="57"/>
        <v>0.87266294227188079</v>
      </c>
    </row>
    <row r="73" spans="1:55" s="13" customFormat="1" ht="15" thickBot="1" x14ac:dyDescent="0.35">
      <c r="A73" s="14" t="s">
        <v>103</v>
      </c>
      <c r="B73" s="101">
        <v>3</v>
      </c>
      <c r="C73" s="16">
        <v>200</v>
      </c>
      <c r="D73" s="17">
        <v>1076</v>
      </c>
      <c r="E73" s="17">
        <v>1208</v>
      </c>
      <c r="F73" s="17">
        <v>1309</v>
      </c>
      <c r="G73" s="17">
        <v>97</v>
      </c>
      <c r="H73" s="17">
        <f t="shared" si="38"/>
        <v>1595</v>
      </c>
      <c r="I73" s="17">
        <f t="shared" si="39"/>
        <v>1881</v>
      </c>
      <c r="J73" s="18">
        <f>_xlfn.CEILING.MATH(I73+($G$73*(J$4-I$4)))</f>
        <v>1978</v>
      </c>
      <c r="K73" s="18">
        <f>_xlfn.CEILING.MATH(J73+($G$73*(K$4-J$4)))</f>
        <v>2560</v>
      </c>
      <c r="L73" s="18">
        <f>_xlfn.CEILING.MATH(K73+($G$73*(L$4-K$4)))</f>
        <v>6440</v>
      </c>
      <c r="M73" s="10"/>
      <c r="X73" s="21" t="s">
        <v>105</v>
      </c>
      <c r="Y73" s="15" t="s">
        <v>28</v>
      </c>
      <c r="Z73" s="14" t="s">
        <v>104</v>
      </c>
      <c r="AA73" s="16">
        <f t="shared" si="40"/>
        <v>240</v>
      </c>
      <c r="AB73" s="17">
        <f t="shared" si="41"/>
        <v>1291.2</v>
      </c>
      <c r="AC73" s="17">
        <f t="shared" si="46"/>
        <v>1449.6</v>
      </c>
      <c r="AD73" s="17">
        <f t="shared" si="47"/>
        <v>1570.8</v>
      </c>
      <c r="AE73" s="17">
        <f t="shared" si="48"/>
        <v>116.39999999999999</v>
      </c>
      <c r="AF73" s="17">
        <f t="shared" si="49"/>
        <v>1914</v>
      </c>
      <c r="AG73" s="17">
        <f t="shared" si="50"/>
        <v>2257.1999999999998</v>
      </c>
      <c r="AH73" s="17">
        <f t="shared" si="51"/>
        <v>2373.6</v>
      </c>
      <c r="AI73" s="17">
        <f t="shared" si="52"/>
        <v>3072</v>
      </c>
      <c r="AJ73" s="17">
        <f t="shared" si="53"/>
        <v>7728</v>
      </c>
      <c r="AM73" s="22" t="s">
        <v>105</v>
      </c>
      <c r="AN73" s="103">
        <v>308.30666666666667</v>
      </c>
      <c r="AO73" s="103">
        <v>368.61333333333334</v>
      </c>
      <c r="AP73" s="103">
        <v>489.22666666666669</v>
      </c>
      <c r="AQ73" s="103">
        <v>175.04</v>
      </c>
      <c r="AS73" s="22" t="s">
        <v>105</v>
      </c>
      <c r="AT73" s="57">
        <f t="shared" si="42"/>
        <v>767.69333333333338</v>
      </c>
      <c r="AU73" s="57">
        <f t="shared" si="43"/>
        <v>839.38666666666666</v>
      </c>
      <c r="AV73" s="57">
        <f t="shared" si="54"/>
        <v>819.77333333333331</v>
      </c>
      <c r="AW73" s="57">
        <f t="shared" si="55"/>
        <v>-78.039999999999992</v>
      </c>
      <c r="AY73" s="22" t="s">
        <v>105</v>
      </c>
      <c r="AZ73" s="23">
        <f t="shared" si="44"/>
        <v>0.71346964064436191</v>
      </c>
      <c r="BA73" s="23">
        <f t="shared" si="45"/>
        <v>0.6948565121412803</v>
      </c>
      <c r="BB73" s="23">
        <f t="shared" si="56"/>
        <v>0.62625923096511327</v>
      </c>
      <c r="BC73" s="23">
        <f t="shared" si="57"/>
        <v>-0.8045360824742267</v>
      </c>
    </row>
    <row r="74" spans="1:55" s="13" customFormat="1" ht="15" thickBot="1" x14ac:dyDescent="0.35">
      <c r="A74" s="14" t="s">
        <v>105</v>
      </c>
      <c r="B74" s="101">
        <v>3</v>
      </c>
      <c r="C74" s="16"/>
      <c r="D74" s="17">
        <f t="shared" si="34"/>
        <v>1266</v>
      </c>
      <c r="E74" s="17">
        <f t="shared" si="35"/>
        <v>1327</v>
      </c>
      <c r="F74" s="17">
        <f t="shared" si="36"/>
        <v>1487</v>
      </c>
      <c r="G74" s="17">
        <f t="shared" si="37"/>
        <v>286</v>
      </c>
      <c r="H74" s="17">
        <f t="shared" si="38"/>
        <v>1773</v>
      </c>
      <c r="I74" s="17">
        <f t="shared" si="39"/>
        <v>2059</v>
      </c>
      <c r="J74" s="18">
        <f>_xlfn.CEILING.MATH(I74+($G$74*(J$4-I$4)))</f>
        <v>2345</v>
      </c>
      <c r="K74" s="18">
        <f>_xlfn.CEILING.MATH(J74+($G$74*(K$4-J$4)))</f>
        <v>4061</v>
      </c>
      <c r="L74" s="18">
        <f>_xlfn.CEILING.MATH(K74+($G$74*(L$4-K$4)))</f>
        <v>15501</v>
      </c>
      <c r="M74" s="10"/>
      <c r="X74" s="21" t="s">
        <v>106</v>
      </c>
      <c r="Y74" s="15" t="s">
        <v>31</v>
      </c>
      <c r="Z74" s="14">
        <v>4</v>
      </c>
      <c r="AA74" s="16">
        <f t="shared" si="40"/>
        <v>0</v>
      </c>
      <c r="AB74" s="17">
        <f t="shared" si="41"/>
        <v>1519.2</v>
      </c>
      <c r="AC74" s="17">
        <f t="shared" si="46"/>
        <v>1592.3999999999999</v>
      </c>
      <c r="AD74" s="17">
        <f t="shared" si="47"/>
        <v>1784.3999999999999</v>
      </c>
      <c r="AE74" s="17">
        <f t="shared" si="48"/>
        <v>343.2</v>
      </c>
      <c r="AF74" s="17">
        <f t="shared" si="49"/>
        <v>2127.6</v>
      </c>
      <c r="AG74" s="17">
        <f t="shared" si="50"/>
        <v>2470.7999999999997</v>
      </c>
      <c r="AH74" s="17">
        <f t="shared" si="51"/>
        <v>2814</v>
      </c>
      <c r="AI74" s="17">
        <f t="shared" si="52"/>
        <v>4873.2</v>
      </c>
      <c r="AJ74" s="17">
        <f t="shared" si="53"/>
        <v>18601.2</v>
      </c>
      <c r="AM74" s="22" t="s">
        <v>106</v>
      </c>
      <c r="AN74" s="104">
        <v>276.70166666666665</v>
      </c>
      <c r="AO74" s="104">
        <v>305.40333333333331</v>
      </c>
      <c r="AP74" s="104">
        <v>362.80666666666667</v>
      </c>
      <c r="AQ74" s="104">
        <v>98</v>
      </c>
      <c r="AS74" s="22" t="s">
        <v>106</v>
      </c>
      <c r="AT74" s="57">
        <f t="shared" si="42"/>
        <v>989.2983333333334</v>
      </c>
      <c r="AU74" s="57">
        <f t="shared" si="43"/>
        <v>1021.5966666666667</v>
      </c>
      <c r="AV74" s="57">
        <f t="shared" si="54"/>
        <v>1124.1933333333334</v>
      </c>
      <c r="AW74" s="57">
        <f t="shared" si="55"/>
        <v>188</v>
      </c>
      <c r="AY74" s="22" t="s">
        <v>106</v>
      </c>
      <c r="AZ74" s="23">
        <f t="shared" si="44"/>
        <v>0.78143628225381789</v>
      </c>
      <c r="BA74" s="23">
        <f t="shared" si="45"/>
        <v>0.76985430796282339</v>
      </c>
      <c r="BB74" s="23">
        <f t="shared" si="56"/>
        <v>0.75601434655906752</v>
      </c>
      <c r="BC74" s="23">
        <f t="shared" si="57"/>
        <v>0.65734265734265729</v>
      </c>
    </row>
    <row r="75" spans="1:55" s="13" customFormat="1" ht="15" thickBot="1" x14ac:dyDescent="0.35">
      <c r="A75" s="14" t="s">
        <v>106</v>
      </c>
      <c r="B75" s="101">
        <v>5</v>
      </c>
      <c r="C75" s="16"/>
      <c r="D75" s="17">
        <f t="shared" si="34"/>
        <v>1602</v>
      </c>
      <c r="E75" s="17">
        <f t="shared" si="35"/>
        <v>1681</v>
      </c>
      <c r="F75" s="17">
        <f t="shared" si="36"/>
        <v>1855</v>
      </c>
      <c r="G75" s="17">
        <f t="shared" si="37"/>
        <v>343</v>
      </c>
      <c r="H75" s="17">
        <f t="shared" si="38"/>
        <v>2198</v>
      </c>
      <c r="I75" s="17">
        <f t="shared" si="39"/>
        <v>2541</v>
      </c>
      <c r="J75" s="18">
        <f>_xlfn.CEILING.MATH(I75+($G$75*(J$4-I$4)))</f>
        <v>2884</v>
      </c>
      <c r="K75" s="18">
        <f>_xlfn.CEILING.MATH(J75+($G$75*(K$4-J$4)))</f>
        <v>4942</v>
      </c>
      <c r="L75" s="18">
        <f>_xlfn.CEILING.MATH(K75+($G$75*(L$4-K$4)))</f>
        <v>18662</v>
      </c>
      <c r="M75" s="10"/>
      <c r="X75" s="21" t="s">
        <v>107</v>
      </c>
      <c r="Y75" s="15" t="s">
        <v>31</v>
      </c>
      <c r="Z75" s="14">
        <v>3</v>
      </c>
      <c r="AA75" s="16">
        <f t="shared" si="40"/>
        <v>0</v>
      </c>
      <c r="AB75" s="17">
        <f t="shared" si="41"/>
        <v>1922.3999999999999</v>
      </c>
      <c r="AC75" s="17">
        <f t="shared" si="46"/>
        <v>2017.1999999999998</v>
      </c>
      <c r="AD75" s="17">
        <f t="shared" si="47"/>
        <v>2226</v>
      </c>
      <c r="AE75" s="17">
        <f t="shared" si="48"/>
        <v>411.59999999999997</v>
      </c>
      <c r="AF75" s="17">
        <f t="shared" si="49"/>
        <v>2637.6</v>
      </c>
      <c r="AG75" s="17">
        <f t="shared" si="50"/>
        <v>3049.2</v>
      </c>
      <c r="AH75" s="17">
        <f t="shared" si="51"/>
        <v>3460.7999999999997</v>
      </c>
      <c r="AI75" s="17">
        <f t="shared" si="52"/>
        <v>5930.4</v>
      </c>
      <c r="AJ75" s="17">
        <f t="shared" si="53"/>
        <v>22394.399999999998</v>
      </c>
      <c r="AM75" s="22" t="s">
        <v>107</v>
      </c>
      <c r="AN75" s="103">
        <v>278.46666666666664</v>
      </c>
      <c r="AO75" s="103">
        <v>308.93333333333334</v>
      </c>
      <c r="AP75" s="103">
        <v>369.86666666666667</v>
      </c>
      <c r="AQ75" s="103">
        <v>105.06</v>
      </c>
      <c r="AS75" s="22" t="s">
        <v>107</v>
      </c>
      <c r="AT75" s="57">
        <f t="shared" si="42"/>
        <v>1323.5333333333333</v>
      </c>
      <c r="AU75" s="57">
        <f t="shared" si="43"/>
        <v>1372.0666666666666</v>
      </c>
      <c r="AV75" s="57">
        <f t="shared" si="54"/>
        <v>1485.1333333333332</v>
      </c>
      <c r="AW75" s="57">
        <f t="shared" si="55"/>
        <v>237.94</v>
      </c>
      <c r="AY75" s="22" t="s">
        <v>107</v>
      </c>
      <c r="AZ75" s="23">
        <f t="shared" si="44"/>
        <v>0.82617561381606319</v>
      </c>
      <c r="BA75" s="23">
        <f t="shared" si="45"/>
        <v>0.81622050366845134</v>
      </c>
      <c r="BB75" s="23">
        <f t="shared" si="56"/>
        <v>0.80061096136567833</v>
      </c>
      <c r="BC75" s="23">
        <f t="shared" si="57"/>
        <v>0.69370262390670556</v>
      </c>
    </row>
    <row r="76" spans="1:55" s="13" customFormat="1" ht="15" thickBot="1" x14ac:dyDescent="0.35">
      <c r="A76" s="14" t="s">
        <v>107</v>
      </c>
      <c r="B76" s="101">
        <v>4</v>
      </c>
      <c r="C76" s="16"/>
      <c r="D76" s="17">
        <f t="shared" si="34"/>
        <v>1467</v>
      </c>
      <c r="E76" s="17">
        <f t="shared" si="35"/>
        <v>1539</v>
      </c>
      <c r="F76" s="17">
        <f t="shared" si="36"/>
        <v>1702</v>
      </c>
      <c r="G76" s="17">
        <f t="shared" si="37"/>
        <v>305</v>
      </c>
      <c r="H76" s="17">
        <f t="shared" si="38"/>
        <v>2007</v>
      </c>
      <c r="I76" s="17">
        <f t="shared" si="39"/>
        <v>2312</v>
      </c>
      <c r="J76" s="18">
        <f>_xlfn.CEILING.MATH(I76+($G$76*(J$4-I$4)))</f>
        <v>2617</v>
      </c>
      <c r="K76" s="18">
        <f>_xlfn.CEILING.MATH(J76+($G$76*(K$4-J$4)))</f>
        <v>4447</v>
      </c>
      <c r="L76" s="18">
        <f>_xlfn.CEILING.MATH(K76+($G$76*(L$4-K$4)))</f>
        <v>16647</v>
      </c>
      <c r="M76" s="10"/>
      <c r="X76" s="21" t="s">
        <v>108</v>
      </c>
      <c r="Y76" s="15" t="s">
        <v>43</v>
      </c>
      <c r="Z76" s="14">
        <v>4</v>
      </c>
      <c r="AA76" s="16">
        <f t="shared" si="40"/>
        <v>0</v>
      </c>
      <c r="AB76" s="17">
        <f t="shared" si="41"/>
        <v>1760.3999999999999</v>
      </c>
      <c r="AC76" s="17">
        <f t="shared" si="46"/>
        <v>1846.8</v>
      </c>
      <c r="AD76" s="17">
        <f t="shared" si="47"/>
        <v>2042.3999999999999</v>
      </c>
      <c r="AE76" s="17">
        <f t="shared" si="48"/>
        <v>366</v>
      </c>
      <c r="AF76" s="17">
        <f t="shared" si="49"/>
        <v>2408.4</v>
      </c>
      <c r="AG76" s="17">
        <f t="shared" si="50"/>
        <v>2774.4</v>
      </c>
      <c r="AH76" s="17">
        <f t="shared" si="51"/>
        <v>3140.4</v>
      </c>
      <c r="AI76" s="17">
        <f t="shared" si="52"/>
        <v>5336.4</v>
      </c>
      <c r="AJ76" s="17">
        <f t="shared" si="53"/>
        <v>19976.399999999998</v>
      </c>
      <c r="AM76" s="22" t="s">
        <v>108</v>
      </c>
      <c r="AN76" s="104">
        <v>276.70166666666665</v>
      </c>
      <c r="AO76" s="104">
        <v>305.40333333333331</v>
      </c>
      <c r="AP76" s="104">
        <v>362.80666666666667</v>
      </c>
      <c r="AQ76" s="104">
        <v>98</v>
      </c>
      <c r="AS76" s="22" t="s">
        <v>108</v>
      </c>
      <c r="AT76" s="57">
        <f t="shared" si="42"/>
        <v>1190.2983333333334</v>
      </c>
      <c r="AU76" s="57">
        <f t="shared" si="43"/>
        <v>1233.5966666666668</v>
      </c>
      <c r="AV76" s="57">
        <f t="shared" si="54"/>
        <v>1339.1933333333334</v>
      </c>
      <c r="AW76" s="57">
        <f t="shared" si="55"/>
        <v>207</v>
      </c>
      <c r="AY76" s="22" t="s">
        <v>108</v>
      </c>
      <c r="AZ76" s="23">
        <f t="shared" si="44"/>
        <v>0.81138264030902074</v>
      </c>
      <c r="BA76" s="23">
        <f t="shared" si="45"/>
        <v>0.80155728828243455</v>
      </c>
      <c r="BB76" s="23">
        <f t="shared" si="56"/>
        <v>0.78683509596553081</v>
      </c>
      <c r="BC76" s="23">
        <f t="shared" si="57"/>
        <v>0.67868852459016393</v>
      </c>
    </row>
    <row r="77" spans="1:55" s="27" customFormat="1" ht="15" thickBot="1" x14ac:dyDescent="0.35">
      <c r="A77" s="28" t="s">
        <v>108</v>
      </c>
      <c r="B77" s="102">
        <v>5</v>
      </c>
      <c r="C77" s="30">
        <v>200</v>
      </c>
      <c r="D77" s="31">
        <f t="shared" si="34"/>
        <v>1602</v>
      </c>
      <c r="E77" s="31">
        <f t="shared" si="35"/>
        <v>1681</v>
      </c>
      <c r="F77" s="31">
        <f t="shared" si="36"/>
        <v>1855</v>
      </c>
      <c r="G77" s="31">
        <f t="shared" si="37"/>
        <v>343</v>
      </c>
      <c r="H77" s="31">
        <f t="shared" si="38"/>
        <v>2198</v>
      </c>
      <c r="I77" s="31">
        <f t="shared" si="39"/>
        <v>2541</v>
      </c>
      <c r="J77" s="32">
        <f>_xlfn.CEILING.MATH(I77+($G$77*(J$4-I$4)))</f>
        <v>2884</v>
      </c>
      <c r="K77" s="32">
        <f>_xlfn.CEILING.MATH(J77+($G$77*(K$4-J$4)))</f>
        <v>4942</v>
      </c>
      <c r="L77" s="32">
        <f>_xlfn.CEILING.MATH(K77+($G$77*(L$4-K$4)))</f>
        <v>18662</v>
      </c>
      <c r="M77" s="37"/>
      <c r="X77" s="36" t="s">
        <v>109</v>
      </c>
      <c r="Y77" s="29" t="s">
        <v>28</v>
      </c>
      <c r="Z77" s="28">
        <v>4</v>
      </c>
      <c r="AA77" s="30">
        <f t="shared" si="40"/>
        <v>240</v>
      </c>
      <c r="AB77" s="31">
        <f t="shared" si="41"/>
        <v>1922.3999999999999</v>
      </c>
      <c r="AC77" s="31">
        <f t="shared" si="46"/>
        <v>2017.1999999999998</v>
      </c>
      <c r="AD77" s="31">
        <f t="shared" si="47"/>
        <v>2226</v>
      </c>
      <c r="AE77" s="31">
        <f t="shared" si="48"/>
        <v>411.59999999999997</v>
      </c>
      <c r="AF77" s="31">
        <f t="shared" si="49"/>
        <v>2637.6</v>
      </c>
      <c r="AG77" s="31">
        <f t="shared" si="50"/>
        <v>3049.2</v>
      </c>
      <c r="AH77" s="31">
        <f t="shared" si="51"/>
        <v>3460.7999999999997</v>
      </c>
      <c r="AI77" s="31">
        <f t="shared" si="52"/>
        <v>5930.4</v>
      </c>
      <c r="AJ77" s="31">
        <f t="shared" si="53"/>
        <v>22394.399999999998</v>
      </c>
      <c r="AM77" s="38" t="s">
        <v>109</v>
      </c>
      <c r="AN77" s="104">
        <v>282.10166666666669</v>
      </c>
      <c r="AO77" s="104">
        <v>316.20333333333338</v>
      </c>
      <c r="AP77" s="104">
        <v>384.40666666666664</v>
      </c>
      <c r="AQ77" s="104">
        <v>100</v>
      </c>
      <c r="AS77" s="38" t="s">
        <v>109</v>
      </c>
      <c r="AT77" s="58">
        <f t="shared" si="42"/>
        <v>1319.8983333333333</v>
      </c>
      <c r="AU77" s="58">
        <f t="shared" si="43"/>
        <v>1364.7966666666666</v>
      </c>
      <c r="AV77" s="58">
        <f t="shared" si="54"/>
        <v>1470.5933333333332</v>
      </c>
      <c r="AW77" s="58">
        <f t="shared" si="55"/>
        <v>243</v>
      </c>
      <c r="AY77" s="38" t="s">
        <v>109</v>
      </c>
      <c r="AZ77" s="40">
        <f t="shared" si="44"/>
        <v>0.82390657511444032</v>
      </c>
      <c r="BA77" s="40">
        <f t="shared" si="45"/>
        <v>0.81189569700575048</v>
      </c>
      <c r="BB77" s="40">
        <f t="shared" si="56"/>
        <v>0.79277268643306376</v>
      </c>
      <c r="BC77" s="40">
        <f t="shared" si="57"/>
        <v>0.70845481049562686</v>
      </c>
    </row>
    <row r="78" spans="1:55" s="13" customFormat="1" ht="15" thickBot="1" x14ac:dyDescent="0.35">
      <c r="A78" s="14" t="s">
        <v>109</v>
      </c>
      <c r="B78" s="101">
        <v>5</v>
      </c>
      <c r="C78" s="16"/>
      <c r="D78" s="17">
        <f t="shared" si="34"/>
        <v>1602</v>
      </c>
      <c r="E78" s="17">
        <f t="shared" si="35"/>
        <v>1681</v>
      </c>
      <c r="F78" s="17">
        <f t="shared" si="36"/>
        <v>1855</v>
      </c>
      <c r="G78" s="17">
        <f t="shared" si="37"/>
        <v>343</v>
      </c>
      <c r="H78" s="17">
        <f t="shared" si="38"/>
        <v>2198</v>
      </c>
      <c r="I78" s="17">
        <f t="shared" si="39"/>
        <v>2541</v>
      </c>
      <c r="J78" s="18">
        <f>_xlfn.CEILING.MATH(I78+($G$78*(J$4-I$4)))</f>
        <v>2884</v>
      </c>
      <c r="K78" s="18">
        <f>_xlfn.CEILING.MATH(J78+($G$78*(K$4-J$4)))</f>
        <v>4942</v>
      </c>
      <c r="L78" s="18">
        <f>_xlfn.CEILING.MATH(K78+($G$78*(L$4-K$4)))</f>
        <v>18662</v>
      </c>
      <c r="M78" s="10"/>
      <c r="X78" s="21" t="s">
        <v>110</v>
      </c>
      <c r="Y78" s="15" t="s">
        <v>28</v>
      </c>
      <c r="Z78" s="14">
        <v>1</v>
      </c>
      <c r="AA78" s="16">
        <f t="shared" si="40"/>
        <v>0</v>
      </c>
      <c r="AB78" s="17">
        <f t="shared" si="41"/>
        <v>1922.3999999999999</v>
      </c>
      <c r="AC78" s="17">
        <f t="shared" si="46"/>
        <v>2017.1999999999998</v>
      </c>
      <c r="AD78" s="17">
        <f t="shared" si="47"/>
        <v>2226</v>
      </c>
      <c r="AE78" s="17">
        <f t="shared" si="48"/>
        <v>411.59999999999997</v>
      </c>
      <c r="AF78" s="17">
        <f t="shared" si="49"/>
        <v>2637.6</v>
      </c>
      <c r="AG78" s="17">
        <f t="shared" si="50"/>
        <v>3049.2</v>
      </c>
      <c r="AH78" s="17">
        <f t="shared" si="51"/>
        <v>3460.7999999999997</v>
      </c>
      <c r="AI78" s="17">
        <f t="shared" si="52"/>
        <v>5930.4</v>
      </c>
      <c r="AJ78" s="17">
        <f t="shared" si="53"/>
        <v>22394.399999999998</v>
      </c>
      <c r="AM78" s="22" t="s">
        <v>110</v>
      </c>
      <c r="AN78" s="104">
        <v>276.70166666666665</v>
      </c>
      <c r="AO78" s="104">
        <v>305.40333333333331</v>
      </c>
      <c r="AP78" s="104">
        <v>362.80666666666667</v>
      </c>
      <c r="AQ78" s="104">
        <v>98</v>
      </c>
      <c r="AS78" s="22" t="s">
        <v>110</v>
      </c>
      <c r="AT78" s="57">
        <f t="shared" si="42"/>
        <v>1325.2983333333334</v>
      </c>
      <c r="AU78" s="57">
        <f t="shared" si="43"/>
        <v>1375.5966666666668</v>
      </c>
      <c r="AV78" s="57">
        <f t="shared" si="54"/>
        <v>1492.1933333333334</v>
      </c>
      <c r="AW78" s="57">
        <f t="shared" si="55"/>
        <v>245</v>
      </c>
      <c r="AY78" s="22" t="s">
        <v>110</v>
      </c>
      <c r="AZ78" s="23">
        <f t="shared" si="44"/>
        <v>0.82727736163129428</v>
      </c>
      <c r="BA78" s="23">
        <f t="shared" si="45"/>
        <v>0.81832044418005168</v>
      </c>
      <c r="BB78" s="23">
        <f t="shared" si="56"/>
        <v>0.80441689128481586</v>
      </c>
      <c r="BC78" s="23">
        <f t="shared" si="57"/>
        <v>0.7142857142857143</v>
      </c>
    </row>
    <row r="79" spans="1:55" s="13" customFormat="1" ht="15" thickBot="1" x14ac:dyDescent="0.35">
      <c r="A79" s="14" t="s">
        <v>110</v>
      </c>
      <c r="B79" s="101">
        <v>3</v>
      </c>
      <c r="C79" s="16">
        <v>200</v>
      </c>
      <c r="D79" s="17">
        <f t="shared" si="34"/>
        <v>1266</v>
      </c>
      <c r="E79" s="17">
        <f t="shared" si="35"/>
        <v>1327</v>
      </c>
      <c r="F79" s="17">
        <f t="shared" si="36"/>
        <v>1487</v>
      </c>
      <c r="G79" s="17">
        <f t="shared" si="37"/>
        <v>286</v>
      </c>
      <c r="H79" s="17">
        <f t="shared" si="38"/>
        <v>1773</v>
      </c>
      <c r="I79" s="17">
        <f t="shared" si="39"/>
        <v>2059</v>
      </c>
      <c r="J79" s="18">
        <f>_xlfn.CEILING.MATH(I79+($G$79*(J$4-I$4)))</f>
        <v>2345</v>
      </c>
      <c r="K79" s="18">
        <f>_xlfn.CEILING.MATH(J79+($G$79*(K$4-J$4)))</f>
        <v>4061</v>
      </c>
      <c r="L79" s="18">
        <f>_xlfn.CEILING.MATH(K79+($G$79*(L$4-K$4)))</f>
        <v>15501</v>
      </c>
      <c r="M79" s="10"/>
      <c r="X79" s="21" t="s">
        <v>111</v>
      </c>
      <c r="Y79" s="15" t="s">
        <v>71</v>
      </c>
      <c r="Z79" s="14">
        <v>3</v>
      </c>
      <c r="AA79" s="16">
        <f t="shared" si="40"/>
        <v>240</v>
      </c>
      <c r="AB79" s="17">
        <f t="shared" si="41"/>
        <v>1519.2</v>
      </c>
      <c r="AC79" s="17">
        <f t="shared" si="46"/>
        <v>1592.3999999999999</v>
      </c>
      <c r="AD79" s="17">
        <f t="shared" si="47"/>
        <v>1784.3999999999999</v>
      </c>
      <c r="AE79" s="17">
        <f t="shared" si="48"/>
        <v>343.2</v>
      </c>
      <c r="AF79" s="17">
        <f t="shared" si="49"/>
        <v>2127.6</v>
      </c>
      <c r="AG79" s="17">
        <f t="shared" si="50"/>
        <v>2470.7999999999997</v>
      </c>
      <c r="AH79" s="17">
        <f t="shared" si="51"/>
        <v>2814</v>
      </c>
      <c r="AI79" s="17">
        <f t="shared" si="52"/>
        <v>4873.2</v>
      </c>
      <c r="AJ79" s="17">
        <f t="shared" si="53"/>
        <v>18601.2</v>
      </c>
      <c r="AM79" s="22" t="s">
        <v>111</v>
      </c>
      <c r="AN79" s="103">
        <v>277.95166666666665</v>
      </c>
      <c r="AO79" s="103">
        <v>307.90333333333331</v>
      </c>
      <c r="AP79" s="103">
        <v>367.80666666666667</v>
      </c>
      <c r="AQ79" s="103">
        <v>103</v>
      </c>
      <c r="AS79" s="22" t="s">
        <v>111</v>
      </c>
      <c r="AT79" s="57">
        <f t="shared" si="42"/>
        <v>988.0483333333334</v>
      </c>
      <c r="AU79" s="57">
        <f t="shared" si="43"/>
        <v>1019.0966666666667</v>
      </c>
      <c r="AV79" s="57">
        <f t="shared" si="54"/>
        <v>1119.1933333333334</v>
      </c>
      <c r="AW79" s="57">
        <f t="shared" si="55"/>
        <v>183</v>
      </c>
      <c r="AY79" s="22" t="s">
        <v>111</v>
      </c>
      <c r="AZ79" s="23">
        <f t="shared" si="44"/>
        <v>0.78044892048446557</v>
      </c>
      <c r="BA79" s="23">
        <f t="shared" si="45"/>
        <v>0.76797035920622958</v>
      </c>
      <c r="BB79" s="23">
        <f t="shared" si="56"/>
        <v>0.75265187177762838</v>
      </c>
      <c r="BC79" s="23">
        <f t="shared" si="57"/>
        <v>0.6398601398601399</v>
      </c>
    </row>
    <row r="80" spans="1:55" s="13" customFormat="1" ht="15" thickBot="1" x14ac:dyDescent="0.35">
      <c r="A80" s="14" t="s">
        <v>111</v>
      </c>
      <c r="B80" s="101">
        <v>4</v>
      </c>
      <c r="C80" s="16"/>
      <c r="D80" s="17">
        <f t="shared" si="34"/>
        <v>1467</v>
      </c>
      <c r="E80" s="17">
        <f t="shared" si="35"/>
        <v>1539</v>
      </c>
      <c r="F80" s="17">
        <f t="shared" si="36"/>
        <v>1702</v>
      </c>
      <c r="G80" s="17">
        <f t="shared" si="37"/>
        <v>305</v>
      </c>
      <c r="H80" s="17">
        <f t="shared" si="38"/>
        <v>2007</v>
      </c>
      <c r="I80" s="17">
        <f t="shared" si="39"/>
        <v>2312</v>
      </c>
      <c r="J80" s="18">
        <f>_xlfn.CEILING.MATH(I80+($G$80*(J$4-I$4)))</f>
        <v>2617</v>
      </c>
      <c r="K80" s="18">
        <f>_xlfn.CEILING.MATH(J80+($G$80*(K$4-J$4)))</f>
        <v>4447</v>
      </c>
      <c r="L80" s="18">
        <f>_xlfn.CEILING.MATH(K80+($G$80*(L$4-K$4)))</f>
        <v>16647</v>
      </c>
      <c r="M80" s="10"/>
      <c r="X80" s="21" t="s">
        <v>112</v>
      </c>
      <c r="Y80" s="15" t="s">
        <v>33</v>
      </c>
      <c r="Z80" s="14">
        <v>3</v>
      </c>
      <c r="AA80" s="16">
        <f t="shared" si="40"/>
        <v>0</v>
      </c>
      <c r="AB80" s="17">
        <f t="shared" si="41"/>
        <v>1760.3999999999999</v>
      </c>
      <c r="AC80" s="17">
        <f t="shared" si="46"/>
        <v>1846.8</v>
      </c>
      <c r="AD80" s="17">
        <f t="shared" si="47"/>
        <v>2042.3999999999999</v>
      </c>
      <c r="AE80" s="17">
        <f t="shared" si="48"/>
        <v>366</v>
      </c>
      <c r="AF80" s="17">
        <f t="shared" si="49"/>
        <v>2408.4</v>
      </c>
      <c r="AG80" s="17">
        <f t="shared" si="50"/>
        <v>2774.4</v>
      </c>
      <c r="AH80" s="17">
        <f t="shared" si="51"/>
        <v>3140.4</v>
      </c>
      <c r="AI80" s="17">
        <f t="shared" si="52"/>
        <v>5336.4</v>
      </c>
      <c r="AJ80" s="17">
        <f t="shared" si="53"/>
        <v>19976.399999999998</v>
      </c>
      <c r="AM80" s="22" t="s">
        <v>112</v>
      </c>
      <c r="AN80" s="104">
        <v>280.45166666666665</v>
      </c>
      <c r="AO80" s="104">
        <v>312.90333333333331</v>
      </c>
      <c r="AP80" s="104">
        <v>377.80666666666667</v>
      </c>
      <c r="AQ80" s="104">
        <v>113</v>
      </c>
      <c r="AS80" s="22" t="s">
        <v>112</v>
      </c>
      <c r="AT80" s="57">
        <f t="shared" si="42"/>
        <v>1186.5483333333334</v>
      </c>
      <c r="AU80" s="57">
        <f t="shared" si="43"/>
        <v>1226.0966666666668</v>
      </c>
      <c r="AV80" s="57">
        <f t="shared" si="54"/>
        <v>1324.1933333333334</v>
      </c>
      <c r="AW80" s="57">
        <f t="shared" si="55"/>
        <v>192</v>
      </c>
      <c r="AY80" s="22" t="s">
        <v>112</v>
      </c>
      <c r="AZ80" s="23">
        <f t="shared" si="44"/>
        <v>0.80882640309020681</v>
      </c>
      <c r="BA80" s="23">
        <f t="shared" si="45"/>
        <v>0.79668399393545597</v>
      </c>
      <c r="BB80" s="23">
        <f t="shared" si="56"/>
        <v>0.77802193497845673</v>
      </c>
      <c r="BC80" s="23">
        <f t="shared" si="57"/>
        <v>0.62950819672131153</v>
      </c>
    </row>
    <row r="81" spans="1:55" s="13" customFormat="1" ht="15" thickBot="1" x14ac:dyDescent="0.35">
      <c r="A81" s="14" t="s">
        <v>112</v>
      </c>
      <c r="B81" s="101">
        <v>4</v>
      </c>
      <c r="C81" s="16"/>
      <c r="D81" s="17">
        <f t="shared" ref="D81:D99" si="58">CEILING(SUMIF(P:P,B81,Q:Q)*$N$5,1)</f>
        <v>1467</v>
      </c>
      <c r="E81" s="17">
        <f t="shared" ref="E81:E99" si="59">CEILING(SUMIF(P:P,B81,R:R)*$N$5,1)</f>
        <v>1539</v>
      </c>
      <c r="F81" s="17">
        <f t="shared" ref="F81:F99" si="60">CEILING(SUMIF(P:P,B81,S:S)*$N$5,1)</f>
        <v>1702</v>
      </c>
      <c r="G81" s="17">
        <f t="shared" ref="G81:G99" si="61">CEILING(SUMIF(P:P,B81,T:T)*$N$5,1)</f>
        <v>305</v>
      </c>
      <c r="H81" s="17">
        <f t="shared" ref="H81:H99" si="62">F81+CEILING(SUMIF(P:P,B81,T:T)*$N$5,1)</f>
        <v>2007</v>
      </c>
      <c r="I81" s="17">
        <f t="shared" ref="I81:I99" si="63">H81+CEILING(SUMIF(P:P,B81,T:T)*$N$5,1)</f>
        <v>2312</v>
      </c>
      <c r="J81" s="18">
        <f>_xlfn.CEILING.MATH(I81+($G$81*(J$4-I$4)))</f>
        <v>2617</v>
      </c>
      <c r="K81" s="18">
        <f>_xlfn.CEILING.MATH(J81+($G$81*(K$4-J$4)))</f>
        <v>4447</v>
      </c>
      <c r="L81" s="18">
        <f>_xlfn.CEILING.MATH(K81+($G$81*(L$4-K$4)))</f>
        <v>16647</v>
      </c>
      <c r="M81" s="10"/>
      <c r="X81" s="21" t="s">
        <v>113</v>
      </c>
      <c r="Y81" s="15" t="s">
        <v>33</v>
      </c>
      <c r="Z81" s="14">
        <v>5</v>
      </c>
      <c r="AA81" s="16">
        <f t="shared" si="40"/>
        <v>0</v>
      </c>
      <c r="AB81" s="17">
        <f t="shared" si="41"/>
        <v>1760.3999999999999</v>
      </c>
      <c r="AC81" s="17">
        <f t="shared" si="46"/>
        <v>1846.8</v>
      </c>
      <c r="AD81" s="17">
        <f t="shared" si="47"/>
        <v>2042.3999999999999</v>
      </c>
      <c r="AE81" s="17">
        <f t="shared" si="48"/>
        <v>366</v>
      </c>
      <c r="AF81" s="17">
        <f t="shared" si="49"/>
        <v>2408.4</v>
      </c>
      <c r="AG81" s="17">
        <f t="shared" si="50"/>
        <v>2774.4</v>
      </c>
      <c r="AH81" s="17">
        <f t="shared" si="51"/>
        <v>3140.4</v>
      </c>
      <c r="AI81" s="17">
        <f t="shared" si="52"/>
        <v>5336.4</v>
      </c>
      <c r="AJ81" s="17">
        <f t="shared" si="53"/>
        <v>19976.399999999998</v>
      </c>
      <c r="AM81" s="22" t="s">
        <v>113</v>
      </c>
      <c r="AN81" s="103">
        <v>314.20166666666665</v>
      </c>
      <c r="AO81" s="103">
        <v>350.40333333333331</v>
      </c>
      <c r="AP81" s="103">
        <v>422.80666666666667</v>
      </c>
      <c r="AQ81" s="103">
        <v>128</v>
      </c>
      <c r="AS81" s="22" t="s">
        <v>113</v>
      </c>
      <c r="AT81" s="57">
        <f t="shared" si="42"/>
        <v>1152.7983333333334</v>
      </c>
      <c r="AU81" s="57">
        <f t="shared" si="43"/>
        <v>1188.5966666666668</v>
      </c>
      <c r="AV81" s="57">
        <f t="shared" si="54"/>
        <v>1279.1933333333334</v>
      </c>
      <c r="AW81" s="57">
        <f t="shared" si="55"/>
        <v>177</v>
      </c>
      <c r="AY81" s="22" t="s">
        <v>113</v>
      </c>
      <c r="AZ81" s="23">
        <f t="shared" si="44"/>
        <v>0.78582026812088168</v>
      </c>
      <c r="BA81" s="23">
        <f t="shared" si="45"/>
        <v>0.77231752220056327</v>
      </c>
      <c r="BB81" s="23">
        <f t="shared" si="56"/>
        <v>0.75158245201723461</v>
      </c>
      <c r="BC81" s="23">
        <f t="shared" si="57"/>
        <v>0.58032786885245902</v>
      </c>
    </row>
    <row r="82" spans="1:55" s="13" customFormat="1" ht="15" thickBot="1" x14ac:dyDescent="0.35">
      <c r="A82" s="14" t="s">
        <v>113</v>
      </c>
      <c r="B82" s="101">
        <v>5</v>
      </c>
      <c r="C82" s="16"/>
      <c r="D82" s="17">
        <f t="shared" si="58"/>
        <v>1602</v>
      </c>
      <c r="E82" s="17">
        <f t="shared" si="59"/>
        <v>1681</v>
      </c>
      <c r="F82" s="17">
        <f t="shared" si="60"/>
        <v>1855</v>
      </c>
      <c r="G82" s="17">
        <f t="shared" si="61"/>
        <v>343</v>
      </c>
      <c r="H82" s="17">
        <f t="shared" si="62"/>
        <v>2198</v>
      </c>
      <c r="I82" s="17">
        <f t="shared" si="63"/>
        <v>2541</v>
      </c>
      <c r="J82" s="18">
        <f>_xlfn.CEILING.MATH(I82+($G$82*(J$4-I$4)))</f>
        <v>2884</v>
      </c>
      <c r="K82" s="18">
        <f>_xlfn.CEILING.MATH(J82+($G$82*(K$4-J$4)))</f>
        <v>4942</v>
      </c>
      <c r="L82" s="18">
        <f>_xlfn.CEILING.MATH(K82+($G$82*(L$4-K$4)))</f>
        <v>18662</v>
      </c>
      <c r="M82" s="10"/>
      <c r="X82" s="21" t="s">
        <v>114</v>
      </c>
      <c r="Y82" s="15" t="s">
        <v>24</v>
      </c>
      <c r="Z82" s="14">
        <v>5</v>
      </c>
      <c r="AA82" s="16">
        <f t="shared" si="40"/>
        <v>0</v>
      </c>
      <c r="AB82" s="17">
        <f t="shared" si="41"/>
        <v>1922.3999999999999</v>
      </c>
      <c r="AC82" s="17">
        <f t="shared" si="46"/>
        <v>2017.1999999999998</v>
      </c>
      <c r="AD82" s="17">
        <f t="shared" si="47"/>
        <v>2226</v>
      </c>
      <c r="AE82" s="17">
        <f t="shared" si="48"/>
        <v>411.59999999999997</v>
      </c>
      <c r="AF82" s="17">
        <f t="shared" si="49"/>
        <v>2637.6</v>
      </c>
      <c r="AG82" s="17">
        <f t="shared" si="50"/>
        <v>3049.2</v>
      </c>
      <c r="AH82" s="17">
        <f t="shared" si="51"/>
        <v>3460.7999999999997</v>
      </c>
      <c r="AI82" s="17">
        <f t="shared" si="52"/>
        <v>5930.4</v>
      </c>
      <c r="AJ82" s="17">
        <f t="shared" si="53"/>
        <v>22394.399999999998</v>
      </c>
      <c r="AM82" s="22" t="s">
        <v>114</v>
      </c>
      <c r="AN82" s="103">
        <v>261.9083333333333</v>
      </c>
      <c r="AO82" s="103">
        <v>275.81666666666666</v>
      </c>
      <c r="AP82" s="103">
        <v>303.63333333333333</v>
      </c>
      <c r="AQ82" s="103">
        <v>83.966666666666669</v>
      </c>
      <c r="AS82" s="22" t="s">
        <v>114</v>
      </c>
      <c r="AT82" s="57">
        <f t="shared" si="42"/>
        <v>1340.0916666666667</v>
      </c>
      <c r="AU82" s="57">
        <f t="shared" si="43"/>
        <v>1405.1833333333334</v>
      </c>
      <c r="AV82" s="57">
        <f t="shared" si="54"/>
        <v>1551.3666666666668</v>
      </c>
      <c r="AW82" s="57">
        <f t="shared" si="55"/>
        <v>259.0333333333333</v>
      </c>
      <c r="AY82" s="22" t="s">
        <v>114</v>
      </c>
      <c r="AZ82" s="23">
        <f t="shared" si="44"/>
        <v>0.83651165210153977</v>
      </c>
      <c r="BA82" s="23">
        <f t="shared" si="45"/>
        <v>0.83592107872298238</v>
      </c>
      <c r="BB82" s="23">
        <f t="shared" si="56"/>
        <v>0.83631626235399825</v>
      </c>
      <c r="BC82" s="23">
        <f t="shared" si="57"/>
        <v>0.75519922254616123</v>
      </c>
    </row>
    <row r="83" spans="1:55" s="13" customFormat="1" ht="15" thickBot="1" x14ac:dyDescent="0.35">
      <c r="A83" s="14" t="s">
        <v>114</v>
      </c>
      <c r="B83" s="101">
        <v>6</v>
      </c>
      <c r="C83" s="16"/>
      <c r="D83" s="17">
        <f t="shared" si="58"/>
        <v>1747</v>
      </c>
      <c r="E83" s="17">
        <f t="shared" si="59"/>
        <v>1828</v>
      </c>
      <c r="F83" s="17">
        <f t="shared" si="60"/>
        <v>2018</v>
      </c>
      <c r="G83" s="17">
        <f t="shared" si="61"/>
        <v>410</v>
      </c>
      <c r="H83" s="17">
        <f t="shared" si="62"/>
        <v>2428</v>
      </c>
      <c r="I83" s="17">
        <f t="shared" si="63"/>
        <v>2838</v>
      </c>
      <c r="J83" s="18">
        <f>_xlfn.CEILING.MATH(I83+($G$83*(J$4-I$4)))</f>
        <v>3248</v>
      </c>
      <c r="K83" s="18">
        <f>_xlfn.CEILING.MATH(J83+($G$83*(K$4-J$4)))</f>
        <v>5708</v>
      </c>
      <c r="L83" s="18">
        <f>_xlfn.CEILING.MATH(K83+($G$83*(L$4-K$4)))</f>
        <v>22108</v>
      </c>
      <c r="M83" s="10"/>
      <c r="X83" s="21" t="s">
        <v>115</v>
      </c>
      <c r="Y83" s="15" t="s">
        <v>31</v>
      </c>
      <c r="Z83" s="14">
        <v>1</v>
      </c>
      <c r="AA83" s="16">
        <f t="shared" si="40"/>
        <v>0</v>
      </c>
      <c r="AB83" s="17">
        <f t="shared" si="41"/>
        <v>2096.4</v>
      </c>
      <c r="AC83" s="17">
        <f t="shared" si="46"/>
        <v>2193.6</v>
      </c>
      <c r="AD83" s="17">
        <f t="shared" si="47"/>
        <v>2421.6</v>
      </c>
      <c r="AE83" s="17">
        <f t="shared" si="48"/>
        <v>492</v>
      </c>
      <c r="AF83" s="17">
        <f t="shared" si="49"/>
        <v>2913.6</v>
      </c>
      <c r="AG83" s="17">
        <f t="shared" si="50"/>
        <v>3405.6</v>
      </c>
      <c r="AH83" s="17">
        <f t="shared" si="51"/>
        <v>3897.6</v>
      </c>
      <c r="AI83" s="17">
        <f t="shared" si="52"/>
        <v>6849.5999999999995</v>
      </c>
      <c r="AJ83" s="17">
        <f t="shared" si="53"/>
        <v>26529.599999999999</v>
      </c>
      <c r="AM83" s="22" t="s">
        <v>115</v>
      </c>
      <c r="AN83" s="103">
        <v>391.82666666666665</v>
      </c>
      <c r="AO83" s="103">
        <v>455.65333333333331</v>
      </c>
      <c r="AP83" s="103">
        <v>583.30666666666662</v>
      </c>
      <c r="AQ83" s="103">
        <v>236</v>
      </c>
      <c r="AS83" s="22" t="s">
        <v>115</v>
      </c>
      <c r="AT83" s="57">
        <f t="shared" si="42"/>
        <v>1355.1733333333334</v>
      </c>
      <c r="AU83" s="31">
        <v>278</v>
      </c>
      <c r="AV83" s="31">
        <v>289</v>
      </c>
      <c r="AW83" s="31">
        <v>312</v>
      </c>
      <c r="AX83" s="39">
        <v>39</v>
      </c>
      <c r="AY83" s="22" t="s">
        <v>115</v>
      </c>
      <c r="AZ83" s="23">
        <f t="shared" si="44"/>
        <v>0.77571455829040259</v>
      </c>
      <c r="BA83" s="23">
        <f t="shared" si="45"/>
        <v>0.15207877461706784</v>
      </c>
      <c r="BB83" s="23">
        <f t="shared" si="56"/>
        <v>0.14321110009910804</v>
      </c>
      <c r="BC83" s="23">
        <f t="shared" si="57"/>
        <v>0.76097560975609757</v>
      </c>
    </row>
    <row r="84" spans="1:55" s="13" customFormat="1" ht="15" thickBot="1" x14ac:dyDescent="0.35">
      <c r="A84" s="14" t="s">
        <v>115</v>
      </c>
      <c r="B84" s="101">
        <v>3</v>
      </c>
      <c r="C84" s="16"/>
      <c r="D84" s="17">
        <f t="shared" si="58"/>
        <v>1266</v>
      </c>
      <c r="E84" s="17">
        <f t="shared" si="59"/>
        <v>1327</v>
      </c>
      <c r="F84" s="17">
        <f t="shared" si="60"/>
        <v>1487</v>
      </c>
      <c r="G84" s="17">
        <f t="shared" si="61"/>
        <v>286</v>
      </c>
      <c r="H84" s="17">
        <f t="shared" si="62"/>
        <v>1773</v>
      </c>
      <c r="I84" s="17">
        <f t="shared" si="63"/>
        <v>2059</v>
      </c>
      <c r="J84" s="18">
        <f>_xlfn.CEILING.MATH(I84+($G$84*(J$4-I$4)))</f>
        <v>2345</v>
      </c>
      <c r="K84" s="18">
        <f>_xlfn.CEILING.MATH(J84+($G$84*(K$4-J$4)))</f>
        <v>4061</v>
      </c>
      <c r="L84" s="18">
        <f>_xlfn.CEILING.MATH(K84+($G$84*(L$4-K$4)))</f>
        <v>15501</v>
      </c>
      <c r="M84" s="10"/>
      <c r="X84" s="21" t="s">
        <v>116</v>
      </c>
      <c r="Y84" s="15" t="s">
        <v>33</v>
      </c>
      <c r="Z84" s="14">
        <v>1</v>
      </c>
      <c r="AA84" s="16">
        <f t="shared" si="40"/>
        <v>0</v>
      </c>
      <c r="AB84" s="17">
        <f t="shared" si="41"/>
        <v>1519.2</v>
      </c>
      <c r="AC84" s="17">
        <f t="shared" si="46"/>
        <v>1592.3999999999999</v>
      </c>
      <c r="AD84" s="17">
        <f t="shared" si="47"/>
        <v>1784.3999999999999</v>
      </c>
      <c r="AE84" s="17">
        <f t="shared" si="48"/>
        <v>343.2</v>
      </c>
      <c r="AF84" s="17">
        <f t="shared" si="49"/>
        <v>2127.6</v>
      </c>
      <c r="AG84" s="17">
        <f t="shared" si="50"/>
        <v>2470.7999999999997</v>
      </c>
      <c r="AH84" s="17">
        <f t="shared" si="51"/>
        <v>2814</v>
      </c>
      <c r="AI84" s="17">
        <f t="shared" si="52"/>
        <v>4873.2</v>
      </c>
      <c r="AJ84" s="17">
        <f t="shared" si="53"/>
        <v>18601.2</v>
      </c>
      <c r="AM84" s="22" t="s">
        <v>116</v>
      </c>
      <c r="AN84" s="104">
        <v>286.70166666666665</v>
      </c>
      <c r="AO84" s="104">
        <v>315.40333333333331</v>
      </c>
      <c r="AP84" s="104">
        <v>372.80666666666667</v>
      </c>
      <c r="AQ84" s="104">
        <v>98</v>
      </c>
      <c r="AS84" s="22" t="s">
        <v>116</v>
      </c>
      <c r="AT84" s="57">
        <f t="shared" si="42"/>
        <v>979.2983333333334</v>
      </c>
      <c r="AU84" s="57">
        <f t="shared" si="43"/>
        <v>1011.5966666666667</v>
      </c>
      <c r="AV84" s="57">
        <f t="shared" si="54"/>
        <v>1114.1933333333334</v>
      </c>
      <c r="AW84" s="57">
        <f t="shared" si="55"/>
        <v>188</v>
      </c>
      <c r="AY84" s="22" t="s">
        <v>116</v>
      </c>
      <c r="AZ84" s="23">
        <f t="shared" si="44"/>
        <v>0.77353738809899952</v>
      </c>
      <c r="BA84" s="23">
        <f t="shared" si="45"/>
        <v>0.76231851293644814</v>
      </c>
      <c r="BB84" s="23">
        <f t="shared" si="56"/>
        <v>0.74928939699618924</v>
      </c>
      <c r="BC84" s="23">
        <f t="shared" si="57"/>
        <v>0.65734265734265729</v>
      </c>
    </row>
    <row r="85" spans="1:55" s="13" customFormat="1" ht="15" thickBot="1" x14ac:dyDescent="0.35">
      <c r="A85" s="14" t="s">
        <v>116</v>
      </c>
      <c r="B85" s="101">
        <v>3</v>
      </c>
      <c r="C85" s="16"/>
      <c r="D85" s="17">
        <f t="shared" si="58"/>
        <v>1266</v>
      </c>
      <c r="E85" s="17">
        <f t="shared" si="59"/>
        <v>1327</v>
      </c>
      <c r="F85" s="17">
        <f t="shared" si="60"/>
        <v>1487</v>
      </c>
      <c r="G85" s="17">
        <f t="shared" si="61"/>
        <v>286</v>
      </c>
      <c r="H85" s="17">
        <f t="shared" si="62"/>
        <v>1773</v>
      </c>
      <c r="I85" s="17">
        <f t="shared" si="63"/>
        <v>2059</v>
      </c>
      <c r="J85" s="18">
        <f>_xlfn.CEILING.MATH(I85+($G$85*(J$4-I$4)))</f>
        <v>2345</v>
      </c>
      <c r="K85" s="18">
        <f>_xlfn.CEILING.MATH(J85+($G$85*(K$4-J$4)))</f>
        <v>4061</v>
      </c>
      <c r="L85" s="18">
        <f>_xlfn.CEILING.MATH(K85+($G$85*(L$4-K$4)))</f>
        <v>15501</v>
      </c>
      <c r="M85" s="10"/>
      <c r="X85" s="21" t="s">
        <v>117</v>
      </c>
      <c r="Y85" s="15" t="s">
        <v>33</v>
      </c>
      <c r="Z85" s="14">
        <v>3</v>
      </c>
      <c r="AA85" s="16">
        <f t="shared" si="40"/>
        <v>0</v>
      </c>
      <c r="AB85" s="17">
        <f t="shared" si="41"/>
        <v>1519.2</v>
      </c>
      <c r="AC85" s="17">
        <f t="shared" si="46"/>
        <v>1592.3999999999999</v>
      </c>
      <c r="AD85" s="17">
        <f t="shared" si="47"/>
        <v>1784.3999999999999</v>
      </c>
      <c r="AE85" s="17">
        <f t="shared" si="48"/>
        <v>343.2</v>
      </c>
      <c r="AF85" s="17">
        <f t="shared" si="49"/>
        <v>2127.6</v>
      </c>
      <c r="AG85" s="17">
        <f t="shared" si="50"/>
        <v>2470.7999999999997</v>
      </c>
      <c r="AH85" s="17">
        <f t="shared" si="51"/>
        <v>2814</v>
      </c>
      <c r="AI85" s="17">
        <f t="shared" si="52"/>
        <v>4873.2</v>
      </c>
      <c r="AJ85" s="17">
        <f t="shared" si="53"/>
        <v>18601.2</v>
      </c>
      <c r="AM85" s="22" t="s">
        <v>117</v>
      </c>
      <c r="AN85" s="104">
        <v>276.70166666666665</v>
      </c>
      <c r="AO85" s="104">
        <v>305.40333333333331</v>
      </c>
      <c r="AP85" s="104">
        <v>362.80666666666667</v>
      </c>
      <c r="AQ85" s="104">
        <v>98</v>
      </c>
      <c r="AS85" s="22" t="s">
        <v>117</v>
      </c>
      <c r="AT85" s="57">
        <f t="shared" si="42"/>
        <v>989.2983333333334</v>
      </c>
      <c r="AU85" s="57">
        <f t="shared" si="43"/>
        <v>1021.5966666666667</v>
      </c>
      <c r="AV85" s="57">
        <f t="shared" si="54"/>
        <v>1124.1933333333334</v>
      </c>
      <c r="AW85" s="57">
        <f t="shared" si="55"/>
        <v>188</v>
      </c>
      <c r="AY85" s="22" t="s">
        <v>117</v>
      </c>
      <c r="AZ85" s="23">
        <f t="shared" si="44"/>
        <v>0.78143628225381789</v>
      </c>
      <c r="BA85" s="23">
        <f t="shared" si="45"/>
        <v>0.76985430796282339</v>
      </c>
      <c r="BB85" s="23">
        <f t="shared" si="56"/>
        <v>0.75601434655906752</v>
      </c>
      <c r="BC85" s="23">
        <f t="shared" si="57"/>
        <v>0.65734265734265729</v>
      </c>
    </row>
    <row r="86" spans="1:55" s="13" customFormat="1" ht="15" thickBot="1" x14ac:dyDescent="0.35">
      <c r="A86" s="14" t="s">
        <v>117</v>
      </c>
      <c r="B86" s="101">
        <v>4</v>
      </c>
      <c r="C86" s="16">
        <v>200</v>
      </c>
      <c r="D86" s="17">
        <v>1455</v>
      </c>
      <c r="E86" s="17">
        <f t="shared" si="59"/>
        <v>1539</v>
      </c>
      <c r="F86" s="17">
        <f t="shared" si="60"/>
        <v>1702</v>
      </c>
      <c r="G86" s="17">
        <f t="shared" si="61"/>
        <v>305</v>
      </c>
      <c r="H86" s="17">
        <f t="shared" si="62"/>
        <v>2007</v>
      </c>
      <c r="I86" s="17">
        <f t="shared" si="63"/>
        <v>2312</v>
      </c>
      <c r="J86" s="18">
        <f>_xlfn.CEILING.MATH(I86+($G$86*(J$4-I$4)))</f>
        <v>2617</v>
      </c>
      <c r="K86" s="18">
        <f>_xlfn.CEILING.MATH(J86+($G$86*(K$4-J$4)))</f>
        <v>4447</v>
      </c>
      <c r="L86" s="18">
        <f>_xlfn.CEILING.MATH(K86+($G$86*(L$4-K$4)))</f>
        <v>16647</v>
      </c>
      <c r="M86" s="10"/>
      <c r="X86" s="21" t="s">
        <v>118</v>
      </c>
      <c r="Y86" s="15" t="s">
        <v>28</v>
      </c>
      <c r="Z86" s="14">
        <v>4</v>
      </c>
      <c r="AA86" s="16">
        <f t="shared" si="40"/>
        <v>240</v>
      </c>
      <c r="AB86" s="17">
        <f t="shared" si="41"/>
        <v>1746</v>
      </c>
      <c r="AC86" s="17">
        <f t="shared" si="46"/>
        <v>1846.8</v>
      </c>
      <c r="AD86" s="17">
        <f t="shared" si="47"/>
        <v>2042.3999999999999</v>
      </c>
      <c r="AE86" s="17">
        <f t="shared" si="48"/>
        <v>366</v>
      </c>
      <c r="AF86" s="17">
        <f t="shared" si="49"/>
        <v>2408.4</v>
      </c>
      <c r="AG86" s="17">
        <f t="shared" si="50"/>
        <v>2774.4</v>
      </c>
      <c r="AH86" s="17">
        <f t="shared" si="51"/>
        <v>3140.4</v>
      </c>
      <c r="AI86" s="17">
        <f t="shared" si="52"/>
        <v>5336.4</v>
      </c>
      <c r="AJ86" s="17">
        <f t="shared" si="53"/>
        <v>19976.399999999998</v>
      </c>
      <c r="AM86" s="22" t="s">
        <v>118</v>
      </c>
      <c r="AN86" s="103">
        <v>301.32666666666665</v>
      </c>
      <c r="AO86" s="103">
        <v>354.65333333333331</v>
      </c>
      <c r="AP86" s="103">
        <v>461.30666666666667</v>
      </c>
      <c r="AQ86" s="103">
        <v>164</v>
      </c>
      <c r="AS86" s="22" t="s">
        <v>118</v>
      </c>
      <c r="AT86" s="57">
        <f t="shared" si="42"/>
        <v>1153.6733333333334</v>
      </c>
      <c r="AU86" s="57">
        <f t="shared" si="43"/>
        <v>1184.3466666666668</v>
      </c>
      <c r="AV86" s="57">
        <f t="shared" si="54"/>
        <v>1240.6933333333334</v>
      </c>
      <c r="AW86" s="57">
        <f t="shared" si="55"/>
        <v>141</v>
      </c>
      <c r="AY86" s="22" t="s">
        <v>118</v>
      </c>
      <c r="AZ86" s="23">
        <f t="shared" si="44"/>
        <v>0.7929026345933563</v>
      </c>
      <c r="BA86" s="23">
        <f t="shared" si="45"/>
        <v>0.76955598873727538</v>
      </c>
      <c r="BB86" s="23">
        <f t="shared" si="56"/>
        <v>0.72896200548374468</v>
      </c>
      <c r="BC86" s="23">
        <f t="shared" si="57"/>
        <v>0.46229508196721314</v>
      </c>
    </row>
    <row r="87" spans="1:55" s="13" customFormat="1" ht="15" thickBot="1" x14ac:dyDescent="0.35">
      <c r="A87" s="14" t="s">
        <v>118</v>
      </c>
      <c r="B87" s="101">
        <v>2</v>
      </c>
      <c r="C87" s="16"/>
      <c r="D87" s="17">
        <f t="shared" si="58"/>
        <v>1130</v>
      </c>
      <c r="E87" s="17">
        <f t="shared" si="59"/>
        <v>1185</v>
      </c>
      <c r="F87" s="17">
        <f t="shared" si="60"/>
        <v>1323</v>
      </c>
      <c r="G87" s="17">
        <f t="shared" si="61"/>
        <v>210</v>
      </c>
      <c r="H87" s="17">
        <f t="shared" si="62"/>
        <v>1533</v>
      </c>
      <c r="I87" s="17">
        <f t="shared" si="63"/>
        <v>1743</v>
      </c>
      <c r="J87" s="18">
        <f>_xlfn.CEILING.MATH(I87+($G$87*(J$4-I$4)))</f>
        <v>1953</v>
      </c>
      <c r="K87" s="18">
        <f>_xlfn.CEILING.MATH(J87+($G$87*(K$4-J$4)))</f>
        <v>3213</v>
      </c>
      <c r="L87" s="18">
        <f>_xlfn.CEILING.MATH(K87+($G$87*(L$4-K$4)))</f>
        <v>11613</v>
      </c>
      <c r="M87" s="10"/>
      <c r="X87" s="21" t="s">
        <v>119</v>
      </c>
      <c r="Y87" s="15" t="s">
        <v>24</v>
      </c>
      <c r="Z87" s="14">
        <v>0</v>
      </c>
      <c r="AA87" s="16">
        <f t="shared" si="40"/>
        <v>0</v>
      </c>
      <c r="AB87" s="17">
        <f t="shared" si="41"/>
        <v>1356</v>
      </c>
      <c r="AC87" s="17">
        <f t="shared" si="46"/>
        <v>1422</v>
      </c>
      <c r="AD87" s="17">
        <f t="shared" si="47"/>
        <v>1587.6</v>
      </c>
      <c r="AE87" s="17">
        <f t="shared" si="48"/>
        <v>252</v>
      </c>
      <c r="AF87" s="17">
        <f t="shared" si="49"/>
        <v>1839.6</v>
      </c>
      <c r="AG87" s="17">
        <f t="shared" si="50"/>
        <v>2091.6</v>
      </c>
      <c r="AH87" s="17">
        <f t="shared" si="51"/>
        <v>2343.6</v>
      </c>
      <c r="AI87" s="17">
        <f t="shared" si="52"/>
        <v>3855.6</v>
      </c>
      <c r="AJ87" s="17">
        <f t="shared" si="53"/>
        <v>13935.6</v>
      </c>
      <c r="AM87" s="22" t="s">
        <v>119</v>
      </c>
      <c r="AN87" s="103">
        <v>235.59166666666667</v>
      </c>
      <c r="AO87" s="103">
        <v>243.18333333333334</v>
      </c>
      <c r="AP87" s="103">
        <v>258.36666666666667</v>
      </c>
      <c r="AQ87" s="103">
        <v>40.366666666666667</v>
      </c>
      <c r="AS87" s="22" t="s">
        <v>119</v>
      </c>
      <c r="AT87" s="57">
        <f t="shared" si="42"/>
        <v>894.4083333333333</v>
      </c>
      <c r="AU87" s="57">
        <f t="shared" si="43"/>
        <v>941.81666666666661</v>
      </c>
      <c r="AV87" s="57">
        <f t="shared" si="54"/>
        <v>1064.6333333333332</v>
      </c>
      <c r="AW87" s="57">
        <f t="shared" si="55"/>
        <v>169.63333333333333</v>
      </c>
      <c r="AY87" s="22" t="s">
        <v>119</v>
      </c>
      <c r="AZ87" s="23">
        <f t="shared" si="44"/>
        <v>0.79151179941002947</v>
      </c>
      <c r="BA87" s="23">
        <f t="shared" si="45"/>
        <v>0.79478199718706044</v>
      </c>
      <c r="BB87" s="23">
        <f t="shared" si="56"/>
        <v>0.80471151423532372</v>
      </c>
      <c r="BC87" s="23">
        <f t="shared" si="57"/>
        <v>0.80777777777777771</v>
      </c>
    </row>
    <row r="88" spans="1:55" s="13" customFormat="1" ht="15" thickBot="1" x14ac:dyDescent="0.35">
      <c r="A88" s="14" t="s">
        <v>119</v>
      </c>
      <c r="B88" s="101">
        <v>3</v>
      </c>
      <c r="C88" s="16">
        <v>200</v>
      </c>
      <c r="D88" s="17">
        <f t="shared" si="58"/>
        <v>1266</v>
      </c>
      <c r="E88" s="17">
        <f t="shared" si="59"/>
        <v>1327</v>
      </c>
      <c r="F88" s="17">
        <f t="shared" si="60"/>
        <v>1487</v>
      </c>
      <c r="G88" s="17">
        <f t="shared" si="61"/>
        <v>286</v>
      </c>
      <c r="H88" s="17">
        <f t="shared" si="62"/>
        <v>1773</v>
      </c>
      <c r="I88" s="17">
        <f t="shared" si="63"/>
        <v>2059</v>
      </c>
      <c r="J88" s="18">
        <f>_xlfn.CEILING.MATH(I88+($G$88*(J$4-I$4)))</f>
        <v>2345</v>
      </c>
      <c r="K88" s="18">
        <f>_xlfn.CEILING.MATH(J88+($G$88*(K$4-J$4)))</f>
        <v>4061</v>
      </c>
      <c r="L88" s="18">
        <f>_xlfn.CEILING.MATH(K88+($G$88*(L$4-K$4)))</f>
        <v>15501</v>
      </c>
      <c r="M88" s="10"/>
      <c r="X88" s="21" t="s">
        <v>120</v>
      </c>
      <c r="Y88" s="15" t="s">
        <v>33</v>
      </c>
      <c r="Z88" s="14">
        <v>4</v>
      </c>
      <c r="AA88" s="16">
        <f t="shared" si="40"/>
        <v>240</v>
      </c>
      <c r="AB88" s="17">
        <f t="shared" si="41"/>
        <v>1519.2</v>
      </c>
      <c r="AC88" s="17">
        <f t="shared" si="46"/>
        <v>1592.3999999999999</v>
      </c>
      <c r="AD88" s="17">
        <f t="shared" si="47"/>
        <v>1784.3999999999999</v>
      </c>
      <c r="AE88" s="17">
        <f t="shared" si="48"/>
        <v>343.2</v>
      </c>
      <c r="AF88" s="17">
        <f t="shared" si="49"/>
        <v>2127.6</v>
      </c>
      <c r="AG88" s="17">
        <f t="shared" si="50"/>
        <v>2470.7999999999997</v>
      </c>
      <c r="AH88" s="17">
        <f t="shared" si="51"/>
        <v>2814</v>
      </c>
      <c r="AI88" s="17">
        <f t="shared" si="52"/>
        <v>4873.2</v>
      </c>
      <c r="AJ88" s="17">
        <f t="shared" si="53"/>
        <v>18601.2</v>
      </c>
      <c r="AM88" s="22" t="s">
        <v>120</v>
      </c>
      <c r="AN88" s="104">
        <v>276.70166666666665</v>
      </c>
      <c r="AO88" s="104">
        <v>305.40333333333331</v>
      </c>
      <c r="AP88" s="104">
        <v>362.80666666666667</v>
      </c>
      <c r="AQ88" s="104">
        <v>98</v>
      </c>
      <c r="AS88" s="22" t="s">
        <v>120</v>
      </c>
      <c r="AT88" s="57">
        <f t="shared" si="42"/>
        <v>989.2983333333334</v>
      </c>
      <c r="AU88" s="57">
        <f t="shared" si="43"/>
        <v>1021.5966666666667</v>
      </c>
      <c r="AV88" s="57">
        <f t="shared" si="54"/>
        <v>1124.1933333333334</v>
      </c>
      <c r="AW88" s="57">
        <f t="shared" si="55"/>
        <v>188</v>
      </c>
      <c r="AY88" s="22" t="s">
        <v>120</v>
      </c>
      <c r="AZ88" s="23">
        <f t="shared" si="44"/>
        <v>0.78143628225381789</v>
      </c>
      <c r="BA88" s="23">
        <f t="shared" si="45"/>
        <v>0.76985430796282339</v>
      </c>
      <c r="BB88" s="23">
        <f t="shared" si="56"/>
        <v>0.75601434655906752</v>
      </c>
      <c r="BC88" s="23">
        <f t="shared" si="57"/>
        <v>0.65734265734265729</v>
      </c>
    </row>
    <row r="89" spans="1:55" s="13" customFormat="1" ht="15" thickBot="1" x14ac:dyDescent="0.35">
      <c r="A89" s="14" t="s">
        <v>120</v>
      </c>
      <c r="B89" s="101">
        <v>4</v>
      </c>
      <c r="C89" s="16"/>
      <c r="D89" s="17">
        <f t="shared" si="58"/>
        <v>1467</v>
      </c>
      <c r="E89" s="17">
        <f t="shared" si="59"/>
        <v>1539</v>
      </c>
      <c r="F89" s="17">
        <f t="shared" si="60"/>
        <v>1702</v>
      </c>
      <c r="G89" s="17">
        <f t="shared" si="61"/>
        <v>305</v>
      </c>
      <c r="H89" s="17">
        <f t="shared" si="62"/>
        <v>2007</v>
      </c>
      <c r="I89" s="17">
        <f t="shared" si="63"/>
        <v>2312</v>
      </c>
      <c r="J89" s="18">
        <f>_xlfn.CEILING.MATH(I89+($G$89*(J$4-I$4)))</f>
        <v>2617</v>
      </c>
      <c r="K89" s="18">
        <f>_xlfn.CEILING.MATH(J89+($G$89*(K$4-J$4)))</f>
        <v>4447</v>
      </c>
      <c r="L89" s="18">
        <f>_xlfn.CEILING.MATH(K89+($G$89*(L$4-K$4)))</f>
        <v>16647</v>
      </c>
      <c r="M89" s="10"/>
      <c r="X89" s="21" t="s">
        <v>121</v>
      </c>
      <c r="Y89" s="15" t="s">
        <v>33</v>
      </c>
      <c r="Z89" s="14">
        <v>6</v>
      </c>
      <c r="AA89" s="16">
        <f t="shared" si="40"/>
        <v>0</v>
      </c>
      <c r="AB89" s="17">
        <f t="shared" si="41"/>
        <v>1760.3999999999999</v>
      </c>
      <c r="AC89" s="17">
        <f t="shared" si="46"/>
        <v>1846.8</v>
      </c>
      <c r="AD89" s="17">
        <f t="shared" si="47"/>
        <v>2042.3999999999999</v>
      </c>
      <c r="AE89" s="17">
        <f t="shared" si="48"/>
        <v>366</v>
      </c>
      <c r="AF89" s="17">
        <f t="shared" si="49"/>
        <v>2408.4</v>
      </c>
      <c r="AG89" s="17">
        <f t="shared" si="50"/>
        <v>2774.4</v>
      </c>
      <c r="AH89" s="17">
        <f t="shared" si="51"/>
        <v>3140.4</v>
      </c>
      <c r="AI89" s="17">
        <f t="shared" si="52"/>
        <v>5336.4</v>
      </c>
      <c r="AJ89" s="17">
        <f t="shared" si="53"/>
        <v>19976.399999999998</v>
      </c>
      <c r="AM89" s="22" t="s">
        <v>121</v>
      </c>
      <c r="AN89" s="103">
        <v>237.74166666666667</v>
      </c>
      <c r="AO89" s="103">
        <v>247.48333333333335</v>
      </c>
      <c r="AP89" s="103">
        <v>266.9666666666667</v>
      </c>
      <c r="AQ89" s="103">
        <v>48.966666666666669</v>
      </c>
      <c r="AS89" s="22" t="s">
        <v>121</v>
      </c>
      <c r="AT89" s="57">
        <f t="shared" si="42"/>
        <v>1229.2583333333332</v>
      </c>
      <c r="AU89" s="57">
        <f t="shared" si="43"/>
        <v>1291.5166666666667</v>
      </c>
      <c r="AV89" s="57">
        <f t="shared" si="54"/>
        <v>1435.0333333333333</v>
      </c>
      <c r="AW89" s="57">
        <f t="shared" si="55"/>
        <v>256.0333333333333</v>
      </c>
      <c r="AY89" s="22" t="s">
        <v>121</v>
      </c>
      <c r="AZ89" s="23">
        <f t="shared" si="44"/>
        <v>0.83794024085435115</v>
      </c>
      <c r="BA89" s="23">
        <f t="shared" si="45"/>
        <v>0.83919211609270083</v>
      </c>
      <c r="BB89" s="23">
        <f t="shared" si="56"/>
        <v>0.84314531923227576</v>
      </c>
      <c r="BC89" s="23">
        <f t="shared" si="57"/>
        <v>0.83945355191256821</v>
      </c>
    </row>
    <row r="90" spans="1:55" s="13" customFormat="1" ht="15" thickBot="1" x14ac:dyDescent="0.35">
      <c r="A90" s="14" t="s">
        <v>121</v>
      </c>
      <c r="B90" s="101">
        <v>3</v>
      </c>
      <c r="C90" s="16"/>
      <c r="D90" s="17">
        <f t="shared" si="58"/>
        <v>1266</v>
      </c>
      <c r="E90" s="17">
        <f t="shared" si="59"/>
        <v>1327</v>
      </c>
      <c r="F90" s="17">
        <f t="shared" si="60"/>
        <v>1487</v>
      </c>
      <c r="G90" s="17">
        <f t="shared" si="61"/>
        <v>286</v>
      </c>
      <c r="H90" s="17">
        <f t="shared" si="62"/>
        <v>1773</v>
      </c>
      <c r="I90" s="17">
        <f t="shared" si="63"/>
        <v>2059</v>
      </c>
      <c r="J90" s="18">
        <f>_xlfn.CEILING.MATH(I90+($G$90*(J$4-I$4)))</f>
        <v>2345</v>
      </c>
      <c r="K90" s="18">
        <f>_xlfn.CEILING.MATH(J90+($G$90*(K$4-J$4)))</f>
        <v>4061</v>
      </c>
      <c r="L90" s="18">
        <f>_xlfn.CEILING.MATH(K90+($G$90*(L$4-K$4)))</f>
        <v>15501</v>
      </c>
      <c r="M90" s="10"/>
      <c r="X90" s="21" t="s">
        <v>122</v>
      </c>
      <c r="Y90" s="15" t="s">
        <v>28</v>
      </c>
      <c r="Z90" s="14">
        <v>4</v>
      </c>
      <c r="AA90" s="16">
        <f t="shared" si="40"/>
        <v>0</v>
      </c>
      <c r="AB90" s="17">
        <f t="shared" si="41"/>
        <v>1519.2</v>
      </c>
      <c r="AC90" s="17">
        <f t="shared" si="46"/>
        <v>1592.3999999999999</v>
      </c>
      <c r="AD90" s="17">
        <f t="shared" si="47"/>
        <v>1784.3999999999999</v>
      </c>
      <c r="AE90" s="17">
        <f t="shared" si="48"/>
        <v>343.2</v>
      </c>
      <c r="AF90" s="17">
        <f t="shared" si="49"/>
        <v>2127.6</v>
      </c>
      <c r="AG90" s="17">
        <f t="shared" si="50"/>
        <v>2470.7999999999997</v>
      </c>
      <c r="AH90" s="17">
        <f t="shared" si="51"/>
        <v>2814</v>
      </c>
      <c r="AI90" s="17">
        <f t="shared" si="52"/>
        <v>4873.2</v>
      </c>
      <c r="AJ90" s="17">
        <f t="shared" si="53"/>
        <v>18601.2</v>
      </c>
      <c r="AM90" s="22" t="s">
        <v>122</v>
      </c>
      <c r="AN90" s="103">
        <v>301</v>
      </c>
      <c r="AO90" s="103">
        <v>354</v>
      </c>
      <c r="AP90" s="103">
        <v>460</v>
      </c>
      <c r="AQ90" s="103">
        <v>227</v>
      </c>
      <c r="AS90" s="22" t="s">
        <v>122</v>
      </c>
      <c r="AT90" s="57">
        <f t="shared" si="42"/>
        <v>965</v>
      </c>
      <c r="AU90" s="57">
        <f t="shared" si="43"/>
        <v>973</v>
      </c>
      <c r="AV90" s="57">
        <f t="shared" si="54"/>
        <v>1027</v>
      </c>
      <c r="AW90" s="57">
        <f t="shared" si="55"/>
        <v>59</v>
      </c>
      <c r="AY90" s="22" t="s">
        <v>122</v>
      </c>
      <c r="AZ90" s="23">
        <f t="shared" si="44"/>
        <v>0.76224328593996837</v>
      </c>
      <c r="BA90" s="23">
        <f t="shared" si="45"/>
        <v>0.73323285606631494</v>
      </c>
      <c r="BB90" s="23">
        <f t="shared" si="56"/>
        <v>0.69065232010759914</v>
      </c>
      <c r="BC90" s="23">
        <f t="shared" si="57"/>
        <v>0.2062937062937063</v>
      </c>
    </row>
    <row r="91" spans="1:55" s="13" customFormat="1" ht="15" thickBot="1" x14ac:dyDescent="0.35">
      <c r="A91" s="14" t="s">
        <v>122</v>
      </c>
      <c r="B91" s="101">
        <v>4</v>
      </c>
      <c r="C91" s="16">
        <v>200</v>
      </c>
      <c r="D91" s="17">
        <f t="shared" si="58"/>
        <v>1467</v>
      </c>
      <c r="E91" s="17">
        <f t="shared" si="59"/>
        <v>1539</v>
      </c>
      <c r="F91" s="17">
        <f t="shared" si="60"/>
        <v>1702</v>
      </c>
      <c r="G91" s="17">
        <f t="shared" si="61"/>
        <v>305</v>
      </c>
      <c r="H91" s="17">
        <f t="shared" si="62"/>
        <v>2007</v>
      </c>
      <c r="I91" s="17">
        <f t="shared" si="63"/>
        <v>2312</v>
      </c>
      <c r="J91" s="18">
        <f>_xlfn.CEILING.MATH(I91+($G$91*(J$4-I$4)))</f>
        <v>2617</v>
      </c>
      <c r="K91" s="18">
        <f>_xlfn.CEILING.MATH(J91+($G$91*(K$4-J$4)))</f>
        <v>4447</v>
      </c>
      <c r="L91" s="18">
        <f>_xlfn.CEILING.MATH(K91+($G$91*(L$4-K$4)))</f>
        <v>16647</v>
      </c>
      <c r="M91" s="10"/>
      <c r="X91" s="21" t="s">
        <v>123</v>
      </c>
      <c r="Y91" s="15" t="s">
        <v>31</v>
      </c>
      <c r="Z91" s="14">
        <v>3</v>
      </c>
      <c r="AA91" s="16">
        <f t="shared" si="40"/>
        <v>240</v>
      </c>
      <c r="AB91" s="17">
        <f t="shared" si="41"/>
        <v>1760.3999999999999</v>
      </c>
      <c r="AC91" s="17">
        <f t="shared" si="46"/>
        <v>1846.8</v>
      </c>
      <c r="AD91" s="17">
        <f t="shared" si="47"/>
        <v>2042.3999999999999</v>
      </c>
      <c r="AE91" s="17">
        <f t="shared" si="48"/>
        <v>366</v>
      </c>
      <c r="AF91" s="17">
        <f t="shared" si="49"/>
        <v>2408.4</v>
      </c>
      <c r="AG91" s="17">
        <f t="shared" si="50"/>
        <v>2774.4</v>
      </c>
      <c r="AH91" s="17">
        <f t="shared" si="51"/>
        <v>3140.4</v>
      </c>
      <c r="AI91" s="17">
        <f t="shared" si="52"/>
        <v>5336.4</v>
      </c>
      <c r="AJ91" s="17">
        <f t="shared" si="53"/>
        <v>19976.399999999998</v>
      </c>
      <c r="AM91" s="22" t="s">
        <v>123</v>
      </c>
      <c r="AN91" s="103">
        <v>303.07666666666665</v>
      </c>
      <c r="AO91" s="103">
        <v>358.15333333333331</v>
      </c>
      <c r="AP91" s="103">
        <v>468.30666666666667</v>
      </c>
      <c r="AQ91" s="103">
        <v>166</v>
      </c>
      <c r="AS91" s="22" t="s">
        <v>123</v>
      </c>
      <c r="AT91" s="57">
        <f t="shared" si="42"/>
        <v>1163.9233333333334</v>
      </c>
      <c r="AU91" s="57">
        <f t="shared" si="43"/>
        <v>1180.8466666666668</v>
      </c>
      <c r="AV91" s="57">
        <f t="shared" si="54"/>
        <v>1233.6933333333334</v>
      </c>
      <c r="AW91" s="57">
        <f t="shared" si="55"/>
        <v>139</v>
      </c>
      <c r="AY91" s="22" t="s">
        <v>123</v>
      </c>
      <c r="AZ91" s="23">
        <f t="shared" si="44"/>
        <v>0.79340377187002964</v>
      </c>
      <c r="BA91" s="23">
        <f t="shared" si="45"/>
        <v>0.76728178470868535</v>
      </c>
      <c r="BB91" s="23">
        <f t="shared" si="56"/>
        <v>0.72484919702311013</v>
      </c>
      <c r="BC91" s="23">
        <f t="shared" si="57"/>
        <v>0.45573770491803278</v>
      </c>
    </row>
    <row r="92" spans="1:55" s="13" customFormat="1" ht="15" thickBot="1" x14ac:dyDescent="0.35">
      <c r="A92" s="14" t="s">
        <v>123</v>
      </c>
      <c r="B92" s="101">
        <v>3</v>
      </c>
      <c r="C92" s="16">
        <v>200</v>
      </c>
      <c r="D92" s="17">
        <f t="shared" si="58"/>
        <v>1266</v>
      </c>
      <c r="E92" s="17">
        <f t="shared" si="59"/>
        <v>1327</v>
      </c>
      <c r="F92" s="17">
        <f t="shared" si="60"/>
        <v>1487</v>
      </c>
      <c r="G92" s="17">
        <f t="shared" si="61"/>
        <v>286</v>
      </c>
      <c r="H92" s="17">
        <f t="shared" si="62"/>
        <v>1773</v>
      </c>
      <c r="I92" s="17">
        <f t="shared" si="63"/>
        <v>2059</v>
      </c>
      <c r="J92" s="18">
        <f>_xlfn.CEILING.MATH(I92+($G$92*(J$4-I$4)))</f>
        <v>2345</v>
      </c>
      <c r="K92" s="18">
        <f>_xlfn.CEILING.MATH(J92+($G$92*(K$4-J$4)))</f>
        <v>4061</v>
      </c>
      <c r="L92" s="18">
        <f>_xlfn.CEILING.MATH(K92+($G$92*(L$4-K$4)))</f>
        <v>15501</v>
      </c>
      <c r="M92" s="10"/>
      <c r="X92" s="21" t="s">
        <v>124</v>
      </c>
      <c r="Y92" s="15" t="s">
        <v>33</v>
      </c>
      <c r="Z92" s="14">
        <v>5</v>
      </c>
      <c r="AA92" s="16">
        <f t="shared" si="40"/>
        <v>240</v>
      </c>
      <c r="AB92" s="17">
        <f t="shared" si="41"/>
        <v>1519.2</v>
      </c>
      <c r="AC92" s="17">
        <f t="shared" si="46"/>
        <v>1592.3999999999999</v>
      </c>
      <c r="AD92" s="17">
        <f t="shared" si="47"/>
        <v>1784.3999999999999</v>
      </c>
      <c r="AE92" s="17">
        <f t="shared" si="48"/>
        <v>343.2</v>
      </c>
      <c r="AF92" s="17">
        <f t="shared" si="49"/>
        <v>2127.6</v>
      </c>
      <c r="AG92" s="17">
        <f t="shared" si="50"/>
        <v>2470.7999999999997</v>
      </c>
      <c r="AH92" s="17">
        <f t="shared" si="51"/>
        <v>2814</v>
      </c>
      <c r="AI92" s="17">
        <f t="shared" si="52"/>
        <v>4873.2</v>
      </c>
      <c r="AJ92" s="17">
        <f t="shared" si="53"/>
        <v>18601.2</v>
      </c>
      <c r="AM92" s="22" t="s">
        <v>124</v>
      </c>
      <c r="AN92" s="103">
        <v>286.49333333333334</v>
      </c>
      <c r="AO92" s="103">
        <v>344.98666666666668</v>
      </c>
      <c r="AP92" s="103">
        <v>461.9733333333333</v>
      </c>
      <c r="AQ92" s="103">
        <v>180.5</v>
      </c>
      <c r="AS92" s="22" t="s">
        <v>124</v>
      </c>
      <c r="AT92" s="57">
        <f t="shared" si="42"/>
        <v>979.50666666666666</v>
      </c>
      <c r="AU92" s="57">
        <f t="shared" si="43"/>
        <v>982.01333333333332</v>
      </c>
      <c r="AV92" s="57">
        <f t="shared" si="54"/>
        <v>1025.0266666666666</v>
      </c>
      <c r="AW92" s="57">
        <f t="shared" si="55"/>
        <v>105.5</v>
      </c>
      <c r="AY92" s="22" t="s">
        <v>124</v>
      </c>
      <c r="AZ92" s="23">
        <f t="shared" si="44"/>
        <v>0.7737019483938915</v>
      </c>
      <c r="BA92" s="23">
        <f t="shared" si="45"/>
        <v>0.74002511931675452</v>
      </c>
      <c r="BB92" s="23">
        <f t="shared" si="56"/>
        <v>0.68932526339385791</v>
      </c>
      <c r="BC92" s="23">
        <f t="shared" si="57"/>
        <v>0.36888111888111891</v>
      </c>
    </row>
    <row r="93" spans="1:55" s="13" customFormat="1" ht="15" thickBot="1" x14ac:dyDescent="0.35">
      <c r="A93" s="14" t="s">
        <v>124</v>
      </c>
      <c r="B93" s="101">
        <v>6</v>
      </c>
      <c r="C93" s="16"/>
      <c r="D93" s="17">
        <f t="shared" si="58"/>
        <v>1747</v>
      </c>
      <c r="E93" s="17">
        <f t="shared" si="59"/>
        <v>1828</v>
      </c>
      <c r="F93" s="17">
        <f t="shared" si="60"/>
        <v>2018</v>
      </c>
      <c r="G93" s="17">
        <f t="shared" si="61"/>
        <v>410</v>
      </c>
      <c r="H93" s="17">
        <f t="shared" si="62"/>
        <v>2428</v>
      </c>
      <c r="I93" s="17">
        <f t="shared" si="63"/>
        <v>2838</v>
      </c>
      <c r="J93" s="18">
        <f>_xlfn.CEILING.MATH(I93+($G$93*(J$4-I$4)))</f>
        <v>3248</v>
      </c>
      <c r="K93" s="18">
        <f>_xlfn.CEILING.MATH(J93+($G$93*(K$4-J$4)))</f>
        <v>5708</v>
      </c>
      <c r="L93" s="18">
        <f>_xlfn.CEILING.MATH(K93+($G$93*(L$4-K$4)))</f>
        <v>22108</v>
      </c>
      <c r="M93" s="10"/>
      <c r="X93" s="21" t="s">
        <v>125</v>
      </c>
      <c r="Y93" s="15" t="s">
        <v>31</v>
      </c>
      <c r="Z93" s="14">
        <v>6</v>
      </c>
      <c r="AA93" s="16">
        <f t="shared" si="40"/>
        <v>0</v>
      </c>
      <c r="AB93" s="17">
        <f t="shared" si="41"/>
        <v>2096.4</v>
      </c>
      <c r="AC93" s="17">
        <f t="shared" si="46"/>
        <v>2193.6</v>
      </c>
      <c r="AD93" s="17">
        <f t="shared" si="47"/>
        <v>2421.6</v>
      </c>
      <c r="AE93" s="17">
        <f t="shared" si="48"/>
        <v>492</v>
      </c>
      <c r="AF93" s="17">
        <f t="shared" si="49"/>
        <v>2913.6</v>
      </c>
      <c r="AG93" s="17">
        <f t="shared" si="50"/>
        <v>3405.6</v>
      </c>
      <c r="AH93" s="17">
        <f t="shared" si="51"/>
        <v>3897.6</v>
      </c>
      <c r="AI93" s="17">
        <f t="shared" si="52"/>
        <v>6849.5999999999995</v>
      </c>
      <c r="AJ93" s="17">
        <f t="shared" si="53"/>
        <v>26529.599999999999</v>
      </c>
      <c r="AM93" s="22" t="s">
        <v>125</v>
      </c>
      <c r="AN93" s="103">
        <v>311.40603233830848</v>
      </c>
      <c r="AO93" s="103">
        <v>394.81206467661696</v>
      </c>
      <c r="AP93" s="103">
        <v>561.62412935323391</v>
      </c>
      <c r="AQ93" s="103">
        <v>285.81746268656718</v>
      </c>
      <c r="AS93" s="22" t="s">
        <v>125</v>
      </c>
      <c r="AT93" s="57">
        <f t="shared" si="42"/>
        <v>1435.5939676616915</v>
      </c>
      <c r="AU93" s="57">
        <f t="shared" si="43"/>
        <v>1433.187935323383</v>
      </c>
      <c r="AV93" s="57">
        <f t="shared" si="54"/>
        <v>1456.3758706467661</v>
      </c>
      <c r="AW93" s="57">
        <f t="shared" si="55"/>
        <v>124.18253731343282</v>
      </c>
      <c r="AY93" s="22" t="s">
        <v>125</v>
      </c>
      <c r="AZ93" s="23">
        <f t="shared" si="44"/>
        <v>0.82174812115723617</v>
      </c>
      <c r="BA93" s="23">
        <f t="shared" si="45"/>
        <v>0.78401965827318543</v>
      </c>
      <c r="BB93" s="23">
        <f t="shared" si="56"/>
        <v>0.72169270101425476</v>
      </c>
      <c r="BC93" s="23">
        <f t="shared" si="57"/>
        <v>0.30288423734983616</v>
      </c>
    </row>
    <row r="94" spans="1:55" s="13" customFormat="1" ht="15" thickBot="1" x14ac:dyDescent="0.35">
      <c r="A94" s="14" t="s">
        <v>125</v>
      </c>
      <c r="B94" s="101">
        <v>7</v>
      </c>
      <c r="C94" s="16"/>
      <c r="D94" s="17">
        <f t="shared" si="58"/>
        <v>1941</v>
      </c>
      <c r="E94" s="17">
        <f t="shared" si="59"/>
        <v>2035</v>
      </c>
      <c r="F94" s="17">
        <f t="shared" si="60"/>
        <v>2238</v>
      </c>
      <c r="G94" s="17">
        <f t="shared" si="61"/>
        <v>459</v>
      </c>
      <c r="H94" s="17">
        <f t="shared" si="62"/>
        <v>2697</v>
      </c>
      <c r="I94" s="17">
        <f t="shared" si="63"/>
        <v>3156</v>
      </c>
      <c r="J94" s="18">
        <f>_xlfn.CEILING.MATH(I94+($G$94*(J$4-I$4)))</f>
        <v>3615</v>
      </c>
      <c r="K94" s="18">
        <f>_xlfn.CEILING.MATH(J94+($G$94*(K$4-J$4)))</f>
        <v>6369</v>
      </c>
      <c r="L94" s="18">
        <f>_xlfn.CEILING.MATH(K94+($G$94*(L$4-K$4)))</f>
        <v>24729</v>
      </c>
      <c r="M94" s="10"/>
      <c r="X94" s="21" t="s">
        <v>126</v>
      </c>
      <c r="Y94" s="15" t="s">
        <v>28</v>
      </c>
      <c r="Z94" s="14">
        <v>1</v>
      </c>
      <c r="AA94" s="16">
        <f t="shared" si="40"/>
        <v>0</v>
      </c>
      <c r="AB94" s="17">
        <f t="shared" si="41"/>
        <v>2329.1999999999998</v>
      </c>
      <c r="AC94" s="17">
        <f t="shared" si="46"/>
        <v>2442</v>
      </c>
      <c r="AD94" s="17">
        <f t="shared" si="47"/>
        <v>2685.6</v>
      </c>
      <c r="AE94" s="17">
        <f t="shared" si="48"/>
        <v>550.79999999999995</v>
      </c>
      <c r="AF94" s="17">
        <f t="shared" si="49"/>
        <v>3236.4</v>
      </c>
      <c r="AG94" s="17">
        <f t="shared" si="50"/>
        <v>3787.2</v>
      </c>
      <c r="AH94" s="17">
        <f t="shared" si="51"/>
        <v>4338</v>
      </c>
      <c r="AI94" s="17">
        <f t="shared" si="52"/>
        <v>7642.7999999999993</v>
      </c>
      <c r="AJ94" s="17">
        <f t="shared" si="53"/>
        <v>29674.799999999999</v>
      </c>
      <c r="AM94" s="22" t="s">
        <v>126</v>
      </c>
      <c r="AN94" s="103">
        <v>311.07499999999999</v>
      </c>
      <c r="AO94" s="103">
        <v>324.14999999999998</v>
      </c>
      <c r="AP94" s="103">
        <v>350.3</v>
      </c>
      <c r="AQ94" s="103">
        <v>88.966666666666669</v>
      </c>
      <c r="AS94" s="22" t="s">
        <v>126</v>
      </c>
      <c r="AT94" s="57">
        <f t="shared" si="42"/>
        <v>1629.925</v>
      </c>
      <c r="AU94" s="57">
        <f t="shared" si="43"/>
        <v>1710.85</v>
      </c>
      <c r="AV94" s="57">
        <f t="shared" si="54"/>
        <v>1887.7</v>
      </c>
      <c r="AW94" s="57">
        <f t="shared" si="55"/>
        <v>370.0333333333333</v>
      </c>
      <c r="AY94" s="22" t="s">
        <v>126</v>
      </c>
      <c r="AZ94" s="23">
        <f t="shared" si="44"/>
        <v>0.8397346728490469</v>
      </c>
      <c r="BA94" s="23">
        <f t="shared" si="45"/>
        <v>0.84071253071253071</v>
      </c>
      <c r="BB94" s="23">
        <f t="shared" si="56"/>
        <v>0.8434763181411975</v>
      </c>
      <c r="BC94" s="23">
        <f t="shared" si="57"/>
        <v>0.8061728395061728</v>
      </c>
    </row>
    <row r="95" spans="1:55" s="13" customFormat="1" ht="15" thickBot="1" x14ac:dyDescent="0.35">
      <c r="A95" s="14" t="s">
        <v>126</v>
      </c>
      <c r="B95" s="101">
        <v>3</v>
      </c>
      <c r="C95" s="16">
        <v>200</v>
      </c>
      <c r="D95" s="17">
        <f t="shared" si="58"/>
        <v>1266</v>
      </c>
      <c r="E95" s="17">
        <f t="shared" si="59"/>
        <v>1327</v>
      </c>
      <c r="F95" s="17">
        <f t="shared" si="60"/>
        <v>1487</v>
      </c>
      <c r="G95" s="17">
        <f t="shared" si="61"/>
        <v>286</v>
      </c>
      <c r="H95" s="17">
        <f t="shared" si="62"/>
        <v>1773</v>
      </c>
      <c r="I95" s="17">
        <f t="shared" si="63"/>
        <v>2059</v>
      </c>
      <c r="J95" s="18">
        <f>_xlfn.CEILING.MATH(I95+($G$95*(J$4-I$4)))</f>
        <v>2345</v>
      </c>
      <c r="K95" s="18">
        <f>_xlfn.CEILING.MATH(J95+($G$95*(K$4-J$4)))</f>
        <v>4061</v>
      </c>
      <c r="L95" s="18">
        <f>_xlfn.CEILING.MATH(K95+($G$95*(L$4-K$4)))</f>
        <v>15501</v>
      </c>
      <c r="M95" s="10"/>
      <c r="X95" s="21" t="s">
        <v>127</v>
      </c>
      <c r="Y95" s="15" t="s">
        <v>28</v>
      </c>
      <c r="Z95" s="14">
        <v>3</v>
      </c>
      <c r="AA95" s="16">
        <f t="shared" si="40"/>
        <v>240</v>
      </c>
      <c r="AB95" s="17">
        <f t="shared" si="41"/>
        <v>1519.2</v>
      </c>
      <c r="AC95" s="17">
        <f t="shared" si="46"/>
        <v>1592.3999999999999</v>
      </c>
      <c r="AD95" s="17">
        <f t="shared" si="47"/>
        <v>1784.3999999999999</v>
      </c>
      <c r="AE95" s="17">
        <f t="shared" si="48"/>
        <v>343.2</v>
      </c>
      <c r="AF95" s="17">
        <f t="shared" si="49"/>
        <v>2127.6</v>
      </c>
      <c r="AG95" s="17">
        <f t="shared" si="50"/>
        <v>2470.7999999999997</v>
      </c>
      <c r="AH95" s="17">
        <f t="shared" si="51"/>
        <v>2814</v>
      </c>
      <c r="AI95" s="17">
        <f t="shared" si="52"/>
        <v>4873.2</v>
      </c>
      <c r="AJ95" s="17">
        <f t="shared" si="53"/>
        <v>18601.2</v>
      </c>
      <c r="AM95" s="22" t="s">
        <v>127</v>
      </c>
      <c r="AN95" s="104">
        <v>276.70166666666665</v>
      </c>
      <c r="AO95" s="104">
        <v>305.40333333333331</v>
      </c>
      <c r="AP95" s="104">
        <v>362.80666666666667</v>
      </c>
      <c r="AQ95" s="104">
        <v>98</v>
      </c>
      <c r="AS95" s="22" t="s">
        <v>127</v>
      </c>
      <c r="AT95" s="57">
        <f t="shared" si="42"/>
        <v>989.2983333333334</v>
      </c>
      <c r="AU95" s="57">
        <f t="shared" si="43"/>
        <v>1021.5966666666667</v>
      </c>
      <c r="AV95" s="57">
        <f t="shared" si="54"/>
        <v>1124.1933333333334</v>
      </c>
      <c r="AW95" s="57">
        <f t="shared" si="55"/>
        <v>188</v>
      </c>
      <c r="AY95" s="22" t="s">
        <v>127</v>
      </c>
      <c r="AZ95" s="23">
        <f t="shared" si="44"/>
        <v>0.78143628225381789</v>
      </c>
      <c r="BA95" s="23">
        <f t="shared" si="45"/>
        <v>0.76985430796282339</v>
      </c>
      <c r="BB95" s="23">
        <f t="shared" si="56"/>
        <v>0.75601434655906752</v>
      </c>
      <c r="BC95" s="23">
        <f t="shared" si="57"/>
        <v>0.65734265734265729</v>
      </c>
    </row>
    <row r="96" spans="1:55" s="13" customFormat="1" ht="15" customHeight="1" thickBot="1" x14ac:dyDescent="0.35">
      <c r="A96" s="14" t="s">
        <v>127</v>
      </c>
      <c r="B96" s="101">
        <v>4</v>
      </c>
      <c r="C96" s="16"/>
      <c r="D96" s="17">
        <f t="shared" si="58"/>
        <v>1467</v>
      </c>
      <c r="E96" s="17">
        <f t="shared" si="59"/>
        <v>1539</v>
      </c>
      <c r="F96" s="17">
        <f t="shared" si="60"/>
        <v>1702</v>
      </c>
      <c r="G96" s="17">
        <f t="shared" si="61"/>
        <v>305</v>
      </c>
      <c r="H96" s="17">
        <f t="shared" si="62"/>
        <v>2007</v>
      </c>
      <c r="I96" s="17">
        <f t="shared" si="63"/>
        <v>2312</v>
      </c>
      <c r="J96" s="18">
        <f>_xlfn.CEILING.MATH(I96+($G$96*(J$4-I$4)))</f>
        <v>2617</v>
      </c>
      <c r="K96" s="18">
        <f>_xlfn.CEILING.MATH(J96+($G$96*(K$4-J$4)))</f>
        <v>4447</v>
      </c>
      <c r="L96" s="18">
        <f>_xlfn.CEILING.MATH(K96+($G$96*(L$4-K$4)))</f>
        <v>16647</v>
      </c>
      <c r="M96" s="10"/>
      <c r="X96" s="21" t="s">
        <v>128</v>
      </c>
      <c r="Y96" s="15" t="s">
        <v>28</v>
      </c>
      <c r="Z96" s="14">
        <v>6</v>
      </c>
      <c r="AA96" s="16">
        <f t="shared" si="40"/>
        <v>0</v>
      </c>
      <c r="AB96" s="17">
        <f t="shared" si="41"/>
        <v>1760.3999999999999</v>
      </c>
      <c r="AC96" s="17">
        <f t="shared" si="46"/>
        <v>1846.8</v>
      </c>
      <c r="AD96" s="17">
        <f t="shared" si="47"/>
        <v>2042.3999999999999</v>
      </c>
      <c r="AE96" s="17">
        <f t="shared" si="48"/>
        <v>366</v>
      </c>
      <c r="AF96" s="17">
        <f t="shared" si="49"/>
        <v>2408.4</v>
      </c>
      <c r="AG96" s="17">
        <f t="shared" si="50"/>
        <v>2774.4</v>
      </c>
      <c r="AH96" s="17">
        <f t="shared" si="51"/>
        <v>3140.4</v>
      </c>
      <c r="AI96" s="17">
        <f t="shared" si="52"/>
        <v>5336.4</v>
      </c>
      <c r="AJ96" s="17">
        <f t="shared" si="53"/>
        <v>19976.399999999998</v>
      </c>
      <c r="AM96" s="22" t="s">
        <v>128</v>
      </c>
      <c r="AN96" s="103">
        <v>300.6583333333333</v>
      </c>
      <c r="AO96" s="103">
        <v>313.31666666666666</v>
      </c>
      <c r="AP96" s="103">
        <v>338.63333333333333</v>
      </c>
      <c r="AQ96" s="103">
        <v>65.633333333333326</v>
      </c>
      <c r="AS96" s="22" t="s">
        <v>128</v>
      </c>
      <c r="AT96" s="57">
        <f t="shared" si="42"/>
        <v>1166.3416666666667</v>
      </c>
      <c r="AU96" s="57">
        <f t="shared" si="43"/>
        <v>1225.6833333333334</v>
      </c>
      <c r="AV96" s="57">
        <f t="shared" si="54"/>
        <v>1363.3666666666668</v>
      </c>
      <c r="AW96" s="57">
        <f t="shared" si="55"/>
        <v>239.36666666666667</v>
      </c>
      <c r="AY96" s="22" t="s">
        <v>128</v>
      </c>
      <c r="AZ96" s="23">
        <f t="shared" si="44"/>
        <v>0.79505226084980685</v>
      </c>
      <c r="BA96" s="23">
        <f t="shared" si="45"/>
        <v>0.79641542126922249</v>
      </c>
      <c r="BB96" s="23">
        <f t="shared" si="56"/>
        <v>0.80103799451625546</v>
      </c>
      <c r="BC96" s="23">
        <f t="shared" si="57"/>
        <v>0.78480874316939897</v>
      </c>
    </row>
    <row r="97" spans="1:55" s="13" customFormat="1" ht="15" thickBot="1" x14ac:dyDescent="0.35">
      <c r="A97" s="14" t="s">
        <v>129</v>
      </c>
      <c r="B97" s="101">
        <v>6</v>
      </c>
      <c r="C97" s="16"/>
      <c r="D97" s="17">
        <v>1941</v>
      </c>
      <c r="E97" s="17">
        <v>2035</v>
      </c>
      <c r="F97" s="17">
        <v>2238</v>
      </c>
      <c r="G97" s="17">
        <v>459</v>
      </c>
      <c r="H97" s="17">
        <v>2697</v>
      </c>
      <c r="I97" s="17">
        <v>3156</v>
      </c>
      <c r="J97" s="18">
        <v>3615</v>
      </c>
      <c r="K97" s="18">
        <v>6369</v>
      </c>
      <c r="L97" s="18">
        <v>24729</v>
      </c>
      <c r="M97" s="10"/>
      <c r="X97" s="21" t="s">
        <v>130</v>
      </c>
      <c r="Y97" s="15" t="s">
        <v>33</v>
      </c>
      <c r="Z97" s="14">
        <v>7</v>
      </c>
      <c r="AA97" s="16">
        <v>0</v>
      </c>
      <c r="AB97" s="17">
        <v>2329.1999999999998</v>
      </c>
      <c r="AC97" s="17">
        <v>2442</v>
      </c>
      <c r="AD97" s="17">
        <v>2685.6</v>
      </c>
      <c r="AE97" s="17">
        <v>550.79999999999995</v>
      </c>
      <c r="AF97" s="17">
        <v>3236.4</v>
      </c>
      <c r="AG97" s="17">
        <v>3787.2</v>
      </c>
      <c r="AH97" s="17">
        <v>4338</v>
      </c>
      <c r="AI97" s="17">
        <v>7642.7999999999993</v>
      </c>
      <c r="AJ97" s="17">
        <v>29674.799999999999</v>
      </c>
      <c r="AM97" s="22" t="s">
        <v>130</v>
      </c>
      <c r="AN97" s="103">
        <v>278.70166666666665</v>
      </c>
      <c r="AO97" s="103">
        <v>309.40333333333331</v>
      </c>
      <c r="AP97" s="103">
        <v>370.80666666666667</v>
      </c>
      <c r="AQ97" s="103">
        <v>106</v>
      </c>
      <c r="AS97" s="22" t="s">
        <v>130</v>
      </c>
      <c r="AT97" s="57">
        <v>1626</v>
      </c>
      <c r="AU97" s="57">
        <v>1626</v>
      </c>
      <c r="AV97" s="57">
        <v>1652</v>
      </c>
      <c r="AW97" s="57">
        <v>231</v>
      </c>
      <c r="AY97" s="22" t="s">
        <v>130</v>
      </c>
      <c r="AZ97" s="23">
        <v>0.83771251931993818</v>
      </c>
      <c r="BA97" s="23">
        <v>0.79901719901719903</v>
      </c>
      <c r="BB97" s="23">
        <v>0.73815907059874886</v>
      </c>
      <c r="BC97" s="23">
        <v>0.50326797385620914</v>
      </c>
    </row>
    <row r="98" spans="1:55" s="13" customFormat="1" ht="15" thickBot="1" x14ac:dyDescent="0.35">
      <c r="A98" s="14" t="s">
        <v>128</v>
      </c>
      <c r="B98" s="101">
        <v>3</v>
      </c>
      <c r="C98" s="16"/>
      <c r="D98" s="17">
        <f t="shared" si="58"/>
        <v>1266</v>
      </c>
      <c r="E98" s="17">
        <f t="shared" si="59"/>
        <v>1327</v>
      </c>
      <c r="F98" s="17">
        <f t="shared" si="60"/>
        <v>1487</v>
      </c>
      <c r="G98" s="17">
        <f t="shared" si="61"/>
        <v>286</v>
      </c>
      <c r="H98" s="17">
        <f t="shared" si="62"/>
        <v>1773</v>
      </c>
      <c r="I98" s="17">
        <f t="shared" si="63"/>
        <v>2059</v>
      </c>
      <c r="J98" s="18">
        <f>_xlfn.CEILING.MATH(I98+($G$98*(J$4-I$4)))</f>
        <v>2345</v>
      </c>
      <c r="K98" s="18">
        <f>_xlfn.CEILING.MATH(J98+($G$98*(K$4-J$4)))</f>
        <v>4061</v>
      </c>
      <c r="L98" s="18">
        <f>_xlfn.CEILING.MATH(K98+($G$98*(L$4-K$4)))</f>
        <v>15501</v>
      </c>
      <c r="M98" s="10"/>
      <c r="X98" s="21" t="s">
        <v>129</v>
      </c>
      <c r="Y98" s="15" t="s">
        <v>37</v>
      </c>
      <c r="Z98" s="14">
        <v>1</v>
      </c>
      <c r="AA98" s="16">
        <f t="shared" si="40"/>
        <v>0</v>
      </c>
      <c r="AB98" s="17">
        <f t="shared" si="41"/>
        <v>1519.2</v>
      </c>
      <c r="AC98" s="17">
        <f t="shared" si="46"/>
        <v>1592.3999999999999</v>
      </c>
      <c r="AD98" s="17">
        <f t="shared" si="47"/>
        <v>1784.3999999999999</v>
      </c>
      <c r="AE98" s="17">
        <f t="shared" si="48"/>
        <v>343.2</v>
      </c>
      <c r="AF98" s="17">
        <f t="shared" si="49"/>
        <v>2127.6</v>
      </c>
      <c r="AG98" s="17">
        <f t="shared" si="50"/>
        <v>2470.7999999999997</v>
      </c>
      <c r="AH98" s="17">
        <f t="shared" si="51"/>
        <v>2814</v>
      </c>
      <c r="AI98" s="17">
        <f t="shared" si="52"/>
        <v>4873.2</v>
      </c>
      <c r="AJ98" s="17">
        <f t="shared" si="53"/>
        <v>18601.2</v>
      </c>
      <c r="AM98" s="22" t="s">
        <v>129</v>
      </c>
      <c r="AN98" s="103">
        <v>664.20166666666671</v>
      </c>
      <c r="AO98" s="103">
        <v>700.40333333333331</v>
      </c>
      <c r="AP98" s="103">
        <v>772.80666666666662</v>
      </c>
      <c r="AQ98" s="103">
        <v>138</v>
      </c>
      <c r="AS98" s="22" t="s">
        <v>129</v>
      </c>
      <c r="AT98" s="57">
        <f t="shared" si="42"/>
        <v>601.79833333333329</v>
      </c>
      <c r="AU98" s="57">
        <f t="shared" si="43"/>
        <v>626.59666666666669</v>
      </c>
      <c r="AV98" s="57">
        <f t="shared" si="54"/>
        <v>714.19333333333338</v>
      </c>
      <c r="AW98" s="57">
        <f t="shared" si="55"/>
        <v>148</v>
      </c>
      <c r="AY98" s="22" t="s">
        <v>129</v>
      </c>
      <c r="AZ98" s="23">
        <f t="shared" si="44"/>
        <v>0.47535413375460767</v>
      </c>
      <c r="BA98" s="23">
        <f t="shared" si="45"/>
        <v>0.47219040442099974</v>
      </c>
      <c r="BB98" s="23">
        <f t="shared" si="56"/>
        <v>0.48029141448105811</v>
      </c>
      <c r="BC98" s="23">
        <f t="shared" si="57"/>
        <v>0.5174825174825175</v>
      </c>
    </row>
    <row r="99" spans="1:55" ht="15" thickBot="1" x14ac:dyDescent="0.35">
      <c r="A99" s="14" t="s">
        <v>130</v>
      </c>
      <c r="B99" s="101">
        <v>3</v>
      </c>
      <c r="C99" s="16"/>
      <c r="D99" s="17">
        <f t="shared" si="58"/>
        <v>1266</v>
      </c>
      <c r="E99" s="17">
        <f t="shared" si="59"/>
        <v>1327</v>
      </c>
      <c r="F99" s="17">
        <f t="shared" si="60"/>
        <v>1487</v>
      </c>
      <c r="G99" s="17">
        <f t="shared" si="61"/>
        <v>286</v>
      </c>
      <c r="H99" s="17">
        <f t="shared" si="62"/>
        <v>1773</v>
      </c>
      <c r="I99" s="17">
        <f t="shared" si="63"/>
        <v>2059</v>
      </c>
      <c r="J99" s="18">
        <f>_xlfn.CEILING.MATH(I99+($G$99*(J$4-I$4)))</f>
        <v>2345</v>
      </c>
      <c r="K99" s="18">
        <f>_xlfn.CEILING.MATH(J99+($G$99*(K$4-J$4)))</f>
        <v>4061</v>
      </c>
      <c r="L99" s="18">
        <f>_xlfn.CEILING.MATH(K99+($G$99*(L$4-K$4)))</f>
        <v>15501</v>
      </c>
      <c r="M99" s="10"/>
      <c r="X99" s="21" t="s">
        <v>131</v>
      </c>
      <c r="Y99" s="15"/>
      <c r="Z99" s="14">
        <v>6</v>
      </c>
      <c r="AA99" s="16">
        <f t="shared" si="40"/>
        <v>0</v>
      </c>
      <c r="AB99" s="17">
        <f t="shared" si="41"/>
        <v>1519.2</v>
      </c>
      <c r="AC99" s="17">
        <f t="shared" si="46"/>
        <v>1592.3999999999999</v>
      </c>
      <c r="AD99" s="17">
        <f t="shared" si="47"/>
        <v>1784.3999999999999</v>
      </c>
      <c r="AE99" s="17">
        <f t="shared" si="48"/>
        <v>343.2</v>
      </c>
      <c r="AF99" s="17">
        <f t="shared" si="49"/>
        <v>2127.6</v>
      </c>
      <c r="AG99" s="17">
        <f t="shared" si="50"/>
        <v>2470.7999999999997</v>
      </c>
      <c r="AH99" s="17">
        <f t="shared" si="51"/>
        <v>2814</v>
      </c>
      <c r="AI99" s="17">
        <f t="shared" si="52"/>
        <v>4873.2</v>
      </c>
      <c r="AJ99" s="17">
        <f t="shared" si="53"/>
        <v>18601.2</v>
      </c>
      <c r="AM99" s="22" t="s">
        <v>131</v>
      </c>
      <c r="AN99" s="103">
        <v>321.5</v>
      </c>
      <c r="AO99" s="103">
        <v>383</v>
      </c>
      <c r="AP99" s="103">
        <v>506</v>
      </c>
      <c r="AQ99" s="103">
        <v>263</v>
      </c>
      <c r="AS99" s="22" t="s">
        <v>131</v>
      </c>
      <c r="AT99" s="57">
        <f t="shared" si="42"/>
        <v>944.5</v>
      </c>
      <c r="AU99" s="57">
        <f t="shared" si="43"/>
        <v>944</v>
      </c>
      <c r="AV99" s="57">
        <f t="shared" si="54"/>
        <v>981</v>
      </c>
      <c r="AW99" s="57">
        <f t="shared" si="55"/>
        <v>23</v>
      </c>
      <c r="AY99" s="22" t="s">
        <v>131</v>
      </c>
      <c r="AZ99" s="23">
        <f t="shared" si="44"/>
        <v>0.74605055292259082</v>
      </c>
      <c r="BA99" s="23">
        <f t="shared" si="45"/>
        <v>0.71137905048982664</v>
      </c>
      <c r="BB99" s="23">
        <f t="shared" si="56"/>
        <v>0.65971755211835914</v>
      </c>
      <c r="BC99" s="23">
        <f t="shared" si="57"/>
        <v>8.0419580419580416E-2</v>
      </c>
    </row>
    <row r="100" spans="1:55" ht="15" thickBot="1" x14ac:dyDescent="0.35">
      <c r="A100" s="14" t="s">
        <v>131</v>
      </c>
      <c r="B100" s="101">
        <v>7</v>
      </c>
      <c r="C100" s="16"/>
      <c r="D100" s="17">
        <f t="shared" ref="D100:D102" si="64">CEILING(SUMIF(P:P,B100,Q:Q)*$N$5,1)</f>
        <v>1941</v>
      </c>
      <c r="E100" s="17">
        <f t="shared" ref="E100:E102" si="65">CEILING(SUMIF(P:P,B100,R:R)*$N$5,1)</f>
        <v>2035</v>
      </c>
      <c r="F100" s="17">
        <f t="shared" ref="F100:F102" si="66">CEILING(SUMIF(P:P,B100,S:S)*$N$5,1)</f>
        <v>2238</v>
      </c>
      <c r="G100" s="17">
        <f t="shared" ref="G100:G102" si="67">CEILING(SUMIF(P:P,B100,T:T)*$N$5,1)</f>
        <v>459</v>
      </c>
      <c r="H100" s="17">
        <f t="shared" ref="H100:H102" si="68">F100+CEILING(SUMIF(P:P,B100,T:T)*$N$5,1)</f>
        <v>2697</v>
      </c>
      <c r="I100" s="17">
        <f t="shared" ref="I100:I102" si="69">H100+CEILING(SUMIF(P:P,B100,T:T)*$N$5,1)</f>
        <v>3156</v>
      </c>
      <c r="J100" s="18">
        <f>_xlfn.CEILING.MATH(I100+($G$100*(J$4-I$4)))</f>
        <v>3615</v>
      </c>
      <c r="K100" s="18">
        <f>_xlfn.CEILING.MATH(J100+($G$100*(K$4-J$4)))</f>
        <v>6369</v>
      </c>
      <c r="L100" s="18">
        <f>_xlfn.CEILING.MATH(K100+($G$100*(L$4-K$4)))</f>
        <v>24729</v>
      </c>
      <c r="M100" s="10"/>
      <c r="X100" s="21" t="s">
        <v>132</v>
      </c>
      <c r="Y100" s="15"/>
      <c r="Z100" s="14">
        <v>8</v>
      </c>
      <c r="AA100" s="16">
        <f t="shared" si="40"/>
        <v>0</v>
      </c>
      <c r="AB100" s="17">
        <f t="shared" si="41"/>
        <v>2329.1999999999998</v>
      </c>
      <c r="AC100" s="17">
        <f t="shared" si="46"/>
        <v>2442</v>
      </c>
      <c r="AD100" s="17">
        <f t="shared" si="47"/>
        <v>2685.6</v>
      </c>
      <c r="AE100" s="17">
        <f t="shared" si="48"/>
        <v>550.79999999999995</v>
      </c>
      <c r="AF100" s="17">
        <f t="shared" si="49"/>
        <v>3236.4</v>
      </c>
      <c r="AG100" s="17">
        <f t="shared" si="50"/>
        <v>3787.2</v>
      </c>
      <c r="AH100" s="17">
        <f t="shared" si="51"/>
        <v>4338</v>
      </c>
      <c r="AI100" s="17">
        <f t="shared" si="52"/>
        <v>7642.7999999999993</v>
      </c>
      <c r="AJ100" s="17">
        <f t="shared" si="53"/>
        <v>29674.799999999999</v>
      </c>
      <c r="AM100" s="22" t="s">
        <v>132</v>
      </c>
      <c r="AN100" s="103">
        <v>317.95166666666665</v>
      </c>
      <c r="AO100" s="103">
        <v>357.90333333333331</v>
      </c>
      <c r="AP100" s="103">
        <v>437.80666666666667</v>
      </c>
      <c r="AQ100" s="103">
        <v>148</v>
      </c>
      <c r="AS100" s="22" t="s">
        <v>132</v>
      </c>
      <c r="AT100" s="57">
        <f t="shared" si="42"/>
        <v>1623.0483333333334</v>
      </c>
      <c r="AU100" s="57">
        <f t="shared" si="43"/>
        <v>1677.0966666666668</v>
      </c>
      <c r="AV100" s="57">
        <f t="shared" si="54"/>
        <v>1800.1933333333334</v>
      </c>
      <c r="AW100" s="57">
        <f t="shared" si="55"/>
        <v>311</v>
      </c>
      <c r="AY100" s="22" t="s">
        <v>132</v>
      </c>
      <c r="AZ100" s="23">
        <f t="shared" si="44"/>
        <v>0.83619182551949167</v>
      </c>
      <c r="BA100" s="23">
        <f t="shared" si="45"/>
        <v>0.82412612612612623</v>
      </c>
      <c r="BB100" s="23">
        <f t="shared" si="56"/>
        <v>0.80437593089067627</v>
      </c>
      <c r="BC100" s="23">
        <f t="shared" si="57"/>
        <v>0.6775599128540305</v>
      </c>
    </row>
    <row r="101" spans="1:55" ht="15" thickBot="1" x14ac:dyDescent="0.35">
      <c r="A101" s="14" t="s">
        <v>132</v>
      </c>
      <c r="B101" s="101">
        <v>8</v>
      </c>
      <c r="C101" s="16"/>
      <c r="D101" s="17">
        <f t="shared" si="64"/>
        <v>2266</v>
      </c>
      <c r="E101" s="17">
        <f t="shared" si="65"/>
        <v>2376</v>
      </c>
      <c r="F101" s="17">
        <f t="shared" si="66"/>
        <v>2588</v>
      </c>
      <c r="G101" s="17">
        <f t="shared" si="67"/>
        <v>554</v>
      </c>
      <c r="H101" s="17">
        <f t="shared" si="68"/>
        <v>3142</v>
      </c>
      <c r="I101" s="17">
        <f t="shared" si="69"/>
        <v>3696</v>
      </c>
      <c r="J101" s="18">
        <f>_xlfn.CEILING.MATH(I101+($G$101*(J$4-I$4)))</f>
        <v>4250</v>
      </c>
      <c r="K101" s="18">
        <f>_xlfn.CEILING.MATH(J101+($G$101*(K$4-J$4)))</f>
        <v>7574</v>
      </c>
      <c r="L101" s="18">
        <f>_xlfn.CEILING.MATH(K101+($G$101*(L$4-K$4)))</f>
        <v>29734</v>
      </c>
      <c r="M101" s="10"/>
      <c r="X101" s="21" t="s">
        <v>133</v>
      </c>
      <c r="Y101" s="15"/>
      <c r="Z101" s="14">
        <v>9</v>
      </c>
      <c r="AA101" s="16">
        <f t="shared" si="40"/>
        <v>0</v>
      </c>
      <c r="AB101" s="17">
        <f t="shared" si="41"/>
        <v>2719.2</v>
      </c>
      <c r="AC101" s="17">
        <f t="shared" si="46"/>
        <v>2851.2</v>
      </c>
      <c r="AD101" s="17">
        <f t="shared" si="47"/>
        <v>3105.6</v>
      </c>
      <c r="AE101" s="17">
        <f t="shared" si="48"/>
        <v>664.8</v>
      </c>
      <c r="AF101" s="17">
        <f t="shared" si="49"/>
        <v>3770.3999999999996</v>
      </c>
      <c r="AG101" s="17">
        <f t="shared" si="50"/>
        <v>4435.2</v>
      </c>
      <c r="AH101" s="17">
        <f t="shared" si="51"/>
        <v>5100</v>
      </c>
      <c r="AI101" s="17">
        <f t="shared" si="52"/>
        <v>9088.7999999999993</v>
      </c>
      <c r="AJ101" s="17">
        <f t="shared" si="53"/>
        <v>35680.799999999996</v>
      </c>
      <c r="AM101" s="22" t="s">
        <v>133</v>
      </c>
      <c r="AN101" s="103">
        <v>375.93373233830846</v>
      </c>
      <c r="AO101" s="103">
        <v>491.86746467661692</v>
      </c>
      <c r="AP101" s="103">
        <v>723.73492935323384</v>
      </c>
      <c r="AQ101" s="103">
        <v>422.92826268656717</v>
      </c>
      <c r="AS101" s="22" t="s">
        <v>133</v>
      </c>
      <c r="AT101" s="57">
        <f t="shared" si="42"/>
        <v>1890.0662676616917</v>
      </c>
      <c r="AU101" s="57">
        <f t="shared" si="43"/>
        <v>1884.1325353233831</v>
      </c>
      <c r="AV101" s="57">
        <f t="shared" si="54"/>
        <v>1864.2650706467662</v>
      </c>
      <c r="AW101" s="57">
        <f t="shared" si="55"/>
        <v>131.07173731343283</v>
      </c>
      <c r="AY101" s="22" t="s">
        <v>133</v>
      </c>
      <c r="AZ101" s="23">
        <f t="shared" si="44"/>
        <v>0.83409808811195574</v>
      </c>
      <c r="BA101" s="23">
        <f t="shared" si="45"/>
        <v>0.79298507378930261</v>
      </c>
      <c r="BB101" s="23">
        <f t="shared" si="56"/>
        <v>0.72034971817881233</v>
      </c>
      <c r="BC101" s="23">
        <f t="shared" si="57"/>
        <v>0.23659158359825422</v>
      </c>
    </row>
    <row r="102" spans="1:55" ht="15" thickBot="1" x14ac:dyDescent="0.35">
      <c r="A102" s="42" t="s">
        <v>133</v>
      </c>
      <c r="B102" s="101">
        <v>9</v>
      </c>
      <c r="C102" s="10"/>
      <c r="D102" s="43">
        <f t="shared" si="64"/>
        <v>3022</v>
      </c>
      <c r="E102" s="43">
        <f t="shared" si="65"/>
        <v>3166</v>
      </c>
      <c r="F102" s="43">
        <f t="shared" si="66"/>
        <v>3491</v>
      </c>
      <c r="G102" s="43">
        <f t="shared" si="67"/>
        <v>659</v>
      </c>
      <c r="H102" s="17">
        <f t="shared" si="68"/>
        <v>4150</v>
      </c>
      <c r="I102" s="17">
        <f t="shared" si="69"/>
        <v>4809</v>
      </c>
      <c r="J102" s="18">
        <f>_xlfn.CEILING.MATH(I102+($G$102*(J$4-I$4)))</f>
        <v>5468</v>
      </c>
      <c r="K102" s="18">
        <f>_xlfn.CEILING.MATH(J102+($G$102*(K$4-J$4)))</f>
        <v>9422</v>
      </c>
      <c r="L102" s="18">
        <f>_xlfn.CEILING.MATH(K102+($G$102*(L$4-K$4)))</f>
        <v>35782</v>
      </c>
      <c r="X102" s="21" t="s">
        <v>134</v>
      </c>
      <c r="Y102" s="44"/>
      <c r="Z102" s="14">
        <v>1</v>
      </c>
      <c r="AA102" s="16">
        <f t="shared" ref="AA102:AJ103" si="70">IFERROR(C102*1.2," ")</f>
        <v>0</v>
      </c>
      <c r="AB102" s="17">
        <f t="shared" si="70"/>
        <v>3626.4</v>
      </c>
      <c r="AC102" s="17">
        <f t="shared" si="70"/>
        <v>3799.2</v>
      </c>
      <c r="AD102" s="17">
        <f t="shared" si="70"/>
        <v>4189.2</v>
      </c>
      <c r="AE102" s="17">
        <f t="shared" si="70"/>
        <v>790.8</v>
      </c>
      <c r="AF102" s="17">
        <f t="shared" si="70"/>
        <v>4980</v>
      </c>
      <c r="AG102" s="17">
        <f t="shared" si="70"/>
        <v>5770.8</v>
      </c>
      <c r="AH102" s="17">
        <f t="shared" si="70"/>
        <v>6561.5999999999995</v>
      </c>
      <c r="AI102" s="17">
        <f t="shared" si="70"/>
        <v>11306.4</v>
      </c>
      <c r="AJ102" s="17">
        <f t="shared" si="70"/>
        <v>42938.400000000001</v>
      </c>
      <c r="AM102" s="45" t="s">
        <v>134</v>
      </c>
      <c r="AN102" s="103">
        <v>511.82666666666665</v>
      </c>
      <c r="AO102" s="103">
        <v>645.65333333333331</v>
      </c>
      <c r="AP102" s="103">
        <v>913.30666666666662</v>
      </c>
      <c r="AQ102" s="103">
        <v>463.5</v>
      </c>
      <c r="AS102" s="45" t="s">
        <v>134</v>
      </c>
      <c r="AT102" s="59">
        <f t="shared" si="42"/>
        <v>2510.1733333333332</v>
      </c>
      <c r="AU102" s="59">
        <f t="shared" si="43"/>
        <v>2520.3466666666668</v>
      </c>
      <c r="AV102" s="59">
        <f t="shared" si="54"/>
        <v>2577.6933333333336</v>
      </c>
      <c r="AW102" s="59">
        <f t="shared" si="55"/>
        <v>195.5</v>
      </c>
      <c r="AY102" s="45" t="s">
        <v>134</v>
      </c>
      <c r="AZ102" s="46">
        <f t="shared" si="44"/>
        <v>0.83063313478932266</v>
      </c>
      <c r="BA102" s="46">
        <f t="shared" si="45"/>
        <v>0.79606654032427882</v>
      </c>
      <c r="BB102" s="46">
        <f t="shared" si="56"/>
        <v>0.73838250739998101</v>
      </c>
      <c r="BC102" s="46">
        <f t="shared" si="57"/>
        <v>0.29666160849772383</v>
      </c>
    </row>
    <row r="103" spans="1:55" ht="15" thickBot="1" x14ac:dyDescent="0.35">
      <c r="A103" s="14" t="s">
        <v>134</v>
      </c>
      <c r="B103" s="101">
        <v>3</v>
      </c>
      <c r="C103" s="47"/>
      <c r="D103" s="48">
        <v>1056</v>
      </c>
      <c r="E103" s="48">
        <v>1108</v>
      </c>
      <c r="F103" s="49">
        <v>1238</v>
      </c>
      <c r="G103" s="49">
        <v>173</v>
      </c>
      <c r="AD103" s="43">
        <f t="shared" si="70"/>
        <v>1485.6</v>
      </c>
      <c r="AE103" s="43">
        <f t="shared" si="70"/>
        <v>207.6</v>
      </c>
      <c r="AM103" s="50"/>
      <c r="AN103" s="103">
        <v>278.20166666666665</v>
      </c>
      <c r="AO103" s="103">
        <v>308.40333333333331</v>
      </c>
      <c r="AP103" s="103">
        <v>368.80666666666667</v>
      </c>
      <c r="AQ103" s="103">
        <v>104</v>
      </c>
      <c r="AS103" s="50"/>
      <c r="AT103" s="60">
        <f t="shared" si="42"/>
        <v>777.7983333333334</v>
      </c>
      <c r="AU103" s="60">
        <f t="shared" si="43"/>
        <v>799.59666666666669</v>
      </c>
      <c r="AV103" s="60">
        <f t="shared" si="54"/>
        <v>869.19333333333338</v>
      </c>
      <c r="AW103" s="61">
        <f t="shared" si="55"/>
        <v>69</v>
      </c>
      <c r="AY103" s="51" t="s">
        <v>135</v>
      </c>
      <c r="AZ103" s="52">
        <f>AVERAGE(AZ5:AZ102)</f>
        <v>0.78106194796552497</v>
      </c>
      <c r="BA103" s="53">
        <f>AVERAGE(BA5:BA102)</f>
        <v>0.755279104599201</v>
      </c>
      <c r="BB103" s="53">
        <f>AVERAGE(BB5:BB102)</f>
        <v>0.72800601460592784</v>
      </c>
      <c r="BC103" s="54">
        <f>AVERAGE(BC5:BC102)</f>
        <v>0.54372572901029215</v>
      </c>
    </row>
    <row r="104" spans="1:55" ht="15" thickBot="1" x14ac:dyDescent="0.35">
      <c r="A104" s="55"/>
      <c r="AM104" s="56"/>
      <c r="AS104" s="56"/>
      <c r="AY104" s="56"/>
    </row>
    <row r="105" spans="1:55" ht="15" thickBot="1" x14ac:dyDescent="0.35">
      <c r="A105" s="56"/>
    </row>
  </sheetData>
  <mergeCells count="21">
    <mergeCell ref="AQ3:AQ4"/>
    <mergeCell ref="AW3:AW4"/>
    <mergeCell ref="BC3:BC4"/>
    <mergeCell ref="Q4:Q5"/>
    <mergeCell ref="R4:R5"/>
    <mergeCell ref="S4:S5"/>
    <mergeCell ref="T4:T5"/>
    <mergeCell ref="U4:U5"/>
    <mergeCell ref="V4:V5"/>
    <mergeCell ref="G3:G4"/>
    <mergeCell ref="J3:L3"/>
    <mergeCell ref="P3:V3"/>
    <mergeCell ref="AE3:AE4"/>
    <mergeCell ref="AH3:AJ3"/>
    <mergeCell ref="C1:I2"/>
    <mergeCell ref="AM1:AQ2"/>
    <mergeCell ref="AS1:AW2"/>
    <mergeCell ref="AY1:BC2"/>
    <mergeCell ref="J2:L2"/>
    <mergeCell ref="P2:V2"/>
    <mergeCell ref="X2:AJ2"/>
  </mergeCell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Тарифы 2024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</cp:lastModifiedBy>
  <cp:revision>3</cp:revision>
  <dcterms:created xsi:type="dcterms:W3CDTF">2019-08-23T10:56:16Z</dcterms:created>
  <dcterms:modified xsi:type="dcterms:W3CDTF">2024-08-16T13:25:27Z</dcterms:modified>
</cp:coreProperties>
</file>