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DE998B88-DDEA-46D7-810F-31F04A91968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S5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33" i="1"/>
  <c r="I23" i="1"/>
  <c r="I22" i="1"/>
  <c r="I21" i="1"/>
  <c r="I20" i="1"/>
  <c r="I19" i="1"/>
  <c r="I18" i="1"/>
  <c r="I7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33" i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H22" i="1"/>
  <c r="H21" i="1"/>
  <c r="H20" i="1"/>
  <c r="H19" i="1"/>
  <c r="H18" i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H33" i="1"/>
  <c r="I33" i="1" s="1"/>
  <c r="P5" i="1"/>
  <c r="F5" i="1"/>
  <c r="M24" i="1" s="1"/>
  <c r="C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I5" i="1" l="1"/>
  <c r="J5" i="1"/>
  <c r="K15" i="1"/>
  <c r="K32" i="1"/>
  <c r="M21" i="1"/>
  <c r="M17" i="1"/>
  <c r="M23" i="1"/>
  <c r="K16" i="1"/>
  <c r="M27" i="1"/>
  <c r="L23" i="1"/>
  <c r="L33" i="1"/>
  <c r="L26" i="1"/>
  <c r="K17" i="1"/>
  <c r="L9" i="1"/>
  <c r="L30" i="1"/>
  <c r="M26" i="1"/>
  <c r="L12" i="1"/>
  <c r="K22" i="1"/>
  <c r="L14" i="1"/>
  <c r="M9" i="1"/>
  <c r="M28" i="1"/>
  <c r="M16" i="1"/>
  <c r="L25" i="1"/>
  <c r="L8" i="1"/>
  <c r="M7" i="1"/>
  <c r="K23" i="1"/>
  <c r="L15" i="1"/>
  <c r="M10" i="1"/>
  <c r="M29" i="1"/>
  <c r="L27" i="1"/>
  <c r="M25" i="1"/>
  <c r="K21" i="1"/>
  <c r="K24" i="1"/>
  <c r="L17" i="1"/>
  <c r="M11" i="1"/>
  <c r="M30" i="1"/>
  <c r="L7" i="1"/>
  <c r="K33" i="1"/>
  <c r="M20" i="1"/>
  <c r="K18" i="1"/>
  <c r="K19" i="1"/>
  <c r="L11" i="1"/>
  <c r="K26" i="1"/>
  <c r="L19" i="1"/>
  <c r="M12" i="1"/>
  <c r="M31" i="1"/>
  <c r="K7" i="1"/>
  <c r="K27" i="1"/>
  <c r="L20" i="1"/>
  <c r="M13" i="1"/>
  <c r="M32" i="1"/>
  <c r="L24" i="1"/>
  <c r="K20" i="1"/>
  <c r="K11" i="1"/>
  <c r="K13" i="1"/>
  <c r="M18" i="1"/>
  <c r="L28" i="1"/>
  <c r="L10" i="1"/>
  <c r="L31" i="1"/>
  <c r="K8" i="1"/>
  <c r="K29" i="1"/>
  <c r="L21" i="1"/>
  <c r="M14" i="1"/>
  <c r="M33" i="1"/>
  <c r="K10" i="1"/>
  <c r="K31" i="1"/>
  <c r="L22" i="1"/>
  <c r="M15" i="1"/>
  <c r="K9" i="1"/>
  <c r="K25" i="1"/>
  <c r="L13" i="1"/>
  <c r="L29" i="1"/>
  <c r="M19" i="1"/>
  <c r="K12" i="1"/>
  <c r="K28" i="1"/>
  <c r="L16" i="1"/>
  <c r="N16" i="1" s="1"/>
  <c r="R16" i="1" s="1"/>
  <c r="L32" i="1"/>
  <c r="N32" i="1" s="1"/>
  <c r="R32" i="1" s="1"/>
  <c r="M22" i="1"/>
  <c r="K14" i="1"/>
  <c r="K30" i="1"/>
  <c r="L18" i="1"/>
  <c r="M8" i="1"/>
  <c r="H5" i="1"/>
  <c r="G5" i="1"/>
  <c r="N31" i="1" l="1"/>
  <c r="N22" i="1"/>
  <c r="N10" i="1"/>
  <c r="N18" i="1"/>
  <c r="N19" i="1"/>
  <c r="R19" i="1" s="1"/>
  <c r="N24" i="1"/>
  <c r="O24" i="1" s="1"/>
  <c r="O22" i="1"/>
  <c r="T22" i="1"/>
  <c r="Q22" i="1"/>
  <c r="O32" i="1"/>
  <c r="T32" i="1"/>
  <c r="Q32" i="1"/>
  <c r="O31" i="1"/>
  <c r="Q31" i="1"/>
  <c r="T31" i="1"/>
  <c r="R31" i="1"/>
  <c r="T24" i="1"/>
  <c r="O19" i="1"/>
  <c r="Q19" i="1"/>
  <c r="T19" i="1"/>
  <c r="O10" i="1"/>
  <c r="T10" i="1"/>
  <c r="Q10" i="1"/>
  <c r="R10" i="1"/>
  <c r="O16" i="1"/>
  <c r="Q16" i="1"/>
  <c r="T16" i="1"/>
  <c r="R24" i="1"/>
  <c r="R22" i="1"/>
  <c r="O18" i="1"/>
  <c r="Q18" i="1"/>
  <c r="T18" i="1"/>
  <c r="R18" i="1"/>
  <c r="N8" i="1"/>
  <c r="N27" i="1"/>
  <c r="N21" i="1"/>
  <c r="N28" i="1"/>
  <c r="N11" i="1"/>
  <c r="N12" i="1"/>
  <c r="N29" i="1"/>
  <c r="N17" i="1"/>
  <c r="N13" i="1"/>
  <c r="N25" i="1"/>
  <c r="N23" i="1"/>
  <c r="N9" i="1"/>
  <c r="N26" i="1"/>
  <c r="N20" i="1"/>
  <c r="N7" i="1"/>
  <c r="N33" i="1"/>
  <c r="N30" i="1"/>
  <c r="N14" i="1"/>
  <c r="N15" i="1"/>
  <c r="Q24" i="1" l="1"/>
  <c r="O15" i="1"/>
  <c r="Q15" i="1"/>
  <c r="R15" i="1"/>
  <c r="T15" i="1"/>
  <c r="O13" i="1"/>
  <c r="Q13" i="1"/>
  <c r="T13" i="1"/>
  <c r="R13" i="1"/>
  <c r="O11" i="1"/>
  <c r="T11" i="1"/>
  <c r="Q11" i="1"/>
  <c r="R11" i="1"/>
  <c r="O17" i="1"/>
  <c r="T17" i="1"/>
  <c r="Q17" i="1"/>
  <c r="R17" i="1"/>
  <c r="O33" i="1"/>
  <c r="Q33" i="1"/>
  <c r="T33" i="1"/>
  <c r="R33" i="1"/>
  <c r="O29" i="1"/>
  <c r="T29" i="1"/>
  <c r="Q29" i="1"/>
  <c r="R29" i="1"/>
  <c r="O25" i="1"/>
  <c r="T25" i="1"/>
  <c r="Q25" i="1"/>
  <c r="R25" i="1"/>
  <c r="O28" i="1"/>
  <c r="T28" i="1"/>
  <c r="Q28" i="1"/>
  <c r="R28" i="1"/>
  <c r="O14" i="1"/>
  <c r="Q14" i="1"/>
  <c r="R14" i="1"/>
  <c r="T14" i="1"/>
  <c r="O20" i="1"/>
  <c r="Q20" i="1"/>
  <c r="T20" i="1"/>
  <c r="R20" i="1"/>
  <c r="O21" i="1"/>
  <c r="Q21" i="1"/>
  <c r="T21" i="1"/>
  <c r="R21" i="1"/>
  <c r="O8" i="1"/>
  <c r="T8" i="1"/>
  <c r="Q8" i="1"/>
  <c r="R8" i="1"/>
  <c r="O7" i="1"/>
  <c r="T7" i="1"/>
  <c r="T5" i="1" s="1"/>
  <c r="Q7" i="1"/>
  <c r="R7" i="1"/>
  <c r="O26" i="1"/>
  <c r="Q26" i="1"/>
  <c r="T26" i="1"/>
  <c r="R26" i="1"/>
  <c r="O12" i="1"/>
  <c r="T12" i="1"/>
  <c r="R12" i="1"/>
  <c r="Q12" i="1"/>
  <c r="O27" i="1"/>
  <c r="T27" i="1"/>
  <c r="Q27" i="1"/>
  <c r="R27" i="1"/>
  <c r="O30" i="1"/>
  <c r="Q30" i="1"/>
  <c r="R30" i="1"/>
  <c r="T30" i="1"/>
  <c r="O9" i="1"/>
  <c r="T9" i="1"/>
  <c r="Q9" i="1"/>
  <c r="R9" i="1"/>
  <c r="O23" i="1"/>
  <c r="T23" i="1"/>
  <c r="Q23" i="1"/>
  <c r="R23" i="1"/>
  <c r="N5" i="1"/>
  <c r="O5" i="1" l="1"/>
  <c r="U5" i="1"/>
  <c r="R5" i="1"/>
  <c r="Q5" i="1"/>
</calcChain>
</file>

<file path=xl/sharedStrings.xml><?xml version="1.0" encoding="utf-8"?>
<sst xmlns="http://schemas.openxmlformats.org/spreadsheetml/2006/main" count="104" uniqueCount="86">
  <si>
    <t>Product SKU</t>
  </si>
  <si>
    <t>Product Name</t>
  </si>
  <si>
    <t>Price</t>
  </si>
  <si>
    <t>MSRP</t>
  </si>
  <si>
    <t>Product Line Name</t>
  </si>
  <si>
    <t>01368900</t>
  </si>
  <si>
    <t>Bala Bracelet (Adjustable) - Color:90</t>
  </si>
  <si>
    <t>Liberty Collection</t>
  </si>
  <si>
    <t>0082300M</t>
  </si>
  <si>
    <t>Nerine Ring - Size:M</t>
  </si>
  <si>
    <t>Inside Collection</t>
  </si>
  <si>
    <t>01245000</t>
  </si>
  <si>
    <t>Slice Necklace</t>
  </si>
  <si>
    <t>Venice Collection</t>
  </si>
  <si>
    <t>01250000</t>
  </si>
  <si>
    <t>Lost Bracelet</t>
  </si>
  <si>
    <t>01249000</t>
  </si>
  <si>
    <t>Dazzle Necklace</t>
  </si>
  <si>
    <t>01244000</t>
  </si>
  <si>
    <t>Margherita Necklace</t>
  </si>
  <si>
    <t>01271900</t>
  </si>
  <si>
    <t>The Cube Earrings - Color:90</t>
  </si>
  <si>
    <t>Rubik Collection</t>
  </si>
  <si>
    <t>01271910</t>
  </si>
  <si>
    <t>The Cube Earrings - Color:91</t>
  </si>
  <si>
    <t>01166000</t>
  </si>
  <si>
    <t>Juliana Earrings</t>
  </si>
  <si>
    <t>Fusion Collection</t>
  </si>
  <si>
    <t>0111100S</t>
  </si>
  <si>
    <t>Match Ring - Size:S</t>
  </si>
  <si>
    <t>Dual Collection</t>
  </si>
  <si>
    <t>00885230</t>
  </si>
  <si>
    <t>Vivi Necklace - Color:23</t>
  </si>
  <si>
    <t>Caramel Collection</t>
  </si>
  <si>
    <t>00837000</t>
  </si>
  <si>
    <t>Maggie Necklace</t>
  </si>
  <si>
    <t>Gold Collection</t>
  </si>
  <si>
    <t>00838000</t>
  </si>
  <si>
    <t>Luisa Earrings</t>
  </si>
  <si>
    <t>00755000</t>
  </si>
  <si>
    <t>Chaine Bracelet</t>
  </si>
  <si>
    <t>00757000</t>
  </si>
  <si>
    <t>Chaine Necklace</t>
  </si>
  <si>
    <t>00830000</t>
  </si>
  <si>
    <t>Ada Necklace</t>
  </si>
  <si>
    <t>00817000</t>
  </si>
  <si>
    <t>Hebe Bracelet</t>
  </si>
  <si>
    <t>00818000</t>
  </si>
  <si>
    <t>Heather Bracelet</t>
  </si>
  <si>
    <t>00701000</t>
  </si>
  <si>
    <t>Chic M Necklace</t>
  </si>
  <si>
    <t>Timeless Collection</t>
  </si>
  <si>
    <t>00698000</t>
  </si>
  <si>
    <t>Chic Bracelet</t>
  </si>
  <si>
    <t>00702000</t>
  </si>
  <si>
    <t>Chic S Necklace</t>
  </si>
  <si>
    <t>00468000</t>
  </si>
  <si>
    <t>Solo Bracelet</t>
  </si>
  <si>
    <t>00897000</t>
  </si>
  <si>
    <t>Annie Necklace</t>
  </si>
  <si>
    <t>00898000</t>
  </si>
  <si>
    <t>Annie Bracelet</t>
  </si>
  <si>
    <t>00819000</t>
  </si>
  <si>
    <t>Bamboo Earrings</t>
  </si>
  <si>
    <t>00820000</t>
  </si>
  <si>
    <t>Bamboo Bracelet</t>
  </si>
  <si>
    <t>0138200M</t>
  </si>
  <si>
    <t>Symm Ring (2 pcs.) - Size:M</t>
  </si>
  <si>
    <t>Логистика</t>
  </si>
  <si>
    <t>Количество</t>
  </si>
  <si>
    <t>Итого стоимость</t>
  </si>
  <si>
    <t>Растоможка</t>
  </si>
  <si>
    <t>Агентские и тд</t>
  </si>
  <si>
    <t>Инвойс цена в тенге</t>
  </si>
  <si>
    <t>Курс</t>
  </si>
  <si>
    <t>Рекомендовые цены в тенге</t>
  </si>
  <si>
    <t>Итого себестоимость единицы</t>
  </si>
  <si>
    <t>Рыночные цены</t>
  </si>
  <si>
    <t>Наценка</t>
  </si>
  <si>
    <t>Наценка к MSRP</t>
  </si>
  <si>
    <t>Маржа</t>
  </si>
  <si>
    <t>Валовая СС</t>
  </si>
  <si>
    <t>Маржинальный доход</t>
  </si>
  <si>
    <t>Инвойс цена в тенге, партия</t>
  </si>
  <si>
    <t>Реализация</t>
  </si>
  <si>
    <t>Маржинальность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</si>
</sst>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6" formatCode="_-* #,##0\ _₽_-;\-* #,##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2" applyFill="1" applyBorder="1"/>
    <xf numFmtId="0" fontId="1" fillId="0" borderId="1" xfId="2" applyFill="1" applyBorder="1"/>
    <xf numFmtId="0" fontId="1" fillId="5" borderId="1" xfId="3" applyFill="1" applyBorder="1"/>
    <xf numFmtId="0" fontId="1" fillId="0" borderId="1" xfId="3" applyFill="1" applyBorder="1"/>
    <xf numFmtId="49" fontId="1" fillId="5" borderId="1" xfId="4" applyNumberFormat="1" applyFill="1" applyBorder="1"/>
    <xf numFmtId="0" fontId="1" fillId="0" borderId="1" xfId="4" applyFill="1" applyBorder="1"/>
    <xf numFmtId="166" fontId="0" fillId="3" borderId="1" xfId="1" applyNumberFormat="1" applyFont="1" applyFill="1" applyBorder="1" applyAlignment="1">
      <alignment horizontal="center" vertical="center"/>
    </xf>
    <xf numFmtId="166" fontId="0" fillId="4" borderId="1" xfId="1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166" fontId="1" fillId="0" borderId="1" xfId="1" applyNumberForma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166" fontId="1" fillId="0" borderId="1" xfId="1" applyNumberFormat="1" applyFill="1" applyBorder="1" applyAlignment="1">
      <alignment horizontal="center" vertical="center"/>
    </xf>
    <xf numFmtId="0" fontId="0" fillId="5" borderId="0" xfId="0" applyFill="1"/>
    <xf numFmtId="166" fontId="0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5" borderId="0" xfId="1" applyNumberFormat="1" applyFont="1" applyFill="1" applyAlignment="1">
      <alignment horizontal="center"/>
    </xf>
    <xf numFmtId="164" fontId="0" fillId="0" borderId="0" xfId="1" applyFont="1" applyAlignment="1">
      <alignment horizontal="center"/>
    </xf>
    <xf numFmtId="9" fontId="3" fillId="0" borderId="0" xfId="5" applyFont="1" applyAlignment="1">
      <alignment horizontal="center"/>
    </xf>
    <xf numFmtId="166" fontId="0" fillId="0" borderId="0" xfId="1" applyNumberFormat="1" applyFont="1" applyAlignment="1">
      <alignment horizontal="center" wrapText="1"/>
    </xf>
    <xf numFmtId="166" fontId="3" fillId="0" borderId="0" xfId="1" applyNumberFormat="1" applyFont="1" applyAlignment="1">
      <alignment horizontal="center" wrapText="1"/>
    </xf>
  </cellXfs>
  <cellStyles count="6">
    <cellStyle name="Normal 4" xfId="3" xr:uid="{3C980B9F-5CD9-4790-9ED8-63F4F9B9D1A2}"/>
    <cellStyle name="Normal 5" xfId="4" xr:uid="{06754CDB-5908-4DC1-B028-11402BCBDAF9}"/>
    <cellStyle name="Normal 6" xfId="2" xr:uid="{B96E0EFD-62A9-45B0-87C2-948454248965}"/>
    <cellStyle name="Обычный" xfId="0" builtinId="0"/>
    <cellStyle name="Процентный" xfId="5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.75" x14ac:dyDescent="0.25"/>
  <cols>
    <col min="1" max="1" width="13.140625" customWidth="1"/>
    <col min="2" max="2" width="34.85546875" customWidth="1"/>
    <col min="3" max="7" width="9.85546875" style="16" customWidth="1"/>
    <col min="8" max="9" width="11.85546875" style="16" customWidth="1"/>
    <col min="10" max="10" width="12" style="16" customWidth="1"/>
    <col min="11" max="13" width="9.85546875" style="16" customWidth="1"/>
    <col min="14" max="14" width="10.7109375" style="16" customWidth="1"/>
    <col min="15" max="15" width="14.7109375" style="16" customWidth="1"/>
    <col min="16" max="16" width="11.85546875" style="16" bestFit="1" customWidth="1"/>
    <col min="17" max="18" width="9.85546875" style="16" customWidth="1"/>
    <col min="19" max="19" width="13.28515625" style="16" bestFit="1" customWidth="1"/>
    <col min="20" max="20" width="10.42578125" style="16" bestFit="1" customWidth="1"/>
    <col min="21" max="21" width="14.7109375" style="16" customWidth="1"/>
    <col min="22" max="22" width="14.7109375" style="17" customWidth="1"/>
  </cols>
  <sheetData>
    <row r="1" spans="1:22" x14ac:dyDescent="0.25">
      <c r="A1" t="s">
        <v>74</v>
      </c>
      <c r="B1" s="15">
        <v>510</v>
      </c>
    </row>
    <row r="5" spans="1:22" x14ac:dyDescent="0.25">
      <c r="C5" s="16">
        <f>SUM(C7:C33)</f>
        <v>1086</v>
      </c>
      <c r="F5" s="16">
        <f t="shared" ref="F5:U5" si="0">SUM(F7:F33)</f>
        <v>54</v>
      </c>
      <c r="G5" s="16">
        <f t="shared" si="0"/>
        <v>2172</v>
      </c>
      <c r="H5" s="16">
        <f t="shared" si="0"/>
        <v>553860</v>
      </c>
      <c r="I5" s="16">
        <f t="shared" ref="I5" si="1">SUM(I7:I33)</f>
        <v>1107720</v>
      </c>
      <c r="J5" s="16">
        <f t="shared" si="0"/>
        <v>1661580</v>
      </c>
      <c r="K5" s="18">
        <v>45000</v>
      </c>
      <c r="L5" s="18">
        <v>50000</v>
      </c>
      <c r="M5" s="18">
        <v>55000</v>
      </c>
      <c r="N5" s="16">
        <f t="shared" si="0"/>
        <v>703859.99999999965</v>
      </c>
      <c r="O5" s="16">
        <f t="shared" si="0"/>
        <v>1407719.9999999993</v>
      </c>
      <c r="P5" s="16">
        <f t="shared" si="0"/>
        <v>1350000</v>
      </c>
      <c r="Q5" s="19">
        <f>P5/N5</f>
        <v>1.9179950558349681</v>
      </c>
      <c r="R5" s="19">
        <f>J5/N5</f>
        <v>2.3606683147216789</v>
      </c>
      <c r="S5" s="16">
        <f t="shared" si="0"/>
        <v>2700000</v>
      </c>
      <c r="T5" s="16">
        <f t="shared" si="0"/>
        <v>646140.00000000012</v>
      </c>
      <c r="U5" s="16">
        <f t="shared" si="0"/>
        <v>1292280.0000000002</v>
      </c>
      <c r="V5" s="20">
        <f t="shared" ref="V5" si="2">U5/S5</f>
        <v>0.47862222222222228</v>
      </c>
    </row>
    <row r="6" spans="1:22" ht="46.5" customHeight="1" x14ac:dyDescent="0.25">
      <c r="A6" s="1" t="s">
        <v>0</v>
      </c>
      <c r="B6" s="2" t="s">
        <v>1</v>
      </c>
      <c r="C6" s="9" t="s">
        <v>2</v>
      </c>
      <c r="D6" s="10" t="s">
        <v>3</v>
      </c>
      <c r="E6" s="11" t="s">
        <v>4</v>
      </c>
      <c r="F6" s="21" t="s">
        <v>69</v>
      </c>
      <c r="G6" s="21" t="s">
        <v>70</v>
      </c>
      <c r="H6" s="21" t="s">
        <v>73</v>
      </c>
      <c r="I6" s="21" t="s">
        <v>83</v>
      </c>
      <c r="J6" s="21" t="s">
        <v>75</v>
      </c>
      <c r="K6" s="21" t="s">
        <v>68</v>
      </c>
      <c r="L6" s="21" t="s">
        <v>71</v>
      </c>
      <c r="M6" s="21" t="s">
        <v>72</v>
      </c>
      <c r="N6" s="21" t="s">
        <v>76</v>
      </c>
      <c r="O6" s="21" t="s">
        <v>81</v>
      </c>
      <c r="P6" s="21" t="s">
        <v>77</v>
      </c>
      <c r="Q6" s="16" t="s">
        <v>78</v>
      </c>
      <c r="R6" s="16" t="s">
        <v>79</v>
      </c>
      <c r="S6" s="16" t="s">
        <v>84</v>
      </c>
      <c r="T6" s="16" t="s">
        <v>80</v>
      </c>
      <c r="U6" s="21" t="s">
        <v>82</v>
      </c>
      <c r="V6" s="22" t="s">
        <v>85</v>
      </c>
    </row>
    <row r="7" spans="1:22" x14ac:dyDescent="0.25">
      <c r="A7" s="3" t="s">
        <v>5</v>
      </c>
      <c r="B7" s="4" t="s">
        <v>6</v>
      </c>
      <c r="C7" s="12">
        <v>29</v>
      </c>
      <c r="D7" s="12">
        <v>87</v>
      </c>
      <c r="E7" s="13" t="s">
        <v>7</v>
      </c>
      <c r="F7" s="18">
        <v>2</v>
      </c>
      <c r="G7" s="16">
        <f>F7*C7</f>
        <v>58</v>
      </c>
      <c r="H7" s="16">
        <f t="shared" ref="H7:H32" si="3">C7*$B$1</f>
        <v>14790</v>
      </c>
      <c r="I7" s="16">
        <f>H7*F7</f>
        <v>29580</v>
      </c>
      <c r="J7" s="16">
        <f t="shared" ref="J7:J33" si="4">D7*$B$1</f>
        <v>44370</v>
      </c>
      <c r="K7" s="16">
        <f>K$5*$F7/F$5</f>
        <v>1666.6666666666667</v>
      </c>
      <c r="L7" s="16">
        <f>L$5*$F7/F$5</f>
        <v>1851.851851851852</v>
      </c>
      <c r="M7" s="16">
        <f>M$5*$F7/F$5</f>
        <v>2037.037037037037</v>
      </c>
      <c r="N7" s="16">
        <f t="shared" ref="N7:N32" si="5">SUM(K7:M7)+H7</f>
        <v>20345.555555555555</v>
      </c>
      <c r="O7" s="16">
        <f t="shared" ref="O7:O32" si="6">N7*F7</f>
        <v>40691.111111111109</v>
      </c>
      <c r="P7" s="18">
        <v>50000</v>
      </c>
      <c r="Q7" s="19">
        <f>P7/N7</f>
        <v>2.4575391840969911</v>
      </c>
      <c r="R7" s="19">
        <f>J7/N7</f>
        <v>2.1808202719676699</v>
      </c>
      <c r="S7" s="16">
        <f t="shared" ref="S7:S33" si="7">P7*F7</f>
        <v>100000</v>
      </c>
      <c r="T7" s="16">
        <f>P7-N7</f>
        <v>29654.444444444445</v>
      </c>
      <c r="U7" s="16">
        <f>S7-O7</f>
        <v>59308.888888888891</v>
      </c>
      <c r="V7" s="20">
        <f>U7/S7</f>
        <v>0.59308888888888889</v>
      </c>
    </row>
    <row r="8" spans="1:22" x14ac:dyDescent="0.25">
      <c r="A8" s="5" t="s">
        <v>8</v>
      </c>
      <c r="B8" s="6" t="s">
        <v>9</v>
      </c>
      <c r="C8" s="12">
        <v>27</v>
      </c>
      <c r="D8" s="13">
        <v>81</v>
      </c>
      <c r="E8" s="13" t="s">
        <v>10</v>
      </c>
      <c r="F8" s="18">
        <v>2</v>
      </c>
      <c r="G8" s="16">
        <f t="shared" ref="G8:G33" si="8">F8*C8</f>
        <v>54</v>
      </c>
      <c r="H8" s="16">
        <f t="shared" si="3"/>
        <v>13770</v>
      </c>
      <c r="I8" s="16">
        <f t="shared" ref="I8:I33" si="9">H8*F8</f>
        <v>27540</v>
      </c>
      <c r="J8" s="16">
        <f t="shared" si="4"/>
        <v>41310</v>
      </c>
      <c r="K8" s="16">
        <f t="shared" ref="K8:K33" si="10">K$5*$F8/F$5</f>
        <v>1666.6666666666667</v>
      </c>
      <c r="L8" s="16">
        <f>L$5*$F8/F$5</f>
        <v>1851.851851851852</v>
      </c>
      <c r="M8" s="16">
        <f t="shared" ref="M8:M33" si="11">M$5*$F8/F$5</f>
        <v>2037.037037037037</v>
      </c>
      <c r="N8" s="16">
        <f t="shared" si="5"/>
        <v>19325.555555555555</v>
      </c>
      <c r="O8" s="16">
        <f t="shared" si="6"/>
        <v>38651.111111111109</v>
      </c>
      <c r="P8" s="18">
        <v>50000</v>
      </c>
      <c r="Q8" s="19">
        <f t="shared" ref="Q8:Q33" si="12">P8/N8</f>
        <v>2.5872477433450238</v>
      </c>
      <c r="R8" s="19">
        <f t="shared" ref="R8:R33" si="13">J8/N8</f>
        <v>2.137584085551659</v>
      </c>
      <c r="S8" s="16">
        <f t="shared" si="7"/>
        <v>100000</v>
      </c>
      <c r="T8" s="16">
        <f t="shared" ref="T8:T33" si="14">P8-N8</f>
        <v>30674.444444444445</v>
      </c>
      <c r="U8" s="16">
        <f t="shared" ref="U8:V33" si="15">S8-O8</f>
        <v>61348.888888888891</v>
      </c>
      <c r="V8" s="20">
        <f t="shared" ref="V8:V33" si="16">U8/S8</f>
        <v>0.61348888888888886</v>
      </c>
    </row>
    <row r="9" spans="1:22" x14ac:dyDescent="0.25">
      <c r="A9" s="7" t="s">
        <v>11</v>
      </c>
      <c r="B9" s="8" t="s">
        <v>12</v>
      </c>
      <c r="C9" s="14">
        <v>45</v>
      </c>
      <c r="D9" s="13">
        <v>135</v>
      </c>
      <c r="E9" s="13" t="s">
        <v>13</v>
      </c>
      <c r="F9" s="18">
        <v>2</v>
      </c>
      <c r="G9" s="16">
        <f t="shared" si="8"/>
        <v>90</v>
      </c>
      <c r="H9" s="16">
        <f t="shared" si="3"/>
        <v>22950</v>
      </c>
      <c r="I9" s="16">
        <f t="shared" si="9"/>
        <v>45900</v>
      </c>
      <c r="J9" s="16">
        <f t="shared" si="4"/>
        <v>68850</v>
      </c>
      <c r="K9" s="16">
        <f t="shared" si="10"/>
        <v>1666.6666666666667</v>
      </c>
      <c r="L9" s="16">
        <f>L$5*$F9/F$5</f>
        <v>1851.851851851852</v>
      </c>
      <c r="M9" s="16">
        <f t="shared" si="11"/>
        <v>2037.037037037037</v>
      </c>
      <c r="N9" s="16">
        <f t="shared" si="5"/>
        <v>28505.555555555555</v>
      </c>
      <c r="O9" s="16">
        <f t="shared" si="6"/>
        <v>57011.111111111109</v>
      </c>
      <c r="P9" s="18">
        <v>50000</v>
      </c>
      <c r="Q9" s="19">
        <f t="shared" si="12"/>
        <v>1.7540440459949329</v>
      </c>
      <c r="R9" s="19">
        <f t="shared" si="13"/>
        <v>2.4153186513350224</v>
      </c>
      <c r="S9" s="16">
        <f t="shared" si="7"/>
        <v>100000</v>
      </c>
      <c r="T9" s="16">
        <f t="shared" si="14"/>
        <v>21494.444444444445</v>
      </c>
      <c r="U9" s="16">
        <f t="shared" si="15"/>
        <v>42988.888888888891</v>
      </c>
      <c r="V9" s="20">
        <f t="shared" si="16"/>
        <v>0.42988888888888893</v>
      </c>
    </row>
    <row r="10" spans="1:22" x14ac:dyDescent="0.25">
      <c r="A10" s="7" t="s">
        <v>14</v>
      </c>
      <c r="B10" s="8" t="s">
        <v>15</v>
      </c>
      <c r="C10" s="14">
        <v>33</v>
      </c>
      <c r="D10" s="13">
        <v>99</v>
      </c>
      <c r="E10" s="13" t="s">
        <v>13</v>
      </c>
      <c r="F10" s="18">
        <v>2</v>
      </c>
      <c r="G10" s="16">
        <f t="shared" si="8"/>
        <v>66</v>
      </c>
      <c r="H10" s="16">
        <f t="shared" si="3"/>
        <v>16830</v>
      </c>
      <c r="I10" s="16">
        <f t="shared" si="9"/>
        <v>33660</v>
      </c>
      <c r="J10" s="16">
        <f t="shared" si="4"/>
        <v>50490</v>
      </c>
      <c r="K10" s="16">
        <f t="shared" si="10"/>
        <v>1666.6666666666667</v>
      </c>
      <c r="L10" s="16">
        <f>L$5*$F10/F$5</f>
        <v>1851.851851851852</v>
      </c>
      <c r="M10" s="16">
        <f t="shared" si="11"/>
        <v>2037.037037037037</v>
      </c>
      <c r="N10" s="16">
        <f t="shared" si="5"/>
        <v>22385.555555555555</v>
      </c>
      <c r="O10" s="16">
        <f t="shared" si="6"/>
        <v>44771.111111111109</v>
      </c>
      <c r="P10" s="18">
        <v>50000</v>
      </c>
      <c r="Q10" s="19">
        <f t="shared" si="12"/>
        <v>2.2335831637464634</v>
      </c>
      <c r="R10" s="19">
        <f t="shared" si="13"/>
        <v>2.2554722787511787</v>
      </c>
      <c r="S10" s="16">
        <f t="shared" si="7"/>
        <v>100000</v>
      </c>
      <c r="T10" s="16">
        <f t="shared" si="14"/>
        <v>27614.444444444445</v>
      </c>
      <c r="U10" s="16">
        <f t="shared" si="15"/>
        <v>55228.888888888891</v>
      </c>
      <c r="V10" s="20">
        <f t="shared" si="16"/>
        <v>0.55228888888888894</v>
      </c>
    </row>
    <row r="11" spans="1:22" x14ac:dyDescent="0.25">
      <c r="A11" s="7" t="s">
        <v>16</v>
      </c>
      <c r="B11" s="8" t="s">
        <v>17</v>
      </c>
      <c r="C11" s="14">
        <v>69</v>
      </c>
      <c r="D11" s="13">
        <v>207</v>
      </c>
      <c r="E11" s="13" t="s">
        <v>13</v>
      </c>
      <c r="F11" s="18">
        <v>2</v>
      </c>
      <c r="G11" s="16">
        <f t="shared" si="8"/>
        <v>138</v>
      </c>
      <c r="H11" s="16">
        <f t="shared" si="3"/>
        <v>35190</v>
      </c>
      <c r="I11" s="16">
        <f t="shared" si="9"/>
        <v>70380</v>
      </c>
      <c r="J11" s="16">
        <f t="shared" si="4"/>
        <v>105570</v>
      </c>
      <c r="K11" s="16">
        <f t="shared" si="10"/>
        <v>1666.6666666666667</v>
      </c>
      <c r="L11" s="16">
        <f>L$5*$F11/F$5</f>
        <v>1851.851851851852</v>
      </c>
      <c r="M11" s="16">
        <f t="shared" si="11"/>
        <v>2037.037037037037</v>
      </c>
      <c r="N11" s="16">
        <f t="shared" si="5"/>
        <v>40745.555555555555</v>
      </c>
      <c r="O11" s="16">
        <f t="shared" si="6"/>
        <v>81491.111111111109</v>
      </c>
      <c r="P11" s="18">
        <v>50000</v>
      </c>
      <c r="Q11" s="19">
        <f t="shared" si="12"/>
        <v>1.2271277030896348</v>
      </c>
      <c r="R11" s="19">
        <f t="shared" si="13"/>
        <v>2.5909574323034552</v>
      </c>
      <c r="S11" s="16">
        <f t="shared" si="7"/>
        <v>100000</v>
      </c>
      <c r="T11" s="16">
        <f t="shared" si="14"/>
        <v>9254.4444444444453</v>
      </c>
      <c r="U11" s="16">
        <f t="shared" si="15"/>
        <v>18508.888888888891</v>
      </c>
      <c r="V11" s="20">
        <f t="shared" si="16"/>
        <v>0.18508888888888891</v>
      </c>
    </row>
    <row r="12" spans="1:22" x14ac:dyDescent="0.25">
      <c r="A12" s="7" t="s">
        <v>18</v>
      </c>
      <c r="B12" s="8" t="s">
        <v>19</v>
      </c>
      <c r="C12" s="14">
        <v>59</v>
      </c>
      <c r="D12" s="13">
        <v>177</v>
      </c>
      <c r="E12" s="13" t="s">
        <v>13</v>
      </c>
      <c r="F12" s="18">
        <v>2</v>
      </c>
      <c r="G12" s="16">
        <f t="shared" si="8"/>
        <v>118</v>
      </c>
      <c r="H12" s="16">
        <f t="shared" si="3"/>
        <v>30090</v>
      </c>
      <c r="I12" s="16">
        <f t="shared" si="9"/>
        <v>60180</v>
      </c>
      <c r="J12" s="16">
        <f t="shared" si="4"/>
        <v>90270</v>
      </c>
      <c r="K12" s="16">
        <f t="shared" si="10"/>
        <v>1666.6666666666667</v>
      </c>
      <c r="L12" s="16">
        <f>L$5*$F12/F$5</f>
        <v>1851.851851851852</v>
      </c>
      <c r="M12" s="16">
        <f t="shared" si="11"/>
        <v>2037.037037037037</v>
      </c>
      <c r="N12" s="16">
        <f t="shared" si="5"/>
        <v>35645.555555555555</v>
      </c>
      <c r="O12" s="16">
        <f t="shared" si="6"/>
        <v>71291.111111111109</v>
      </c>
      <c r="P12" s="18">
        <v>50000</v>
      </c>
      <c r="Q12" s="19">
        <f t="shared" si="12"/>
        <v>1.4026994171004645</v>
      </c>
      <c r="R12" s="19">
        <f t="shared" si="13"/>
        <v>2.5324335276331786</v>
      </c>
      <c r="S12" s="16">
        <f t="shared" si="7"/>
        <v>100000</v>
      </c>
      <c r="T12" s="16">
        <f t="shared" si="14"/>
        <v>14354.444444444445</v>
      </c>
      <c r="U12" s="16">
        <f t="shared" si="15"/>
        <v>28708.888888888891</v>
      </c>
      <c r="V12" s="20">
        <f t="shared" si="16"/>
        <v>0.28708888888888889</v>
      </c>
    </row>
    <row r="13" spans="1:22" x14ac:dyDescent="0.25">
      <c r="A13" s="7" t="s">
        <v>20</v>
      </c>
      <c r="B13" s="8" t="s">
        <v>21</v>
      </c>
      <c r="C13" s="14">
        <v>17</v>
      </c>
      <c r="D13" s="13">
        <v>51</v>
      </c>
      <c r="E13" s="13" t="s">
        <v>22</v>
      </c>
      <c r="F13" s="18">
        <v>2</v>
      </c>
      <c r="G13" s="16">
        <f t="shared" si="8"/>
        <v>34</v>
      </c>
      <c r="H13" s="16">
        <f t="shared" si="3"/>
        <v>8670</v>
      </c>
      <c r="I13" s="16">
        <f t="shared" si="9"/>
        <v>17340</v>
      </c>
      <c r="J13" s="16">
        <f t="shared" si="4"/>
        <v>26010</v>
      </c>
      <c r="K13" s="16">
        <f t="shared" si="10"/>
        <v>1666.6666666666667</v>
      </c>
      <c r="L13" s="16">
        <f>L$5*$F13/F$5</f>
        <v>1851.851851851852</v>
      </c>
      <c r="M13" s="16">
        <f t="shared" si="11"/>
        <v>2037.037037037037</v>
      </c>
      <c r="N13" s="16">
        <f t="shared" si="5"/>
        <v>14225.555555555555</v>
      </c>
      <c r="O13" s="16">
        <f t="shared" si="6"/>
        <v>28451.111111111109</v>
      </c>
      <c r="P13" s="18">
        <v>50000</v>
      </c>
      <c r="Q13" s="19">
        <f t="shared" si="12"/>
        <v>3.5148012184644224</v>
      </c>
      <c r="R13" s="19">
        <f t="shared" si="13"/>
        <v>1.8283995938451927</v>
      </c>
      <c r="S13" s="16">
        <f t="shared" si="7"/>
        <v>100000</v>
      </c>
      <c r="T13" s="16">
        <f t="shared" si="14"/>
        <v>35774.444444444445</v>
      </c>
      <c r="U13" s="16">
        <f t="shared" si="15"/>
        <v>71548.888888888891</v>
      </c>
      <c r="V13" s="20">
        <f t="shared" si="16"/>
        <v>0.71548888888888895</v>
      </c>
    </row>
    <row r="14" spans="1:22" x14ac:dyDescent="0.25">
      <c r="A14" s="7" t="s">
        <v>23</v>
      </c>
      <c r="B14" s="8" t="s">
        <v>24</v>
      </c>
      <c r="C14" s="14">
        <v>21</v>
      </c>
      <c r="D14" s="13">
        <v>63</v>
      </c>
      <c r="E14" s="13" t="s">
        <v>22</v>
      </c>
      <c r="F14" s="18">
        <v>2</v>
      </c>
      <c r="G14" s="16">
        <f t="shared" si="8"/>
        <v>42</v>
      </c>
      <c r="H14" s="16">
        <f t="shared" si="3"/>
        <v>10710</v>
      </c>
      <c r="I14" s="16">
        <f t="shared" si="9"/>
        <v>21420</v>
      </c>
      <c r="J14" s="16">
        <f t="shared" si="4"/>
        <v>32130</v>
      </c>
      <c r="K14" s="16">
        <f t="shared" si="10"/>
        <v>1666.6666666666667</v>
      </c>
      <c r="L14" s="16">
        <f>L$5*$F14/F$5</f>
        <v>1851.851851851852</v>
      </c>
      <c r="M14" s="16">
        <f t="shared" si="11"/>
        <v>2037.037037037037</v>
      </c>
      <c r="N14" s="16">
        <f t="shared" si="5"/>
        <v>16265.555555555555</v>
      </c>
      <c r="O14" s="16">
        <f t="shared" si="6"/>
        <v>32531.111111111109</v>
      </c>
      <c r="P14" s="18">
        <v>50000</v>
      </c>
      <c r="Q14" s="19">
        <f t="shared" si="12"/>
        <v>3.0739804631463898</v>
      </c>
      <c r="R14" s="19">
        <f t="shared" si="13"/>
        <v>1.9753398456178701</v>
      </c>
      <c r="S14" s="16">
        <f t="shared" si="7"/>
        <v>100000</v>
      </c>
      <c r="T14" s="16">
        <f t="shared" si="14"/>
        <v>33734.444444444445</v>
      </c>
      <c r="U14" s="16">
        <f t="shared" si="15"/>
        <v>67468.888888888891</v>
      </c>
      <c r="V14" s="20">
        <f t="shared" si="16"/>
        <v>0.67468888888888889</v>
      </c>
    </row>
    <row r="15" spans="1:22" x14ac:dyDescent="0.25">
      <c r="A15" s="5" t="s">
        <v>25</v>
      </c>
      <c r="B15" s="6" t="s">
        <v>26</v>
      </c>
      <c r="C15" s="12">
        <v>25</v>
      </c>
      <c r="D15" s="13">
        <v>75</v>
      </c>
      <c r="E15" s="12" t="s">
        <v>27</v>
      </c>
      <c r="F15" s="18">
        <v>2</v>
      </c>
      <c r="G15" s="16">
        <f t="shared" si="8"/>
        <v>50</v>
      </c>
      <c r="H15" s="16">
        <f t="shared" si="3"/>
        <v>12750</v>
      </c>
      <c r="I15" s="16">
        <f t="shared" si="9"/>
        <v>25500</v>
      </c>
      <c r="J15" s="16">
        <f t="shared" si="4"/>
        <v>38250</v>
      </c>
      <c r="K15" s="16">
        <f t="shared" si="10"/>
        <v>1666.6666666666667</v>
      </c>
      <c r="L15" s="16">
        <f>L$5*$F15/F$5</f>
        <v>1851.851851851852</v>
      </c>
      <c r="M15" s="16">
        <f t="shared" si="11"/>
        <v>2037.037037037037</v>
      </c>
      <c r="N15" s="16">
        <f t="shared" si="5"/>
        <v>18305.555555555555</v>
      </c>
      <c r="O15" s="16">
        <f t="shared" si="6"/>
        <v>36611.111111111109</v>
      </c>
      <c r="P15" s="18">
        <v>50000</v>
      </c>
      <c r="Q15" s="19">
        <f t="shared" si="12"/>
        <v>2.7314112291350532</v>
      </c>
      <c r="R15" s="19">
        <f t="shared" si="13"/>
        <v>2.0895295902883158</v>
      </c>
      <c r="S15" s="16">
        <f t="shared" si="7"/>
        <v>100000</v>
      </c>
      <c r="T15" s="16">
        <f t="shared" si="14"/>
        <v>31694.444444444445</v>
      </c>
      <c r="U15" s="16">
        <f t="shared" si="15"/>
        <v>63388.888888888891</v>
      </c>
      <c r="V15" s="20">
        <f t="shared" si="16"/>
        <v>0.63388888888888895</v>
      </c>
    </row>
    <row r="16" spans="1:22" x14ac:dyDescent="0.25">
      <c r="A16" s="5" t="s">
        <v>28</v>
      </c>
      <c r="B16" s="6" t="s">
        <v>29</v>
      </c>
      <c r="C16" s="12">
        <v>27</v>
      </c>
      <c r="D16" s="13">
        <v>81</v>
      </c>
      <c r="E16" s="12" t="s">
        <v>30</v>
      </c>
      <c r="F16" s="18">
        <v>2</v>
      </c>
      <c r="G16" s="16">
        <f t="shared" si="8"/>
        <v>54</v>
      </c>
      <c r="H16" s="16">
        <f t="shared" si="3"/>
        <v>13770</v>
      </c>
      <c r="I16" s="16">
        <f t="shared" si="9"/>
        <v>27540</v>
      </c>
      <c r="J16" s="16">
        <f t="shared" si="4"/>
        <v>41310</v>
      </c>
      <c r="K16" s="16">
        <f t="shared" si="10"/>
        <v>1666.6666666666667</v>
      </c>
      <c r="L16" s="16">
        <f>L$5*$F16/F$5</f>
        <v>1851.851851851852</v>
      </c>
      <c r="M16" s="16">
        <f t="shared" si="11"/>
        <v>2037.037037037037</v>
      </c>
      <c r="N16" s="16">
        <f t="shared" si="5"/>
        <v>19325.555555555555</v>
      </c>
      <c r="O16" s="16">
        <f t="shared" si="6"/>
        <v>38651.111111111109</v>
      </c>
      <c r="P16" s="18">
        <v>50000</v>
      </c>
      <c r="Q16" s="19">
        <f t="shared" si="12"/>
        <v>2.5872477433450238</v>
      </c>
      <c r="R16" s="19">
        <f t="shared" si="13"/>
        <v>2.137584085551659</v>
      </c>
      <c r="S16" s="16">
        <f t="shared" si="7"/>
        <v>100000</v>
      </c>
      <c r="T16" s="16">
        <f t="shared" si="14"/>
        <v>30674.444444444445</v>
      </c>
      <c r="U16" s="16">
        <f t="shared" si="15"/>
        <v>61348.888888888891</v>
      </c>
      <c r="V16" s="20">
        <f t="shared" si="16"/>
        <v>0.61348888888888886</v>
      </c>
    </row>
    <row r="17" spans="1:22" x14ac:dyDescent="0.25">
      <c r="A17" s="5" t="s">
        <v>31</v>
      </c>
      <c r="B17" s="6" t="s">
        <v>32</v>
      </c>
      <c r="C17" s="12">
        <v>79</v>
      </c>
      <c r="D17" s="13">
        <v>237</v>
      </c>
      <c r="E17" s="12" t="s">
        <v>33</v>
      </c>
      <c r="F17" s="18">
        <v>2</v>
      </c>
      <c r="G17" s="16">
        <f t="shared" si="8"/>
        <v>158</v>
      </c>
      <c r="H17" s="16">
        <f t="shared" si="3"/>
        <v>40290</v>
      </c>
      <c r="I17" s="16">
        <f t="shared" si="9"/>
        <v>80580</v>
      </c>
      <c r="J17" s="16">
        <f t="shared" si="4"/>
        <v>120870</v>
      </c>
      <c r="K17" s="16">
        <f t="shared" si="10"/>
        <v>1666.6666666666667</v>
      </c>
      <c r="L17" s="16">
        <f>L$5*$F17/F$5</f>
        <v>1851.851851851852</v>
      </c>
      <c r="M17" s="16">
        <f t="shared" si="11"/>
        <v>2037.037037037037</v>
      </c>
      <c r="N17" s="16">
        <f t="shared" si="5"/>
        <v>45845.555555555555</v>
      </c>
      <c r="O17" s="16">
        <f t="shared" si="6"/>
        <v>91691.111111111109</v>
      </c>
      <c r="P17" s="18">
        <v>50000</v>
      </c>
      <c r="Q17" s="19">
        <f t="shared" si="12"/>
        <v>1.0906182593732581</v>
      </c>
      <c r="R17" s="19">
        <f t="shared" si="13"/>
        <v>2.6364605802089138</v>
      </c>
      <c r="S17" s="16">
        <f t="shared" si="7"/>
        <v>100000</v>
      </c>
      <c r="T17" s="16">
        <f t="shared" si="14"/>
        <v>4154.4444444444453</v>
      </c>
      <c r="U17" s="16">
        <f t="shared" si="15"/>
        <v>8308.8888888888905</v>
      </c>
      <c r="V17" s="20">
        <f t="shared" si="16"/>
        <v>8.3088888888888907E-2</v>
      </c>
    </row>
    <row r="18" spans="1:22" x14ac:dyDescent="0.25">
      <c r="A18" s="5" t="s">
        <v>34</v>
      </c>
      <c r="B18" s="6" t="s">
        <v>35</v>
      </c>
      <c r="C18" s="12">
        <v>79</v>
      </c>
      <c r="D18" s="13">
        <v>237</v>
      </c>
      <c r="E18" s="12" t="s">
        <v>36</v>
      </c>
      <c r="F18" s="18">
        <v>2</v>
      </c>
      <c r="G18" s="16">
        <f t="shared" si="8"/>
        <v>158</v>
      </c>
      <c r="H18" s="16">
        <f t="shared" si="3"/>
        <v>40290</v>
      </c>
      <c r="I18" s="16">
        <f t="shared" si="9"/>
        <v>80580</v>
      </c>
      <c r="J18" s="16">
        <f t="shared" si="4"/>
        <v>120870</v>
      </c>
      <c r="K18" s="16">
        <f t="shared" si="10"/>
        <v>1666.6666666666667</v>
      </c>
      <c r="L18" s="16">
        <f>L$5*$F18/F$5</f>
        <v>1851.851851851852</v>
      </c>
      <c r="M18" s="16">
        <f t="shared" si="11"/>
        <v>2037.037037037037</v>
      </c>
      <c r="N18" s="16">
        <f t="shared" si="5"/>
        <v>45845.555555555555</v>
      </c>
      <c r="O18" s="16">
        <f t="shared" si="6"/>
        <v>91691.111111111109</v>
      </c>
      <c r="P18" s="18">
        <v>50000</v>
      </c>
      <c r="Q18" s="19">
        <f t="shared" si="12"/>
        <v>1.0906182593732581</v>
      </c>
      <c r="R18" s="19">
        <f t="shared" si="13"/>
        <v>2.6364605802089138</v>
      </c>
      <c r="S18" s="16">
        <f t="shared" si="7"/>
        <v>100000</v>
      </c>
      <c r="T18" s="16">
        <f t="shared" si="14"/>
        <v>4154.4444444444453</v>
      </c>
      <c r="U18" s="16">
        <f t="shared" si="15"/>
        <v>8308.8888888888905</v>
      </c>
      <c r="V18" s="20">
        <f t="shared" si="16"/>
        <v>8.3088888888888907E-2</v>
      </c>
    </row>
    <row r="19" spans="1:22" x14ac:dyDescent="0.25">
      <c r="A19" s="5" t="s">
        <v>37</v>
      </c>
      <c r="B19" s="6" t="s">
        <v>38</v>
      </c>
      <c r="C19" s="12">
        <v>29</v>
      </c>
      <c r="D19" s="13">
        <v>87</v>
      </c>
      <c r="E19" s="12" t="s">
        <v>36</v>
      </c>
      <c r="F19" s="18">
        <v>2</v>
      </c>
      <c r="G19" s="16">
        <f t="shared" si="8"/>
        <v>58</v>
      </c>
      <c r="H19" s="16">
        <f t="shared" si="3"/>
        <v>14790</v>
      </c>
      <c r="I19" s="16">
        <f t="shared" si="9"/>
        <v>29580</v>
      </c>
      <c r="J19" s="16">
        <f t="shared" si="4"/>
        <v>44370</v>
      </c>
      <c r="K19" s="16">
        <f t="shared" si="10"/>
        <v>1666.6666666666667</v>
      </c>
      <c r="L19" s="16">
        <f>L$5*$F19/F$5</f>
        <v>1851.851851851852</v>
      </c>
      <c r="M19" s="16">
        <f t="shared" si="11"/>
        <v>2037.037037037037</v>
      </c>
      <c r="N19" s="16">
        <f t="shared" si="5"/>
        <v>20345.555555555555</v>
      </c>
      <c r="O19" s="16">
        <f t="shared" si="6"/>
        <v>40691.111111111109</v>
      </c>
      <c r="P19" s="18">
        <v>50000</v>
      </c>
      <c r="Q19" s="19">
        <f t="shared" si="12"/>
        <v>2.4575391840969911</v>
      </c>
      <c r="R19" s="19">
        <f t="shared" si="13"/>
        <v>2.1808202719676699</v>
      </c>
      <c r="S19" s="16">
        <f t="shared" si="7"/>
        <v>100000</v>
      </c>
      <c r="T19" s="16">
        <f t="shared" si="14"/>
        <v>29654.444444444445</v>
      </c>
      <c r="U19" s="16">
        <f t="shared" si="15"/>
        <v>59308.888888888891</v>
      </c>
      <c r="V19" s="20">
        <f t="shared" si="16"/>
        <v>0.59308888888888889</v>
      </c>
    </row>
    <row r="20" spans="1:22" x14ac:dyDescent="0.25">
      <c r="A20" s="5" t="s">
        <v>39</v>
      </c>
      <c r="B20" s="6" t="s">
        <v>40</v>
      </c>
      <c r="C20" s="12">
        <v>35</v>
      </c>
      <c r="D20" s="13">
        <v>105</v>
      </c>
      <c r="E20" s="12" t="s">
        <v>36</v>
      </c>
      <c r="F20" s="18">
        <v>2</v>
      </c>
      <c r="G20" s="16">
        <f t="shared" si="8"/>
        <v>70</v>
      </c>
      <c r="H20" s="16">
        <f t="shared" si="3"/>
        <v>17850</v>
      </c>
      <c r="I20" s="16">
        <f t="shared" si="9"/>
        <v>35700</v>
      </c>
      <c r="J20" s="16">
        <f t="shared" si="4"/>
        <v>53550</v>
      </c>
      <c r="K20" s="16">
        <f t="shared" si="10"/>
        <v>1666.6666666666667</v>
      </c>
      <c r="L20" s="16">
        <f>L$5*$F20/F$5</f>
        <v>1851.851851851852</v>
      </c>
      <c r="M20" s="16">
        <f t="shared" si="11"/>
        <v>2037.037037037037</v>
      </c>
      <c r="N20" s="16">
        <f t="shared" si="5"/>
        <v>23405.555555555555</v>
      </c>
      <c r="O20" s="16">
        <f t="shared" si="6"/>
        <v>46811.111111111109</v>
      </c>
      <c r="P20" s="18">
        <v>50000</v>
      </c>
      <c r="Q20" s="19">
        <f t="shared" si="12"/>
        <v>2.1362449560882983</v>
      </c>
      <c r="R20" s="19">
        <f t="shared" si="13"/>
        <v>2.2879183479705674</v>
      </c>
      <c r="S20" s="16">
        <f t="shared" si="7"/>
        <v>100000</v>
      </c>
      <c r="T20" s="16">
        <f t="shared" si="14"/>
        <v>26594.444444444445</v>
      </c>
      <c r="U20" s="16">
        <f t="shared" si="15"/>
        <v>53188.888888888891</v>
      </c>
      <c r="V20" s="20">
        <f t="shared" si="16"/>
        <v>0.53188888888888886</v>
      </c>
    </row>
    <row r="21" spans="1:22" x14ac:dyDescent="0.25">
      <c r="A21" s="5" t="s">
        <v>41</v>
      </c>
      <c r="B21" s="6" t="s">
        <v>42</v>
      </c>
      <c r="C21" s="12">
        <v>49</v>
      </c>
      <c r="D21" s="13">
        <v>147</v>
      </c>
      <c r="E21" s="12" t="s">
        <v>36</v>
      </c>
      <c r="F21" s="18">
        <v>2</v>
      </c>
      <c r="G21" s="16">
        <f t="shared" si="8"/>
        <v>98</v>
      </c>
      <c r="H21" s="16">
        <f t="shared" si="3"/>
        <v>24990</v>
      </c>
      <c r="I21" s="16">
        <f t="shared" si="9"/>
        <v>49980</v>
      </c>
      <c r="J21" s="16">
        <f t="shared" si="4"/>
        <v>74970</v>
      </c>
      <c r="K21" s="16">
        <f t="shared" si="10"/>
        <v>1666.6666666666667</v>
      </c>
      <c r="L21" s="16">
        <f>L$5*$F21/F$5</f>
        <v>1851.851851851852</v>
      </c>
      <c r="M21" s="16">
        <f t="shared" si="11"/>
        <v>2037.037037037037</v>
      </c>
      <c r="N21" s="16">
        <f t="shared" si="5"/>
        <v>30545.555555555555</v>
      </c>
      <c r="O21" s="16">
        <f t="shared" si="6"/>
        <v>61091.111111111109</v>
      </c>
      <c r="P21" s="18">
        <v>50000</v>
      </c>
      <c r="Q21" s="19">
        <f t="shared" si="12"/>
        <v>1.6368993488778145</v>
      </c>
      <c r="R21" s="19">
        <f t="shared" si="13"/>
        <v>2.4543668837073951</v>
      </c>
      <c r="S21" s="16">
        <f t="shared" si="7"/>
        <v>100000</v>
      </c>
      <c r="T21" s="16">
        <f t="shared" si="14"/>
        <v>19454.444444444445</v>
      </c>
      <c r="U21" s="16">
        <f t="shared" si="15"/>
        <v>38908.888888888891</v>
      </c>
      <c r="V21" s="20">
        <f t="shared" si="16"/>
        <v>0.38908888888888893</v>
      </c>
    </row>
    <row r="22" spans="1:22" x14ac:dyDescent="0.25">
      <c r="A22" s="5" t="s">
        <v>43</v>
      </c>
      <c r="B22" s="6" t="s">
        <v>44</v>
      </c>
      <c r="C22" s="12">
        <v>59</v>
      </c>
      <c r="D22" s="13">
        <v>177</v>
      </c>
      <c r="E22" s="12" t="s">
        <v>36</v>
      </c>
      <c r="F22" s="18">
        <v>2</v>
      </c>
      <c r="G22" s="16">
        <f t="shared" si="8"/>
        <v>118</v>
      </c>
      <c r="H22" s="16">
        <f t="shared" si="3"/>
        <v>30090</v>
      </c>
      <c r="I22" s="16">
        <f t="shared" si="9"/>
        <v>60180</v>
      </c>
      <c r="J22" s="16">
        <f t="shared" si="4"/>
        <v>90270</v>
      </c>
      <c r="K22" s="16">
        <f t="shared" si="10"/>
        <v>1666.6666666666667</v>
      </c>
      <c r="L22" s="16">
        <f>L$5*$F22/F$5</f>
        <v>1851.851851851852</v>
      </c>
      <c r="M22" s="16">
        <f t="shared" si="11"/>
        <v>2037.037037037037</v>
      </c>
      <c r="N22" s="16">
        <f t="shared" si="5"/>
        <v>35645.555555555555</v>
      </c>
      <c r="O22" s="16">
        <f t="shared" si="6"/>
        <v>71291.111111111109</v>
      </c>
      <c r="P22" s="18">
        <v>50000</v>
      </c>
      <c r="Q22" s="19">
        <f t="shared" si="12"/>
        <v>1.4026994171004645</v>
      </c>
      <c r="R22" s="19">
        <f t="shared" si="13"/>
        <v>2.5324335276331786</v>
      </c>
      <c r="S22" s="16">
        <f t="shared" si="7"/>
        <v>100000</v>
      </c>
      <c r="T22" s="16">
        <f t="shared" si="14"/>
        <v>14354.444444444445</v>
      </c>
      <c r="U22" s="16">
        <f t="shared" si="15"/>
        <v>28708.888888888891</v>
      </c>
      <c r="V22" s="20">
        <f t="shared" si="16"/>
        <v>0.28708888888888889</v>
      </c>
    </row>
    <row r="23" spans="1:22" x14ac:dyDescent="0.25">
      <c r="A23" s="5" t="s">
        <v>45</v>
      </c>
      <c r="B23" s="6" t="s">
        <v>46</v>
      </c>
      <c r="C23" s="12">
        <v>27</v>
      </c>
      <c r="D23" s="13">
        <v>81</v>
      </c>
      <c r="E23" s="12" t="s">
        <v>36</v>
      </c>
      <c r="F23" s="18">
        <v>2</v>
      </c>
      <c r="G23" s="16">
        <f t="shared" si="8"/>
        <v>54</v>
      </c>
      <c r="H23" s="16">
        <f t="shared" si="3"/>
        <v>13770</v>
      </c>
      <c r="I23" s="16">
        <f t="shared" si="9"/>
        <v>27540</v>
      </c>
      <c r="J23" s="16">
        <f t="shared" si="4"/>
        <v>41310</v>
      </c>
      <c r="K23" s="16">
        <f t="shared" si="10"/>
        <v>1666.6666666666667</v>
      </c>
      <c r="L23" s="16">
        <f>L$5*$F23/F$5</f>
        <v>1851.851851851852</v>
      </c>
      <c r="M23" s="16">
        <f t="shared" si="11"/>
        <v>2037.037037037037</v>
      </c>
      <c r="N23" s="16">
        <f t="shared" si="5"/>
        <v>19325.555555555555</v>
      </c>
      <c r="O23" s="16">
        <f t="shared" si="6"/>
        <v>38651.111111111109</v>
      </c>
      <c r="P23" s="18">
        <v>50000</v>
      </c>
      <c r="Q23" s="19">
        <f t="shared" si="12"/>
        <v>2.5872477433450238</v>
      </c>
      <c r="R23" s="19">
        <f t="shared" si="13"/>
        <v>2.137584085551659</v>
      </c>
      <c r="S23" s="16">
        <f t="shared" si="7"/>
        <v>100000</v>
      </c>
      <c r="T23" s="16">
        <f t="shared" si="14"/>
        <v>30674.444444444445</v>
      </c>
      <c r="U23" s="16">
        <f t="shared" si="15"/>
        <v>61348.888888888891</v>
      </c>
      <c r="V23" s="20">
        <f t="shared" si="16"/>
        <v>0.61348888888888886</v>
      </c>
    </row>
    <row r="24" spans="1:22" x14ac:dyDescent="0.25">
      <c r="A24" s="5" t="s">
        <v>47</v>
      </c>
      <c r="B24" s="6" t="s">
        <v>48</v>
      </c>
      <c r="C24" s="12">
        <v>29</v>
      </c>
      <c r="D24" s="13">
        <v>87</v>
      </c>
      <c r="E24" s="12" t="s">
        <v>36</v>
      </c>
      <c r="F24" s="18">
        <v>2</v>
      </c>
      <c r="G24" s="16">
        <f t="shared" si="8"/>
        <v>58</v>
      </c>
      <c r="H24" s="16">
        <f t="shared" si="3"/>
        <v>14790</v>
      </c>
      <c r="I24" s="16">
        <f t="shared" si="9"/>
        <v>29580</v>
      </c>
      <c r="J24" s="16">
        <f t="shared" si="4"/>
        <v>44370</v>
      </c>
      <c r="K24" s="16">
        <f t="shared" si="10"/>
        <v>1666.6666666666667</v>
      </c>
      <c r="L24" s="16">
        <f>L$5*$F24/F$5</f>
        <v>1851.851851851852</v>
      </c>
      <c r="M24" s="16">
        <f t="shared" si="11"/>
        <v>2037.037037037037</v>
      </c>
      <c r="N24" s="16">
        <f t="shared" si="5"/>
        <v>20345.555555555555</v>
      </c>
      <c r="O24" s="16">
        <f t="shared" si="6"/>
        <v>40691.111111111109</v>
      </c>
      <c r="P24" s="18">
        <v>50000</v>
      </c>
      <c r="Q24" s="19">
        <f t="shared" si="12"/>
        <v>2.4575391840969911</v>
      </c>
      <c r="R24" s="19">
        <f t="shared" si="13"/>
        <v>2.1808202719676699</v>
      </c>
      <c r="S24" s="16">
        <f t="shared" si="7"/>
        <v>100000</v>
      </c>
      <c r="T24" s="16">
        <f t="shared" si="14"/>
        <v>29654.444444444445</v>
      </c>
      <c r="U24" s="16">
        <f t="shared" si="15"/>
        <v>59308.888888888891</v>
      </c>
      <c r="V24" s="20">
        <f t="shared" si="16"/>
        <v>0.59308888888888889</v>
      </c>
    </row>
    <row r="25" spans="1:22" x14ac:dyDescent="0.25">
      <c r="A25" s="5" t="s">
        <v>49</v>
      </c>
      <c r="B25" s="6" t="s">
        <v>50</v>
      </c>
      <c r="C25" s="12">
        <v>59</v>
      </c>
      <c r="D25" s="13">
        <v>177</v>
      </c>
      <c r="E25" s="12" t="s">
        <v>51</v>
      </c>
      <c r="F25" s="18">
        <v>2</v>
      </c>
      <c r="G25" s="16">
        <f t="shared" si="8"/>
        <v>118</v>
      </c>
      <c r="H25" s="16">
        <f t="shared" si="3"/>
        <v>30090</v>
      </c>
      <c r="I25" s="16">
        <f t="shared" si="9"/>
        <v>60180</v>
      </c>
      <c r="J25" s="16">
        <f t="shared" si="4"/>
        <v>90270</v>
      </c>
      <c r="K25" s="16">
        <f t="shared" si="10"/>
        <v>1666.6666666666667</v>
      </c>
      <c r="L25" s="16">
        <f>L$5*$F25/F$5</f>
        <v>1851.851851851852</v>
      </c>
      <c r="M25" s="16">
        <f t="shared" si="11"/>
        <v>2037.037037037037</v>
      </c>
      <c r="N25" s="16">
        <f t="shared" si="5"/>
        <v>35645.555555555555</v>
      </c>
      <c r="O25" s="16">
        <f t="shared" si="6"/>
        <v>71291.111111111109</v>
      </c>
      <c r="P25" s="18">
        <v>50000</v>
      </c>
      <c r="Q25" s="19">
        <f t="shared" si="12"/>
        <v>1.4026994171004645</v>
      </c>
      <c r="R25" s="19">
        <f t="shared" si="13"/>
        <v>2.5324335276331786</v>
      </c>
      <c r="S25" s="16">
        <f t="shared" si="7"/>
        <v>100000</v>
      </c>
      <c r="T25" s="16">
        <f t="shared" si="14"/>
        <v>14354.444444444445</v>
      </c>
      <c r="U25" s="16">
        <f t="shared" si="15"/>
        <v>28708.888888888891</v>
      </c>
      <c r="V25" s="20">
        <f t="shared" si="16"/>
        <v>0.28708888888888889</v>
      </c>
    </row>
    <row r="26" spans="1:22" x14ac:dyDescent="0.25">
      <c r="A26" s="5" t="s">
        <v>52</v>
      </c>
      <c r="B26" s="6" t="s">
        <v>53</v>
      </c>
      <c r="C26" s="12">
        <v>35</v>
      </c>
      <c r="D26" s="13">
        <v>105</v>
      </c>
      <c r="E26" s="12" t="s">
        <v>51</v>
      </c>
      <c r="F26" s="18">
        <v>2</v>
      </c>
      <c r="G26" s="16">
        <f t="shared" si="8"/>
        <v>70</v>
      </c>
      <c r="H26" s="16">
        <f t="shared" si="3"/>
        <v>17850</v>
      </c>
      <c r="I26" s="16">
        <f t="shared" si="9"/>
        <v>35700</v>
      </c>
      <c r="J26" s="16">
        <f t="shared" si="4"/>
        <v>53550</v>
      </c>
      <c r="K26" s="16">
        <f t="shared" si="10"/>
        <v>1666.6666666666667</v>
      </c>
      <c r="L26" s="16">
        <f>L$5*$F26/F$5</f>
        <v>1851.851851851852</v>
      </c>
      <c r="M26" s="16">
        <f t="shared" si="11"/>
        <v>2037.037037037037</v>
      </c>
      <c r="N26" s="16">
        <f t="shared" si="5"/>
        <v>23405.555555555555</v>
      </c>
      <c r="O26" s="16">
        <f t="shared" si="6"/>
        <v>46811.111111111109</v>
      </c>
      <c r="P26" s="18">
        <v>50000</v>
      </c>
      <c r="Q26" s="19">
        <f t="shared" si="12"/>
        <v>2.1362449560882983</v>
      </c>
      <c r="R26" s="19">
        <f t="shared" si="13"/>
        <v>2.2879183479705674</v>
      </c>
      <c r="S26" s="16">
        <f t="shared" si="7"/>
        <v>100000</v>
      </c>
      <c r="T26" s="16">
        <f t="shared" si="14"/>
        <v>26594.444444444445</v>
      </c>
      <c r="U26" s="16">
        <f t="shared" si="15"/>
        <v>53188.888888888891</v>
      </c>
      <c r="V26" s="20">
        <f t="shared" si="16"/>
        <v>0.53188888888888886</v>
      </c>
    </row>
    <row r="27" spans="1:22" x14ac:dyDescent="0.25">
      <c r="A27" s="5" t="s">
        <v>54</v>
      </c>
      <c r="B27" s="6" t="s">
        <v>55</v>
      </c>
      <c r="C27" s="12">
        <v>45</v>
      </c>
      <c r="D27" s="13">
        <v>135</v>
      </c>
      <c r="E27" s="12" t="s">
        <v>51</v>
      </c>
      <c r="F27" s="18">
        <v>2</v>
      </c>
      <c r="G27" s="16">
        <f t="shared" si="8"/>
        <v>90</v>
      </c>
      <c r="H27" s="16">
        <f t="shared" si="3"/>
        <v>22950</v>
      </c>
      <c r="I27" s="16">
        <f t="shared" si="9"/>
        <v>45900</v>
      </c>
      <c r="J27" s="16">
        <f t="shared" si="4"/>
        <v>68850</v>
      </c>
      <c r="K27" s="16">
        <f t="shared" si="10"/>
        <v>1666.6666666666667</v>
      </c>
      <c r="L27" s="16">
        <f>L$5*$F27/F$5</f>
        <v>1851.851851851852</v>
      </c>
      <c r="M27" s="16">
        <f t="shared" si="11"/>
        <v>2037.037037037037</v>
      </c>
      <c r="N27" s="16">
        <f t="shared" si="5"/>
        <v>28505.555555555555</v>
      </c>
      <c r="O27" s="16">
        <f t="shared" si="6"/>
        <v>57011.111111111109</v>
      </c>
      <c r="P27" s="18">
        <v>50000</v>
      </c>
      <c r="Q27" s="19">
        <f t="shared" si="12"/>
        <v>1.7540440459949329</v>
      </c>
      <c r="R27" s="19">
        <f t="shared" si="13"/>
        <v>2.4153186513350224</v>
      </c>
      <c r="S27" s="16">
        <f t="shared" si="7"/>
        <v>100000</v>
      </c>
      <c r="T27" s="16">
        <f t="shared" si="14"/>
        <v>21494.444444444445</v>
      </c>
      <c r="U27" s="16">
        <f t="shared" si="15"/>
        <v>42988.888888888891</v>
      </c>
      <c r="V27" s="20">
        <f t="shared" si="16"/>
        <v>0.42988888888888893</v>
      </c>
    </row>
    <row r="28" spans="1:22" x14ac:dyDescent="0.25">
      <c r="A28" s="5" t="s">
        <v>56</v>
      </c>
      <c r="B28" s="6" t="s">
        <v>57</v>
      </c>
      <c r="C28" s="12">
        <v>16</v>
      </c>
      <c r="D28" s="13">
        <v>48</v>
      </c>
      <c r="E28" s="12" t="s">
        <v>51</v>
      </c>
      <c r="F28" s="18">
        <v>2</v>
      </c>
      <c r="G28" s="16">
        <f t="shared" si="8"/>
        <v>32</v>
      </c>
      <c r="H28" s="16">
        <f t="shared" si="3"/>
        <v>8160</v>
      </c>
      <c r="I28" s="16">
        <f t="shared" si="9"/>
        <v>16320</v>
      </c>
      <c r="J28" s="16">
        <f t="shared" si="4"/>
        <v>24480</v>
      </c>
      <c r="K28" s="16">
        <f t="shared" si="10"/>
        <v>1666.6666666666667</v>
      </c>
      <c r="L28" s="16">
        <f>L$5*$F28/F$5</f>
        <v>1851.851851851852</v>
      </c>
      <c r="M28" s="16">
        <f t="shared" si="11"/>
        <v>2037.037037037037</v>
      </c>
      <c r="N28" s="16">
        <f t="shared" si="5"/>
        <v>13715.555555555555</v>
      </c>
      <c r="O28" s="16">
        <f t="shared" si="6"/>
        <v>27431.111111111109</v>
      </c>
      <c r="P28" s="18">
        <v>50000</v>
      </c>
      <c r="Q28" s="19">
        <f t="shared" si="12"/>
        <v>3.6454957874270901</v>
      </c>
      <c r="R28" s="19">
        <f t="shared" si="13"/>
        <v>1.7848347375243034</v>
      </c>
      <c r="S28" s="16">
        <f t="shared" si="7"/>
        <v>100000</v>
      </c>
      <c r="T28" s="16">
        <f t="shared" si="14"/>
        <v>36284.444444444445</v>
      </c>
      <c r="U28" s="16">
        <f t="shared" si="15"/>
        <v>72568.888888888891</v>
      </c>
      <c r="V28" s="20">
        <f t="shared" si="16"/>
        <v>0.72568888888888894</v>
      </c>
    </row>
    <row r="29" spans="1:22" x14ac:dyDescent="0.25">
      <c r="A29" s="5" t="s">
        <v>58</v>
      </c>
      <c r="B29" s="6" t="s">
        <v>59</v>
      </c>
      <c r="C29" s="12">
        <v>69</v>
      </c>
      <c r="D29" s="13">
        <v>207</v>
      </c>
      <c r="E29" s="12" t="s">
        <v>51</v>
      </c>
      <c r="F29" s="18">
        <v>2</v>
      </c>
      <c r="G29" s="16">
        <f t="shared" si="8"/>
        <v>138</v>
      </c>
      <c r="H29" s="16">
        <f t="shared" si="3"/>
        <v>35190</v>
      </c>
      <c r="I29" s="16">
        <f t="shared" si="9"/>
        <v>70380</v>
      </c>
      <c r="J29" s="16">
        <f t="shared" si="4"/>
        <v>105570</v>
      </c>
      <c r="K29" s="16">
        <f t="shared" si="10"/>
        <v>1666.6666666666667</v>
      </c>
      <c r="L29" s="16">
        <f>L$5*$F29/F$5</f>
        <v>1851.851851851852</v>
      </c>
      <c r="M29" s="16">
        <f t="shared" si="11"/>
        <v>2037.037037037037</v>
      </c>
      <c r="N29" s="16">
        <f t="shared" si="5"/>
        <v>40745.555555555555</v>
      </c>
      <c r="O29" s="16">
        <f t="shared" si="6"/>
        <v>81491.111111111109</v>
      </c>
      <c r="P29" s="18">
        <v>50000</v>
      </c>
      <c r="Q29" s="19">
        <f t="shared" si="12"/>
        <v>1.2271277030896348</v>
      </c>
      <c r="R29" s="19">
        <f t="shared" si="13"/>
        <v>2.5909574323034552</v>
      </c>
      <c r="S29" s="16">
        <f t="shared" si="7"/>
        <v>100000</v>
      </c>
      <c r="T29" s="16">
        <f t="shared" si="14"/>
        <v>9254.4444444444453</v>
      </c>
      <c r="U29" s="16">
        <f t="shared" si="15"/>
        <v>18508.888888888891</v>
      </c>
      <c r="V29" s="20">
        <f t="shared" si="16"/>
        <v>0.18508888888888891</v>
      </c>
    </row>
    <row r="30" spans="1:22" x14ac:dyDescent="0.25">
      <c r="A30" s="5" t="s">
        <v>60</v>
      </c>
      <c r="B30" s="6" t="s">
        <v>61</v>
      </c>
      <c r="C30" s="12">
        <v>33</v>
      </c>
      <c r="D30" s="13">
        <v>99</v>
      </c>
      <c r="E30" s="12" t="s">
        <v>51</v>
      </c>
      <c r="F30" s="18">
        <v>2</v>
      </c>
      <c r="G30" s="16">
        <f t="shared" si="8"/>
        <v>66</v>
      </c>
      <c r="H30" s="16">
        <f t="shared" si="3"/>
        <v>16830</v>
      </c>
      <c r="I30" s="16">
        <f t="shared" si="9"/>
        <v>33660</v>
      </c>
      <c r="J30" s="16">
        <f t="shared" si="4"/>
        <v>50490</v>
      </c>
      <c r="K30" s="16">
        <f t="shared" si="10"/>
        <v>1666.6666666666667</v>
      </c>
      <c r="L30" s="16">
        <f>L$5*$F30/F$5</f>
        <v>1851.851851851852</v>
      </c>
      <c r="M30" s="16">
        <f t="shared" si="11"/>
        <v>2037.037037037037</v>
      </c>
      <c r="N30" s="16">
        <f t="shared" si="5"/>
        <v>22385.555555555555</v>
      </c>
      <c r="O30" s="16">
        <f t="shared" si="6"/>
        <v>44771.111111111109</v>
      </c>
      <c r="P30" s="18">
        <v>50000</v>
      </c>
      <c r="Q30" s="19">
        <f t="shared" si="12"/>
        <v>2.2335831637464634</v>
      </c>
      <c r="R30" s="19">
        <f t="shared" si="13"/>
        <v>2.2554722787511787</v>
      </c>
      <c r="S30" s="16">
        <f t="shared" si="7"/>
        <v>100000</v>
      </c>
      <c r="T30" s="16">
        <f t="shared" si="14"/>
        <v>27614.444444444445</v>
      </c>
      <c r="U30" s="16">
        <f t="shared" si="15"/>
        <v>55228.888888888891</v>
      </c>
      <c r="V30" s="20">
        <f t="shared" si="16"/>
        <v>0.55228888888888894</v>
      </c>
    </row>
    <row r="31" spans="1:22" x14ac:dyDescent="0.25">
      <c r="A31" s="5" t="s">
        <v>62</v>
      </c>
      <c r="B31" s="6" t="s">
        <v>63</v>
      </c>
      <c r="C31" s="12">
        <v>25</v>
      </c>
      <c r="D31" s="13">
        <v>75</v>
      </c>
      <c r="E31" s="12" t="s">
        <v>51</v>
      </c>
      <c r="F31" s="18">
        <v>2</v>
      </c>
      <c r="G31" s="16">
        <f t="shared" si="8"/>
        <v>50</v>
      </c>
      <c r="H31" s="16">
        <f t="shared" si="3"/>
        <v>12750</v>
      </c>
      <c r="I31" s="16">
        <f t="shared" si="9"/>
        <v>25500</v>
      </c>
      <c r="J31" s="16">
        <f t="shared" si="4"/>
        <v>38250</v>
      </c>
      <c r="K31" s="16">
        <f t="shared" si="10"/>
        <v>1666.6666666666667</v>
      </c>
      <c r="L31" s="16">
        <f>L$5*$F31/F$5</f>
        <v>1851.851851851852</v>
      </c>
      <c r="M31" s="16">
        <f t="shared" si="11"/>
        <v>2037.037037037037</v>
      </c>
      <c r="N31" s="16">
        <f t="shared" si="5"/>
        <v>18305.555555555555</v>
      </c>
      <c r="O31" s="16">
        <f t="shared" si="6"/>
        <v>36611.111111111109</v>
      </c>
      <c r="P31" s="18">
        <v>50000</v>
      </c>
      <c r="Q31" s="19">
        <f t="shared" si="12"/>
        <v>2.7314112291350532</v>
      </c>
      <c r="R31" s="19">
        <f t="shared" si="13"/>
        <v>2.0895295902883158</v>
      </c>
      <c r="S31" s="16">
        <f t="shared" si="7"/>
        <v>100000</v>
      </c>
      <c r="T31" s="16">
        <f t="shared" si="14"/>
        <v>31694.444444444445</v>
      </c>
      <c r="U31" s="16">
        <f t="shared" si="15"/>
        <v>63388.888888888891</v>
      </c>
      <c r="V31" s="20">
        <f t="shared" si="16"/>
        <v>0.63388888888888895</v>
      </c>
    </row>
    <row r="32" spans="1:22" x14ac:dyDescent="0.25">
      <c r="A32" s="5" t="s">
        <v>64</v>
      </c>
      <c r="B32" s="6" t="s">
        <v>65</v>
      </c>
      <c r="C32" s="12">
        <v>35</v>
      </c>
      <c r="D32" s="13">
        <v>105</v>
      </c>
      <c r="E32" s="12" t="s">
        <v>51</v>
      </c>
      <c r="F32" s="18">
        <v>2</v>
      </c>
      <c r="G32" s="16">
        <f t="shared" si="8"/>
        <v>70</v>
      </c>
      <c r="H32" s="16">
        <f t="shared" si="3"/>
        <v>17850</v>
      </c>
      <c r="I32" s="16">
        <f t="shared" si="9"/>
        <v>35700</v>
      </c>
      <c r="J32" s="16">
        <f t="shared" si="4"/>
        <v>53550</v>
      </c>
      <c r="K32" s="16">
        <f t="shared" si="10"/>
        <v>1666.6666666666667</v>
      </c>
      <c r="L32" s="16">
        <f>L$5*$F32/F$5</f>
        <v>1851.851851851852</v>
      </c>
      <c r="M32" s="16">
        <f t="shared" si="11"/>
        <v>2037.037037037037</v>
      </c>
      <c r="N32" s="16">
        <f t="shared" si="5"/>
        <v>23405.555555555555</v>
      </c>
      <c r="O32" s="16">
        <f t="shared" si="6"/>
        <v>46811.111111111109</v>
      </c>
      <c r="P32" s="18">
        <v>50000</v>
      </c>
      <c r="Q32" s="19">
        <f t="shared" si="12"/>
        <v>2.1362449560882983</v>
      </c>
      <c r="R32" s="19">
        <f t="shared" si="13"/>
        <v>2.2879183479705674</v>
      </c>
      <c r="S32" s="16">
        <f t="shared" si="7"/>
        <v>100000</v>
      </c>
      <c r="T32" s="16">
        <f t="shared" si="14"/>
        <v>26594.444444444445</v>
      </c>
      <c r="U32" s="16">
        <f t="shared" si="15"/>
        <v>53188.888888888891</v>
      </c>
      <c r="V32" s="20">
        <f t="shared" si="16"/>
        <v>0.53188888888888886</v>
      </c>
    </row>
    <row r="33" spans="1:22" x14ac:dyDescent="0.25">
      <c r="A33" s="3" t="s">
        <v>66</v>
      </c>
      <c r="B33" s="4" t="s">
        <v>67</v>
      </c>
      <c r="C33" s="12">
        <v>31</v>
      </c>
      <c r="D33" s="12">
        <v>93</v>
      </c>
      <c r="E33" s="13" t="s">
        <v>10</v>
      </c>
      <c r="F33" s="18">
        <v>2</v>
      </c>
      <c r="G33" s="16">
        <f t="shared" si="8"/>
        <v>62</v>
      </c>
      <c r="H33" s="16">
        <f>C33*$B$1</f>
        <v>15810</v>
      </c>
      <c r="I33" s="16">
        <f t="shared" si="9"/>
        <v>31620</v>
      </c>
      <c r="J33" s="16">
        <f>D33*$B$1</f>
        <v>47430</v>
      </c>
      <c r="K33" s="16">
        <f t="shared" si="10"/>
        <v>1666.6666666666667</v>
      </c>
      <c r="L33" s="16">
        <f>L$5*$F33/F$5</f>
        <v>1851.851851851852</v>
      </c>
      <c r="M33" s="16">
        <f t="shared" si="11"/>
        <v>2037.037037037037</v>
      </c>
      <c r="N33" s="16">
        <f>SUM(K33:M33)+H33</f>
        <v>21365.555555555555</v>
      </c>
      <c r="O33" s="16">
        <f>N33*F33</f>
        <v>42731.111111111109</v>
      </c>
      <c r="P33" s="18">
        <v>50000</v>
      </c>
      <c r="Q33" s="19">
        <f t="shared" si="12"/>
        <v>2.3402152998075825</v>
      </c>
      <c r="R33" s="19">
        <f t="shared" si="13"/>
        <v>2.2199282333974728</v>
      </c>
      <c r="S33" s="16">
        <f>P33*F33</f>
        <v>100000</v>
      </c>
      <c r="T33" s="16">
        <f t="shared" si="14"/>
        <v>28634.444444444445</v>
      </c>
      <c r="U33" s="16">
        <f t="shared" si="15"/>
        <v>57268.888888888891</v>
      </c>
      <c r="V33" s="20">
        <f t="shared" si="16"/>
        <v>0.57268888888888891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2022-01-19T11:38:02Z</dcterms:modified>
</cp:coreProperties>
</file>