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sktop\Projects\AeroExpLab5\"/>
    </mc:Choice>
  </mc:AlternateContent>
  <xr:revisionPtr revIDLastSave="0" documentId="13_ncr:1_{ECD8C19D-2F9D-4BC8-BE6B-CAE1AA81838F}" xr6:coauthVersionLast="47" xr6:coauthVersionMax="47" xr10:uidLastSave="{00000000-0000-0000-0000-000000000000}"/>
  <bookViews>
    <workbookView xWindow="645" yWindow="2430" windowWidth="19530" windowHeight="15555" xr2:uid="{4D43AC10-DD45-4DFB-9A27-762744B4B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 a="1"/>
  <c r="I55" i="1" s="1"/>
  <c r="J54" i="1"/>
  <c r="J55" i="1" s="1" a="1"/>
  <c r="J55" i="1" s="1"/>
  <c r="L54" i="1"/>
  <c r="L55" i="1" s="1" a="1"/>
  <c r="L55" i="1" s="1"/>
  <c r="K54" i="1"/>
  <c r="K55" i="1" s="1" a="1"/>
  <c r="K55" i="1" s="1"/>
  <c r="I54" i="1"/>
  <c r="K52" i="1"/>
  <c r="K53" i="1" s="1" a="1"/>
  <c r="K53" i="1" s="1"/>
  <c r="L52" i="1"/>
  <c r="L53" i="1" s="1" a="1"/>
  <c r="L53" i="1" s="1"/>
  <c r="L48" i="1"/>
  <c r="K48" i="1"/>
  <c r="J48" i="1"/>
  <c r="I48" i="1"/>
  <c r="L47" i="1"/>
  <c r="K47" i="1"/>
  <c r="E21" i="1"/>
  <c r="J47" i="1" s="1"/>
  <c r="J49" i="1" s="1"/>
  <c r="B16" i="1"/>
  <c r="B14" i="1"/>
  <c r="I47" i="1" s="1"/>
  <c r="I49" i="1" s="1"/>
  <c r="I52" i="1" l="1"/>
  <c r="I53" i="1" s="1" a="1"/>
  <c r="I53" i="1" s="1"/>
  <c r="J52" i="1"/>
  <c r="J53" i="1" s="1" a="1"/>
  <c r="J53" i="1" s="1"/>
  <c r="K49" i="1"/>
  <c r="L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<sst xmlns="http://schemas.openxmlformats.org/spreadsheetml/2006/main" count="108" uniqueCount="24">
  <si>
    <t>30hz</t>
  </si>
  <si>
    <t>Alpha</t>
  </si>
  <si>
    <t>T1_Re0.036_M0.00_N9.0</t>
  </si>
  <si>
    <t xml:space="preserve"> </t>
  </si>
  <si>
    <t xml:space="preserve"> Alpha</t>
  </si>
  <si>
    <t>60hz</t>
  </si>
  <si>
    <t>T1_Re0.076_M0.00_N9.0</t>
  </si>
  <si>
    <t>wing30</t>
  </si>
  <si>
    <t>T1-11.7 m/s-VLM1-Inviscid</t>
  </si>
  <si>
    <t>wing60</t>
  </si>
  <si>
    <t>T1-5.5 m/s-VLM1-Inviscid</t>
  </si>
  <si>
    <t>Lift Curve</t>
  </si>
  <si>
    <t>0012 Wing</t>
  </si>
  <si>
    <t>4412 Wing</t>
  </si>
  <si>
    <t>0012 Foil</t>
  </si>
  <si>
    <t>4412 Foil</t>
  </si>
  <si>
    <t>30Hz</t>
  </si>
  <si>
    <t>60Hz</t>
  </si>
  <si>
    <t>Std.Dev</t>
  </si>
  <si>
    <t>Cl vs Aoa Max</t>
  </si>
  <si>
    <t>MaxCl30Hz</t>
  </si>
  <si>
    <t>Aoa @ 30Hz</t>
  </si>
  <si>
    <t>MaxCl60Hz</t>
  </si>
  <si>
    <t>Aoa @ 60Hz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</si>
</sst>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4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30Hz Cl V.S.</a:t>
            </a:r>
            <a:r>
              <a:rPr lang="en-US" baseline="0"/>
              <a:t>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0012 Foil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Sheet1!$B$5:$B$21</c:f>
              <c:numCache>
                <c:formatCode>General</c:formatCode>
                <c:ptCount val="17"/>
                <c:pt idx="0">
                  <c:v>-0.7848541</c:v>
                </c:pt>
                <c:pt idx="1">
                  <c:v>-0.68656919999999999</c:v>
                </c:pt>
                <c:pt idx="2">
                  <c:v>-0.50170349999999997</c:v>
                </c:pt>
                <c:pt idx="3">
                  <c:v>-1.019027E-2</c:v>
                </c:pt>
                <c:pt idx="4" formatCode="0.00E+00">
                  <c:v>-7.4033270000000002E-9</c:v>
                </c:pt>
                <c:pt idx="5">
                  <c:v>1.033218E-2</c:v>
                </c:pt>
                <c:pt idx="6">
                  <c:v>0.50167260000000002</c:v>
                </c:pt>
                <c:pt idx="7">
                  <c:v>0.68653359999999997</c:v>
                </c:pt>
                <c:pt idx="8">
                  <c:v>0.78500190000000003</c:v>
                </c:pt>
                <c:pt idx="9">
                  <c:v>0.69985475000000008</c:v>
                </c:pt>
                <c:pt idx="10">
                  <c:v>0.61470760000000002</c:v>
                </c:pt>
                <c:pt idx="11">
                  <c:v>0.65053295</c:v>
                </c:pt>
                <c:pt idx="12">
                  <c:v>0.68635829999999998</c:v>
                </c:pt>
                <c:pt idx="13">
                  <c:v>0.73286549999999995</c:v>
                </c:pt>
                <c:pt idx="14">
                  <c:v>0.79361179999999998</c:v>
                </c:pt>
                <c:pt idx="15">
                  <c:v>0.8580274</c:v>
                </c:pt>
                <c:pt idx="16">
                  <c:v>0.91268550000000004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CD0-425F-AF6E-657F0D2ADA46}"/>
            </c:ext>
          </c:extLst>
        </c:ser>
        <c:ser>
          <c:idx val="1"/>
          <c:order val="1"/>
          <c:tx>
            <c:v>4412 Foil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Sheet1!$E$5:$E$21</c:f>
              <c:numCache>
                <c:formatCode>General</c:formatCode>
                <c:ptCount val="17"/>
                <c:pt idx="0">
                  <c:v>-0.29589169999999998</c:v>
                </c:pt>
                <c:pt idx="1">
                  <c:v>-0.29816429999999999</c:v>
                </c:pt>
                <c:pt idx="2">
                  <c:v>-0.38183669999999997</c:v>
                </c:pt>
                <c:pt idx="3">
                  <c:v>-0.17154</c:v>
                </c:pt>
                <c:pt idx="4">
                  <c:v>3.0462190000000002E-3</c:v>
                </c:pt>
                <c:pt idx="5">
                  <c:v>0.25169079999999999</c:v>
                </c:pt>
                <c:pt idx="6">
                  <c:v>0.43906679999999998</c:v>
                </c:pt>
                <c:pt idx="7">
                  <c:v>0.59318950000000004</c:v>
                </c:pt>
                <c:pt idx="8">
                  <c:v>0.59128820000000004</c:v>
                </c:pt>
                <c:pt idx="9">
                  <c:v>0.70749700000000004</c:v>
                </c:pt>
                <c:pt idx="10">
                  <c:v>0.80713330000000005</c:v>
                </c:pt>
                <c:pt idx="11">
                  <c:v>0.85608799999999996</c:v>
                </c:pt>
                <c:pt idx="12">
                  <c:v>0.91154290000000004</c:v>
                </c:pt>
                <c:pt idx="13">
                  <c:v>0.94723930000000001</c:v>
                </c:pt>
                <c:pt idx="14">
                  <c:v>1.006491</c:v>
                </c:pt>
                <c:pt idx="15">
                  <c:v>1.066756</c:v>
                </c:pt>
                <c:pt idx="16">
                  <c:v>1.0968884999999999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CD0-425F-AF6E-657F0D2ADA46}"/>
            </c:ext>
          </c:extLst>
        </c:ser>
        <c:ser>
          <c:idx val="2"/>
          <c:order val="2"/>
          <c:tx>
            <c:v>0012 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Sheet1!$B$45:$B$61</c:f>
              <c:numCache>
                <c:formatCode>General</c:formatCode>
                <c:ptCount val="17"/>
                <c:pt idx="0">
                  <c:v>-0.28418120000000002</c:v>
                </c:pt>
                <c:pt idx="1">
                  <c:v>-0.21421760000000001</c:v>
                </c:pt>
                <c:pt idx="2">
                  <c:v>-0.1433297</c:v>
                </c:pt>
                <c:pt idx="3">
                  <c:v>-7.1820789999999995E-2</c:v>
                </c:pt>
                <c:pt idx="4">
                  <c:v>0</c:v>
                </c:pt>
                <c:pt idx="5">
                  <c:v>7.1820789999999995E-2</c:v>
                </c:pt>
                <c:pt idx="6">
                  <c:v>0.1433297</c:v>
                </c:pt>
                <c:pt idx="7">
                  <c:v>0.21421760000000001</c:v>
                </c:pt>
                <c:pt idx="8">
                  <c:v>0.28418120000000002</c:v>
                </c:pt>
                <c:pt idx="9">
                  <c:v>0.3529255</c:v>
                </c:pt>
                <c:pt idx="10">
                  <c:v>0.4201664</c:v>
                </c:pt>
                <c:pt idx="11">
                  <c:v>0.4856337</c:v>
                </c:pt>
                <c:pt idx="12">
                  <c:v>0.54907289999999997</c:v>
                </c:pt>
                <c:pt idx="13">
                  <c:v>0.61024780000000001</c:v>
                </c:pt>
                <c:pt idx="14">
                  <c:v>0.66894260000000005</c:v>
                </c:pt>
                <c:pt idx="15">
                  <c:v>0.72496329999999998</c:v>
                </c:pt>
                <c:pt idx="16">
                  <c:v>0.77813960000000004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CD0-425F-AF6E-657F0D2ADA46}"/>
            </c:ext>
          </c:extLst>
        </c:ser>
        <c:ser>
          <c:idx val="3"/>
          <c:order val="3"/>
          <c:tx>
            <c:v>4412 Wing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Sheet1!$E$45:$E$61</c:f>
              <c:numCache>
                <c:formatCode>General</c:formatCode>
                <c:ptCount val="17"/>
                <c:pt idx="0">
                  <c:v>-0.1184032</c:v>
                </c:pt>
                <c:pt idx="1">
                  <c:v>-4.3723310000000001E-2</c:v>
                </c:pt>
                <c:pt idx="2">
                  <c:v>3.1315620000000002E-2</c:v>
                </c:pt>
                <c:pt idx="3">
                  <c:v>0.1063955</c:v>
                </c:pt>
                <c:pt idx="4">
                  <c:v>0.18119740000000001</c:v>
                </c:pt>
                <c:pt idx="5">
                  <c:v>0.25540429999999997</c:v>
                </c:pt>
                <c:pt idx="6">
                  <c:v>0.3287041</c:v>
                </c:pt>
                <c:pt idx="7">
                  <c:v>0.40079209999999998</c:v>
                </c:pt>
                <c:pt idx="8">
                  <c:v>0.47137430000000002</c:v>
                </c:pt>
                <c:pt idx="9">
                  <c:v>0.54016940000000002</c:v>
                </c:pt>
                <c:pt idx="10">
                  <c:v>0.60691170000000005</c:v>
                </c:pt>
                <c:pt idx="11">
                  <c:v>0.67135330000000004</c:v>
                </c:pt>
                <c:pt idx="12">
                  <c:v>0.73326610000000003</c:v>
                </c:pt>
                <c:pt idx="13">
                  <c:v>0.79244389999999998</c:v>
                </c:pt>
                <c:pt idx="14">
                  <c:v>0.84870400000000001</c:v>
                </c:pt>
                <c:pt idx="15">
                  <c:v>0.90188869999999999</c:v>
                </c:pt>
                <c:pt idx="16">
                  <c:v>0.9518664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CD0-425F-AF6E-657F0D2AD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622256"/>
        <c:axId val="1590607376"/>
      </c:lineChart>
      <c:catAx>
        <c:axId val="159062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07376"/>
        <c:crosses val="autoZero"/>
        <c:auto val="1"/>
        <c:lblAlgn val="ctr"/>
        <c:lblOffset val="100"/>
        <c:noMultiLvlLbl val="0"/>
      </c:catAx>
      <c:valAx>
        <c:axId val="15906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60Hz Cl V.S.</a:t>
            </a:r>
            <a:r>
              <a:rPr lang="en-US" baseline="0"/>
              <a:t>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0012 Foil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Sheet1!$B$25:$B$41</c:f>
              <c:numCache>
                <c:formatCode>General</c:formatCode>
                <c:ptCount val="17"/>
                <c:pt idx="0">
                  <c:v>-0.84395600000000004</c:v>
                </c:pt>
                <c:pt idx="1">
                  <c:v>-0.68607050000000003</c:v>
                </c:pt>
                <c:pt idx="2">
                  <c:v>-0.53922270000000005</c:v>
                </c:pt>
                <c:pt idx="3">
                  <c:v>-0.37455050000000001</c:v>
                </c:pt>
                <c:pt idx="4" formatCode="0.00E+00">
                  <c:v>1.7670410000000001E-7</c:v>
                </c:pt>
                <c:pt idx="5">
                  <c:v>0.37445929999999999</c:v>
                </c:pt>
                <c:pt idx="6">
                  <c:v>0.53911540000000002</c:v>
                </c:pt>
                <c:pt idx="7">
                  <c:v>0.68600499999999998</c:v>
                </c:pt>
                <c:pt idx="8">
                  <c:v>0.84397759999999999</c:v>
                </c:pt>
                <c:pt idx="9">
                  <c:v>0.911466</c:v>
                </c:pt>
                <c:pt idx="10">
                  <c:v>0.61668319999999999</c:v>
                </c:pt>
                <c:pt idx="11">
                  <c:v>0.66043870000000005</c:v>
                </c:pt>
                <c:pt idx="12">
                  <c:v>0.71747780000000005</c:v>
                </c:pt>
                <c:pt idx="13">
                  <c:v>0.73593330000000001</c:v>
                </c:pt>
                <c:pt idx="14">
                  <c:v>0.79201999999999995</c:v>
                </c:pt>
                <c:pt idx="15">
                  <c:v>0.85400900000000002</c:v>
                </c:pt>
                <c:pt idx="16">
                  <c:v>0.91666360000000002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8-40A2-9AD6-0485484671EE}"/>
            </c:ext>
          </c:extLst>
        </c:ser>
        <c:ser>
          <c:idx val="1"/>
          <c:order val="1"/>
          <c:tx>
            <c:v>4412 Foil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Sheet1!$E$25:$E$41</c:f>
              <c:numCache>
                <c:formatCode>General</c:formatCode>
                <c:ptCount val="17"/>
                <c:pt idx="0">
                  <c:v>-0.4342337</c:v>
                </c:pt>
                <c:pt idx="1">
                  <c:v>-0.4446659</c:v>
                </c:pt>
                <c:pt idx="2">
                  <c:v>-0.27583449999999998</c:v>
                </c:pt>
                <c:pt idx="3">
                  <c:v>5.7532479999999997E-2</c:v>
                </c:pt>
                <c:pt idx="4">
                  <c:v>0.34945900000000002</c:v>
                </c:pt>
                <c:pt idx="5">
                  <c:v>0.60256149999999997</c:v>
                </c:pt>
                <c:pt idx="6">
                  <c:v>0.83821020000000002</c:v>
                </c:pt>
                <c:pt idx="7">
                  <c:v>1.0254019999999999</c:v>
                </c:pt>
                <c:pt idx="8">
                  <c:v>1.2507809999999999</c:v>
                </c:pt>
                <c:pt idx="9">
                  <c:v>1.3685609999999999</c:v>
                </c:pt>
                <c:pt idx="10">
                  <c:v>1.3407370000000001</c:v>
                </c:pt>
                <c:pt idx="11">
                  <c:v>1.4199459999999999</c:v>
                </c:pt>
                <c:pt idx="12">
                  <c:v>1.2206779999999999</c:v>
                </c:pt>
                <c:pt idx="13">
                  <c:v>0.97813830000000002</c:v>
                </c:pt>
                <c:pt idx="14">
                  <c:v>1.026602</c:v>
                </c:pt>
                <c:pt idx="15">
                  <c:v>1.073623</c:v>
                </c:pt>
                <c:pt idx="16">
                  <c:v>1.1275139999999999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8-40A2-9AD6-0485484671EE}"/>
            </c:ext>
          </c:extLst>
        </c:ser>
        <c:ser>
          <c:idx val="2"/>
          <c:order val="2"/>
          <c:tx>
            <c:v>0012 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Sheet1!$B$65:$B$81</c:f>
              <c:numCache>
                <c:formatCode>General</c:formatCode>
                <c:ptCount val="17"/>
                <c:pt idx="0">
                  <c:v>-0.28418120000000002</c:v>
                </c:pt>
                <c:pt idx="1">
                  <c:v>-0.21421760000000001</c:v>
                </c:pt>
                <c:pt idx="2">
                  <c:v>-0.1433297</c:v>
                </c:pt>
                <c:pt idx="3">
                  <c:v>-7.1820789999999995E-2</c:v>
                </c:pt>
                <c:pt idx="4">
                  <c:v>0</c:v>
                </c:pt>
                <c:pt idx="5">
                  <c:v>7.1820789999999995E-2</c:v>
                </c:pt>
                <c:pt idx="6">
                  <c:v>0.1433297</c:v>
                </c:pt>
                <c:pt idx="7">
                  <c:v>0.21421760000000001</c:v>
                </c:pt>
                <c:pt idx="8">
                  <c:v>0.28418120000000002</c:v>
                </c:pt>
                <c:pt idx="9">
                  <c:v>0.3529255</c:v>
                </c:pt>
                <c:pt idx="10">
                  <c:v>0.4201664</c:v>
                </c:pt>
                <c:pt idx="11">
                  <c:v>0.4856337</c:v>
                </c:pt>
                <c:pt idx="12">
                  <c:v>0.54907289999999997</c:v>
                </c:pt>
                <c:pt idx="13">
                  <c:v>0.61024780000000001</c:v>
                </c:pt>
                <c:pt idx="14">
                  <c:v>0.66894260000000005</c:v>
                </c:pt>
                <c:pt idx="15">
                  <c:v>0.72496329999999998</c:v>
                </c:pt>
                <c:pt idx="16">
                  <c:v>0.77813960000000004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8-40A2-9AD6-0485484671EE}"/>
            </c:ext>
          </c:extLst>
        </c:ser>
        <c:ser>
          <c:idx val="3"/>
          <c:order val="3"/>
          <c:tx>
            <c:v>4412 Wing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Sheet1!$A$5:$A$21</c:f>
              <c:numCache>
                <c:formatCode>General</c:formatCode>
                <c:ptCount val="17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</c:numCache>
            </c:numRef>
          </c:cat>
          <c:val>
            <c:numRef>
              <c:f>Sheet1!$E$65:$E$81</c:f>
              <c:numCache>
                <c:formatCode>General</c:formatCode>
                <c:ptCount val="17"/>
                <c:pt idx="0">
                  <c:v>-0.1184032</c:v>
                </c:pt>
                <c:pt idx="1">
                  <c:v>-4.3723310000000001E-2</c:v>
                </c:pt>
                <c:pt idx="2">
                  <c:v>3.1315620000000002E-2</c:v>
                </c:pt>
                <c:pt idx="3">
                  <c:v>0.1063955</c:v>
                </c:pt>
                <c:pt idx="4">
                  <c:v>0.18119740000000001</c:v>
                </c:pt>
                <c:pt idx="5">
                  <c:v>0.25540429999999997</c:v>
                </c:pt>
                <c:pt idx="6">
                  <c:v>0.3287041</c:v>
                </c:pt>
                <c:pt idx="7">
                  <c:v>0.40079209999999998</c:v>
                </c:pt>
                <c:pt idx="8">
                  <c:v>0.47137430000000002</c:v>
                </c:pt>
                <c:pt idx="9">
                  <c:v>0.54016940000000002</c:v>
                </c:pt>
                <c:pt idx="10">
                  <c:v>0.60691170000000005</c:v>
                </c:pt>
                <c:pt idx="11">
                  <c:v>0.67135330000000004</c:v>
                </c:pt>
                <c:pt idx="12">
                  <c:v>0.73326610000000003</c:v>
                </c:pt>
                <c:pt idx="13">
                  <c:v>0.79244389999999998</c:v>
                </c:pt>
                <c:pt idx="14">
                  <c:v>0.84870400000000001</c:v>
                </c:pt>
                <c:pt idx="15">
                  <c:v>0.90188869999999999</c:v>
                </c:pt>
                <c:pt idx="16">
                  <c:v>0.9518664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68-40A2-9AD6-048548467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622256"/>
        <c:axId val="1590607376"/>
      </c:lineChart>
      <c:catAx>
        <c:axId val="159062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07376"/>
        <c:crosses val="autoZero"/>
        <c:auto val="1"/>
        <c:lblAlgn val="ctr"/>
        <c:lblOffset val="100"/>
        <c:noMultiLvlLbl val="0"/>
      </c:catAx>
      <c:valAx>
        <c:axId val="15906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8</xdr:row>
      <xdr:rowOff>52387</xdr:rowOff>
    </xdr:from>
    <xdr:to>
      <xdr:col>13</xdr:col>
      <xdr:colOff>581025</xdr:colOff>
      <xdr:row>22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F2B7F-AF02-89E5-CA1F-E5A4FFBDA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25</xdr:row>
      <xdr:rowOff>28575</xdr:rowOff>
    </xdr:from>
    <xdr:to>
      <xdr:col>14</xdr:col>
      <xdr:colOff>47625</xdr:colOff>
      <xdr:row>39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55B32A-103F-4B1C-AE0D-7C7AA4268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D4B86-4021-44CB-8ACB-C6233C70FCAE}" name="Table2" displayName="Table2" ref="H45:L49" totalsRowShown="0" headerRowDxfId="8" dataDxfId="7">
  <autoFilter ref="H45:L49" xr:uid="{39DD4B86-4021-44CB-8ACB-C6233C70FCAE}"/>
  <tableColumns count="5">
    <tableColumn id="1" xr3:uid="{FCBBB113-6D43-46B0-9DB4-D90C52F728E5}" name="Lift Curve" dataDxfId="13"/>
    <tableColumn id="2" xr3:uid="{5A706099-9D85-4E2A-AD69-92CF2BCA3521}" name="0012 Foil" dataDxfId="12"/>
    <tableColumn id="3" xr3:uid="{71CE2895-FACB-4A3C-BC06-6636966E8D04}" name="4412 Foil" dataDxfId="11"/>
    <tableColumn id="4" xr3:uid="{794C5C92-F790-46F5-AF03-66B6AF32C332}" name="0012 Wing" dataDxfId="10"/>
    <tableColumn id="5" xr3:uid="{3BD051DE-432F-4CAD-A51E-F5B83D360871}" name="4412 Wing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9FDAE-5C2E-4C73-8239-03461AFDB317}" name="Table3" displayName="Table3" ref="H51:L55" totalsRowShown="0" headerRowDxfId="1" dataDxfId="0">
  <autoFilter ref="H51:L55" xr:uid="{4259FDAE-5C2E-4C73-8239-03461AFDB317}"/>
  <tableColumns count="5">
    <tableColumn id="1" xr3:uid="{701896EC-E75C-40C6-83E6-518B8AD52A5B}" name="Cl vs Aoa Max" dataDxfId="6"/>
    <tableColumn id="2" xr3:uid="{37CBA511-20CA-4068-8249-CC7D085B489D}" name="0012 Foil" dataDxfId="5"/>
    <tableColumn id="3" xr3:uid="{EAF5027A-C79C-4A95-A74B-50A8BC5EA428}" name="4412 Foil" dataDxfId="4"/>
    <tableColumn id="4" xr3:uid="{50DE5590-AB75-4133-9924-4EF6EEBF531B}" name="0012 Wing" dataDxfId="3"/>
    <tableColumn id="5" xr3:uid="{3CB1198E-13BE-4A35-8F16-24228D184BD7}" name="4412 Wing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DA1D-F194-4B17-8664-815D9B230481}">
  <dimension ref="A1:L81"/>
  <sheetViews>
    <sheetView tabSelected="1" topLeftCell="A35" workbookViewId="0">
      <selection activeCell="K59" sqref="K59"/>
    </sheetView>
  </sheetViews>
  <sheetFormatPr defaultRowHeight="15" x14ac:dyDescent="0.25"/>
  <cols>
    <col min="1" max="1" width="7.140625" bestFit="1" customWidth="1"/>
    <col min="2" max="2" width="24.42578125" bestFit="1" customWidth="1"/>
    <col min="3" max="3" width="1.42578125" bestFit="1" customWidth="1"/>
    <col min="4" max="4" width="6.5703125" bestFit="1" customWidth="1"/>
    <col min="5" max="5" width="24.42578125" bestFit="1" customWidth="1"/>
    <col min="8" max="8" width="15.28515625" customWidth="1"/>
    <col min="9" max="10" width="11" bestFit="1" customWidth="1"/>
    <col min="11" max="12" width="12.28515625" bestFit="1" customWidth="1"/>
  </cols>
  <sheetData>
    <row r="1" spans="1:5" x14ac:dyDescent="0.25">
      <c r="A1" t="s">
        <v>0</v>
      </c>
    </row>
    <row r="3" spans="1:5" x14ac:dyDescent="0.25">
      <c r="A3">
        <v>12</v>
      </c>
      <c r="D3">
        <v>4412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2</v>
      </c>
    </row>
    <row r="5" spans="1:5" x14ac:dyDescent="0.25">
      <c r="A5">
        <v>-8</v>
      </c>
      <c r="B5">
        <v>-0.7848541</v>
      </c>
      <c r="C5" t="s">
        <v>3</v>
      </c>
      <c r="D5">
        <v>-8</v>
      </c>
      <c r="E5">
        <v>-0.29589169999999998</v>
      </c>
    </row>
    <row r="6" spans="1:5" x14ac:dyDescent="0.25">
      <c r="A6">
        <v>-6</v>
      </c>
      <c r="B6">
        <v>-0.68656919999999999</v>
      </c>
      <c r="C6" t="s">
        <v>3</v>
      </c>
      <c r="D6">
        <v>-6</v>
      </c>
      <c r="E6">
        <v>-0.29816429999999999</v>
      </c>
    </row>
    <row r="7" spans="1:5" x14ac:dyDescent="0.25">
      <c r="A7">
        <v>-4</v>
      </c>
      <c r="B7">
        <v>-0.50170349999999997</v>
      </c>
      <c r="C7" t="s">
        <v>3</v>
      </c>
      <c r="D7">
        <v>-4</v>
      </c>
      <c r="E7">
        <v>-0.38183669999999997</v>
      </c>
    </row>
    <row r="8" spans="1:5" x14ac:dyDescent="0.25">
      <c r="A8">
        <v>-2</v>
      </c>
      <c r="B8">
        <v>-1.019027E-2</v>
      </c>
      <c r="C8" t="s">
        <v>3</v>
      </c>
      <c r="D8">
        <v>-2</v>
      </c>
      <c r="E8">
        <v>-0.17154</v>
      </c>
    </row>
    <row r="9" spans="1:5" x14ac:dyDescent="0.25">
      <c r="A9">
        <v>0</v>
      </c>
      <c r="B9" s="1">
        <v>-7.4033270000000002E-9</v>
      </c>
      <c r="C9" t="s">
        <v>3</v>
      </c>
      <c r="D9">
        <v>0</v>
      </c>
      <c r="E9">
        <v>3.0462190000000002E-3</v>
      </c>
    </row>
    <row r="10" spans="1:5" x14ac:dyDescent="0.25">
      <c r="A10">
        <v>2</v>
      </c>
      <c r="B10">
        <v>1.033218E-2</v>
      </c>
      <c r="C10" t="s">
        <v>3</v>
      </c>
      <c r="D10">
        <v>2</v>
      </c>
      <c r="E10">
        <v>0.25169079999999999</v>
      </c>
    </row>
    <row r="11" spans="1:5" x14ac:dyDescent="0.25">
      <c r="A11">
        <v>4</v>
      </c>
      <c r="B11">
        <v>0.50167260000000002</v>
      </c>
      <c r="C11" t="s">
        <v>3</v>
      </c>
      <c r="D11">
        <v>4</v>
      </c>
      <c r="E11">
        <v>0.43906679999999998</v>
      </c>
    </row>
    <row r="12" spans="1:5" x14ac:dyDescent="0.25">
      <c r="A12">
        <v>6</v>
      </c>
      <c r="B12">
        <v>0.68653359999999997</v>
      </c>
      <c r="C12" t="s">
        <v>3</v>
      </c>
      <c r="D12">
        <v>6</v>
      </c>
      <c r="E12">
        <v>0.59318950000000004</v>
      </c>
    </row>
    <row r="13" spans="1:5" x14ac:dyDescent="0.25">
      <c r="A13">
        <v>8</v>
      </c>
      <c r="B13">
        <v>0.78500190000000003</v>
      </c>
      <c r="C13" t="s">
        <v>3</v>
      </c>
      <c r="D13">
        <v>8</v>
      </c>
      <c r="E13">
        <v>0.59128820000000004</v>
      </c>
    </row>
    <row r="14" spans="1:5" x14ac:dyDescent="0.25">
      <c r="A14">
        <v>10</v>
      </c>
      <c r="B14">
        <f>AVERAGE(B13,B15)</f>
        <v>0.69985475000000008</v>
      </c>
      <c r="C14" t="s">
        <v>3</v>
      </c>
      <c r="D14">
        <v>10</v>
      </c>
      <c r="E14">
        <v>0.70749700000000004</v>
      </c>
    </row>
    <row r="15" spans="1:5" x14ac:dyDescent="0.25">
      <c r="A15">
        <v>12</v>
      </c>
      <c r="B15">
        <v>0.61470760000000002</v>
      </c>
      <c r="C15" t="s">
        <v>3</v>
      </c>
      <c r="D15">
        <v>12</v>
      </c>
      <c r="E15">
        <v>0.80713330000000005</v>
      </c>
    </row>
    <row r="16" spans="1:5" x14ac:dyDescent="0.25">
      <c r="A16">
        <v>14</v>
      </c>
      <c r="B16">
        <f>AVERAGE(B15,B17)</f>
        <v>0.65053295</v>
      </c>
      <c r="C16" t="s">
        <v>3</v>
      </c>
      <c r="D16">
        <v>14</v>
      </c>
      <c r="E16">
        <v>0.85608799999999996</v>
      </c>
    </row>
    <row r="17" spans="1:5" x14ac:dyDescent="0.25">
      <c r="A17">
        <v>16</v>
      </c>
      <c r="B17">
        <v>0.68635829999999998</v>
      </c>
      <c r="C17" t="s">
        <v>3</v>
      </c>
      <c r="D17">
        <v>16</v>
      </c>
      <c r="E17">
        <v>0.91154290000000004</v>
      </c>
    </row>
    <row r="18" spans="1:5" x14ac:dyDescent="0.25">
      <c r="A18">
        <v>18</v>
      </c>
      <c r="B18">
        <v>0.73286549999999995</v>
      </c>
      <c r="C18" t="s">
        <v>3</v>
      </c>
      <c r="D18">
        <v>18</v>
      </c>
      <c r="E18">
        <v>0.94723930000000001</v>
      </c>
    </row>
    <row r="19" spans="1:5" x14ac:dyDescent="0.25">
      <c r="A19">
        <v>20</v>
      </c>
      <c r="B19">
        <v>0.79361179999999998</v>
      </c>
      <c r="C19" t="s">
        <v>3</v>
      </c>
      <c r="D19">
        <v>20</v>
      </c>
      <c r="E19">
        <v>1.006491</v>
      </c>
    </row>
    <row r="20" spans="1:5" x14ac:dyDescent="0.25">
      <c r="A20">
        <v>22</v>
      </c>
      <c r="B20">
        <v>0.8580274</v>
      </c>
      <c r="C20" t="s">
        <v>3</v>
      </c>
      <c r="D20">
        <v>22</v>
      </c>
      <c r="E20">
        <v>1.066756</v>
      </c>
    </row>
    <row r="21" spans="1:5" x14ac:dyDescent="0.25">
      <c r="A21">
        <v>24</v>
      </c>
      <c r="B21">
        <v>0.91268550000000004</v>
      </c>
      <c r="D21">
        <v>24</v>
      </c>
      <c r="E21">
        <f>_xlfn.STDEV.P(E19:E20) +E20</f>
        <v>1.0968884999999999</v>
      </c>
    </row>
    <row r="23" spans="1:5" x14ac:dyDescent="0.25">
      <c r="A23" t="s">
        <v>5</v>
      </c>
    </row>
    <row r="24" spans="1:5" x14ac:dyDescent="0.25">
      <c r="A24" t="s">
        <v>1</v>
      </c>
      <c r="B24" t="s">
        <v>6</v>
      </c>
      <c r="C24" t="s">
        <v>3</v>
      </c>
      <c r="D24" t="s">
        <v>4</v>
      </c>
      <c r="E24" t="s">
        <v>6</v>
      </c>
    </row>
    <row r="25" spans="1:5" x14ac:dyDescent="0.25">
      <c r="A25">
        <v>-8</v>
      </c>
      <c r="B25">
        <v>-0.84395600000000004</v>
      </c>
      <c r="C25" t="s">
        <v>3</v>
      </c>
      <c r="D25">
        <v>-8</v>
      </c>
      <c r="E25">
        <v>-0.4342337</v>
      </c>
    </row>
    <row r="26" spans="1:5" x14ac:dyDescent="0.25">
      <c r="A26">
        <v>-6</v>
      </c>
      <c r="B26">
        <v>-0.68607050000000003</v>
      </c>
      <c r="C26" t="s">
        <v>3</v>
      </c>
      <c r="D26">
        <v>-6</v>
      </c>
      <c r="E26">
        <v>-0.4446659</v>
      </c>
    </row>
    <row r="27" spans="1:5" x14ac:dyDescent="0.25">
      <c r="A27">
        <v>-4</v>
      </c>
      <c r="B27">
        <v>-0.53922270000000005</v>
      </c>
      <c r="C27" t="s">
        <v>3</v>
      </c>
      <c r="D27">
        <v>-4</v>
      </c>
      <c r="E27">
        <v>-0.27583449999999998</v>
      </c>
    </row>
    <row r="28" spans="1:5" x14ac:dyDescent="0.25">
      <c r="A28">
        <v>-2</v>
      </c>
      <c r="B28">
        <v>-0.37455050000000001</v>
      </c>
      <c r="C28" t="s">
        <v>3</v>
      </c>
      <c r="D28">
        <v>-2</v>
      </c>
      <c r="E28">
        <v>5.7532479999999997E-2</v>
      </c>
    </row>
    <row r="29" spans="1:5" x14ac:dyDescent="0.25">
      <c r="A29">
        <v>0</v>
      </c>
      <c r="B29" s="1">
        <v>1.7670410000000001E-7</v>
      </c>
      <c r="C29" t="s">
        <v>3</v>
      </c>
      <c r="D29">
        <v>0</v>
      </c>
      <c r="E29">
        <v>0.34945900000000002</v>
      </c>
    </row>
    <row r="30" spans="1:5" x14ac:dyDescent="0.25">
      <c r="A30">
        <v>2</v>
      </c>
      <c r="B30">
        <v>0.37445929999999999</v>
      </c>
      <c r="C30" t="s">
        <v>3</v>
      </c>
      <c r="D30">
        <v>2</v>
      </c>
      <c r="E30">
        <v>0.60256149999999997</v>
      </c>
    </row>
    <row r="31" spans="1:5" x14ac:dyDescent="0.25">
      <c r="A31">
        <v>4</v>
      </c>
      <c r="B31">
        <v>0.53911540000000002</v>
      </c>
      <c r="C31" t="s">
        <v>3</v>
      </c>
      <c r="D31">
        <v>4</v>
      </c>
      <c r="E31">
        <v>0.83821020000000002</v>
      </c>
    </row>
    <row r="32" spans="1:5" x14ac:dyDescent="0.25">
      <c r="A32">
        <v>6</v>
      </c>
      <c r="B32">
        <v>0.68600499999999998</v>
      </c>
      <c r="C32" t="s">
        <v>3</v>
      </c>
      <c r="D32">
        <v>6</v>
      </c>
      <c r="E32">
        <v>1.0254019999999999</v>
      </c>
    </row>
    <row r="33" spans="1:12" x14ac:dyDescent="0.25">
      <c r="A33">
        <v>8</v>
      </c>
      <c r="B33">
        <v>0.84397759999999999</v>
      </c>
      <c r="C33" t="s">
        <v>3</v>
      </c>
      <c r="D33">
        <v>8</v>
      </c>
      <c r="E33">
        <v>1.2507809999999999</v>
      </c>
    </row>
    <row r="34" spans="1:12" x14ac:dyDescent="0.25">
      <c r="A34">
        <v>10</v>
      </c>
      <c r="B34">
        <v>0.911466</v>
      </c>
      <c r="C34" t="s">
        <v>3</v>
      </c>
      <c r="D34">
        <v>10</v>
      </c>
      <c r="E34">
        <v>1.3685609999999999</v>
      </c>
    </row>
    <row r="35" spans="1:12" x14ac:dyDescent="0.25">
      <c r="A35">
        <v>12</v>
      </c>
      <c r="B35">
        <v>0.61668319999999999</v>
      </c>
      <c r="C35" t="s">
        <v>3</v>
      </c>
      <c r="D35">
        <v>12</v>
      </c>
      <c r="E35">
        <v>1.3407370000000001</v>
      </c>
    </row>
    <row r="36" spans="1:12" x14ac:dyDescent="0.25">
      <c r="A36">
        <v>14</v>
      </c>
      <c r="B36">
        <v>0.66043870000000005</v>
      </c>
      <c r="C36" t="s">
        <v>3</v>
      </c>
      <c r="D36">
        <v>14</v>
      </c>
      <c r="E36">
        <v>1.4199459999999999</v>
      </c>
    </row>
    <row r="37" spans="1:12" x14ac:dyDescent="0.25">
      <c r="A37">
        <v>16</v>
      </c>
      <c r="B37">
        <v>0.71747780000000005</v>
      </c>
      <c r="C37" t="s">
        <v>3</v>
      </c>
      <c r="D37">
        <v>16</v>
      </c>
      <c r="E37">
        <v>1.2206779999999999</v>
      </c>
    </row>
    <row r="38" spans="1:12" x14ac:dyDescent="0.25">
      <c r="A38">
        <v>18</v>
      </c>
      <c r="B38">
        <v>0.73593330000000001</v>
      </c>
      <c r="C38" t="s">
        <v>3</v>
      </c>
      <c r="D38">
        <v>18</v>
      </c>
      <c r="E38">
        <v>0.97813830000000002</v>
      </c>
    </row>
    <row r="39" spans="1:12" x14ac:dyDescent="0.25">
      <c r="A39">
        <v>20</v>
      </c>
      <c r="B39">
        <v>0.79201999999999995</v>
      </c>
      <c r="C39" t="s">
        <v>3</v>
      </c>
      <c r="D39">
        <v>20</v>
      </c>
      <c r="E39">
        <v>1.026602</v>
      </c>
    </row>
    <row r="40" spans="1:12" x14ac:dyDescent="0.25">
      <c r="A40">
        <v>22</v>
      </c>
      <c r="B40">
        <v>0.85400900000000002</v>
      </c>
      <c r="C40" t="s">
        <v>3</v>
      </c>
      <c r="D40">
        <v>22</v>
      </c>
      <c r="E40">
        <v>1.073623</v>
      </c>
    </row>
    <row r="41" spans="1:12" x14ac:dyDescent="0.25">
      <c r="A41">
        <v>24</v>
      </c>
      <c r="B41">
        <v>0.91666360000000002</v>
      </c>
      <c r="C41" t="s">
        <v>3</v>
      </c>
      <c r="D41">
        <v>24</v>
      </c>
      <c r="E41">
        <v>1.1275139999999999</v>
      </c>
    </row>
    <row r="43" spans="1:12" x14ac:dyDescent="0.25">
      <c r="A43" t="s">
        <v>7</v>
      </c>
    </row>
    <row r="44" spans="1:12" x14ac:dyDescent="0.25">
      <c r="A44" t="s">
        <v>1</v>
      </c>
      <c r="B44" t="s">
        <v>8</v>
      </c>
      <c r="C44" t="s">
        <v>3</v>
      </c>
      <c r="D44" t="s">
        <v>4</v>
      </c>
      <c r="E44" t="s">
        <v>8</v>
      </c>
    </row>
    <row r="45" spans="1:12" x14ac:dyDescent="0.25">
      <c r="A45">
        <v>-8</v>
      </c>
      <c r="B45">
        <v>-0.28418120000000002</v>
      </c>
      <c r="C45" t="s">
        <v>3</v>
      </c>
      <c r="D45">
        <v>-8</v>
      </c>
      <c r="E45">
        <v>-0.1184032</v>
      </c>
      <c r="H45" s="2" t="s">
        <v>11</v>
      </c>
      <c r="I45" s="2" t="s">
        <v>14</v>
      </c>
      <c r="J45" s="2" t="s">
        <v>15</v>
      </c>
      <c r="K45" s="2" t="s">
        <v>12</v>
      </c>
      <c r="L45" s="2" t="s">
        <v>13</v>
      </c>
    </row>
    <row r="46" spans="1:12" x14ac:dyDescent="0.25">
      <c r="A46">
        <v>-6</v>
      </c>
      <c r="B46">
        <v>-0.21421760000000001</v>
      </c>
      <c r="C46" t="s">
        <v>3</v>
      </c>
      <c r="D46">
        <v>-6</v>
      </c>
      <c r="E46">
        <v>-4.3723310000000001E-2</v>
      </c>
      <c r="H46" s="2"/>
      <c r="I46" s="2"/>
      <c r="J46" s="2"/>
      <c r="K46" s="2"/>
      <c r="L46" s="2"/>
    </row>
    <row r="47" spans="1:12" x14ac:dyDescent="0.25">
      <c r="A47">
        <v>-4</v>
      </c>
      <c r="B47">
        <v>-0.1433297</v>
      </c>
      <c r="C47" t="s">
        <v>3</v>
      </c>
      <c r="D47">
        <v>-4</v>
      </c>
      <c r="E47">
        <v>3.1315620000000002E-2</v>
      </c>
      <c r="H47" s="2" t="s">
        <v>16</v>
      </c>
      <c r="I47" s="2">
        <f>SLOPE(B5:B21,A5:A21)</f>
        <v>4.9981728357369248E-2</v>
      </c>
      <c r="J47" s="2">
        <f>SLOPE(E5:E21,D5:D21)</f>
        <v>5.014481032352941E-2</v>
      </c>
      <c r="K47" s="2">
        <f>SLOPE(B45:B61,A45:A61)</f>
        <v>3.3684952303921566E-2</v>
      </c>
      <c r="L47" s="2">
        <f>SLOPE(E45:E61,D45:D61)</f>
        <v>3.3906773835784311E-2</v>
      </c>
    </row>
    <row r="48" spans="1:12" x14ac:dyDescent="0.25">
      <c r="A48">
        <v>-2</v>
      </c>
      <c r="B48">
        <v>-7.1820789999999995E-2</v>
      </c>
      <c r="C48" t="s">
        <v>3</v>
      </c>
      <c r="D48">
        <v>-2</v>
      </c>
      <c r="E48">
        <v>0.1063955</v>
      </c>
      <c r="H48" s="2" t="s">
        <v>17</v>
      </c>
      <c r="I48" s="2">
        <f>SLOPE(B25:B41,A25:A41)</f>
        <v>5.2100286511254409E-2</v>
      </c>
      <c r="J48" s="2">
        <f>SLOPE(E25:E41,D25:D41)</f>
        <v>5.2481487867647052E-2</v>
      </c>
      <c r="K48" s="2">
        <f>SLOPE(B65:B81,A65:A81)</f>
        <v>3.3684952303921566E-2</v>
      </c>
      <c r="L48" s="2">
        <f>SLOPE(E65:E81,D65:D81)</f>
        <v>3.3906773835784311E-2</v>
      </c>
    </row>
    <row r="49" spans="1:12" x14ac:dyDescent="0.25">
      <c r="A49">
        <v>0</v>
      </c>
      <c r="B49">
        <v>0</v>
      </c>
      <c r="C49" t="s">
        <v>3</v>
      </c>
      <c r="D49">
        <v>0</v>
      </c>
      <c r="E49">
        <v>0.18119740000000001</v>
      </c>
      <c r="H49" s="2" t="s">
        <v>18</v>
      </c>
      <c r="I49" s="2">
        <f>_xlfn.STDEV.P(I47:I48)</f>
        <v>1.0592790769425806E-3</v>
      </c>
      <c r="J49" s="2">
        <f t="shared" ref="J49:L49" si="0">_xlfn.STDEV.P(J47:J48)</f>
        <v>1.1683387720588211E-3</v>
      </c>
      <c r="K49" s="2">
        <f t="shared" si="0"/>
        <v>0</v>
      </c>
      <c r="L49" s="2">
        <f t="shared" si="0"/>
        <v>0</v>
      </c>
    </row>
    <row r="50" spans="1:12" x14ac:dyDescent="0.25">
      <c r="A50">
        <v>2</v>
      </c>
      <c r="B50">
        <v>7.1820789999999995E-2</v>
      </c>
      <c r="C50" t="s">
        <v>3</v>
      </c>
      <c r="D50">
        <v>2</v>
      </c>
      <c r="E50">
        <v>0.25540429999999997</v>
      </c>
    </row>
    <row r="51" spans="1:12" x14ac:dyDescent="0.25">
      <c r="A51">
        <v>4</v>
      </c>
      <c r="B51">
        <v>0.1433297</v>
      </c>
      <c r="C51" t="s">
        <v>3</v>
      </c>
      <c r="D51">
        <v>4</v>
      </c>
      <c r="E51">
        <v>0.3287041</v>
      </c>
      <c r="H51" s="2" t="s">
        <v>19</v>
      </c>
      <c r="I51" s="2" t="s">
        <v>14</v>
      </c>
      <c r="J51" s="2" t="s">
        <v>15</v>
      </c>
      <c r="K51" s="2" t="s">
        <v>12</v>
      </c>
      <c r="L51" s="2" t="s">
        <v>13</v>
      </c>
    </row>
    <row r="52" spans="1:12" x14ac:dyDescent="0.25">
      <c r="A52">
        <v>6</v>
      </c>
      <c r="B52">
        <v>0.21421760000000001</v>
      </c>
      <c r="C52" t="s">
        <v>3</v>
      </c>
      <c r="D52">
        <v>6</v>
      </c>
      <c r="E52">
        <v>0.40079209999999998</v>
      </c>
      <c r="H52" s="2" t="s">
        <v>20</v>
      </c>
      <c r="I52" s="2">
        <f>MAX(B5:B21)</f>
        <v>0.91268550000000004</v>
      </c>
      <c r="J52" s="2">
        <f>MAX(E5:E21)</f>
        <v>1.0968884999999999</v>
      </c>
      <c r="K52" s="2">
        <f>MAX(B45:B61)</f>
        <v>0.77813960000000004</v>
      </c>
      <c r="L52" s="2">
        <f>MAX(E45:E61)</f>
        <v>0.9518664</v>
      </c>
    </row>
    <row r="53" spans="1:12" x14ac:dyDescent="0.25">
      <c r="A53">
        <v>8</v>
      </c>
      <c r="B53">
        <v>0.28418120000000002</v>
      </c>
      <c r="C53" t="s">
        <v>3</v>
      </c>
      <c r="D53">
        <v>8</v>
      </c>
      <c r="E53">
        <v>0.47137430000000002</v>
      </c>
      <c r="H53" s="2" t="s">
        <v>21</v>
      </c>
      <c r="I53" s="2" cm="1">
        <f t="array" ref="I53">INDEX(A5:A21,_xlfn.XMATCH(I52,B5:B21))</f>
        <v>24</v>
      </c>
      <c r="J53" s="2" cm="1">
        <f t="array" ref="J53">INDEX(D5:D21,_xlfn.XMATCH(J52,E5:E21))</f>
        <v>24</v>
      </c>
      <c r="K53" s="2" cm="1">
        <f t="array" ref="K53">INDEX(A45:A61,_xlfn.XMATCH(K52,B45:B61))</f>
        <v>24</v>
      </c>
      <c r="L53" s="2" cm="1">
        <f t="array" ref="L53">INDEX(D45:D61,_xlfn.XMATCH(L52,E45:E61))</f>
        <v>24</v>
      </c>
    </row>
    <row r="54" spans="1:12" x14ac:dyDescent="0.25">
      <c r="A54">
        <v>10</v>
      </c>
      <c r="B54">
        <v>0.3529255</v>
      </c>
      <c r="C54" t="s">
        <v>3</v>
      </c>
      <c r="D54">
        <v>10</v>
      </c>
      <c r="E54">
        <v>0.54016940000000002</v>
      </c>
      <c r="H54" s="2" t="s">
        <v>22</v>
      </c>
      <c r="I54" s="2">
        <f>MAX(B25:B41)</f>
        <v>0.91666360000000002</v>
      </c>
      <c r="J54" s="2">
        <f>MAX(E25:E41)</f>
        <v>1.4199459999999999</v>
      </c>
      <c r="K54" s="2">
        <f>MAX(B65:B81)</f>
        <v>0.77813960000000004</v>
      </c>
      <c r="L54" s="2">
        <f>MAX(E65:E81)</f>
        <v>0.9518664</v>
      </c>
    </row>
    <row r="55" spans="1:12" x14ac:dyDescent="0.25">
      <c r="A55">
        <v>12</v>
      </c>
      <c r="B55">
        <v>0.4201664</v>
      </c>
      <c r="C55" t="s">
        <v>3</v>
      </c>
      <c r="D55">
        <v>12</v>
      </c>
      <c r="E55">
        <v>0.60691170000000005</v>
      </c>
      <c r="H55" s="2" t="s">
        <v>23</v>
      </c>
      <c r="I55" s="2" cm="1">
        <f t="array" ref="I55">INDEX(A25:A41,_xlfn.XMATCH(MAX(B25:B41),B25:B41))</f>
        <v>24</v>
      </c>
      <c r="J55" s="2" cm="1">
        <f t="array" ref="J55">INDEX(D25:D41,_xlfn.XMATCH(J54,E25:E41))</f>
        <v>14</v>
      </c>
      <c r="K55" s="2" cm="1">
        <f t="array" ref="K55">INDEX(A65:A81,_xlfn.XMATCH(K54,B65:B81))</f>
        <v>24</v>
      </c>
      <c r="L55" s="2" cm="1">
        <f t="array" ref="L55">INDEX(D65:D81,_xlfn.XMATCH(L54,E65:E81))</f>
        <v>24</v>
      </c>
    </row>
    <row r="56" spans="1:12" x14ac:dyDescent="0.25">
      <c r="A56">
        <v>14</v>
      </c>
      <c r="B56">
        <v>0.4856337</v>
      </c>
      <c r="C56" t="s">
        <v>3</v>
      </c>
      <c r="D56">
        <v>14</v>
      </c>
      <c r="E56">
        <v>0.67135330000000004</v>
      </c>
    </row>
    <row r="57" spans="1:12" x14ac:dyDescent="0.25">
      <c r="A57">
        <v>16</v>
      </c>
      <c r="B57">
        <v>0.54907289999999997</v>
      </c>
      <c r="C57" t="s">
        <v>3</v>
      </c>
      <c r="D57">
        <v>16</v>
      </c>
      <c r="E57">
        <v>0.73326610000000003</v>
      </c>
    </row>
    <row r="58" spans="1:12" x14ac:dyDescent="0.25">
      <c r="A58">
        <v>18</v>
      </c>
      <c r="B58">
        <v>0.61024780000000001</v>
      </c>
      <c r="C58" t="s">
        <v>3</v>
      </c>
      <c r="D58">
        <v>18</v>
      </c>
      <c r="E58">
        <v>0.79244389999999998</v>
      </c>
    </row>
    <row r="59" spans="1:12" x14ac:dyDescent="0.25">
      <c r="A59">
        <v>20</v>
      </c>
      <c r="B59">
        <v>0.66894260000000005</v>
      </c>
      <c r="C59" t="s">
        <v>3</v>
      </c>
      <c r="D59">
        <v>20</v>
      </c>
      <c r="E59">
        <v>0.84870400000000001</v>
      </c>
    </row>
    <row r="60" spans="1:12" x14ac:dyDescent="0.25">
      <c r="A60">
        <v>22</v>
      </c>
      <c r="B60">
        <v>0.72496329999999998</v>
      </c>
      <c r="C60" t="s">
        <v>3</v>
      </c>
      <c r="D60">
        <v>22</v>
      </c>
      <c r="E60">
        <v>0.90188869999999999</v>
      </c>
    </row>
    <row r="61" spans="1:12" x14ac:dyDescent="0.25">
      <c r="A61">
        <v>24</v>
      </c>
      <c r="B61">
        <v>0.77813960000000004</v>
      </c>
      <c r="C61" t="s">
        <v>3</v>
      </c>
      <c r="D61">
        <v>24</v>
      </c>
      <c r="E61">
        <v>0.9518664</v>
      </c>
    </row>
    <row r="63" spans="1:12" x14ac:dyDescent="0.25">
      <c r="A63" t="s">
        <v>9</v>
      </c>
    </row>
    <row r="64" spans="1:12" x14ac:dyDescent="0.25">
      <c r="A64" t="s">
        <v>1</v>
      </c>
      <c r="B64" t="s">
        <v>10</v>
      </c>
      <c r="C64" t="s">
        <v>3</v>
      </c>
      <c r="D64" t="s">
        <v>4</v>
      </c>
      <c r="E64" t="s">
        <v>10</v>
      </c>
    </row>
    <row r="65" spans="1:5" x14ac:dyDescent="0.25">
      <c r="A65">
        <v>-8</v>
      </c>
      <c r="B65">
        <v>-0.28418120000000002</v>
      </c>
      <c r="C65" t="s">
        <v>3</v>
      </c>
      <c r="D65">
        <v>-8</v>
      </c>
      <c r="E65">
        <v>-0.1184032</v>
      </c>
    </row>
    <row r="66" spans="1:5" x14ac:dyDescent="0.25">
      <c r="A66">
        <v>-6</v>
      </c>
      <c r="B66">
        <v>-0.21421760000000001</v>
      </c>
      <c r="C66" t="s">
        <v>3</v>
      </c>
      <c r="D66">
        <v>-6</v>
      </c>
      <c r="E66">
        <v>-4.3723310000000001E-2</v>
      </c>
    </row>
    <row r="67" spans="1:5" x14ac:dyDescent="0.25">
      <c r="A67">
        <v>-4</v>
      </c>
      <c r="B67">
        <v>-0.1433297</v>
      </c>
      <c r="C67" t="s">
        <v>3</v>
      </c>
      <c r="D67">
        <v>-4</v>
      </c>
      <c r="E67">
        <v>3.1315620000000002E-2</v>
      </c>
    </row>
    <row r="68" spans="1:5" x14ac:dyDescent="0.25">
      <c r="A68">
        <v>-2</v>
      </c>
      <c r="B68">
        <v>-7.1820789999999995E-2</v>
      </c>
      <c r="C68" t="s">
        <v>3</v>
      </c>
      <c r="D68">
        <v>-2</v>
      </c>
      <c r="E68">
        <v>0.1063955</v>
      </c>
    </row>
    <row r="69" spans="1:5" x14ac:dyDescent="0.25">
      <c r="A69">
        <v>0</v>
      </c>
      <c r="B69">
        <v>0</v>
      </c>
      <c r="C69" t="s">
        <v>3</v>
      </c>
      <c r="D69">
        <v>0</v>
      </c>
      <c r="E69">
        <v>0.18119740000000001</v>
      </c>
    </row>
    <row r="70" spans="1:5" x14ac:dyDescent="0.25">
      <c r="A70">
        <v>2</v>
      </c>
      <c r="B70">
        <v>7.1820789999999995E-2</v>
      </c>
      <c r="C70" t="s">
        <v>3</v>
      </c>
      <c r="D70">
        <v>2</v>
      </c>
      <c r="E70">
        <v>0.25540429999999997</v>
      </c>
    </row>
    <row r="71" spans="1:5" x14ac:dyDescent="0.25">
      <c r="A71">
        <v>4</v>
      </c>
      <c r="B71">
        <v>0.1433297</v>
      </c>
      <c r="C71" t="s">
        <v>3</v>
      </c>
      <c r="D71">
        <v>4</v>
      </c>
      <c r="E71">
        <v>0.3287041</v>
      </c>
    </row>
    <row r="72" spans="1:5" x14ac:dyDescent="0.25">
      <c r="A72">
        <v>6</v>
      </c>
      <c r="B72">
        <v>0.21421760000000001</v>
      </c>
      <c r="C72" t="s">
        <v>3</v>
      </c>
      <c r="D72">
        <v>6</v>
      </c>
      <c r="E72">
        <v>0.40079209999999998</v>
      </c>
    </row>
    <row r="73" spans="1:5" x14ac:dyDescent="0.25">
      <c r="A73">
        <v>8</v>
      </c>
      <c r="B73">
        <v>0.28418120000000002</v>
      </c>
      <c r="C73" t="s">
        <v>3</v>
      </c>
      <c r="D73">
        <v>8</v>
      </c>
      <c r="E73">
        <v>0.47137430000000002</v>
      </c>
    </row>
    <row r="74" spans="1:5" x14ac:dyDescent="0.25">
      <c r="A74">
        <v>10</v>
      </c>
      <c r="B74">
        <v>0.3529255</v>
      </c>
      <c r="C74" t="s">
        <v>3</v>
      </c>
      <c r="D74">
        <v>10</v>
      </c>
      <c r="E74">
        <v>0.54016940000000002</v>
      </c>
    </row>
    <row r="75" spans="1:5" x14ac:dyDescent="0.25">
      <c r="A75">
        <v>12</v>
      </c>
      <c r="B75">
        <v>0.4201664</v>
      </c>
      <c r="C75" t="s">
        <v>3</v>
      </c>
      <c r="D75">
        <v>12</v>
      </c>
      <c r="E75">
        <v>0.60691170000000005</v>
      </c>
    </row>
    <row r="76" spans="1:5" x14ac:dyDescent="0.25">
      <c r="A76">
        <v>14</v>
      </c>
      <c r="B76">
        <v>0.4856337</v>
      </c>
      <c r="C76" t="s">
        <v>3</v>
      </c>
      <c r="D76">
        <v>14</v>
      </c>
      <c r="E76">
        <v>0.67135330000000004</v>
      </c>
    </row>
    <row r="77" spans="1:5" x14ac:dyDescent="0.25">
      <c r="A77">
        <v>16</v>
      </c>
      <c r="B77">
        <v>0.54907289999999997</v>
      </c>
      <c r="C77" t="s">
        <v>3</v>
      </c>
      <c r="D77">
        <v>16</v>
      </c>
      <c r="E77">
        <v>0.73326610000000003</v>
      </c>
    </row>
    <row r="78" spans="1:5" x14ac:dyDescent="0.25">
      <c r="A78">
        <v>18</v>
      </c>
      <c r="B78">
        <v>0.61024780000000001</v>
      </c>
      <c r="C78" t="s">
        <v>3</v>
      </c>
      <c r="D78">
        <v>18</v>
      </c>
      <c r="E78">
        <v>0.79244389999999998</v>
      </c>
    </row>
    <row r="79" spans="1:5" x14ac:dyDescent="0.25">
      <c r="A79">
        <v>20</v>
      </c>
      <c r="B79">
        <v>0.66894260000000005</v>
      </c>
      <c r="C79" t="s">
        <v>3</v>
      </c>
      <c r="D79">
        <v>20</v>
      </c>
      <c r="E79">
        <v>0.84870400000000001</v>
      </c>
    </row>
    <row r="80" spans="1:5" x14ac:dyDescent="0.25">
      <c r="A80">
        <v>22</v>
      </c>
      <c r="B80">
        <v>0.72496329999999998</v>
      </c>
      <c r="C80" t="s">
        <v>3</v>
      </c>
      <c r="D80">
        <v>22</v>
      </c>
      <c r="E80">
        <v>0.90188869999999999</v>
      </c>
    </row>
    <row r="81" spans="1:5" x14ac:dyDescent="0.25">
      <c r="A81">
        <v>24</v>
      </c>
      <c r="B81">
        <v>0.77813960000000004</v>
      </c>
      <c r="C81" t="s">
        <v>3</v>
      </c>
      <c r="D81">
        <v>24</v>
      </c>
      <c r="E81">
        <v>0.9518664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</dc:creator>
  <cp:lastModifiedBy>Kaitlyn</cp:lastModifiedBy>
  <dcterms:created xsi:type="dcterms:W3CDTF">2024-12-03T23:25:40Z</dcterms:created>
  <dcterms:modified xsi:type="dcterms:W3CDTF">2024-12-04T00:36:13Z</dcterms:modified>
</cp:coreProperties>
</file>