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Julien\Dropbox\DebtWWII\Replication - In Progress\Data\"/>
    </mc:Choice>
  </mc:AlternateContent>
  <xr:revisionPtr revIDLastSave="0" documentId="13_ncr:1_{E246AF1F-F044-45FB-AAAA-6CB349385AF6}" xr6:coauthVersionLast="47" xr6:coauthVersionMax="47" xr10:uidLastSave="{00000000-0000-0000-0000-000000000000}"/>
  <bookViews>
    <workbookView xWindow="-108" yWindow="-108" windowWidth="23256" windowHeight="12456" tabRatio="914" xr2:uid="{00000000-000D-0000-FFFF-FFFF00000000}"/>
  </bookViews>
  <sheets>
    <sheet name="Description" sheetId="88" r:id="rId1"/>
    <sheet name="data" sheetId="55" r:id="rId2"/>
    <sheet name="data_quarterly2" sheetId="67" r:id="rId3"/>
    <sheet name="data_quarterly" sheetId="58" r:id="rId4"/>
    <sheet name="Inflation41-51" sheetId="49" r:id="rId5"/>
    <sheet name="infl_gdp" sheetId="40" r:id="rId6"/>
    <sheet name="GNP_FRED" sheetId="78" r:id="rId7"/>
    <sheet name="GNPDEF" sheetId="54" r:id="rId8"/>
    <sheet name="infl_cpi" sheetId="47" r:id="rId9"/>
    <sheet name="infl_pce" sheetId="84" r:id="rId10"/>
    <sheet name="LS-CPI" sheetId="45" r:id="rId11"/>
    <sheet name="SPF-PGDP" sheetId="52" r:id="rId12"/>
    <sheet name="PTR" sheetId="42" r:id="rId13"/>
    <sheet name="Chart" sheetId="85" r:id="rId14"/>
  </sheets>
  <externalReferences>
    <externalReference r:id="rId15"/>
  </externalReferences>
  <definedNames>
    <definedName name="CIQWBGuid" hidden="1">"9709e7e5-4b7b-43c5-9e79-52f55e574316"</definedName>
    <definedName name="CIQWBInfo" hidden="1">"{ ""CIQVersion"":""9.47.1108.4092"" }"</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55" l="1"/>
  <c r="E28" i="55"/>
  <c r="E27" i="55"/>
  <c r="E26" i="55"/>
  <c r="E25" i="55"/>
  <c r="E24" i="55"/>
  <c r="E23" i="55"/>
  <c r="E22" i="55"/>
  <c r="E21" i="55"/>
  <c r="E20" i="55"/>
  <c r="E19" i="55"/>
  <c r="E18" i="55"/>
  <c r="E17" i="55"/>
  <c r="E16" i="55"/>
  <c r="E15" i="55"/>
  <c r="E14" i="55"/>
  <c r="E13" i="55"/>
  <c r="E12" i="55"/>
  <c r="E11" i="55"/>
  <c r="E10" i="55"/>
  <c r="E9" i="55"/>
  <c r="E8" i="55"/>
  <c r="E7" i="55"/>
  <c r="L36" i="55"/>
  <c r="L35" i="55"/>
  <c r="L34" i="55"/>
  <c r="L33" i="55"/>
  <c r="L32" i="55"/>
  <c r="L31" i="55"/>
  <c r="L30" i="55"/>
  <c r="L29" i="55"/>
  <c r="L28" i="55"/>
  <c r="L27" i="55"/>
  <c r="L26" i="55"/>
  <c r="L25" i="55"/>
  <c r="L24" i="55"/>
  <c r="L23" i="55"/>
  <c r="L22" i="55"/>
  <c r="L21" i="55"/>
  <c r="L20" i="55"/>
  <c r="L19" i="55"/>
  <c r="L18" i="55"/>
  <c r="L17" i="55"/>
  <c r="L16" i="55"/>
  <c r="L15" i="55"/>
  <c r="L14" i="55"/>
  <c r="L13" i="55"/>
  <c r="L12" i="55"/>
  <c r="L11" i="55"/>
  <c r="K82" i="55"/>
  <c r="K81" i="55"/>
  <c r="K80" i="55"/>
  <c r="K79" i="55"/>
  <c r="K78" i="55"/>
  <c r="K77" i="55"/>
  <c r="K76" i="55"/>
  <c r="K75" i="55"/>
  <c r="K74" i="55"/>
  <c r="K73" i="55"/>
  <c r="K72" i="55"/>
  <c r="K71" i="55"/>
  <c r="K70" i="55"/>
  <c r="K69" i="55"/>
  <c r="K68" i="55"/>
  <c r="K67" i="55"/>
  <c r="K66" i="55"/>
  <c r="K65" i="55"/>
  <c r="K64" i="55"/>
  <c r="K63" i="55"/>
  <c r="K62" i="55"/>
  <c r="K61" i="55"/>
  <c r="K60" i="55"/>
  <c r="K59" i="55"/>
  <c r="K58" i="55"/>
  <c r="K57" i="55"/>
  <c r="K56" i="55"/>
  <c r="K55" i="55"/>
  <c r="K54" i="55"/>
  <c r="K53" i="55"/>
  <c r="K52" i="55"/>
  <c r="K51" i="55"/>
  <c r="K50" i="55"/>
  <c r="K49" i="55"/>
  <c r="K48" i="55"/>
  <c r="K47" i="55"/>
  <c r="K46" i="55"/>
  <c r="K45" i="55"/>
  <c r="K44" i="55"/>
  <c r="K43" i="55"/>
  <c r="K42" i="55"/>
  <c r="K41" i="55"/>
  <c r="K40" i="55"/>
  <c r="K39" i="55"/>
  <c r="K38" i="55"/>
  <c r="K36" i="55"/>
  <c r="K35" i="55"/>
  <c r="K34" i="55"/>
  <c r="K33" i="55"/>
  <c r="K32" i="55"/>
  <c r="K31" i="55"/>
  <c r="K30" i="55"/>
  <c r="K29" i="55"/>
  <c r="K28" i="55"/>
  <c r="K27" i="55"/>
  <c r="K26" i="55"/>
  <c r="K25" i="55"/>
  <c r="K24" i="55"/>
  <c r="K23" i="55"/>
  <c r="K22" i="55"/>
  <c r="K21" i="55"/>
  <c r="K20" i="55"/>
  <c r="K19" i="55"/>
  <c r="K18" i="55"/>
  <c r="K17" i="55"/>
  <c r="K16" i="55"/>
  <c r="K15" i="55"/>
  <c r="K14" i="55"/>
  <c r="K13" i="55"/>
  <c r="K12" i="55"/>
  <c r="K11" i="55"/>
  <c r="J82" i="55"/>
  <c r="J81" i="55"/>
  <c r="J80" i="55"/>
  <c r="J79" i="55"/>
  <c r="J78" i="55"/>
  <c r="J77" i="55"/>
  <c r="J76" i="55"/>
  <c r="J75" i="55"/>
  <c r="J74" i="55"/>
  <c r="J73" i="55"/>
  <c r="J72" i="55"/>
  <c r="J71" i="55"/>
  <c r="J70" i="55"/>
  <c r="J69" i="55"/>
  <c r="J68" i="55"/>
  <c r="J67" i="55"/>
  <c r="J66" i="55"/>
  <c r="J65" i="55"/>
  <c r="J64" i="55"/>
  <c r="J63" i="55"/>
  <c r="J62" i="55"/>
  <c r="J61" i="55"/>
  <c r="J60" i="55"/>
  <c r="J59" i="55"/>
  <c r="J58" i="55"/>
  <c r="J57" i="55"/>
  <c r="J56" i="55"/>
  <c r="J55" i="55"/>
  <c r="J54" i="55"/>
  <c r="J53" i="55"/>
  <c r="J52" i="55"/>
  <c r="J51" i="55"/>
  <c r="J50" i="55"/>
  <c r="J49" i="55"/>
  <c r="J48" i="55"/>
  <c r="J47" i="55"/>
  <c r="J46" i="55"/>
  <c r="J45" i="55"/>
  <c r="J44" i="55"/>
  <c r="J43" i="55"/>
  <c r="J42" i="55"/>
  <c r="J41" i="55"/>
  <c r="J40" i="55"/>
  <c r="J39" i="55"/>
  <c r="J38" i="55"/>
  <c r="J36" i="55"/>
  <c r="J35" i="55"/>
  <c r="J34" i="55"/>
  <c r="J33" i="55"/>
  <c r="J32" i="55"/>
  <c r="J31" i="55"/>
  <c r="J30" i="55"/>
  <c r="J29" i="55"/>
  <c r="J28" i="55"/>
  <c r="J27" i="55"/>
  <c r="J26" i="55"/>
  <c r="J25" i="55"/>
  <c r="J24" i="55"/>
  <c r="J23" i="55"/>
  <c r="J22" i="55"/>
  <c r="J21" i="55"/>
  <c r="J20" i="55"/>
  <c r="J19" i="55"/>
  <c r="J18" i="55"/>
  <c r="J17" i="55"/>
  <c r="J16" i="55"/>
  <c r="J15" i="55"/>
  <c r="J14" i="55"/>
  <c r="J13" i="55"/>
  <c r="J12" i="55"/>
  <c r="J11" i="55"/>
  <c r="J10" i="55"/>
  <c r="M32" i="52"/>
  <c r="R14" i="52" s="1"/>
  <c r="H11" i="42"/>
  <c r="E3" i="67" l="1"/>
  <c r="F3" i="67"/>
  <c r="G3" i="67"/>
  <c r="H3" i="67"/>
  <c r="I3" i="67"/>
  <c r="E4" i="67"/>
  <c r="F4" i="67"/>
  <c r="G4" i="67"/>
  <c r="H4" i="67"/>
  <c r="I4" i="67"/>
  <c r="E5" i="67"/>
  <c r="F5" i="67"/>
  <c r="G5" i="67"/>
  <c r="H5" i="67"/>
  <c r="I5" i="67"/>
  <c r="E6" i="67"/>
  <c r="F6" i="67"/>
  <c r="G6" i="67"/>
  <c r="H6" i="67"/>
  <c r="I6" i="67"/>
  <c r="E7" i="67"/>
  <c r="F7" i="67"/>
  <c r="G7" i="67"/>
  <c r="H7" i="67"/>
  <c r="I7" i="67"/>
  <c r="E8" i="67"/>
  <c r="F8" i="67"/>
  <c r="G8" i="67"/>
  <c r="H8" i="67"/>
  <c r="I8" i="67"/>
  <c r="E9" i="67"/>
  <c r="F9" i="67"/>
  <c r="G9" i="67"/>
  <c r="H9" i="67"/>
  <c r="I9" i="67"/>
  <c r="E10" i="67"/>
  <c r="F10" i="67"/>
  <c r="G10" i="67"/>
  <c r="H10" i="67"/>
  <c r="I10" i="67"/>
  <c r="E11" i="67"/>
  <c r="F11" i="67"/>
  <c r="G11" i="67"/>
  <c r="H11" i="67"/>
  <c r="I11" i="67"/>
  <c r="E12" i="67"/>
  <c r="F12" i="67"/>
  <c r="G12" i="67"/>
  <c r="H12" i="67"/>
  <c r="I12" i="67"/>
  <c r="E13" i="67"/>
  <c r="F13" i="67"/>
  <c r="G13" i="67"/>
  <c r="H13" i="67"/>
  <c r="I13" i="67"/>
  <c r="E14" i="67"/>
  <c r="F14" i="67"/>
  <c r="G14" i="67"/>
  <c r="H14" i="67"/>
  <c r="I14" i="67"/>
  <c r="E15" i="67"/>
  <c r="F15" i="67"/>
  <c r="G15" i="67"/>
  <c r="H15" i="67"/>
  <c r="I15" i="67"/>
  <c r="E16" i="67"/>
  <c r="F16" i="67"/>
  <c r="G16" i="67"/>
  <c r="H16" i="67"/>
  <c r="I16" i="67"/>
  <c r="E17" i="67"/>
  <c r="F17" i="67"/>
  <c r="G17" i="67"/>
  <c r="H17" i="67"/>
  <c r="I17" i="67"/>
  <c r="E18" i="67"/>
  <c r="F18" i="67"/>
  <c r="G18" i="67"/>
  <c r="H18" i="67"/>
  <c r="I18" i="67"/>
  <c r="E19" i="67"/>
  <c r="F19" i="67"/>
  <c r="G19" i="67"/>
  <c r="H19" i="67"/>
  <c r="I19" i="67" s="1"/>
  <c r="E20" i="67"/>
  <c r="F20" i="67"/>
  <c r="G20" i="67"/>
  <c r="H20" i="67"/>
  <c r="I20" i="67"/>
  <c r="E21" i="67"/>
  <c r="F21" i="67"/>
  <c r="G21" i="67"/>
  <c r="H21" i="67"/>
  <c r="I21" i="67"/>
  <c r="E22" i="67"/>
  <c r="F22" i="67"/>
  <c r="G22" i="67"/>
  <c r="H22" i="67"/>
  <c r="I22" i="67"/>
  <c r="E23" i="67"/>
  <c r="F23" i="67"/>
  <c r="G23" i="67"/>
  <c r="H23" i="67"/>
  <c r="I23" i="67"/>
  <c r="E24" i="67"/>
  <c r="F24" i="67"/>
  <c r="G24" i="67"/>
  <c r="H24" i="67"/>
  <c r="I24" i="67"/>
  <c r="E25" i="67"/>
  <c r="F25" i="67"/>
  <c r="G25" i="67"/>
  <c r="H25" i="67"/>
  <c r="I25" i="67"/>
  <c r="E26" i="67"/>
  <c r="F26" i="67"/>
  <c r="G26" i="67"/>
  <c r="H26" i="67"/>
  <c r="I26" i="67"/>
  <c r="E27" i="67"/>
  <c r="F27" i="67"/>
  <c r="G27" i="67"/>
  <c r="H27" i="67"/>
  <c r="I27" i="67"/>
  <c r="F2" i="67"/>
  <c r="G2" i="67"/>
  <c r="H2" i="67"/>
  <c r="I2" i="67"/>
  <c r="E2" i="67"/>
  <c r="J3" i="67"/>
  <c r="J4" i="67"/>
  <c r="J5" i="67"/>
  <c r="J6" i="67"/>
  <c r="J7" i="67"/>
  <c r="J8" i="67"/>
  <c r="J9" i="67"/>
  <c r="J10" i="67"/>
  <c r="J11" i="67"/>
  <c r="J12" i="67"/>
  <c r="J13" i="67"/>
  <c r="J14" i="67"/>
  <c r="J15" i="67"/>
  <c r="J16" i="67"/>
  <c r="J17" i="67"/>
  <c r="J18" i="67"/>
  <c r="J19" i="67"/>
  <c r="J20" i="67"/>
  <c r="J21" i="67"/>
  <c r="J22" i="67"/>
  <c r="J23" i="67"/>
  <c r="J24" i="67"/>
  <c r="J25" i="67"/>
  <c r="J26" i="67"/>
  <c r="J27" i="67"/>
  <c r="J2" i="67"/>
  <c r="L82" i="55"/>
  <c r="L81" i="55"/>
  <c r="L80" i="55"/>
  <c r="L79" i="55"/>
  <c r="L78" i="55"/>
  <c r="L77" i="55"/>
  <c r="L76" i="55"/>
  <c r="L75" i="55"/>
  <c r="L74" i="55"/>
  <c r="L73" i="55"/>
  <c r="L72" i="55"/>
  <c r="L71" i="55"/>
  <c r="L70" i="55"/>
  <c r="L69" i="55"/>
  <c r="L68" i="55"/>
  <c r="L67" i="55"/>
  <c r="L66" i="55"/>
  <c r="L65" i="55"/>
  <c r="L64" i="55"/>
  <c r="L63" i="55"/>
  <c r="L62" i="55"/>
  <c r="L61" i="55"/>
  <c r="L60" i="55"/>
  <c r="L59" i="55"/>
  <c r="L58" i="55"/>
  <c r="L57" i="55"/>
  <c r="L56" i="55"/>
  <c r="L55" i="55"/>
  <c r="L54" i="55"/>
  <c r="L53" i="55"/>
  <c r="L52" i="55"/>
  <c r="L51" i="55"/>
  <c r="L50" i="55"/>
  <c r="L49" i="55"/>
  <c r="L48" i="55"/>
  <c r="L47" i="55"/>
  <c r="L46" i="55"/>
  <c r="L45" i="55"/>
  <c r="L44" i="55"/>
  <c r="L43" i="55"/>
  <c r="L42" i="55"/>
  <c r="L41" i="55"/>
  <c r="L40" i="55"/>
  <c r="L39" i="55"/>
  <c r="L38" i="55"/>
  <c r="L83" i="55"/>
  <c r="H57" i="42"/>
  <c r="I9" i="55"/>
  <c r="I10" i="55"/>
  <c r="I11" i="55"/>
  <c r="I12" i="55"/>
  <c r="I13" i="55"/>
  <c r="I14" i="55"/>
  <c r="I15" i="55"/>
  <c r="I16" i="55"/>
  <c r="I17" i="55"/>
  <c r="I18" i="55"/>
  <c r="I19" i="55"/>
  <c r="I20" i="55"/>
  <c r="I21" i="55"/>
  <c r="I22" i="55"/>
  <c r="I23" i="55"/>
  <c r="I24" i="55"/>
  <c r="I25" i="55"/>
  <c r="I26" i="55"/>
  <c r="I27" i="55"/>
  <c r="I28" i="55"/>
  <c r="I29" i="55"/>
  <c r="I30" i="55"/>
  <c r="I31" i="55"/>
  <c r="I32" i="55"/>
  <c r="I33" i="55"/>
  <c r="I34" i="55"/>
  <c r="I35" i="55"/>
  <c r="I36" i="55"/>
  <c r="I37" i="55"/>
  <c r="I38" i="55"/>
  <c r="I39" i="55"/>
  <c r="I40" i="55"/>
  <c r="I41" i="55"/>
  <c r="I42" i="55"/>
  <c r="I43" i="55"/>
  <c r="I44" i="55"/>
  <c r="I45" i="55"/>
  <c r="I46" i="55"/>
  <c r="I47" i="55"/>
  <c r="I48" i="55"/>
  <c r="I49" i="55"/>
  <c r="I50" i="55"/>
  <c r="I51" i="55"/>
  <c r="I52" i="55"/>
  <c r="I53" i="55"/>
  <c r="I54" i="55"/>
  <c r="I55" i="55"/>
  <c r="I56" i="55"/>
  <c r="I57" i="55"/>
  <c r="I58" i="55"/>
  <c r="I59" i="55"/>
  <c r="I60" i="55"/>
  <c r="I61" i="55"/>
  <c r="I62" i="55"/>
  <c r="I63" i="55"/>
  <c r="I64" i="55"/>
  <c r="I65" i="55"/>
  <c r="I66" i="55"/>
  <c r="I67" i="55"/>
  <c r="I68" i="55"/>
  <c r="I69" i="55"/>
  <c r="I70" i="55"/>
  <c r="I71" i="55"/>
  <c r="I72" i="55"/>
  <c r="I73" i="55"/>
  <c r="I74" i="55"/>
  <c r="I75" i="55"/>
  <c r="I76" i="55"/>
  <c r="I77" i="55"/>
  <c r="I78" i="55"/>
  <c r="I79" i="55"/>
  <c r="I80" i="55"/>
  <c r="I81" i="55"/>
  <c r="I82" i="55"/>
  <c r="I83" i="55"/>
  <c r="I8" i="55"/>
  <c r="G18" i="84"/>
  <c r="G19" i="84"/>
  <c r="G20" i="84"/>
  <c r="G21" i="84"/>
  <c r="G22" i="84"/>
  <c r="G23" i="84"/>
  <c r="G24" i="84"/>
  <c r="G25" i="84"/>
  <c r="G26" i="84"/>
  <c r="G27" i="84"/>
  <c r="G28" i="84"/>
  <c r="G29" i="84"/>
  <c r="G30" i="84"/>
  <c r="G31" i="84"/>
  <c r="G32" i="84"/>
  <c r="G33" i="84"/>
  <c r="G34" i="84"/>
  <c r="G35" i="84"/>
  <c r="G36" i="84"/>
  <c r="G37" i="84"/>
  <c r="G38" i="84"/>
  <c r="G39" i="84"/>
  <c r="G40" i="84"/>
  <c r="G41" i="84"/>
  <c r="G42" i="84"/>
  <c r="G43" i="84"/>
  <c r="G44" i="84"/>
  <c r="G45" i="84"/>
  <c r="G46" i="84"/>
  <c r="G47" i="84"/>
  <c r="G48" i="84"/>
  <c r="G49" i="84"/>
  <c r="G50" i="84"/>
  <c r="G51" i="84"/>
  <c r="G52" i="84"/>
  <c r="G53" i="84"/>
  <c r="G54" i="84"/>
  <c r="G55" i="84"/>
  <c r="G56" i="84"/>
  <c r="G57" i="84"/>
  <c r="G58" i="84"/>
  <c r="G59" i="84"/>
  <c r="G60" i="84"/>
  <c r="G61" i="84"/>
  <c r="G62" i="84"/>
  <c r="G63" i="84"/>
  <c r="G64" i="84"/>
  <c r="G65" i="84"/>
  <c r="G66" i="84"/>
  <c r="G67" i="84"/>
  <c r="G68" i="84"/>
  <c r="G69" i="84"/>
  <c r="G70" i="84"/>
  <c r="G71" i="84"/>
  <c r="G72" i="84"/>
  <c r="G73" i="84"/>
  <c r="G74" i="84"/>
  <c r="G75" i="84"/>
  <c r="G76" i="84"/>
  <c r="G77" i="84"/>
  <c r="G78" i="84"/>
  <c r="G79" i="84"/>
  <c r="G80" i="84"/>
  <c r="G81" i="84"/>
  <c r="G82" i="84"/>
  <c r="G83" i="84"/>
  <c r="G84" i="84"/>
  <c r="G85" i="84"/>
  <c r="G86" i="84"/>
  <c r="G87" i="84"/>
  <c r="G88" i="84"/>
  <c r="G89" i="84"/>
  <c r="G90" i="84"/>
  <c r="G91" i="84"/>
  <c r="G92" i="84"/>
  <c r="G17" i="84"/>
  <c r="D242" i="84"/>
  <c r="D282" i="84"/>
  <c r="D302" i="84"/>
  <c r="D310" i="84"/>
  <c r="D93" i="84"/>
  <c r="C93" i="84"/>
  <c r="D97" i="84"/>
  <c r="C97" i="84"/>
  <c r="D101" i="84"/>
  <c r="C101" i="84"/>
  <c r="D105" i="84"/>
  <c r="C105" i="84"/>
  <c r="D109" i="84"/>
  <c r="C109" i="84"/>
  <c r="D113" i="84"/>
  <c r="C113" i="84"/>
  <c r="D117" i="84"/>
  <c r="C117" i="84"/>
  <c r="D121" i="84"/>
  <c r="C121" i="84"/>
  <c r="D125" i="84"/>
  <c r="C125" i="84"/>
  <c r="D129" i="84"/>
  <c r="C129" i="84"/>
  <c r="D130" i="84"/>
  <c r="D134" i="84"/>
  <c r="C134" i="84"/>
  <c r="D138" i="84"/>
  <c r="C138" i="84"/>
  <c r="D142" i="84"/>
  <c r="C142" i="84"/>
  <c r="D146" i="84"/>
  <c r="C146" i="84"/>
  <c r="D150" i="84"/>
  <c r="C150" i="84"/>
  <c r="D154" i="84"/>
  <c r="C154" i="84"/>
  <c r="D158" i="84"/>
  <c r="C158" i="84"/>
  <c r="D162" i="84"/>
  <c r="C162" i="84"/>
  <c r="D166" i="84"/>
  <c r="C166" i="84"/>
  <c r="D170" i="84"/>
  <c r="C170" i="84"/>
  <c r="D174" i="84"/>
  <c r="C174" i="84"/>
  <c r="D178" i="84"/>
  <c r="C178" i="84"/>
  <c r="D182" i="84"/>
  <c r="C182" i="84"/>
  <c r="D186" i="84"/>
  <c r="C186" i="84"/>
  <c r="D190" i="84"/>
  <c r="C190" i="84"/>
  <c r="D194" i="84"/>
  <c r="C194" i="84"/>
  <c r="D198" i="84"/>
  <c r="C198" i="84"/>
  <c r="D202" i="84"/>
  <c r="C202" i="84"/>
  <c r="D206" i="84"/>
  <c r="C206" i="84"/>
  <c r="D210" i="84"/>
  <c r="C210" i="84"/>
  <c r="D214" i="84"/>
  <c r="C214" i="84"/>
  <c r="D218" i="84"/>
  <c r="C218" i="84"/>
  <c r="D222" i="84"/>
  <c r="C222" i="84"/>
  <c r="D226" i="84"/>
  <c r="C226" i="84"/>
  <c r="D230" i="84"/>
  <c r="C230" i="84"/>
  <c r="D234" i="84"/>
  <c r="C234" i="84"/>
  <c r="D238" i="84"/>
  <c r="C238" i="84"/>
  <c r="C242" i="84"/>
  <c r="D246" i="84"/>
  <c r="C246" i="84"/>
  <c r="D250" i="84"/>
  <c r="C250" i="84"/>
  <c r="D254" i="84"/>
  <c r="C254" i="84"/>
  <c r="D258" i="84"/>
  <c r="C258" i="84"/>
  <c r="D262" i="84"/>
  <c r="C262" i="84"/>
  <c r="D266" i="84"/>
  <c r="C266" i="84"/>
  <c r="D270" i="84"/>
  <c r="C270" i="84"/>
  <c r="D274" i="84"/>
  <c r="C274" i="84"/>
  <c r="D278" i="84"/>
  <c r="C278" i="84"/>
  <c r="C282" i="84"/>
  <c r="D286" i="84"/>
  <c r="C286" i="84"/>
  <c r="D290" i="84"/>
  <c r="C290" i="84"/>
  <c r="D294" i="84"/>
  <c r="C294" i="84"/>
  <c r="D298" i="84"/>
  <c r="C298" i="84"/>
  <c r="C302" i="84"/>
  <c r="D306" i="84"/>
  <c r="C306" i="84"/>
  <c r="C310" i="84"/>
  <c r="D314" i="84"/>
  <c r="C314" i="84"/>
  <c r="D85" i="84"/>
  <c r="D89" i="84"/>
  <c r="D65" i="84"/>
  <c r="D69" i="84"/>
  <c r="D49" i="84"/>
  <c r="C49" i="84"/>
  <c r="D53" i="84"/>
  <c r="C53" i="84"/>
  <c r="D57" i="84"/>
  <c r="C57" i="84"/>
  <c r="D61" i="84"/>
  <c r="C61" i="84"/>
  <c r="C65" i="84"/>
  <c r="C69" i="84"/>
  <c r="D73" i="84"/>
  <c r="C73" i="84"/>
  <c r="D77" i="84"/>
  <c r="C77" i="84"/>
  <c r="D81" i="84"/>
  <c r="C81" i="84"/>
  <c r="C85" i="84"/>
  <c r="C89" i="84"/>
  <c r="G37" i="55"/>
  <c r="L37" i="55" s="1"/>
  <c r="G29" i="55"/>
  <c r="G30" i="55"/>
  <c r="G31" i="55"/>
  <c r="G32" i="55"/>
  <c r="G33" i="55"/>
  <c r="G34" i="55"/>
  <c r="G35" i="55"/>
  <c r="G36" i="55"/>
  <c r="G28" i="55"/>
  <c r="G39" i="55"/>
  <c r="G40" i="55"/>
  <c r="G41" i="55"/>
  <c r="G42" i="55"/>
  <c r="G43" i="55"/>
  <c r="G44" i="55"/>
  <c r="G45"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38" i="55"/>
  <c r="H2" i="42"/>
  <c r="H3" i="42"/>
  <c r="H4" i="42"/>
  <c r="H5" i="42"/>
  <c r="H6" i="42"/>
  <c r="H7" i="42"/>
  <c r="H8" i="42"/>
  <c r="H9" i="42"/>
  <c r="H10" i="42"/>
  <c r="H12" i="42"/>
  <c r="H13" i="42"/>
  <c r="H14" i="42"/>
  <c r="G2" i="42"/>
  <c r="G3" i="42"/>
  <c r="G4" i="42"/>
  <c r="G5" i="42"/>
  <c r="G6" i="42"/>
  <c r="G7" i="42"/>
  <c r="G8" i="42"/>
  <c r="G9" i="42"/>
  <c r="G10" i="42"/>
  <c r="G11" i="42"/>
  <c r="G12" i="42"/>
  <c r="G13" i="42"/>
  <c r="G14" i="42"/>
  <c r="G15" i="42"/>
  <c r="H15" i="42"/>
  <c r="G16" i="42"/>
  <c r="H16" i="42"/>
  <c r="G17" i="42"/>
  <c r="H17" i="42"/>
  <c r="G18" i="42"/>
  <c r="H18" i="42"/>
  <c r="G19" i="42"/>
  <c r="H19" i="42"/>
  <c r="G20" i="42"/>
  <c r="H20" i="42"/>
  <c r="G21" i="42"/>
  <c r="H21" i="42"/>
  <c r="G22" i="42"/>
  <c r="H22" i="42"/>
  <c r="G23" i="42"/>
  <c r="H23" i="42"/>
  <c r="G24" i="42"/>
  <c r="H24" i="42"/>
  <c r="G25" i="42"/>
  <c r="H25" i="42"/>
  <c r="G26" i="42"/>
  <c r="H26" i="42"/>
  <c r="G27" i="42"/>
  <c r="H27" i="42"/>
  <c r="G28" i="42"/>
  <c r="H28" i="42"/>
  <c r="G29" i="42"/>
  <c r="H29" i="42"/>
  <c r="G30" i="42"/>
  <c r="H30" i="42"/>
  <c r="G31" i="42"/>
  <c r="H31" i="42"/>
  <c r="G32" i="42"/>
  <c r="H32" i="42"/>
  <c r="G33" i="42"/>
  <c r="H33" i="42"/>
  <c r="G34" i="42"/>
  <c r="H34" i="42"/>
  <c r="G35" i="42"/>
  <c r="H35" i="42"/>
  <c r="G36" i="42"/>
  <c r="H36" i="42"/>
  <c r="G37" i="42"/>
  <c r="H37" i="42"/>
  <c r="G38" i="42"/>
  <c r="H38" i="42"/>
  <c r="G39" i="42"/>
  <c r="H39" i="42"/>
  <c r="G40" i="42"/>
  <c r="H40" i="42"/>
  <c r="G41" i="42"/>
  <c r="H41" i="42"/>
  <c r="G42" i="42"/>
  <c r="H42" i="42"/>
  <c r="G43" i="42"/>
  <c r="H43" i="42"/>
  <c r="G44" i="42"/>
  <c r="H44" i="42"/>
  <c r="G45" i="42"/>
  <c r="H45" i="42"/>
  <c r="G46" i="42"/>
  <c r="H46" i="42"/>
  <c r="G47" i="42"/>
  <c r="H47" i="42"/>
  <c r="G48" i="42"/>
  <c r="H48" i="42"/>
  <c r="G49" i="42"/>
  <c r="H49" i="42"/>
  <c r="G50" i="42"/>
  <c r="H50" i="42"/>
  <c r="G51" i="42"/>
  <c r="H51" i="42"/>
  <c r="G52" i="42"/>
  <c r="H52" i="42"/>
  <c r="G53" i="42"/>
  <c r="H53" i="42"/>
  <c r="G54" i="42"/>
  <c r="H54" i="42"/>
  <c r="G55" i="42"/>
  <c r="H55" i="42"/>
  <c r="G56" i="42"/>
  <c r="H56" i="42"/>
  <c r="G57" i="42"/>
  <c r="F8" i="55"/>
  <c r="F9" i="55"/>
  <c r="F10" i="55"/>
  <c r="F11" i="55"/>
  <c r="F12" i="55"/>
  <c r="F13" i="55"/>
  <c r="F14" i="55"/>
  <c r="F15" i="55"/>
  <c r="F16" i="55"/>
  <c r="F17" i="55"/>
  <c r="F18" i="55"/>
  <c r="F19" i="55"/>
  <c r="F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F50" i="55"/>
  <c r="F51" i="55"/>
  <c r="F52" i="55"/>
  <c r="F53" i="55"/>
  <c r="F54" i="55"/>
  <c r="F55" i="55"/>
  <c r="F56" i="55"/>
  <c r="F57" i="55"/>
  <c r="F58" i="55"/>
  <c r="F59" i="55"/>
  <c r="F7" i="55"/>
  <c r="E36" i="55"/>
  <c r="E41" i="55"/>
  <c r="E42" i="55"/>
  <c r="E45" i="55"/>
  <c r="E53" i="55"/>
  <c r="E54" i="55"/>
  <c r="E55" i="55"/>
  <c r="E56" i="55"/>
  <c r="E57" i="55"/>
  <c r="E58" i="55"/>
  <c r="E59" i="55"/>
  <c r="E60" i="55"/>
  <c r="E61" i="55"/>
  <c r="E62" i="55"/>
  <c r="E63" i="55"/>
  <c r="E64" i="55"/>
  <c r="E65" i="55"/>
  <c r="E66" i="55"/>
  <c r="E67" i="55"/>
  <c r="E68" i="55"/>
  <c r="E69" i="55"/>
  <c r="E70" i="55"/>
  <c r="E71" i="55"/>
  <c r="E72" i="55"/>
  <c r="E73" i="55"/>
  <c r="E74" i="55"/>
  <c r="E75" i="55"/>
  <c r="E76" i="55"/>
  <c r="E77" i="55"/>
  <c r="E78" i="55"/>
  <c r="E79" i="55"/>
  <c r="E80" i="55"/>
  <c r="E81" i="55"/>
  <c r="E82" i="55"/>
  <c r="E83" i="55"/>
  <c r="R9" i="52"/>
  <c r="E31" i="55" s="1"/>
  <c r="R10" i="52"/>
  <c r="E32" i="55" s="1"/>
  <c r="R11" i="52"/>
  <c r="E33" i="55" s="1"/>
  <c r="R12" i="52"/>
  <c r="E34" i="55" s="1"/>
  <c r="R13" i="52"/>
  <c r="E35" i="55" s="1"/>
  <c r="R15" i="52"/>
  <c r="E37" i="55" s="1"/>
  <c r="R16" i="52"/>
  <c r="E38" i="55" s="1"/>
  <c r="R17" i="52"/>
  <c r="E39" i="55" s="1"/>
  <c r="R18" i="52"/>
  <c r="E40" i="55" s="1"/>
  <c r="R19" i="52"/>
  <c r="R20" i="52"/>
  <c r="R21" i="52"/>
  <c r="E43" i="55" s="1"/>
  <c r="R22" i="52"/>
  <c r="E44" i="55" s="1"/>
  <c r="R23" i="52"/>
  <c r="R24" i="52"/>
  <c r="E46" i="55" s="1"/>
  <c r="R25" i="52"/>
  <c r="E47" i="55" s="1"/>
  <c r="R26" i="52"/>
  <c r="E48" i="55" s="1"/>
  <c r="R27" i="52"/>
  <c r="E49" i="55" s="1"/>
  <c r="R28" i="52"/>
  <c r="E50" i="55" s="1"/>
  <c r="R29" i="52"/>
  <c r="E51" i="55" s="1"/>
  <c r="R30" i="52"/>
  <c r="E52" i="55" s="1"/>
  <c r="R31" i="52"/>
  <c r="R32" i="52"/>
  <c r="R33" i="52"/>
  <c r="R34" i="52"/>
  <c r="R35" i="52"/>
  <c r="R36" i="52"/>
  <c r="R37" i="52"/>
  <c r="R38" i="52"/>
  <c r="R39" i="52"/>
  <c r="R40" i="52"/>
  <c r="R41" i="52"/>
  <c r="R42" i="52"/>
  <c r="R43" i="52"/>
  <c r="R44" i="52"/>
  <c r="R45" i="52"/>
  <c r="R46" i="52"/>
  <c r="R47" i="52"/>
  <c r="R48" i="52"/>
  <c r="R49" i="52"/>
  <c r="R50" i="52"/>
  <c r="R51" i="52"/>
  <c r="R52" i="52"/>
  <c r="R53" i="52"/>
  <c r="R54" i="52"/>
  <c r="R55" i="52"/>
  <c r="R56" i="52"/>
  <c r="R57" i="52"/>
  <c r="R58" i="52"/>
  <c r="R59" i="52"/>
  <c r="R60" i="52"/>
  <c r="R61" i="52"/>
  <c r="R8" i="52"/>
  <c r="E30" i="55" s="1"/>
  <c r="Q9" i="52"/>
  <c r="Q10" i="52"/>
  <c r="Q11" i="52"/>
  <c r="Q12" i="52"/>
  <c r="Q13" i="52"/>
  <c r="Q14" i="52"/>
  <c r="Q15" i="52"/>
  <c r="Q16" i="52"/>
  <c r="Q17" i="52"/>
  <c r="Q18" i="52"/>
  <c r="Q19" i="52"/>
  <c r="Q20" i="52"/>
  <c r="Q21" i="52"/>
  <c r="Q22" i="52"/>
  <c r="Q23" i="52"/>
  <c r="Q24" i="52"/>
  <c r="Q25" i="52"/>
  <c r="Q26" i="52"/>
  <c r="Q27" i="52"/>
  <c r="Q28" i="52"/>
  <c r="Q29" i="52"/>
  <c r="Q30" i="52"/>
  <c r="Q31" i="52"/>
  <c r="Q32" i="52"/>
  <c r="Q33" i="52"/>
  <c r="Q34" i="52"/>
  <c r="Q35" i="52"/>
  <c r="Q36" i="52"/>
  <c r="Q37" i="52"/>
  <c r="Q38" i="52"/>
  <c r="Q39" i="52"/>
  <c r="Q40" i="52"/>
  <c r="Q41" i="52"/>
  <c r="Q42" i="52"/>
  <c r="Q43" i="52"/>
  <c r="Q44" i="52"/>
  <c r="Q45" i="52"/>
  <c r="Q46" i="52"/>
  <c r="Q47" i="52"/>
  <c r="Q48" i="52"/>
  <c r="Q49" i="52"/>
  <c r="Q50" i="52"/>
  <c r="Q51" i="52"/>
  <c r="Q52" i="52"/>
  <c r="Q53" i="52"/>
  <c r="Q54" i="52"/>
  <c r="Q55" i="52"/>
  <c r="Q56" i="52"/>
  <c r="Q57" i="52"/>
  <c r="Q58" i="52"/>
  <c r="Q59" i="52"/>
  <c r="Q60" i="52"/>
  <c r="Q61" i="52"/>
  <c r="Q8" i="52"/>
  <c r="L9" i="52"/>
  <c r="L10" i="52"/>
  <c r="L11" i="52"/>
  <c r="L12" i="52"/>
  <c r="L13" i="52"/>
  <c r="L14" i="52"/>
  <c r="L15" i="52"/>
  <c r="L16" i="52"/>
  <c r="L17" i="52"/>
  <c r="L18" i="52"/>
  <c r="L19" i="52"/>
  <c r="L20" i="52"/>
  <c r="L21" i="52"/>
  <c r="L22" i="52"/>
  <c r="L23" i="52"/>
  <c r="L24" i="52"/>
  <c r="L25" i="52"/>
  <c r="L26" i="52"/>
  <c r="L27" i="52"/>
  <c r="L28" i="52"/>
  <c r="L29" i="52"/>
  <c r="L30" i="52"/>
  <c r="L31" i="52"/>
  <c r="L32" i="52"/>
  <c r="L33" i="52"/>
  <c r="L34" i="52"/>
  <c r="L35" i="52"/>
  <c r="L36" i="52"/>
  <c r="L37" i="52"/>
  <c r="L38" i="52"/>
  <c r="L39" i="52"/>
  <c r="L40" i="52"/>
  <c r="L41" i="52"/>
  <c r="L42" i="52"/>
  <c r="L43" i="52"/>
  <c r="L44" i="52"/>
  <c r="L45" i="52"/>
  <c r="L46" i="52"/>
  <c r="L47" i="52"/>
  <c r="L48" i="52"/>
  <c r="L49" i="52"/>
  <c r="L50" i="52"/>
  <c r="L51" i="52"/>
  <c r="L52" i="52"/>
  <c r="L53" i="52"/>
  <c r="L54" i="52"/>
  <c r="L55" i="52"/>
  <c r="L56" i="52"/>
  <c r="L57" i="52"/>
  <c r="L58" i="52"/>
  <c r="L59" i="52"/>
  <c r="L60" i="52"/>
  <c r="L61" i="52"/>
  <c r="L62" i="52"/>
  <c r="L63" i="52"/>
  <c r="L64" i="52"/>
  <c r="L65" i="52"/>
  <c r="L66" i="52"/>
  <c r="L67" i="52"/>
  <c r="L68" i="52"/>
  <c r="L69" i="52"/>
  <c r="L70" i="52"/>
  <c r="L71" i="52"/>
  <c r="L72" i="52"/>
  <c r="L73" i="52"/>
  <c r="L74" i="52"/>
  <c r="L75" i="52"/>
  <c r="L76" i="52"/>
  <c r="L77" i="52"/>
  <c r="L78" i="52"/>
  <c r="L79" i="52"/>
  <c r="L80" i="52"/>
  <c r="L81" i="52"/>
  <c r="L82" i="52"/>
  <c r="L83" i="52"/>
  <c r="L84" i="52"/>
  <c r="L85" i="52"/>
  <c r="L86" i="52"/>
  <c r="L87" i="52"/>
  <c r="L88" i="52"/>
  <c r="L89" i="52"/>
  <c r="L90" i="52"/>
  <c r="L91" i="52"/>
  <c r="L92" i="52"/>
  <c r="L93" i="52"/>
  <c r="L94" i="52"/>
  <c r="L95" i="52"/>
  <c r="L96" i="52"/>
  <c r="L97" i="52"/>
  <c r="L98" i="52"/>
  <c r="L99" i="52"/>
  <c r="L100" i="52"/>
  <c r="L101" i="52"/>
  <c r="L102" i="52"/>
  <c r="L103" i="52"/>
  <c r="L104" i="52"/>
  <c r="L105" i="52"/>
  <c r="L106" i="52"/>
  <c r="L107" i="52"/>
  <c r="L108" i="52"/>
  <c r="L109" i="52"/>
  <c r="L110" i="52"/>
  <c r="L111" i="52"/>
  <c r="L112" i="52"/>
  <c r="L113" i="52"/>
  <c r="L114" i="52"/>
  <c r="L115" i="52"/>
  <c r="L116" i="52"/>
  <c r="L117" i="52"/>
  <c r="L118" i="52"/>
  <c r="L119" i="52"/>
  <c r="L120" i="52"/>
  <c r="L121" i="52"/>
  <c r="L122" i="52"/>
  <c r="L123" i="52"/>
  <c r="L124" i="52"/>
  <c r="L125" i="52"/>
  <c r="L126" i="52"/>
  <c r="L127" i="52"/>
  <c r="L128" i="52"/>
  <c r="L129" i="52"/>
  <c r="L130" i="52"/>
  <c r="L131" i="52"/>
  <c r="L132" i="52"/>
  <c r="L133" i="52"/>
  <c r="L134" i="52"/>
  <c r="L135" i="52"/>
  <c r="L136" i="52"/>
  <c r="L137" i="52"/>
  <c r="L138" i="52"/>
  <c r="L139" i="52"/>
  <c r="L140" i="52"/>
  <c r="L141" i="52"/>
  <c r="L142" i="52"/>
  <c r="L143" i="52"/>
  <c r="L144" i="52"/>
  <c r="L145" i="52"/>
  <c r="L146" i="52"/>
  <c r="L147" i="52"/>
  <c r="L148" i="52"/>
  <c r="L149" i="52"/>
  <c r="L150" i="52"/>
  <c r="L151" i="52"/>
  <c r="L152" i="52"/>
  <c r="L153" i="52"/>
  <c r="L154" i="52"/>
  <c r="L155" i="52"/>
  <c r="L156" i="52"/>
  <c r="L157" i="52"/>
  <c r="L158" i="52"/>
  <c r="L159" i="52"/>
  <c r="L160" i="52"/>
  <c r="L161" i="52"/>
  <c r="L162" i="52"/>
  <c r="L163" i="52"/>
  <c r="L164" i="52"/>
  <c r="L165" i="52"/>
  <c r="L166" i="52"/>
  <c r="L167" i="52"/>
  <c r="L168" i="52"/>
  <c r="L169" i="52"/>
  <c r="L170" i="52"/>
  <c r="L171" i="52"/>
  <c r="L172" i="52"/>
  <c r="L173" i="52"/>
  <c r="L174" i="52"/>
  <c r="L175" i="52"/>
  <c r="L176" i="52"/>
  <c r="L177" i="52"/>
  <c r="L178" i="52"/>
  <c r="L179" i="52"/>
  <c r="L180" i="52"/>
  <c r="L181" i="52"/>
  <c r="L182" i="52"/>
  <c r="L183" i="52"/>
  <c r="L184" i="52"/>
  <c r="L185" i="52"/>
  <c r="L186" i="52"/>
  <c r="L187" i="52"/>
  <c r="L188" i="52"/>
  <c r="L189" i="52"/>
  <c r="L190" i="52"/>
  <c r="L191" i="52"/>
  <c r="L192" i="52"/>
  <c r="L193" i="52"/>
  <c r="L194" i="52"/>
  <c r="L195" i="52"/>
  <c r="L196" i="52"/>
  <c r="L197" i="52"/>
  <c r="L198" i="52"/>
  <c r="L199" i="52"/>
  <c r="L200" i="52"/>
  <c r="L201" i="52"/>
  <c r="L202" i="52"/>
  <c r="L203" i="52"/>
  <c r="L204" i="52"/>
  <c r="L205" i="52"/>
  <c r="L206" i="52"/>
  <c r="L207" i="52"/>
  <c r="L208" i="52"/>
  <c r="L209" i="52"/>
  <c r="L210" i="52"/>
  <c r="L211" i="52"/>
  <c r="L212" i="52"/>
  <c r="L213" i="52"/>
  <c r="L214" i="52"/>
  <c r="L215" i="52"/>
  <c r="L216" i="52"/>
  <c r="L217" i="52"/>
  <c r="L218" i="52"/>
  <c r="L219" i="52"/>
  <c r="L8" i="52"/>
  <c r="C178" i="47"/>
  <c r="C109" i="47"/>
  <c r="C77" i="47"/>
  <c r="C61" i="47"/>
  <c r="C45" i="47"/>
  <c r="D45" i="47"/>
  <c r="C49" i="47"/>
  <c r="D49" i="47"/>
  <c r="C53" i="47"/>
  <c r="D53" i="47"/>
  <c r="C57" i="47"/>
  <c r="D57" i="47"/>
  <c r="D61" i="47"/>
  <c r="C65" i="47"/>
  <c r="D65" i="47"/>
  <c r="C69" i="47"/>
  <c r="D69" i="47"/>
  <c r="C73" i="47"/>
  <c r="D73" i="47"/>
  <c r="D77" i="47"/>
  <c r="C81" i="47"/>
  <c r="D81" i="47"/>
  <c r="C85" i="47"/>
  <c r="D85" i="47"/>
  <c r="C89" i="47"/>
  <c r="D89" i="47"/>
  <c r="C93" i="47"/>
  <c r="D93" i="47"/>
  <c r="C97" i="47"/>
  <c r="D97" i="47"/>
  <c r="C101" i="47"/>
  <c r="D101" i="47"/>
  <c r="C105" i="47"/>
  <c r="D105" i="47"/>
  <c r="D109" i="47"/>
  <c r="C113" i="47"/>
  <c r="D113" i="47"/>
  <c r="C117" i="47"/>
  <c r="D117" i="47"/>
  <c r="C121" i="47"/>
  <c r="D121" i="47"/>
  <c r="C125" i="47"/>
  <c r="D125" i="47"/>
  <c r="C129" i="47"/>
  <c r="D129" i="47"/>
  <c r="C133" i="47"/>
  <c r="D133" i="47"/>
  <c r="C137" i="47"/>
  <c r="D137" i="47"/>
  <c r="C141" i="47"/>
  <c r="D141" i="47"/>
  <c r="C145" i="47"/>
  <c r="D145" i="47"/>
  <c r="C149" i="47"/>
  <c r="D149" i="47"/>
  <c r="C153" i="47"/>
  <c r="D153" i="47"/>
  <c r="D154" i="47"/>
  <c r="C158" i="47"/>
  <c r="D158" i="47"/>
  <c r="C162" i="47"/>
  <c r="D162" i="47"/>
  <c r="C166" i="47"/>
  <c r="D166" i="47"/>
  <c r="C170" i="47"/>
  <c r="D170" i="47"/>
  <c r="C174" i="47"/>
  <c r="D174" i="47"/>
  <c r="D178" i="47"/>
  <c r="C182" i="47"/>
  <c r="D182" i="47"/>
  <c r="C186" i="47"/>
  <c r="D186" i="47"/>
  <c r="C190" i="47"/>
  <c r="D190" i="47"/>
  <c r="C194" i="47"/>
  <c r="D194" i="47"/>
  <c r="C198" i="47"/>
  <c r="D198" i="47"/>
  <c r="C202" i="47"/>
  <c r="D202" i="47"/>
  <c r="C206" i="47"/>
  <c r="D206" i="47"/>
  <c r="C210" i="47"/>
  <c r="D210" i="47"/>
  <c r="C214" i="47"/>
  <c r="D214" i="47"/>
  <c r="C218" i="47"/>
  <c r="D218" i="47"/>
  <c r="C222" i="47"/>
  <c r="D222" i="47"/>
  <c r="C226" i="47"/>
  <c r="D226" i="47"/>
  <c r="C230" i="47"/>
  <c r="D230" i="47"/>
  <c r="C234" i="47"/>
  <c r="D234" i="47"/>
  <c r="C238" i="47"/>
  <c r="D238" i="47"/>
  <c r="C242" i="47"/>
  <c r="D242" i="47"/>
  <c r="C246" i="47"/>
  <c r="D246" i="47"/>
  <c r="C250" i="47"/>
  <c r="D250" i="47"/>
  <c r="C254" i="47"/>
  <c r="D254" i="47"/>
  <c r="C258" i="47"/>
  <c r="D258" i="47"/>
  <c r="C262" i="47"/>
  <c r="D262" i="47"/>
  <c r="C266" i="47"/>
  <c r="D266" i="47"/>
  <c r="C270" i="47"/>
  <c r="D270" i="47"/>
  <c r="C274" i="47"/>
  <c r="D274" i="47"/>
  <c r="C278" i="47"/>
  <c r="D278" i="47"/>
  <c r="C282" i="47"/>
  <c r="D282" i="47"/>
  <c r="C286" i="47"/>
  <c r="D286" i="47"/>
  <c r="C290" i="47"/>
  <c r="D290" i="47"/>
  <c r="C294" i="47"/>
  <c r="D294" i="47"/>
  <c r="C298" i="47"/>
  <c r="D298" i="47"/>
  <c r="C302" i="47"/>
  <c r="D302" i="47"/>
  <c r="C306" i="47"/>
  <c r="D306" i="47"/>
  <c r="C310" i="47"/>
  <c r="D310" i="47"/>
  <c r="C314" i="47"/>
  <c r="D314" i="47"/>
  <c r="H19" i="47"/>
  <c r="D9" i="55"/>
  <c r="H20" i="47"/>
  <c r="D10" i="55"/>
  <c r="H21" i="47"/>
  <c r="D11" i="55"/>
  <c r="H22" i="47"/>
  <c r="D12" i="55"/>
  <c r="H23" i="47"/>
  <c r="D13" i="55"/>
  <c r="H24" i="47"/>
  <c r="D14" i="55"/>
  <c r="H25" i="47"/>
  <c r="D15" i="55"/>
  <c r="H26" i="47"/>
  <c r="D16" i="55"/>
  <c r="H27" i="47"/>
  <c r="D17" i="55"/>
  <c r="H28" i="47"/>
  <c r="D18" i="55"/>
  <c r="H29" i="47"/>
  <c r="D19" i="55"/>
  <c r="H30" i="47"/>
  <c r="D20" i="55"/>
  <c r="H31" i="47"/>
  <c r="D21" i="55"/>
  <c r="H32" i="47"/>
  <c r="D22" i="55"/>
  <c r="H33" i="47"/>
  <c r="D23" i="55"/>
  <c r="H34" i="47"/>
  <c r="D24" i="55"/>
  <c r="H35" i="47"/>
  <c r="D25" i="55"/>
  <c r="H36" i="47"/>
  <c r="D26" i="55"/>
  <c r="H37" i="47"/>
  <c r="D27" i="55"/>
  <c r="H38" i="47"/>
  <c r="D28" i="55"/>
  <c r="H39" i="47"/>
  <c r="D29" i="55"/>
  <c r="H40" i="47"/>
  <c r="D30" i="55"/>
  <c r="H41" i="47"/>
  <c r="D31" i="55"/>
  <c r="H42" i="47"/>
  <c r="D32" i="55"/>
  <c r="H43" i="47"/>
  <c r="D33" i="55"/>
  <c r="H44" i="47"/>
  <c r="D34" i="55"/>
  <c r="H45" i="47"/>
  <c r="D35" i="55"/>
  <c r="H46" i="47"/>
  <c r="D36" i="55"/>
  <c r="C318" i="47"/>
  <c r="C322" i="47"/>
  <c r="C326" i="47"/>
  <c r="C330" i="47"/>
  <c r="D318" i="47"/>
  <c r="D322" i="47"/>
  <c r="D326" i="47"/>
  <c r="D330" i="47"/>
  <c r="C334" i="47"/>
  <c r="D334" i="47"/>
  <c r="C338" i="47"/>
  <c r="D338" i="47"/>
  <c r="H47" i="47"/>
  <c r="D37" i="55"/>
  <c r="H48" i="47"/>
  <c r="D38" i="55"/>
  <c r="H49" i="47"/>
  <c r="D39" i="55"/>
  <c r="H50" i="47"/>
  <c r="D40" i="55"/>
  <c r="H51" i="47"/>
  <c r="D41" i="55"/>
  <c r="H52" i="47"/>
  <c r="D42" i="55"/>
  <c r="H53" i="47"/>
  <c r="D43" i="55"/>
  <c r="H54" i="47"/>
  <c r="D44" i="55"/>
  <c r="H55" i="47"/>
  <c r="D45" i="55"/>
  <c r="H56" i="47"/>
  <c r="D46" i="55"/>
  <c r="H57" i="47"/>
  <c r="D47" i="55"/>
  <c r="H58" i="47"/>
  <c r="D48" i="55"/>
  <c r="H59" i="47"/>
  <c r="D49" i="55"/>
  <c r="H60" i="47"/>
  <c r="D50" i="55"/>
  <c r="H61" i="47"/>
  <c r="D51" i="55"/>
  <c r="H62" i="47"/>
  <c r="D52" i="55"/>
  <c r="H63" i="47"/>
  <c r="D53" i="55"/>
  <c r="H64" i="47"/>
  <c r="D54" i="55"/>
  <c r="H65" i="47"/>
  <c r="D55" i="55"/>
  <c r="H66" i="47"/>
  <c r="D56" i="55"/>
  <c r="H67" i="47"/>
  <c r="D57" i="55"/>
  <c r="H68" i="47"/>
  <c r="D58" i="55"/>
  <c r="H69" i="47"/>
  <c r="D59" i="55"/>
  <c r="H70" i="47"/>
  <c r="D60" i="55"/>
  <c r="H71" i="47"/>
  <c r="D61" i="55"/>
  <c r="H72" i="47"/>
  <c r="D62" i="55"/>
  <c r="H73" i="47"/>
  <c r="D63" i="55"/>
  <c r="H74" i="47"/>
  <c r="D64" i="55"/>
  <c r="H75" i="47"/>
  <c r="D65" i="55"/>
  <c r="H76" i="47"/>
  <c r="D66" i="55"/>
  <c r="H77" i="47"/>
  <c r="D67" i="55"/>
  <c r="H78" i="47"/>
  <c r="D68" i="55"/>
  <c r="H79" i="47"/>
  <c r="D69" i="55"/>
  <c r="H80" i="47"/>
  <c r="D70" i="55"/>
  <c r="H81" i="47"/>
  <c r="D71" i="55"/>
  <c r="H82" i="47"/>
  <c r="D72" i="55"/>
  <c r="H83" i="47"/>
  <c r="D73" i="55"/>
  <c r="H84" i="47"/>
  <c r="D74" i="55"/>
  <c r="H85" i="47"/>
  <c r="D75" i="55"/>
  <c r="H86" i="47"/>
  <c r="D76" i="55"/>
  <c r="H87" i="47"/>
  <c r="D77" i="55"/>
  <c r="H88" i="47"/>
  <c r="D78" i="55"/>
  <c r="H89" i="47"/>
  <c r="D79" i="55"/>
  <c r="H90" i="47"/>
  <c r="D80" i="55"/>
  <c r="H91" i="47"/>
  <c r="D81" i="55"/>
  <c r="H92" i="47"/>
  <c r="D82" i="55"/>
  <c r="H93" i="47"/>
  <c r="D83" i="55"/>
  <c r="C41" i="47"/>
  <c r="D41" i="47"/>
  <c r="H18" i="47"/>
  <c r="D8" i="55"/>
  <c r="G17" i="78"/>
  <c r="D3" i="55"/>
  <c r="D4" i="55"/>
  <c r="D5" i="55"/>
  <c r="D6" i="55"/>
  <c r="D7" i="55"/>
  <c r="D2" i="55"/>
  <c r="C3" i="55"/>
  <c r="C4"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2" i="55"/>
  <c r="I8" i="54"/>
  <c r="C159" i="54"/>
  <c r="C80" i="54"/>
  <c r="C41" i="54"/>
  <c r="C3" i="54"/>
  <c r="C4" i="54"/>
  <c r="C5" i="54"/>
  <c r="C6" i="54"/>
  <c r="C7" i="54"/>
  <c r="E7" i="54"/>
  <c r="C8" i="54"/>
  <c r="C9" i="54"/>
  <c r="C10" i="54"/>
  <c r="C11" i="54"/>
  <c r="E11" i="54"/>
  <c r="C12" i="54"/>
  <c r="C13" i="54"/>
  <c r="C14" i="54"/>
  <c r="C15" i="54"/>
  <c r="E15" i="54"/>
  <c r="C16" i="54"/>
  <c r="C17" i="54"/>
  <c r="C18" i="54"/>
  <c r="C19" i="54"/>
  <c r="E19" i="54"/>
  <c r="C20" i="54"/>
  <c r="C21" i="54"/>
  <c r="C22" i="54"/>
  <c r="C23" i="54"/>
  <c r="E23" i="54"/>
  <c r="C24" i="54"/>
  <c r="C25" i="54"/>
  <c r="C26" i="54"/>
  <c r="C27" i="54"/>
  <c r="E27" i="54"/>
  <c r="C28" i="54"/>
  <c r="C29" i="54"/>
  <c r="C30" i="54"/>
  <c r="C31" i="54"/>
  <c r="E31" i="54"/>
  <c r="C32" i="54"/>
  <c r="C33" i="54"/>
  <c r="C34" i="54"/>
  <c r="C35" i="54"/>
  <c r="E35" i="54"/>
  <c r="C36" i="54"/>
  <c r="C37" i="54"/>
  <c r="C38" i="54"/>
  <c r="C39" i="54"/>
  <c r="E39" i="54"/>
  <c r="C40" i="54"/>
  <c r="C42" i="54"/>
  <c r="C43" i="54"/>
  <c r="E43" i="54"/>
  <c r="C44" i="54"/>
  <c r="C45" i="54"/>
  <c r="C46" i="54"/>
  <c r="C47" i="54"/>
  <c r="E47" i="54"/>
  <c r="C48" i="54"/>
  <c r="C49" i="54"/>
  <c r="C50" i="54"/>
  <c r="C51" i="54"/>
  <c r="E51" i="54"/>
  <c r="C52" i="54"/>
  <c r="C53" i="54"/>
  <c r="C54" i="54"/>
  <c r="C55" i="54"/>
  <c r="E55" i="54"/>
  <c r="C56" i="54"/>
  <c r="C57" i="54"/>
  <c r="C58" i="54"/>
  <c r="C59" i="54"/>
  <c r="E59" i="54"/>
  <c r="C60" i="54"/>
  <c r="C61" i="54"/>
  <c r="C62" i="54"/>
  <c r="C63" i="54"/>
  <c r="E63" i="54"/>
  <c r="C64" i="54"/>
  <c r="C65" i="54"/>
  <c r="C66" i="54"/>
  <c r="C67" i="54"/>
  <c r="E67" i="54"/>
  <c r="C68" i="54"/>
  <c r="C69" i="54"/>
  <c r="C70" i="54"/>
  <c r="C71" i="54"/>
  <c r="E71" i="54"/>
  <c r="C72" i="54"/>
  <c r="C73" i="54"/>
  <c r="C74" i="54"/>
  <c r="C75" i="54"/>
  <c r="E75" i="54"/>
  <c r="C76" i="54"/>
  <c r="C77" i="54"/>
  <c r="C78" i="54"/>
  <c r="C79" i="54"/>
  <c r="E79" i="54"/>
  <c r="C81" i="54"/>
  <c r="C82" i="54"/>
  <c r="C83" i="54"/>
  <c r="E83" i="54"/>
  <c r="C84" i="54"/>
  <c r="C85" i="54"/>
  <c r="C86" i="54"/>
  <c r="C87" i="54"/>
  <c r="E87" i="54"/>
  <c r="C88" i="54"/>
  <c r="C89" i="54"/>
  <c r="C90" i="54"/>
  <c r="C91" i="54"/>
  <c r="E91" i="54"/>
  <c r="C92" i="54"/>
  <c r="C93" i="54"/>
  <c r="C94" i="54"/>
  <c r="C95" i="54"/>
  <c r="E95" i="54"/>
  <c r="C96" i="54"/>
  <c r="C97" i="54"/>
  <c r="C98" i="54"/>
  <c r="C99" i="54"/>
  <c r="E99" i="54"/>
  <c r="C100" i="54"/>
  <c r="C101" i="54"/>
  <c r="C102" i="54"/>
  <c r="C103" i="54"/>
  <c r="E103" i="54"/>
  <c r="C104" i="54"/>
  <c r="C105" i="54"/>
  <c r="C106" i="54"/>
  <c r="C107" i="54"/>
  <c r="E107" i="54"/>
  <c r="C108" i="54"/>
  <c r="C109" i="54"/>
  <c r="C110" i="54"/>
  <c r="C111" i="54"/>
  <c r="E111" i="54"/>
  <c r="C112" i="54"/>
  <c r="C113" i="54"/>
  <c r="C114" i="54"/>
  <c r="C115" i="54"/>
  <c r="E115" i="54"/>
  <c r="C116" i="54"/>
  <c r="C117" i="54"/>
  <c r="C118" i="54"/>
  <c r="C119" i="54"/>
  <c r="E119" i="54"/>
  <c r="C120" i="54"/>
  <c r="C121" i="54"/>
  <c r="C122" i="54"/>
  <c r="C123" i="54"/>
  <c r="E123" i="54"/>
  <c r="C124" i="54"/>
  <c r="C125" i="54"/>
  <c r="C126" i="54"/>
  <c r="C127" i="54"/>
  <c r="E127" i="54"/>
  <c r="C128" i="54"/>
  <c r="C129" i="54"/>
  <c r="C130" i="54"/>
  <c r="C131" i="54"/>
  <c r="E131" i="54"/>
  <c r="C132" i="54"/>
  <c r="C133" i="54"/>
  <c r="C134" i="54"/>
  <c r="C135" i="54"/>
  <c r="E135" i="54"/>
  <c r="C136" i="54"/>
  <c r="C137" i="54"/>
  <c r="C138" i="54"/>
  <c r="C139" i="54"/>
  <c r="E139" i="54"/>
  <c r="C140" i="54"/>
  <c r="C141" i="54"/>
  <c r="C142" i="54"/>
  <c r="C143" i="54"/>
  <c r="E143" i="54"/>
  <c r="C144" i="54"/>
  <c r="E144" i="54"/>
  <c r="C145" i="54"/>
  <c r="C146" i="54"/>
  <c r="C147" i="54"/>
  <c r="C148" i="54"/>
  <c r="E148" i="54"/>
  <c r="C149" i="54"/>
  <c r="C150" i="54"/>
  <c r="C151" i="54"/>
  <c r="C152" i="54"/>
  <c r="E152" i="54"/>
  <c r="C153" i="54"/>
  <c r="C154" i="54"/>
  <c r="C155" i="54"/>
  <c r="C156" i="54"/>
  <c r="E156" i="54"/>
  <c r="C157" i="54"/>
  <c r="C158" i="54"/>
  <c r="C160" i="54"/>
  <c r="E160" i="54"/>
  <c r="C161" i="54"/>
  <c r="C162" i="54"/>
  <c r="C163" i="54"/>
  <c r="C164" i="54"/>
  <c r="E164" i="54"/>
  <c r="C165" i="54"/>
  <c r="C166" i="54"/>
  <c r="C167" i="54"/>
  <c r="C168" i="54"/>
  <c r="E168" i="54"/>
  <c r="C169" i="54"/>
  <c r="C170" i="54"/>
  <c r="C171" i="54"/>
  <c r="C172" i="54"/>
  <c r="E172" i="54"/>
  <c r="C173" i="54"/>
  <c r="J8" i="54"/>
  <c r="I9" i="54"/>
  <c r="J9" i="54"/>
  <c r="I10" i="54"/>
  <c r="J10" i="54"/>
  <c r="I11" i="54"/>
  <c r="J11" i="54"/>
  <c r="I12" i="54"/>
  <c r="J12" i="54"/>
  <c r="I13" i="54"/>
  <c r="J13" i="54"/>
  <c r="I14" i="54"/>
  <c r="J14" i="54"/>
  <c r="I15" i="54"/>
  <c r="J15" i="54"/>
  <c r="I16" i="54"/>
  <c r="J16" i="54"/>
  <c r="I17" i="54"/>
  <c r="J17" i="54"/>
  <c r="I18" i="54"/>
  <c r="J18" i="54"/>
  <c r="I19" i="54"/>
  <c r="J19" i="54"/>
  <c r="I20" i="54"/>
  <c r="J20" i="54"/>
  <c r="I21" i="54"/>
  <c r="J21" i="54"/>
  <c r="I22" i="54"/>
  <c r="J22" i="54"/>
  <c r="I23" i="54"/>
  <c r="J23" i="54"/>
  <c r="I24" i="54"/>
  <c r="J24" i="54"/>
  <c r="I25" i="54"/>
  <c r="J25" i="54"/>
  <c r="I26" i="54"/>
  <c r="J26" i="54"/>
  <c r="I27" i="54"/>
  <c r="J27" i="54"/>
  <c r="I28" i="54"/>
  <c r="J28" i="54"/>
  <c r="I29" i="54"/>
  <c r="J29" i="54"/>
  <c r="I30" i="54"/>
  <c r="J30" i="54"/>
  <c r="I31" i="54"/>
  <c r="J31" i="54"/>
  <c r="I32" i="54"/>
  <c r="J32" i="54"/>
  <c r="I33" i="54"/>
  <c r="J33" i="54"/>
  <c r="I34" i="54"/>
  <c r="J34" i="54"/>
  <c r="I35" i="54"/>
  <c r="J35" i="54"/>
  <c r="I36" i="54"/>
  <c r="J36" i="54"/>
  <c r="I37" i="54"/>
  <c r="J37" i="54"/>
  <c r="I38" i="54"/>
  <c r="J38" i="54"/>
  <c r="I39" i="54"/>
  <c r="J39" i="54"/>
  <c r="I40" i="54"/>
  <c r="J40" i="54"/>
  <c r="I41" i="54"/>
  <c r="J41" i="54"/>
  <c r="I42" i="54"/>
  <c r="J42" i="54"/>
  <c r="I43" i="54"/>
  <c r="J43" i="54"/>
  <c r="I44" i="54"/>
  <c r="J44" i="54"/>
  <c r="I45" i="54"/>
  <c r="J45" i="54"/>
  <c r="I46" i="54"/>
  <c r="J46" i="54"/>
  <c r="I47" i="54"/>
  <c r="J47" i="54"/>
  <c r="I48" i="54"/>
  <c r="J48" i="54"/>
  <c r="I49" i="54"/>
  <c r="J49" i="54"/>
  <c r="I7" i="54"/>
  <c r="J7" i="54"/>
  <c r="C2" i="54"/>
  <c r="H9" i="55"/>
  <c r="H10" i="55"/>
  <c r="H11" i="55"/>
  <c r="H12" i="55"/>
  <c r="H13" i="55"/>
  <c r="H14" i="55"/>
  <c r="H15" i="55"/>
  <c r="H16" i="55"/>
  <c r="H17" i="55"/>
  <c r="H18" i="55"/>
  <c r="H19" i="55"/>
  <c r="H20" i="55"/>
  <c r="H21" i="55"/>
  <c r="H22" i="55"/>
  <c r="H23" i="55"/>
  <c r="H24" i="55"/>
  <c r="H25" i="55"/>
  <c r="H26" i="55"/>
  <c r="H27" i="55"/>
  <c r="H28" i="55"/>
  <c r="H29" i="55"/>
  <c r="H30" i="55"/>
  <c r="H31" i="55"/>
  <c r="H32" i="55"/>
  <c r="H33" i="55"/>
  <c r="H34" i="55"/>
  <c r="H35" i="55"/>
  <c r="H36" i="55"/>
  <c r="H37" i="55"/>
  <c r="H38" i="55"/>
  <c r="H39" i="55"/>
  <c r="H40" i="55"/>
  <c r="H41" i="55"/>
  <c r="H42" i="55"/>
  <c r="H43" i="55"/>
  <c r="H44" i="55"/>
  <c r="H45" i="55"/>
  <c r="H46" i="55"/>
  <c r="H47" i="55"/>
  <c r="H48" i="55"/>
  <c r="H49" i="55"/>
  <c r="H50" i="55"/>
  <c r="H51" i="55"/>
  <c r="H52" i="55"/>
  <c r="H53" i="55"/>
  <c r="H54" i="55"/>
  <c r="H55" i="55"/>
  <c r="H56" i="55"/>
  <c r="H57" i="55"/>
  <c r="H58" i="55"/>
  <c r="H59" i="55"/>
  <c r="H60" i="55"/>
  <c r="H61" i="55"/>
  <c r="H62" i="55"/>
  <c r="H63" i="55"/>
  <c r="H64" i="55"/>
  <c r="H65" i="55"/>
  <c r="H66" i="55"/>
  <c r="H67" i="55"/>
  <c r="H68" i="55"/>
  <c r="H69" i="55"/>
  <c r="H70" i="55"/>
  <c r="H71" i="55"/>
  <c r="H72" i="55"/>
  <c r="H73" i="55"/>
  <c r="H74" i="55"/>
  <c r="H75" i="55"/>
  <c r="H76" i="55"/>
  <c r="H77" i="55"/>
  <c r="H78" i="55"/>
  <c r="H79" i="55"/>
  <c r="H80" i="55"/>
  <c r="H81" i="55"/>
  <c r="H82" i="55"/>
  <c r="H83" i="55"/>
  <c r="H8" i="55"/>
  <c r="G18" i="78"/>
  <c r="G19" i="78"/>
  <c r="G20" i="78"/>
  <c r="G21" i="78"/>
  <c r="G22" i="78"/>
  <c r="G23" i="78"/>
  <c r="G24" i="78"/>
  <c r="G25" i="78"/>
  <c r="G26" i="78"/>
  <c r="G27" i="78"/>
  <c r="G28" i="78"/>
  <c r="G29" i="78"/>
  <c r="G30" i="78"/>
  <c r="G31" i="78"/>
  <c r="G32" i="78"/>
  <c r="G33" i="78"/>
  <c r="G34" i="78"/>
  <c r="G35" i="78"/>
  <c r="G36" i="78"/>
  <c r="G37" i="78"/>
  <c r="G38" i="78"/>
  <c r="G39" i="78"/>
  <c r="G40" i="78"/>
  <c r="G41" i="78"/>
  <c r="G42" i="78"/>
  <c r="G43" i="78"/>
  <c r="G44" i="78"/>
  <c r="G45" i="78"/>
  <c r="G46" i="78"/>
  <c r="G47" i="78"/>
  <c r="G48" i="78"/>
  <c r="G49" i="78"/>
  <c r="G50" i="78"/>
  <c r="G51" i="78"/>
  <c r="G52" i="78"/>
  <c r="G53" i="78"/>
  <c r="G54" i="78"/>
  <c r="G55" i="78"/>
  <c r="G56" i="78"/>
  <c r="G57" i="78"/>
  <c r="G58" i="78"/>
  <c r="G59" i="78"/>
  <c r="G60" i="78"/>
  <c r="G61" i="78"/>
  <c r="G62" i="78"/>
  <c r="G63" i="78"/>
  <c r="G64" i="78"/>
  <c r="G65" i="78"/>
  <c r="G66" i="78"/>
  <c r="G67" i="78"/>
  <c r="G68" i="78"/>
  <c r="G69" i="78"/>
  <c r="G70" i="78"/>
  <c r="G71" i="78"/>
  <c r="G72" i="78"/>
  <c r="G73" i="78"/>
  <c r="G74" i="78"/>
  <c r="G75" i="78"/>
  <c r="G76" i="78"/>
  <c r="G77" i="78"/>
  <c r="G78" i="78"/>
  <c r="G79" i="78"/>
  <c r="G80" i="78"/>
  <c r="G81" i="78"/>
  <c r="G82" i="78"/>
  <c r="G83" i="78"/>
  <c r="G84" i="78"/>
  <c r="G85" i="78"/>
  <c r="G86" i="78"/>
  <c r="G87" i="78"/>
  <c r="G88" i="78"/>
  <c r="G89" i="78"/>
  <c r="G90" i="78"/>
  <c r="G91" i="78"/>
  <c r="G92" i="78"/>
  <c r="B13" i="55"/>
  <c r="B14" i="55"/>
  <c r="B15" i="55"/>
  <c r="B16" i="55"/>
  <c r="B17" i="55"/>
  <c r="B18" i="55"/>
  <c r="B19" i="55"/>
  <c r="B20" i="55"/>
  <c r="B21" i="55"/>
  <c r="B22" i="55"/>
  <c r="B23" i="55"/>
  <c r="B24" i="55"/>
  <c r="B25" i="55"/>
  <c r="B26" i="55"/>
  <c r="B27" i="55"/>
  <c r="B28" i="55"/>
  <c r="B29" i="55"/>
  <c r="B30" i="55"/>
  <c r="B31" i="55"/>
  <c r="B32" i="55"/>
  <c r="B33" i="55"/>
  <c r="B34" i="55"/>
  <c r="B35" i="55"/>
  <c r="B36" i="55"/>
  <c r="B37" i="55"/>
  <c r="B38" i="55"/>
  <c r="B39" i="55"/>
  <c r="B40" i="55"/>
  <c r="B41" i="55"/>
  <c r="B42" i="55"/>
  <c r="B43" i="55"/>
  <c r="B44" i="55"/>
  <c r="B45" i="55"/>
  <c r="B46" i="55"/>
  <c r="B47" i="55"/>
  <c r="B48" i="55"/>
  <c r="B49" i="55"/>
  <c r="B50" i="55"/>
  <c r="B51" i="55"/>
  <c r="B52" i="55"/>
  <c r="B53" i="55"/>
  <c r="B54" i="55"/>
  <c r="B55" i="55"/>
  <c r="B56" i="55"/>
  <c r="B57" i="55"/>
  <c r="B58" i="55"/>
  <c r="B59" i="55"/>
  <c r="B60" i="55"/>
  <c r="B61" i="55"/>
  <c r="B62" i="55"/>
  <c r="B63" i="55"/>
  <c r="B64" i="55"/>
  <c r="B65" i="55"/>
  <c r="B66" i="55"/>
  <c r="B67" i="55"/>
  <c r="B68" i="55"/>
  <c r="B69" i="55"/>
  <c r="B70" i="55"/>
  <c r="B71" i="55"/>
  <c r="B72" i="55"/>
  <c r="B73" i="55"/>
  <c r="B74" i="55"/>
  <c r="B75" i="55"/>
  <c r="B76" i="55"/>
  <c r="B77" i="55"/>
  <c r="B78" i="55"/>
  <c r="B79" i="55"/>
  <c r="B80" i="55"/>
  <c r="B81" i="55"/>
  <c r="B82" i="55"/>
  <c r="B83" i="55"/>
  <c r="B12" i="55"/>
  <c r="N21" i="40"/>
  <c r="N22" i="40"/>
  <c r="N23" i="40"/>
  <c r="N24" i="40"/>
  <c r="N25" i="40"/>
  <c r="N26" i="40"/>
  <c r="N27" i="40"/>
  <c r="N28" i="40"/>
  <c r="N29" i="40"/>
  <c r="N30" i="40"/>
  <c r="N31" i="40"/>
  <c r="N32" i="40"/>
  <c r="N33" i="40"/>
  <c r="N34" i="40"/>
  <c r="N35" i="40"/>
  <c r="N36" i="40"/>
  <c r="N37" i="40"/>
  <c r="N38" i="40"/>
  <c r="N39" i="40"/>
  <c r="N40" i="40"/>
  <c r="N41" i="40"/>
  <c r="N42" i="40"/>
  <c r="N43" i="40"/>
  <c r="N44" i="40"/>
  <c r="N45" i="40"/>
  <c r="N46" i="40"/>
  <c r="N47" i="40"/>
  <c r="N48" i="40"/>
  <c r="N49" i="40"/>
  <c r="N50" i="40"/>
  <c r="N51" i="40"/>
  <c r="N52" i="40"/>
  <c r="N53" i="40"/>
  <c r="N54" i="40"/>
  <c r="N55" i="40"/>
  <c r="N56" i="40"/>
  <c r="N57" i="40"/>
  <c r="N58" i="40"/>
  <c r="N59" i="40"/>
  <c r="N60" i="40"/>
  <c r="N61" i="40"/>
  <c r="N62" i="40"/>
  <c r="N63" i="40"/>
  <c r="N64" i="40"/>
  <c r="N65" i="40"/>
  <c r="N66" i="40"/>
  <c r="N67" i="40"/>
  <c r="N68" i="40"/>
  <c r="N69" i="40"/>
  <c r="N70" i="40"/>
  <c r="N71" i="40"/>
  <c r="N72" i="40"/>
  <c r="N73" i="40"/>
  <c r="N74" i="40"/>
  <c r="N75" i="40"/>
  <c r="N76" i="40"/>
  <c r="N77" i="40"/>
  <c r="N78" i="40"/>
  <c r="N79" i="40"/>
  <c r="N80" i="40"/>
  <c r="N81" i="40"/>
  <c r="N82" i="40"/>
  <c r="N83" i="40"/>
  <c r="N84" i="40"/>
  <c r="N85" i="40"/>
  <c r="N86" i="40"/>
  <c r="N87" i="40"/>
  <c r="N88" i="40"/>
  <c r="N89" i="40"/>
  <c r="N90" i="40"/>
  <c r="N20" i="40"/>
  <c r="N19" i="40"/>
  <c r="M44" i="40"/>
  <c r="M20" i="40"/>
  <c r="M21" i="40"/>
  <c r="M22" i="40"/>
  <c r="M23" i="40"/>
  <c r="M24" i="40"/>
  <c r="M25" i="40"/>
  <c r="M26" i="40"/>
  <c r="M27" i="40"/>
  <c r="M28" i="40"/>
  <c r="M29" i="40"/>
  <c r="M30" i="40"/>
  <c r="M31" i="40"/>
  <c r="M32" i="40"/>
  <c r="M33" i="40"/>
  <c r="M34" i="40"/>
  <c r="M35" i="40"/>
  <c r="M36" i="40"/>
  <c r="M37" i="40"/>
  <c r="M38" i="40"/>
  <c r="M39" i="40"/>
  <c r="M40" i="40"/>
  <c r="M41" i="40"/>
  <c r="M42" i="40"/>
  <c r="M43" i="40"/>
  <c r="M45" i="40"/>
  <c r="M46" i="40"/>
  <c r="M47" i="40"/>
  <c r="M48" i="40"/>
  <c r="M49" i="40"/>
  <c r="M50" i="40"/>
  <c r="M51" i="40"/>
  <c r="M52" i="40"/>
  <c r="M53" i="40"/>
  <c r="M54" i="40"/>
  <c r="M55" i="40"/>
  <c r="M56" i="40"/>
  <c r="M57" i="40"/>
  <c r="M58" i="40"/>
  <c r="M59" i="40"/>
  <c r="M60" i="40"/>
  <c r="M61" i="40"/>
  <c r="M62" i="40"/>
  <c r="M63" i="40"/>
  <c r="M64" i="40"/>
  <c r="M65" i="40"/>
  <c r="M66" i="40"/>
  <c r="M67" i="40"/>
  <c r="M68" i="40"/>
  <c r="M69" i="40"/>
  <c r="M70" i="40"/>
  <c r="M71" i="40"/>
  <c r="M72" i="40"/>
  <c r="M73" i="40"/>
  <c r="M74" i="40"/>
  <c r="M75" i="40"/>
  <c r="M76" i="40"/>
  <c r="M77" i="40"/>
  <c r="M78" i="40"/>
  <c r="M79" i="40"/>
  <c r="M80" i="40"/>
  <c r="M81" i="40"/>
  <c r="M82" i="40"/>
  <c r="M83" i="40"/>
  <c r="M84" i="40"/>
  <c r="M85" i="40"/>
  <c r="M86" i="40"/>
  <c r="M87" i="40"/>
  <c r="M88" i="40"/>
  <c r="M89" i="40"/>
  <c r="M90" i="40"/>
  <c r="M19" i="40"/>
  <c r="B9" i="55"/>
  <c r="B10" i="55"/>
  <c r="B11" i="55"/>
  <c r="B8" i="55"/>
  <c r="H17" i="49"/>
  <c r="H16" i="49"/>
  <c r="H15" i="49"/>
  <c r="H14" i="49"/>
  <c r="H13" i="49"/>
  <c r="H12" i="49"/>
  <c r="H11" i="49"/>
  <c r="H10" i="49"/>
  <c r="H9" i="49"/>
  <c r="H8" i="49"/>
  <c r="E243" i="47"/>
  <c r="E244" i="47"/>
  <c r="E245" i="47"/>
  <c r="E246" i="47"/>
  <c r="E247" i="47"/>
  <c r="E248" i="47"/>
  <c r="E249" i="47"/>
  <c r="E250" i="47"/>
  <c r="E251" i="47"/>
  <c r="E252" i="47"/>
  <c r="E253" i="47"/>
  <c r="E254" i="47"/>
  <c r="E255" i="47"/>
  <c r="E256" i="47"/>
  <c r="E257" i="47"/>
  <c r="E258" i="47"/>
  <c r="E259" i="47"/>
  <c r="E260" i="47"/>
  <c r="E261" i="47"/>
  <c r="E262" i="47"/>
  <c r="E263" i="47"/>
  <c r="E264" i="47"/>
  <c r="E265" i="47"/>
  <c r="E266" i="47"/>
  <c r="E267" i="47"/>
  <c r="E268" i="47"/>
  <c r="E269" i="47"/>
  <c r="E270" i="47"/>
  <c r="E271" i="47"/>
  <c r="E272" i="47"/>
  <c r="E273" i="47"/>
  <c r="E274" i="47"/>
  <c r="E275" i="47"/>
  <c r="E276" i="47"/>
  <c r="E277" i="47"/>
  <c r="E278" i="47"/>
  <c r="E279" i="47"/>
  <c r="E280" i="47"/>
  <c r="E281" i="47"/>
  <c r="E282" i="47"/>
  <c r="E283" i="47"/>
  <c r="E284" i="47"/>
  <c r="E285" i="47"/>
  <c r="E286" i="47"/>
  <c r="E287" i="47"/>
  <c r="E288" i="47"/>
  <c r="E289" i="47"/>
  <c r="E290" i="47"/>
  <c r="E291" i="47"/>
  <c r="E292" i="47"/>
  <c r="E293" i="47"/>
  <c r="E294" i="47"/>
  <c r="E295" i="47"/>
  <c r="E296" i="47"/>
  <c r="E297" i="47"/>
  <c r="E298" i="47"/>
  <c r="E299" i="47"/>
  <c r="E300" i="47"/>
  <c r="E301" i="47"/>
  <c r="E302" i="47"/>
  <c r="E303" i="47"/>
  <c r="E304" i="47"/>
  <c r="E305" i="47"/>
  <c r="E306" i="47"/>
  <c r="E307" i="47"/>
  <c r="E308" i="47"/>
  <c r="E309" i="47"/>
  <c r="E310" i="47"/>
  <c r="E311" i="47"/>
  <c r="E312" i="47"/>
  <c r="E313" i="47"/>
  <c r="E314" i="47"/>
  <c r="E315" i="47"/>
  <c r="E316" i="47"/>
  <c r="E317" i="47"/>
  <c r="E318" i="47"/>
  <c r="E319" i="47"/>
  <c r="E320" i="47"/>
  <c r="E321" i="47"/>
  <c r="E322" i="47"/>
  <c r="E323" i="47"/>
  <c r="E324" i="47"/>
  <c r="E325" i="47"/>
  <c r="E326" i="47"/>
  <c r="E327" i="47"/>
  <c r="E328" i="47"/>
  <c r="E329" i="47"/>
  <c r="E330" i="47"/>
  <c r="E331" i="47"/>
  <c r="E332" i="47"/>
  <c r="E333" i="47"/>
  <c r="E334" i="47"/>
  <c r="E335" i="47"/>
  <c r="E336" i="47"/>
  <c r="E337" i="47"/>
  <c r="E338" i="47"/>
  <c r="E339" i="47"/>
  <c r="C314" i="78"/>
  <c r="D314" i="78"/>
  <c r="C312" i="40"/>
  <c r="D220" i="42"/>
  <c r="M217" i="52"/>
  <c r="E311" i="40"/>
  <c r="D311" i="40"/>
  <c r="C311" i="40"/>
  <c r="D310" i="40"/>
  <c r="C310" i="40"/>
  <c r="D309" i="40"/>
  <c r="C309" i="40"/>
  <c r="D308" i="40"/>
  <c r="C308" i="40"/>
  <c r="K37" i="55"/>
  <c r="J37" i="55"/>
  <c r="D130" i="78"/>
  <c r="E127" i="40"/>
  <c r="D17" i="84"/>
  <c r="C17" i="84"/>
  <c r="D21" i="84"/>
  <c r="C21" i="84"/>
  <c r="D25" i="84"/>
  <c r="C25" i="84"/>
  <c r="D29" i="84"/>
  <c r="C29" i="84"/>
  <c r="D33" i="84"/>
  <c r="C33" i="84"/>
  <c r="D37" i="84"/>
  <c r="C37" i="84"/>
  <c r="D41" i="84"/>
  <c r="C41" i="84"/>
  <c r="D45" i="84"/>
  <c r="C45" i="84"/>
  <c r="D17" i="78"/>
  <c r="C17" i="78"/>
  <c r="D21" i="78"/>
  <c r="C21" i="78"/>
  <c r="D25" i="78"/>
  <c r="C25" i="78"/>
  <c r="D29" i="78"/>
  <c r="C29" i="78"/>
  <c r="D33" i="78"/>
  <c r="C33" i="78"/>
  <c r="D37" i="78"/>
  <c r="C37" i="78"/>
  <c r="D41" i="78"/>
  <c r="C41" i="78"/>
  <c r="D45" i="78"/>
  <c r="C45" i="78"/>
  <c r="D49" i="78"/>
  <c r="C49" i="78"/>
  <c r="D53" i="78"/>
  <c r="C53" i="78"/>
  <c r="D57" i="78"/>
  <c r="C57" i="78"/>
  <c r="D61" i="78"/>
  <c r="C61" i="78"/>
  <c r="D65" i="78"/>
  <c r="C65" i="78"/>
  <c r="D69" i="78"/>
  <c r="C69" i="78"/>
  <c r="D73" i="78"/>
  <c r="C73" i="78"/>
  <c r="D77" i="78"/>
  <c r="C77" i="78"/>
  <c r="D81" i="78"/>
  <c r="C81" i="78"/>
  <c r="D85" i="78"/>
  <c r="C85" i="78"/>
  <c r="D89" i="78"/>
  <c r="C89" i="78"/>
  <c r="D93" i="78"/>
  <c r="C93" i="78"/>
  <c r="D97" i="78"/>
  <c r="C97" i="78"/>
  <c r="D101" i="78"/>
  <c r="C101" i="78"/>
  <c r="D105" i="78"/>
  <c r="C105" i="78"/>
  <c r="D109" i="78"/>
  <c r="C109" i="78"/>
  <c r="D113" i="78"/>
  <c r="C113" i="78"/>
  <c r="D117" i="78"/>
  <c r="C117" i="78"/>
  <c r="D121" i="78"/>
  <c r="C121" i="78"/>
  <c r="D125" i="78"/>
  <c r="C125" i="78"/>
  <c r="D129" i="78"/>
  <c r="C129" i="78"/>
  <c r="D134" i="78"/>
  <c r="C134" i="78"/>
  <c r="D138" i="78"/>
  <c r="C138" i="78"/>
  <c r="D142" i="78"/>
  <c r="C142" i="78"/>
  <c r="D146" i="78"/>
  <c r="C146" i="78"/>
  <c r="D150" i="78"/>
  <c r="C150" i="78"/>
  <c r="D154" i="78"/>
  <c r="C154" i="78"/>
  <c r="D158" i="78"/>
  <c r="C158" i="78"/>
  <c r="D162" i="78"/>
  <c r="C162" i="78"/>
  <c r="D166" i="78"/>
  <c r="C166" i="78"/>
  <c r="D170" i="78"/>
  <c r="C170" i="78"/>
  <c r="D174" i="78"/>
  <c r="C174" i="78"/>
  <c r="D178" i="78"/>
  <c r="C178" i="78"/>
  <c r="D182" i="78"/>
  <c r="C182" i="78"/>
  <c r="D186" i="78"/>
  <c r="C186" i="78"/>
  <c r="D190" i="78"/>
  <c r="C190" i="78"/>
  <c r="D194" i="78"/>
  <c r="C194" i="78"/>
  <c r="D198" i="78"/>
  <c r="C198" i="78"/>
  <c r="D202" i="78"/>
  <c r="C202" i="78"/>
  <c r="D206" i="78"/>
  <c r="C206" i="78"/>
  <c r="D210" i="78"/>
  <c r="C210" i="78"/>
  <c r="D214" i="78"/>
  <c r="C214" i="78"/>
  <c r="D218" i="78"/>
  <c r="C218" i="78"/>
  <c r="D222" i="78"/>
  <c r="C222" i="78"/>
  <c r="D226" i="78"/>
  <c r="C226" i="78"/>
  <c r="D230" i="78"/>
  <c r="C230" i="78"/>
  <c r="D234" i="78"/>
  <c r="C234" i="78"/>
  <c r="D238" i="78"/>
  <c r="C238" i="78"/>
  <c r="D242" i="78"/>
  <c r="C242" i="78"/>
  <c r="D246" i="78"/>
  <c r="C246" i="78"/>
  <c r="D250" i="78"/>
  <c r="C250" i="78"/>
  <c r="D254" i="78"/>
  <c r="C254" i="78"/>
  <c r="D258" i="78"/>
  <c r="C258" i="78"/>
  <c r="D262" i="78"/>
  <c r="C262" i="78"/>
  <c r="D266" i="78"/>
  <c r="C266" i="78"/>
  <c r="D270" i="78"/>
  <c r="C270" i="78"/>
  <c r="D274" i="78"/>
  <c r="C274" i="78"/>
  <c r="D278" i="78"/>
  <c r="C278" i="78"/>
  <c r="D282" i="78"/>
  <c r="C282" i="78"/>
  <c r="D286" i="78"/>
  <c r="C286" i="78"/>
  <c r="D290" i="78"/>
  <c r="C290" i="78"/>
  <c r="D294" i="78"/>
  <c r="C294" i="78"/>
  <c r="D298" i="78"/>
  <c r="C298" i="78"/>
  <c r="D302" i="78"/>
  <c r="C302" i="78"/>
  <c r="D306" i="78"/>
  <c r="C306" i="78"/>
  <c r="D310" i="78"/>
  <c r="C310" i="78"/>
  <c r="D216" i="42"/>
  <c r="D212" i="42"/>
  <c r="E219" i="40"/>
  <c r="E223" i="40"/>
  <c r="E227" i="40"/>
  <c r="E231" i="40"/>
  <c r="E235" i="40"/>
  <c r="E239" i="40"/>
  <c r="E243" i="40"/>
  <c r="E247" i="40"/>
  <c r="E251" i="40"/>
  <c r="E255" i="40"/>
  <c r="E259" i="40"/>
  <c r="E263" i="40"/>
  <c r="E267" i="40"/>
  <c r="E271" i="40"/>
  <c r="E275" i="40"/>
  <c r="E279" i="40"/>
  <c r="E283" i="40"/>
  <c r="E287" i="40"/>
  <c r="E291" i="40"/>
  <c r="E295" i="40"/>
  <c r="E299" i="40"/>
  <c r="E303" i="40"/>
  <c r="E307" i="40"/>
  <c r="A218" i="40"/>
  <c r="A219" i="40"/>
  <c r="A220" i="40"/>
  <c r="A221" i="40"/>
  <c r="A222" i="40"/>
  <c r="A223" i="40"/>
  <c r="A224" i="40"/>
  <c r="A225" i="40"/>
  <c r="A226" i="40"/>
  <c r="A227" i="40"/>
  <c r="A228" i="40"/>
  <c r="A229" i="40"/>
  <c r="A230" i="40"/>
  <c r="A231" i="40"/>
  <c r="A232" i="40"/>
  <c r="A233" i="40"/>
  <c r="A234" i="40"/>
  <c r="A235" i="40"/>
  <c r="A236" i="40"/>
  <c r="A237" i="40"/>
  <c r="A238" i="40"/>
  <c r="A239" i="40"/>
  <c r="A240" i="40"/>
  <c r="A241" i="40"/>
  <c r="A242" i="40"/>
  <c r="A243" i="40"/>
  <c r="A244" i="40"/>
  <c r="A245" i="40"/>
  <c r="A246" i="40"/>
  <c r="A247" i="40"/>
  <c r="A248" i="40"/>
  <c r="A249" i="40"/>
  <c r="A250" i="40"/>
  <c r="A251" i="40"/>
  <c r="A252" i="40"/>
  <c r="A253" i="40"/>
  <c r="A254" i="40"/>
  <c r="A255" i="40"/>
  <c r="A256" i="40"/>
  <c r="A257" i="40"/>
  <c r="A258" i="40"/>
  <c r="A259" i="40"/>
  <c r="A260" i="40"/>
  <c r="A261" i="40"/>
  <c r="A262" i="40"/>
  <c r="A263" i="40"/>
  <c r="A264" i="40"/>
  <c r="A265" i="40"/>
  <c r="A266" i="40"/>
  <c r="A267" i="40"/>
  <c r="A268" i="40"/>
  <c r="A269" i="40"/>
  <c r="A270" i="40"/>
  <c r="A271" i="40"/>
  <c r="A272" i="40"/>
  <c r="A273" i="40"/>
  <c r="A274" i="40"/>
  <c r="A275" i="40"/>
  <c r="A276" i="40"/>
  <c r="A277" i="40"/>
  <c r="A278" i="40"/>
  <c r="A279" i="40"/>
  <c r="A280" i="40"/>
  <c r="A281" i="40"/>
  <c r="A282" i="40"/>
  <c r="A283" i="40"/>
  <c r="A284" i="40"/>
  <c r="A285" i="40"/>
  <c r="A286" i="40"/>
  <c r="A287" i="40"/>
  <c r="A288" i="40"/>
  <c r="A289" i="40"/>
  <c r="A290" i="40"/>
  <c r="A291" i="40"/>
  <c r="A292" i="40"/>
  <c r="A293" i="40"/>
  <c r="A294" i="40"/>
  <c r="A295" i="40"/>
  <c r="A296" i="40"/>
  <c r="A297" i="40"/>
  <c r="A298" i="40"/>
  <c r="A299" i="40"/>
  <c r="A300" i="40"/>
  <c r="A301" i="40"/>
  <c r="A302" i="40"/>
  <c r="A303" i="40"/>
  <c r="A304" i="40"/>
  <c r="A305" i="40"/>
  <c r="A306" i="40"/>
  <c r="A307" i="40"/>
  <c r="A217" i="40"/>
  <c r="C303" i="40"/>
  <c r="D303" i="40"/>
  <c r="C304" i="40"/>
  <c r="D304" i="40"/>
  <c r="C305" i="40"/>
  <c r="D305" i="40"/>
  <c r="C306" i="40"/>
  <c r="D306" i="40"/>
  <c r="C307" i="40"/>
  <c r="D307" i="40"/>
  <c r="C281" i="40"/>
  <c r="D281" i="40"/>
  <c r="C282" i="40"/>
  <c r="D282" i="40"/>
  <c r="C283" i="40"/>
  <c r="D283" i="40"/>
  <c r="C284" i="40"/>
  <c r="D284" i="40"/>
  <c r="C285" i="40"/>
  <c r="D285" i="40"/>
  <c r="C286" i="40"/>
  <c r="D286" i="40"/>
  <c r="C287" i="40"/>
  <c r="D287" i="40"/>
  <c r="C288" i="40"/>
  <c r="D288" i="40"/>
  <c r="C289" i="40"/>
  <c r="D289" i="40"/>
  <c r="C290" i="40"/>
  <c r="D290" i="40"/>
  <c r="C291" i="40"/>
  <c r="D291" i="40"/>
  <c r="C292" i="40"/>
  <c r="D292" i="40"/>
  <c r="C293" i="40"/>
  <c r="D293" i="40"/>
  <c r="C294" i="40"/>
  <c r="D294" i="40"/>
  <c r="C295" i="40"/>
  <c r="D295" i="40"/>
  <c r="C296" i="40"/>
  <c r="D296" i="40"/>
  <c r="C297" i="40"/>
  <c r="D297" i="40"/>
  <c r="C298" i="40"/>
  <c r="D298" i="40"/>
  <c r="C299" i="40"/>
  <c r="D299" i="40"/>
  <c r="C300" i="40"/>
  <c r="D300" i="40"/>
  <c r="C301" i="40"/>
  <c r="D301" i="40"/>
  <c r="C302" i="40"/>
  <c r="D302" i="40"/>
  <c r="C221" i="40"/>
  <c r="D221" i="40"/>
  <c r="C222" i="40"/>
  <c r="D222" i="40"/>
  <c r="C223" i="40"/>
  <c r="D223" i="40"/>
  <c r="C224" i="40"/>
  <c r="D224" i="40"/>
  <c r="C225" i="40"/>
  <c r="D225" i="40"/>
  <c r="C226" i="40"/>
  <c r="D226" i="40"/>
  <c r="C227" i="40"/>
  <c r="D227" i="40"/>
  <c r="C228" i="40"/>
  <c r="D228" i="40"/>
  <c r="C229" i="40"/>
  <c r="D229" i="40"/>
  <c r="C230" i="40"/>
  <c r="D230" i="40"/>
  <c r="C231" i="40"/>
  <c r="D231" i="40"/>
  <c r="C232" i="40"/>
  <c r="D232" i="40"/>
  <c r="C233" i="40"/>
  <c r="D233" i="40"/>
  <c r="C234" i="40"/>
  <c r="D234" i="40"/>
  <c r="C235" i="40"/>
  <c r="D235" i="40"/>
  <c r="C236" i="40"/>
  <c r="D236" i="40"/>
  <c r="C237" i="40"/>
  <c r="D237" i="40"/>
  <c r="C238" i="40"/>
  <c r="D238" i="40"/>
  <c r="C239" i="40"/>
  <c r="D239" i="40"/>
  <c r="C240" i="40"/>
  <c r="D240" i="40"/>
  <c r="C241" i="40"/>
  <c r="D241" i="40"/>
  <c r="C242" i="40"/>
  <c r="D242" i="40"/>
  <c r="C243" i="40"/>
  <c r="D243" i="40"/>
  <c r="C244" i="40"/>
  <c r="D244" i="40"/>
  <c r="C245" i="40"/>
  <c r="D245" i="40"/>
  <c r="C246" i="40"/>
  <c r="D246" i="40"/>
  <c r="C247" i="40"/>
  <c r="D247" i="40"/>
  <c r="C248" i="40"/>
  <c r="D248" i="40"/>
  <c r="C249" i="40"/>
  <c r="D249" i="40"/>
  <c r="C250" i="40"/>
  <c r="D250" i="40"/>
  <c r="C251" i="40"/>
  <c r="D251" i="40"/>
  <c r="C252" i="40"/>
  <c r="D252" i="40"/>
  <c r="C253" i="40"/>
  <c r="D253" i="40"/>
  <c r="C254" i="40"/>
  <c r="D254" i="40"/>
  <c r="C255" i="40"/>
  <c r="D255" i="40"/>
  <c r="C256" i="40"/>
  <c r="D256" i="40"/>
  <c r="C257" i="40"/>
  <c r="D257" i="40"/>
  <c r="C258" i="40"/>
  <c r="D258" i="40"/>
  <c r="C259" i="40"/>
  <c r="D259" i="40"/>
  <c r="C260" i="40"/>
  <c r="D260" i="40"/>
  <c r="C261" i="40"/>
  <c r="D261" i="40"/>
  <c r="C262" i="40"/>
  <c r="D262" i="40"/>
  <c r="C263" i="40"/>
  <c r="D263" i="40"/>
  <c r="C264" i="40"/>
  <c r="D264" i="40"/>
  <c r="C265" i="40"/>
  <c r="D265" i="40"/>
  <c r="C266" i="40"/>
  <c r="D266" i="40"/>
  <c r="C267" i="40"/>
  <c r="D267" i="40"/>
  <c r="C268" i="40"/>
  <c r="D268" i="40"/>
  <c r="C269" i="40"/>
  <c r="D269" i="40"/>
  <c r="C270" i="40"/>
  <c r="D270" i="40"/>
  <c r="C271" i="40"/>
  <c r="D271" i="40"/>
  <c r="C272" i="40"/>
  <c r="D272" i="40"/>
  <c r="C273" i="40"/>
  <c r="D273" i="40"/>
  <c r="C274" i="40"/>
  <c r="D274" i="40"/>
  <c r="C275" i="40"/>
  <c r="D275" i="40"/>
  <c r="C276" i="40"/>
  <c r="D276" i="40"/>
  <c r="C277" i="40"/>
  <c r="D277" i="40"/>
  <c r="C278" i="40"/>
  <c r="D278" i="40"/>
  <c r="C279" i="40"/>
  <c r="D279" i="40"/>
  <c r="C280" i="40"/>
  <c r="D280" i="40"/>
  <c r="D220" i="40"/>
  <c r="D219" i="40"/>
  <c r="D218" i="40"/>
  <c r="D217" i="40"/>
  <c r="C220" i="40"/>
  <c r="C219" i="40"/>
  <c r="C218" i="40"/>
  <c r="C217" i="40"/>
  <c r="D104" i="42"/>
  <c r="D108" i="42"/>
  <c r="D112" i="42"/>
  <c r="D116" i="42"/>
  <c r="D120" i="42"/>
  <c r="D124" i="42"/>
  <c r="D128" i="42"/>
  <c r="D132" i="42"/>
  <c r="D136" i="42"/>
  <c r="D140" i="42"/>
  <c r="D144" i="42"/>
  <c r="D148" i="42"/>
  <c r="D152" i="42"/>
  <c r="D156" i="42"/>
  <c r="D160" i="42"/>
  <c r="D164" i="42"/>
  <c r="D168" i="42"/>
  <c r="D172" i="42"/>
  <c r="D176" i="42"/>
  <c r="D180" i="42"/>
  <c r="D184" i="42"/>
  <c r="D188" i="42"/>
  <c r="D192" i="42"/>
  <c r="D196" i="42"/>
  <c r="D200" i="42"/>
  <c r="D204" i="42"/>
  <c r="D208" i="42"/>
  <c r="M121" i="52"/>
  <c r="M125" i="52"/>
  <c r="M129" i="52"/>
  <c r="M133" i="52"/>
  <c r="M137" i="52"/>
  <c r="M141" i="52"/>
  <c r="M145" i="52"/>
  <c r="M149" i="52"/>
  <c r="M153" i="52"/>
  <c r="M157" i="52"/>
  <c r="M161" i="52"/>
  <c r="M165" i="52"/>
  <c r="M169" i="52"/>
  <c r="M173" i="52"/>
  <c r="M177" i="52"/>
  <c r="M181" i="52"/>
  <c r="M185" i="52"/>
  <c r="M189" i="52"/>
  <c r="M193" i="52"/>
  <c r="M197" i="52"/>
  <c r="M201" i="52"/>
  <c r="M205" i="52"/>
  <c r="M209" i="52"/>
  <c r="M213" i="52"/>
  <c r="M33" i="52"/>
  <c r="M8" i="52"/>
  <c r="M12" i="52"/>
  <c r="M16" i="52"/>
  <c r="M20" i="52"/>
  <c r="M24" i="52"/>
  <c r="M28" i="52"/>
  <c r="M37" i="52"/>
  <c r="M41" i="52"/>
  <c r="M45" i="52"/>
  <c r="M49" i="52"/>
  <c r="M53" i="52"/>
  <c r="M57" i="52"/>
  <c r="M61" i="52"/>
  <c r="M65" i="52"/>
  <c r="M69" i="52"/>
  <c r="M73" i="52"/>
  <c r="M77" i="52"/>
  <c r="M81" i="52"/>
  <c r="M85" i="52"/>
  <c r="M89" i="52"/>
  <c r="M93" i="52"/>
  <c r="M97" i="52"/>
  <c r="M101" i="52"/>
  <c r="M105" i="52"/>
  <c r="M109" i="52"/>
  <c r="M113" i="52"/>
  <c r="M117" i="52"/>
  <c r="M4" i="40"/>
  <c r="M5" i="40"/>
  <c r="M6" i="40"/>
  <c r="M7" i="40"/>
  <c r="M8" i="40"/>
  <c r="M9" i="40"/>
  <c r="M10" i="40"/>
  <c r="M11" i="40"/>
  <c r="M12" i="40"/>
  <c r="M13" i="40"/>
  <c r="M14" i="40"/>
  <c r="M15" i="40"/>
  <c r="M16" i="40"/>
  <c r="M3" i="40"/>
  <c r="I20" i="40"/>
  <c r="I24" i="40"/>
  <c r="I28" i="40"/>
  <c r="I32" i="40"/>
  <c r="I36" i="40"/>
  <c r="I40" i="40"/>
  <c r="I44" i="40"/>
  <c r="I48" i="40"/>
  <c r="I52" i="40"/>
  <c r="I56" i="40"/>
  <c r="I60" i="40"/>
  <c r="I64" i="40"/>
  <c r="I68" i="40"/>
  <c r="I72" i="40"/>
  <c r="I76" i="40"/>
  <c r="I80" i="40"/>
  <c r="I84" i="40"/>
  <c r="I88" i="40"/>
  <c r="I92" i="40"/>
  <c r="I96" i="40"/>
  <c r="I100" i="40"/>
  <c r="I104" i="40"/>
  <c r="I108" i="40"/>
  <c r="I112" i="40"/>
  <c r="I116" i="40"/>
  <c r="I120" i="40"/>
  <c r="I124" i="40"/>
  <c r="I128" i="40"/>
  <c r="I132" i="40"/>
  <c r="I136" i="40"/>
  <c r="I140" i="40"/>
  <c r="I144" i="40"/>
  <c r="I148" i="40"/>
  <c r="I152" i="40"/>
  <c r="I156" i="40"/>
  <c r="I160" i="40"/>
  <c r="I164" i="40"/>
  <c r="I168" i="40"/>
  <c r="I172" i="40"/>
  <c r="I176" i="40"/>
  <c r="I180" i="40"/>
  <c r="I184" i="40"/>
  <c r="I188" i="40"/>
  <c r="I192" i="40"/>
  <c r="I196" i="40"/>
  <c r="I200" i="40"/>
  <c r="I204" i="40"/>
  <c r="I208" i="40"/>
  <c r="I212" i="40"/>
  <c r="I216" i="40"/>
  <c r="I16" i="40"/>
  <c r="G16" i="40"/>
  <c r="G20" i="40"/>
  <c r="H20" i="40"/>
  <c r="G24" i="40"/>
  <c r="H24" i="40"/>
  <c r="G28" i="40"/>
  <c r="H28" i="40"/>
  <c r="G32" i="40"/>
  <c r="G36" i="40"/>
  <c r="H36" i="40"/>
  <c r="G40" i="40"/>
  <c r="H40" i="40"/>
  <c r="G44" i="40"/>
  <c r="H44" i="40"/>
  <c r="G48" i="40"/>
  <c r="G52" i="40"/>
  <c r="H52" i="40"/>
  <c r="G56" i="40"/>
  <c r="H56" i="40"/>
  <c r="G60" i="40"/>
  <c r="H60" i="40"/>
  <c r="G64" i="40"/>
  <c r="G68" i="40"/>
  <c r="H68" i="40"/>
  <c r="G72" i="40"/>
  <c r="H72" i="40"/>
  <c r="G76" i="40"/>
  <c r="H76" i="40"/>
  <c r="G80" i="40"/>
  <c r="G84" i="40"/>
  <c r="H84" i="40"/>
  <c r="G88" i="40"/>
  <c r="H88" i="40"/>
  <c r="G92" i="40"/>
  <c r="H92" i="40"/>
  <c r="G96" i="40"/>
  <c r="G100" i="40"/>
  <c r="H100" i="40"/>
  <c r="G104" i="40"/>
  <c r="H104" i="40"/>
  <c r="G108" i="40"/>
  <c r="H108" i="40"/>
  <c r="G112" i="40"/>
  <c r="G116" i="40"/>
  <c r="H116" i="40"/>
  <c r="G120" i="40"/>
  <c r="H120" i="40"/>
  <c r="G124" i="40"/>
  <c r="H124" i="40"/>
  <c r="G128" i="40"/>
  <c r="G132" i="40"/>
  <c r="H132" i="40"/>
  <c r="G136" i="40"/>
  <c r="H136" i="40"/>
  <c r="G140" i="40"/>
  <c r="H140" i="40"/>
  <c r="G144" i="40"/>
  <c r="G148" i="40"/>
  <c r="H148" i="40"/>
  <c r="G152" i="40"/>
  <c r="H152" i="40"/>
  <c r="G156" i="40"/>
  <c r="H156" i="40"/>
  <c r="G160" i="40"/>
  <c r="G164" i="40"/>
  <c r="H164" i="40"/>
  <c r="G168" i="40"/>
  <c r="H168" i="40"/>
  <c r="G172" i="40"/>
  <c r="H172" i="40"/>
  <c r="G176" i="40"/>
  <c r="G180" i="40"/>
  <c r="H180" i="40"/>
  <c r="G184" i="40"/>
  <c r="H184" i="40"/>
  <c r="G188" i="40"/>
  <c r="H188" i="40"/>
  <c r="G192" i="40"/>
  <c r="G196" i="40"/>
  <c r="H196" i="40"/>
  <c r="G200" i="40"/>
  <c r="H200" i="40"/>
  <c r="G204" i="40"/>
  <c r="H204" i="40"/>
  <c r="G208" i="40"/>
  <c r="G212" i="40"/>
  <c r="H212" i="40"/>
  <c r="G216" i="40"/>
  <c r="H216" i="40"/>
  <c r="G12" i="40"/>
  <c r="A7" i="49"/>
  <c r="B7" i="49"/>
  <c r="A8" i="49"/>
  <c r="B8" i="49"/>
  <c r="A9" i="49"/>
  <c r="B9" i="49"/>
  <c r="A10" i="49"/>
  <c r="B10" i="49"/>
  <c r="A11" i="49"/>
  <c r="B11" i="49"/>
  <c r="A12" i="49"/>
  <c r="B12" i="49"/>
  <c r="A13" i="49"/>
  <c r="B13" i="49"/>
  <c r="A14" i="49"/>
  <c r="B14" i="49"/>
  <c r="A15" i="49"/>
  <c r="B15" i="49"/>
  <c r="A16" i="49"/>
  <c r="B16" i="49"/>
  <c r="A17" i="49"/>
  <c r="B17" i="49"/>
  <c r="A18" i="49"/>
  <c r="B18" i="49"/>
  <c r="A19" i="49"/>
  <c r="B19" i="49"/>
  <c r="A20" i="49"/>
  <c r="B20" i="49"/>
  <c r="A21" i="49"/>
  <c r="B21" i="49"/>
  <c r="A22" i="49"/>
  <c r="B22" i="49"/>
  <c r="A23" i="49"/>
  <c r="B23" i="49"/>
  <c r="A24" i="49"/>
  <c r="B24" i="49"/>
  <c r="A25" i="49"/>
  <c r="B25" i="49"/>
  <c r="A26" i="49"/>
  <c r="B26" i="49"/>
  <c r="A27" i="49"/>
  <c r="B27" i="49"/>
  <c r="A28" i="49"/>
  <c r="B28" i="49"/>
  <c r="A29" i="49"/>
  <c r="B29" i="49"/>
  <c r="A30" i="49"/>
  <c r="B30" i="49"/>
  <c r="A31" i="49"/>
  <c r="B31" i="49"/>
  <c r="A32" i="49"/>
  <c r="B32" i="49"/>
  <c r="A33" i="49"/>
  <c r="B33" i="49"/>
  <c r="A34" i="49"/>
  <c r="B34" i="49"/>
  <c r="A35" i="49"/>
  <c r="B35" i="49"/>
  <c r="A36" i="49"/>
  <c r="B36" i="49"/>
  <c r="A37" i="49"/>
  <c r="B37" i="49"/>
  <c r="A38" i="49"/>
  <c r="B38" i="49"/>
  <c r="A39" i="49"/>
  <c r="B39" i="49"/>
  <c r="A40" i="49"/>
  <c r="B40" i="49"/>
  <c r="A41" i="49"/>
  <c r="B41" i="49"/>
  <c r="A42" i="49"/>
  <c r="B42" i="49"/>
  <c r="A43" i="49"/>
  <c r="B43" i="49"/>
  <c r="A44" i="49"/>
  <c r="B44" i="49"/>
  <c r="A45" i="49"/>
  <c r="B45" i="49"/>
  <c r="A46" i="49"/>
  <c r="B46" i="49"/>
  <c r="F11" i="40"/>
  <c r="F12" i="40"/>
  <c r="F13" i="40"/>
  <c r="F14" i="40"/>
  <c r="F15" i="40"/>
  <c r="F16" i="40"/>
  <c r="F17" i="40"/>
  <c r="F18" i="40"/>
  <c r="F19" i="40"/>
  <c r="F20" i="40"/>
  <c r="F21" i="40"/>
  <c r="F22" i="40"/>
  <c r="F23" i="40"/>
  <c r="F24" i="40"/>
  <c r="F25" i="40"/>
  <c r="F26" i="40"/>
  <c r="F27" i="40"/>
  <c r="F28" i="40"/>
  <c r="F29" i="40"/>
  <c r="F30" i="40"/>
  <c r="F31" i="40"/>
  <c r="F32" i="40"/>
  <c r="F33" i="40"/>
  <c r="F34" i="40"/>
  <c r="F35" i="40"/>
  <c r="F36" i="40"/>
  <c r="F37" i="40"/>
  <c r="F38" i="40"/>
  <c r="F39" i="40"/>
  <c r="F40" i="40"/>
  <c r="F41" i="40"/>
  <c r="F42" i="40"/>
  <c r="F43" i="40"/>
  <c r="F44" i="40"/>
  <c r="F45" i="40"/>
  <c r="F46" i="40"/>
  <c r="F47" i="40"/>
  <c r="F48" i="40"/>
  <c r="F49" i="40"/>
  <c r="F50" i="40"/>
  <c r="F51" i="40"/>
  <c r="F52" i="40"/>
  <c r="F53" i="40"/>
  <c r="F54" i="40"/>
  <c r="F55" i="40"/>
  <c r="F56" i="40"/>
  <c r="F57" i="40"/>
  <c r="F58" i="40"/>
  <c r="F59" i="40"/>
  <c r="F60" i="40"/>
  <c r="F61" i="40"/>
  <c r="F62" i="40"/>
  <c r="F63" i="40"/>
  <c r="F64" i="40"/>
  <c r="F65" i="40"/>
  <c r="F66" i="40"/>
  <c r="F67" i="40"/>
  <c r="F68" i="40"/>
  <c r="F69" i="40"/>
  <c r="F70" i="40"/>
  <c r="F71" i="40"/>
  <c r="F72" i="40"/>
  <c r="F73" i="40"/>
  <c r="F74" i="40"/>
  <c r="F75" i="40"/>
  <c r="F76" i="40"/>
  <c r="F77" i="40"/>
  <c r="F78" i="40"/>
  <c r="F79" i="40"/>
  <c r="F80" i="40"/>
  <c r="F81" i="40"/>
  <c r="F82" i="40"/>
  <c r="F83" i="40"/>
  <c r="F84" i="40"/>
  <c r="F85" i="40"/>
  <c r="F86" i="40"/>
  <c r="F87" i="40"/>
  <c r="F88" i="40"/>
  <c r="F89" i="40"/>
  <c r="F90" i="40"/>
  <c r="F91" i="40"/>
  <c r="F92" i="40"/>
  <c r="F93" i="40"/>
  <c r="F94" i="40"/>
  <c r="F95" i="40"/>
  <c r="F96" i="40"/>
  <c r="F97" i="40"/>
  <c r="F98" i="40"/>
  <c r="F99" i="40"/>
  <c r="F100" i="40"/>
  <c r="F101" i="40"/>
  <c r="F102" i="40"/>
  <c r="F103" i="40"/>
  <c r="F104" i="40"/>
  <c r="F105" i="40"/>
  <c r="F106" i="40"/>
  <c r="F107" i="40"/>
  <c r="F108" i="40"/>
  <c r="F109" i="40"/>
  <c r="F110" i="40"/>
  <c r="F111" i="40"/>
  <c r="F112" i="40"/>
  <c r="F113" i="40"/>
  <c r="F114" i="40"/>
  <c r="F115" i="40"/>
  <c r="F116" i="40"/>
  <c r="F117" i="40"/>
  <c r="F118" i="40"/>
  <c r="F119" i="40"/>
  <c r="F120" i="40"/>
  <c r="F121" i="40"/>
  <c r="F122" i="40"/>
  <c r="F123" i="40"/>
  <c r="F124" i="40"/>
  <c r="F125" i="40"/>
  <c r="F126" i="40"/>
  <c r="F127" i="40"/>
  <c r="F128" i="40"/>
  <c r="F129" i="40"/>
  <c r="F130" i="40"/>
  <c r="F131" i="40"/>
  <c r="F132" i="40"/>
  <c r="F133" i="40"/>
  <c r="F134" i="40"/>
  <c r="F135" i="40"/>
  <c r="F136" i="40"/>
  <c r="F137" i="40"/>
  <c r="F138" i="40"/>
  <c r="F139" i="40"/>
  <c r="F140" i="40"/>
  <c r="F141" i="40"/>
  <c r="F142" i="40"/>
  <c r="F143" i="40"/>
  <c r="F144" i="40"/>
  <c r="F145" i="40"/>
  <c r="F146" i="40"/>
  <c r="F147" i="40"/>
  <c r="F148" i="40"/>
  <c r="F149" i="40"/>
  <c r="F150" i="40"/>
  <c r="F151" i="40"/>
  <c r="F152" i="40"/>
  <c r="F153" i="40"/>
  <c r="F154" i="40"/>
  <c r="F155" i="40"/>
  <c r="F156" i="40"/>
  <c r="F157" i="40"/>
  <c r="F158" i="40"/>
  <c r="F159" i="40"/>
  <c r="F160" i="40"/>
  <c r="F161" i="40"/>
  <c r="F162" i="40"/>
  <c r="F163" i="40"/>
  <c r="F164" i="40"/>
  <c r="F165" i="40"/>
  <c r="F166" i="40"/>
  <c r="F167" i="40"/>
  <c r="F168" i="40"/>
  <c r="F169" i="40"/>
  <c r="F170" i="40"/>
  <c r="F171" i="40"/>
  <c r="F172" i="40"/>
  <c r="F173" i="40"/>
  <c r="F174" i="40"/>
  <c r="F175" i="40"/>
  <c r="F176" i="40"/>
  <c r="F177" i="40"/>
  <c r="F178" i="40"/>
  <c r="F179" i="40"/>
  <c r="F180" i="40"/>
  <c r="F181" i="40"/>
  <c r="F182" i="40"/>
  <c r="F183" i="40"/>
  <c r="F184" i="40"/>
  <c r="F185" i="40"/>
  <c r="F186" i="40"/>
  <c r="F187" i="40"/>
  <c r="F188" i="40"/>
  <c r="F189" i="40"/>
  <c r="F190" i="40"/>
  <c r="F191" i="40"/>
  <c r="F192" i="40"/>
  <c r="F193" i="40"/>
  <c r="F194" i="40"/>
  <c r="F195" i="40"/>
  <c r="F196" i="40"/>
  <c r="F197" i="40"/>
  <c r="F198" i="40"/>
  <c r="F199" i="40"/>
  <c r="F200" i="40"/>
  <c r="F201" i="40"/>
  <c r="F202" i="40"/>
  <c r="F203" i="40"/>
  <c r="F204" i="40"/>
  <c r="F205" i="40"/>
  <c r="F206" i="40"/>
  <c r="F207" i="40"/>
  <c r="F208" i="40"/>
  <c r="F209" i="40"/>
  <c r="F210" i="40"/>
  <c r="F211" i="40"/>
  <c r="F212" i="40"/>
  <c r="F213" i="40"/>
  <c r="F214" i="40"/>
  <c r="F215" i="40"/>
  <c r="F216" i="40"/>
  <c r="F10" i="40"/>
  <c r="E14" i="47"/>
  <c r="E15" i="47"/>
  <c r="E16" i="47"/>
  <c r="E17" i="47"/>
  <c r="E18" i="47"/>
  <c r="E19" i="47"/>
  <c r="E20" i="47"/>
  <c r="E21" i="47"/>
  <c r="E22" i="47"/>
  <c r="E23" i="47"/>
  <c r="E24" i="47"/>
  <c r="E25" i="47"/>
  <c r="E26" i="47"/>
  <c r="E27" i="47"/>
  <c r="E28" i="47"/>
  <c r="E29" i="47"/>
  <c r="E30" i="47"/>
  <c r="E31" i="47"/>
  <c r="E32" i="47"/>
  <c r="E33" i="47"/>
  <c r="E34" i="47"/>
  <c r="E35" i="47"/>
  <c r="E36" i="47"/>
  <c r="E37" i="47"/>
  <c r="E38" i="47"/>
  <c r="E39" i="47"/>
  <c r="E40" i="47"/>
  <c r="E41" i="47"/>
  <c r="E42" i="47"/>
  <c r="E43" i="47"/>
  <c r="E44" i="47"/>
  <c r="E45" i="47"/>
  <c r="E46" i="47"/>
  <c r="E47" i="47"/>
  <c r="E48" i="47"/>
  <c r="E49" i="47"/>
  <c r="E50" i="47"/>
  <c r="E51" i="47"/>
  <c r="E52" i="47"/>
  <c r="E53" i="47"/>
  <c r="E54" i="47"/>
  <c r="E55" i="47"/>
  <c r="E56" i="47"/>
  <c r="E57" i="47"/>
  <c r="E58" i="47"/>
  <c r="E59" i="47"/>
  <c r="E60" i="47"/>
  <c r="E61" i="47"/>
  <c r="E62" i="47"/>
  <c r="E63" i="47"/>
  <c r="E64" i="47"/>
  <c r="E65" i="47"/>
  <c r="E66" i="47"/>
  <c r="E67" i="47"/>
  <c r="E68" i="47"/>
  <c r="E69" i="47"/>
  <c r="E70" i="47"/>
  <c r="E71" i="47"/>
  <c r="E72" i="47"/>
  <c r="E73" i="47"/>
  <c r="E74" i="47"/>
  <c r="E75" i="47"/>
  <c r="E76" i="47"/>
  <c r="E77" i="47"/>
  <c r="E78" i="47"/>
  <c r="E79" i="47"/>
  <c r="E80" i="47"/>
  <c r="E81" i="47"/>
  <c r="E82" i="47"/>
  <c r="E83" i="47"/>
  <c r="E84" i="47"/>
  <c r="E85" i="47"/>
  <c r="E86" i="47"/>
  <c r="E87" i="47"/>
  <c r="E88" i="47"/>
  <c r="E89" i="47"/>
  <c r="E90" i="47"/>
  <c r="E91" i="47"/>
  <c r="E92" i="47"/>
  <c r="E93" i="47"/>
  <c r="E94" i="47"/>
  <c r="E95" i="47"/>
  <c r="E96" i="47"/>
  <c r="E97" i="47"/>
  <c r="E98" i="47"/>
  <c r="E99" i="47"/>
  <c r="E100" i="47"/>
  <c r="E101" i="47"/>
  <c r="E102" i="47"/>
  <c r="E103" i="47"/>
  <c r="E104" i="47"/>
  <c r="E105" i="47"/>
  <c r="E106" i="47"/>
  <c r="E107" i="47"/>
  <c r="E108" i="47"/>
  <c r="E109" i="47"/>
  <c r="E110" i="47"/>
  <c r="E111" i="47"/>
  <c r="E112" i="47"/>
  <c r="E113" i="47"/>
  <c r="E114" i="47"/>
  <c r="E115" i="47"/>
  <c r="E116" i="47"/>
  <c r="E117" i="47"/>
  <c r="E118" i="47"/>
  <c r="E119" i="47"/>
  <c r="E120" i="47"/>
  <c r="E121" i="47"/>
  <c r="E122" i="47"/>
  <c r="E123" i="47"/>
  <c r="E124" i="47"/>
  <c r="E125" i="47"/>
  <c r="E126" i="47"/>
  <c r="E127" i="47"/>
  <c r="E128" i="47"/>
  <c r="E129" i="47"/>
  <c r="E130" i="47"/>
  <c r="E131" i="47"/>
  <c r="E132" i="47"/>
  <c r="E133" i="47"/>
  <c r="E134" i="47"/>
  <c r="E135" i="47"/>
  <c r="E136" i="47"/>
  <c r="E137" i="47"/>
  <c r="E138" i="47"/>
  <c r="E139" i="47"/>
  <c r="E140" i="47"/>
  <c r="E141" i="47"/>
  <c r="E142" i="47"/>
  <c r="E143" i="47"/>
  <c r="E144" i="47"/>
  <c r="E145" i="47"/>
  <c r="E146" i="47"/>
  <c r="E147" i="47"/>
  <c r="E148" i="47"/>
  <c r="E149" i="47"/>
  <c r="E150" i="47"/>
  <c r="E151" i="47"/>
  <c r="E152" i="47"/>
  <c r="E153" i="47"/>
  <c r="E154" i="47"/>
  <c r="E155" i="47"/>
  <c r="E156" i="47"/>
  <c r="E157" i="47"/>
  <c r="E158" i="47"/>
  <c r="E159" i="47"/>
  <c r="E160" i="47"/>
  <c r="E161" i="47"/>
  <c r="E162" i="47"/>
  <c r="E163" i="47"/>
  <c r="E164" i="47"/>
  <c r="E165" i="47"/>
  <c r="E166" i="47"/>
  <c r="E167" i="47"/>
  <c r="E168" i="47"/>
  <c r="E169" i="47"/>
  <c r="E170" i="47"/>
  <c r="E171" i="47"/>
  <c r="E172" i="47"/>
  <c r="E173" i="47"/>
  <c r="E174" i="47"/>
  <c r="E175" i="47"/>
  <c r="E176" i="47"/>
  <c r="E177" i="47"/>
  <c r="E178" i="47"/>
  <c r="E179" i="47"/>
  <c r="E180" i="47"/>
  <c r="E181" i="47"/>
  <c r="E182" i="47"/>
  <c r="E183" i="47"/>
  <c r="E184" i="47"/>
  <c r="E185" i="47"/>
  <c r="E186" i="47"/>
  <c r="E187" i="47"/>
  <c r="E188" i="47"/>
  <c r="E189" i="47"/>
  <c r="E190" i="47"/>
  <c r="E191" i="47"/>
  <c r="E192" i="47"/>
  <c r="E193" i="47"/>
  <c r="E194" i="47"/>
  <c r="E195" i="47"/>
  <c r="E196" i="47"/>
  <c r="E197" i="47"/>
  <c r="E198" i="47"/>
  <c r="E199" i="47"/>
  <c r="E200" i="47"/>
  <c r="E201" i="47"/>
  <c r="E202" i="47"/>
  <c r="E203" i="47"/>
  <c r="E204" i="47"/>
  <c r="E205" i="47"/>
  <c r="E206" i="47"/>
  <c r="E207" i="47"/>
  <c r="E208" i="47"/>
  <c r="E209" i="47"/>
  <c r="E210" i="47"/>
  <c r="E211" i="47"/>
  <c r="E212" i="47"/>
  <c r="E213" i="47"/>
  <c r="E214" i="47"/>
  <c r="E215" i="47"/>
  <c r="E216" i="47"/>
  <c r="E217" i="47"/>
  <c r="E218" i="47"/>
  <c r="E219" i="47"/>
  <c r="E220" i="47"/>
  <c r="E221" i="47"/>
  <c r="E222" i="47"/>
  <c r="E223" i="47"/>
  <c r="E224" i="47"/>
  <c r="E225" i="47"/>
  <c r="E226" i="47"/>
  <c r="E227" i="47"/>
  <c r="E228" i="47"/>
  <c r="E229" i="47"/>
  <c r="E230" i="47"/>
  <c r="E231" i="47"/>
  <c r="E232" i="47"/>
  <c r="E233" i="47"/>
  <c r="E234" i="47"/>
  <c r="E235" i="47"/>
  <c r="E236" i="47"/>
  <c r="E237" i="47"/>
  <c r="E238" i="47"/>
  <c r="E239" i="47"/>
  <c r="E240" i="47"/>
  <c r="E241" i="47"/>
  <c r="E242" i="47"/>
  <c r="E13" i="47"/>
  <c r="C17" i="47"/>
  <c r="C21" i="47"/>
  <c r="C25" i="47"/>
  <c r="C29" i="47"/>
  <c r="C33" i="47"/>
  <c r="C37" i="47"/>
  <c r="D21" i="47"/>
  <c r="D25" i="47"/>
  <c r="D29" i="47"/>
  <c r="D33" i="47"/>
  <c r="D37" i="47"/>
  <c r="D17" i="47"/>
  <c r="E131" i="40"/>
  <c r="E135" i="40"/>
  <c r="E139" i="40"/>
  <c r="E143" i="40"/>
  <c r="E147" i="40"/>
  <c r="E151" i="40"/>
  <c r="E155" i="40"/>
  <c r="E159" i="40"/>
  <c r="E163" i="40"/>
  <c r="E167" i="40"/>
  <c r="E171" i="40"/>
  <c r="E175" i="40"/>
  <c r="E179" i="40"/>
  <c r="E183" i="40"/>
  <c r="E187" i="40"/>
  <c r="E191" i="40"/>
  <c r="E195" i="40"/>
  <c r="E199" i="40"/>
  <c r="E203" i="40"/>
  <c r="E207" i="40"/>
  <c r="E211" i="40"/>
  <c r="E215" i="40"/>
  <c r="E126" i="40"/>
  <c r="E122" i="40"/>
  <c r="E118" i="40"/>
  <c r="E114" i="40"/>
  <c r="E110" i="40"/>
  <c r="E106" i="40"/>
  <c r="E102" i="40"/>
  <c r="E98" i="40"/>
  <c r="E94" i="40"/>
  <c r="E90" i="40"/>
  <c r="E86" i="40"/>
  <c r="E82" i="40"/>
  <c r="E78" i="40"/>
  <c r="E74" i="40"/>
  <c r="E70" i="40"/>
  <c r="E66" i="40"/>
  <c r="E62" i="40"/>
  <c r="E58" i="40"/>
  <c r="E54" i="40"/>
  <c r="E50" i="40"/>
  <c r="E46" i="40"/>
  <c r="E42" i="40"/>
  <c r="E38" i="40"/>
  <c r="E34" i="40"/>
  <c r="E30" i="40"/>
  <c r="E26" i="40"/>
  <c r="E22" i="40"/>
  <c r="E18" i="40"/>
  <c r="E14" i="40"/>
  <c r="H208" i="40"/>
  <c r="H192" i="40"/>
  <c r="H176" i="40"/>
  <c r="H160" i="40"/>
  <c r="H144" i="40"/>
  <c r="H128" i="40"/>
  <c r="H112" i="40"/>
  <c r="H96" i="40"/>
  <c r="H80" i="40"/>
  <c r="H64" i="40"/>
  <c r="H48" i="40"/>
  <c r="H32" i="40"/>
  <c r="H16" i="40"/>
</calcChain>
</file>

<file path=xl/sharedStrings.xml><?xml version="1.0" encoding="utf-8"?>
<sst xmlns="http://schemas.openxmlformats.org/spreadsheetml/2006/main" count="761" uniqueCount="426">
  <si>
    <t>G_BP_To_12M</t>
  </si>
  <si>
    <t>year</t>
  </si>
  <si>
    <t>TQ</t>
  </si>
  <si>
    <t>Table 1.1.9. Implicit Price Deflators for Gross Domestic Product</t>
  </si>
  <si>
    <t>[Index numbers, 2012=100] Seasonally adjusted</t>
  </si>
  <si>
    <t>Bureau of Economic Analysis</t>
  </si>
  <si>
    <t>date</t>
    <phoneticPr fontId="21" type="noConversion"/>
  </si>
  <si>
    <t>year</t>
    <phoneticPr fontId="21" type="noConversion"/>
  </si>
  <si>
    <t>quarter</t>
    <phoneticPr fontId="21" type="noConversion"/>
  </si>
  <si>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</si>
  <si>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</si>
  <si>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</si>
  <si>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</si>
  <si>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</si>
  <si>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</si>
  <si>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</si>
  <si>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</si>
  <si>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</si>
  <si>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</si>
  <si>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</si>
  <si>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</si>
  <si>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</si>
  <si>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</si>
  <si>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</si>
  <si>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</si>
  <si>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</si>
  <si>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</si>
  <si>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</si>
  <si>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</si>
  <si>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</si>
  <si>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</si>
  <si>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</si>
  <si>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</si>
  <si>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</si>
  <si>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</si>
  <si>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</si>
  <si>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</si>
  <si>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</si>
  <si>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</si>
  <si>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</si>
  <si>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</si>
  <si>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</si>
  <si>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</si>
  <si>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</si>
  <si>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</si>
  <si>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</si>
  <si>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</si>
  <si>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</si>
  <si>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</si>
  <si>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</si>
  <si>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</si>
  <si>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</si>
  <si>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</si>
  <si>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</si>
  <si>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</si>
  <si>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</si>
  <si>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</si>
  <si>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</si>
  <si>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</si>
  <si>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</si>
  <si>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</si>
  <si>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</si>
  <si>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</si>
  <si>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</si>
  <si>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</si>
  <si>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</si>
  <si>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</si>
  <si>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</si>
  <si>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</si>
  <si>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</si>
  <si>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</si>
  <si>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</si>
  <si>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</si>
  <si>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</si>
  <si>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</si>
  <si>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</si>
  <si>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</si>
  <si>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</si>
  <si>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</si>
  <si>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</si>
  <si>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</si>
  <si>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</si>
  <si>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</si>
  <si>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</si>
  <si>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</si>
  <si>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</si>
  <si>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</si>
  <si>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</si>
  <si>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</si>
  <si>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</si>
  <si>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</si>
  <si>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</si>
  <si>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</si>
  <si>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</si>
  <si>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</si>
  <si>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</si>
  <si>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</si>
  <si>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</si>
  <si>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</si>
  <si>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</si>
  <si>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</si>
  <si>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</si>
  <si>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</si>
  <si>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</si>
  <si>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</si>
  <si>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</si>
  <si>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</si>
  <si>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</si>
  <si>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</si>
  <si>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</si>
  <si>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</si>
  <si>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</si>
  <si>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</si>
  <si>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</si>
  <si>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</si>
  <si>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</si>
  <si>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</si>
  <si>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</si>
  <si>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</si>
  <si>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</si>
  <si>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</si>
  <si>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</si>
  <si>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</si>
  <si>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</si>
  <si>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</si>
  <si>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</si>
  <si>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</si>
  <si>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</si>
  <si>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</si>
  <si>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</si>
  <si>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</si>
  <si>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</si>
  <si>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</si>
  <si>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</si>
  <si>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</si>
  <si>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</si>
  <si>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</si>
  <si>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</si>
  <si>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</si>
  <si>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</si>
  <si>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</si>
  <si>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</si>
  <si>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</si>
  <si>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</si>
  <si>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</si>
  <si>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</si>
  <si>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</si>
  <si>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</si>
  <si>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</si>
  <si>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</si>
  <si>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</si>
  <si>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</si>
  <si>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</si>
  <si>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</si>
  <si>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</si>
  <si>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</si>
  <si>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</si>
  <si>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</si>
  <si>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</si>
  <si>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</si>
  <si>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</si>
  <si>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</si>
  <si>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</si>
  <si>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</si>
  <si>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</si>
  <si>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</si>
  <si>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</si>
  <si>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</si>
  <si>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</si>
  <si>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</si>
  <si>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</si>
  <si>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</si>
  <si>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</si>
  <si>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</si>
  <si>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</si>
  <si>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</si>
  <si>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</si>
  <si>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</si>
  <si>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</si>
  <si>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</si>
  <si>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</si>
  <si>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</si>
  <si>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</si>
  <si>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</si>
  <si>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</si>
  <si>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</si>
  <si>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</si>
  <si>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</si>
  <si>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</si>
  <si>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</si>
  <si>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</si>
  <si>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</si>
  <si>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</si>
  <si>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</si>
  <si>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</si>
  <si>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</si>
  <si>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</si>
  <si>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</si>
  <si>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</si>
  <si>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</si>
  <si>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</si>
  <si>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</si>
  <si>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</si>
  <si>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</si>
  <si>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</si>
  <si>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</si>
  <si>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</si>
  <si>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</si>
  <si>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</si>
  <si>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</si>
  <si>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</si>
  <si>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</si>
  <si>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</si>
  <si>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</si>
  <si>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</si>
  <si>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</si>
  <si>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</si>
  <si>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</si>
  <si>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</si>
  <si>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</si>
  <si>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</si>
  <si>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</si>
  <si>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</si>
  <si>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</si>
  <si>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</si>
  <si>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</si>
  <si>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</si>
  <si>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</si>
  <si>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</si>
  <si>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</si>
  <si>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</si>
  <si>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</si>
  <si>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</si>
  <si>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</si>
  <si>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</si>
  <si>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</si>
  <si>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</si>
  <si>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</si>
  <si>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</si>
  <si>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</si>
  <si>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</si>
  <si>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</si>
  <si>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</si>
  <si>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</si>
  <si>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</si>
  <si>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</si>
  <si>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</si>
  <si>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</si>
  <si>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</si>
  <si>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</si>
  <si>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</si>
  <si>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</si>
  <si>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</si>
  <si>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</si>
  <si>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</si>
  <si>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</si>
  <si>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</si>
  <si>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</si>
  <si>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</si>
  <si>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</si>
  <si>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</si>
  <si>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</si>
  <si>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</si>
  <si>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</si>
  <si>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</si>
  <si>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</si>
  <si>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</si>
  <si>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</si>
  <si>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</si>
  <si>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</si>
  <si>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</si>
  <si>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</si>
  <si>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</si>
  <si>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</si>
  <si>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</si>
  <si>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</si>
  <si>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</si>
  <si>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</si>
  <si>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</si>
  <si>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</si>
  <si>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</si>
  <si>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</si>
  <si>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</si>
  <si>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</si>
  <si>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</si>
  <si>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</si>
  <si>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</si>
  <si>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</si>
  <si>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</si>
  <si>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</si>
  <si>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</si>
  <si>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</si>
  <si>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</si>
  <si>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</si>
  <si>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</si>
  <si>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</si>
  <si>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</si>
  <si>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</si>
  <si>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</si>
  <si>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</si>
  <si>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infl_gdp</t>
  </si>
  <si>
    <t>infl_exp_long</t>
  </si>
  <si>
    <t>OBS</t>
  </si>
  <si>
    <t>PTR</t>
  </si>
  <si>
    <t>YEAR</t>
  </si>
  <si>
    <t>QUARTER</t>
  </si>
  <si>
    <t>month</t>
  </si>
  <si>
    <t>FY</t>
  </si>
  <si>
    <t>FRED Graph Observations</t>
  </si>
  <si>
    <t>Federal Reserve Economic Data</t>
  </si>
  <si>
    <t>Link: https://fred.stlouisfed.org</t>
  </si>
  <si>
    <t>Help: https://fredhelp.stlouisfed.org</t>
  </si>
  <si>
    <t>Economic Research Division</t>
  </si>
  <si>
    <t>Federal Reserve Bank of St. Louis</t>
  </si>
  <si>
    <t>CPIAUCNS</t>
  </si>
  <si>
    <t>observation_date</t>
  </si>
  <si>
    <t>Frequency: Quarterly</t>
  </si>
  <si>
    <t>Consumer Price Index for All Urban Consumers: All Items in U.S. City Average, Index 1982-1984=100, Quarterly, Not Seasonally Adjusted</t>
  </si>
  <si>
    <t>infl_cpi</t>
  </si>
  <si>
    <t>(quarterly)</t>
  </si>
  <si>
    <t>4-quarter inflation rate</t>
  </si>
  <si>
    <t>Annualized quarterly inflation rate</t>
  </si>
  <si>
    <t>Annual</t>
  </si>
  <si>
    <t>Quarterly, Annaulized</t>
  </si>
  <si>
    <t>GDP Deflator Inflation Rate</t>
  </si>
  <si>
    <t>CPI Inflation Rate</t>
  </si>
  <si>
    <t>quarter</t>
  </si>
  <si>
    <t>Annual Average</t>
  </si>
  <si>
    <r>
      <t>infl_gdp (annual</t>
    </r>
    <r>
      <rPr>
        <sz val="11"/>
        <rFont val="Calibri"/>
        <family val="2"/>
      </rPr>
      <t xml:space="preserve"> average</t>
    </r>
    <r>
      <rPr>
        <b/>
        <sz val="11"/>
        <rFont val="Calibri"/>
        <family val="2"/>
      </rPr>
      <t>)</t>
    </r>
  </si>
  <si>
    <r>
      <t>index (annual</t>
    </r>
    <r>
      <rPr>
        <sz val="11"/>
        <rFont val="Calibri"/>
        <family val="2"/>
      </rPr>
      <t xml:space="preserve"> average</t>
    </r>
    <r>
      <rPr>
        <b/>
        <sz val="11"/>
        <rFont val="Calibri"/>
        <family val="2"/>
      </rPr>
      <t>)</t>
    </r>
  </si>
  <si>
    <t>#N/A</t>
  </si>
  <si>
    <t>PGDPB</t>
  </si>
  <si>
    <t>PGDPA</t>
  </si>
  <si>
    <t>PGDP6</t>
  </si>
  <si>
    <t>PGDP5</t>
  </si>
  <si>
    <t>PGDP4</t>
  </si>
  <si>
    <t>PGDP3</t>
  </si>
  <si>
    <t>PGDP2</t>
  </si>
  <si>
    <t>PGDP1</t>
  </si>
  <si>
    <t>GDP Price Index</t>
  </si>
  <si>
    <t>calendar year</t>
  </si>
  <si>
    <t>Annual Average Inflation Rate</t>
  </si>
  <si>
    <t>GNP Deflator, FY</t>
  </si>
  <si>
    <t>GNPDEF</t>
  </si>
  <si>
    <t>infl_gnp</t>
  </si>
  <si>
    <t>infl_exp_gdp</t>
  </si>
  <si>
    <t>infl_exp_cpi</t>
  </si>
  <si>
    <t>GNP Price Index</t>
  </si>
  <si>
    <t>CPI Index</t>
  </si>
  <si>
    <t>LS_4Q</t>
  </si>
  <si>
    <t>time</t>
  </si>
  <si>
    <t>PGDP</t>
  </si>
  <si>
    <t>2019Q4</t>
  </si>
  <si>
    <t>2020Q1</t>
  </si>
  <si>
    <t>2020Q2</t>
  </si>
  <si>
    <t>2020Q3</t>
  </si>
  <si>
    <t>2020Q4</t>
  </si>
  <si>
    <t>2021Q1</t>
  </si>
  <si>
    <t>2021Q2</t>
  </si>
  <si>
    <t>2021Q3</t>
  </si>
  <si>
    <t>infl_gnp_FRED</t>
  </si>
  <si>
    <t>Gross National Product: Implicit Price Deflator, Index 2012=100, Quarterly, Seasonally Adjusted</t>
  </si>
  <si>
    <t>infl_pce</t>
  </si>
  <si>
    <t>DPCERD3Q086SBEA</t>
  </si>
  <si>
    <t>Personal consumption expenditures (implicit price deflator), Index 2012=100, Quarterly, Seasonally Adjusted</t>
  </si>
  <si>
    <t>pi_exp_short_hp</t>
  </si>
  <si>
    <t>pi_exp_long_predict</t>
  </si>
  <si>
    <t>exp_long</t>
  </si>
  <si>
    <t>2021Q4</t>
  </si>
  <si>
    <t>2022Q1</t>
  </si>
  <si>
    <t>2022Q2</t>
  </si>
  <si>
    <t>2022Q3</t>
  </si>
  <si>
    <t>2022Q4</t>
  </si>
  <si>
    <t>Variables</t>
  </si>
  <si>
    <t>Description</t>
  </si>
  <si>
    <t>Source</t>
  </si>
  <si>
    <t>Link</t>
  </si>
  <si>
    <t>Comments</t>
  </si>
  <si>
    <t>Quarterly data from 1947Q1 to 2022Q2</t>
  </si>
  <si>
    <t>BEA NIPA Table 1.1.9. Implicit Price Deflators for Gross Domestic Product</t>
  </si>
  <si>
    <t>https://apps.bea.gov/iTable/?reqid=19&amp;step=3&amp;isuri=1&amp;1921=survey&amp;1903=13</t>
  </si>
  <si>
    <t>GDP Price Deflator</t>
  </si>
  <si>
    <t>https://fred.stlouisfed.org/series/GNPDEF</t>
  </si>
  <si>
    <t>Line 1 of BEA NIPA Table 1.1.9 (quarterly data)</t>
  </si>
  <si>
    <t>BEA NIPA Table 1.1.9. Implicit Price Deflators for Gross Domestic Product (also available on FRED, under code GNPDEF)</t>
  </si>
  <si>
    <t>https://www.nber.org/research/data/tables-american-business-cycle</t>
  </si>
  <si>
    <t>1947-present: Line 27 of BEA NIPA Table 1.1.9 (quarterly data)</t>
  </si>
  <si>
    <t>https://fred.stlouisfed.org/series/CPIAUCNS</t>
  </si>
  <si>
    <t>BLS CPI (also available on FRED, under code CPIAUCNS)</t>
  </si>
  <si>
    <t>https://www.bls.gov/cpi/data.htm</t>
  </si>
  <si>
    <t>Consumer Price Index for All Urban Consumers: All Items in U.S. City Average, Non-Seasonally Adjutsed</t>
  </si>
  <si>
    <t>https://fred.stlouisfed.org/series/DPCERD3Q086SBEA</t>
  </si>
  <si>
    <t>PCE Price Deflator</t>
  </si>
  <si>
    <t>Line 2 of BEA NIPA Table 1.1.9 (quarterly data)</t>
  </si>
  <si>
    <t>GNP Price Deflator (1947-)</t>
  </si>
  <si>
    <t>GNP Price Deflator (1942-1983)</t>
  </si>
  <si>
    <t>NBER, "The American Business Cycle: Continuity and Change"</t>
  </si>
  <si>
    <t>Long-term expectations</t>
  </si>
  <si>
    <t>FRB/US Model, Data Package</t>
  </si>
  <si>
    <t>https://www.federalreserve.gov/econres/us-models-python.htm</t>
  </si>
  <si>
    <t>Variable: ptr</t>
  </si>
  <si>
    <t>Variable: GNPD72 (GNP Deflator, 1972=100) (quarterly data)</t>
  </si>
  <si>
    <t>CPI Inflation Expectations</t>
  </si>
  <si>
    <t>https://www.philadelphiafed.org/surveys-and-data/real-time-data-research/livingston-historical-data</t>
  </si>
  <si>
    <t>June releases of each year, Median Data, CPI Table, G_BP_To_12M</t>
  </si>
  <si>
    <t>https://www.philadelphiafed.org/surveys-and-data/real-time-data-research/median-forecasts</t>
  </si>
  <si>
    <t>Median forecast data, PGDP Table, PGDP6 value divided by PGDP2 value for gross GDP deflator inflation expectations</t>
  </si>
  <si>
    <t>GDP Price Deflator Inflation Expectations</t>
  </si>
  <si>
    <t>Survey of Professional Forecasters (Philadelphia Fed)</t>
  </si>
  <si>
    <t>Short-run inflation expectations, Hodrick-Prescott filter</t>
  </si>
  <si>
    <t>Long-run inflation expectations</t>
  </si>
  <si>
    <t>Uses data from pi_exp_long_predict (1942-1968), infl_exp_long (1969-)</t>
  </si>
  <si>
    <t>PGDP2-PGDP6</t>
  </si>
  <si>
    <t>GDP Price Deflator Inflation Expectations (Levels)</t>
  </si>
  <si>
    <t>Quarter</t>
  </si>
  <si>
    <t>FY-Quarter</t>
  </si>
  <si>
    <t>year-quarter</t>
  </si>
  <si>
    <t>Year-quarter</t>
  </si>
  <si>
    <t>Year-Quarter</t>
  </si>
  <si>
    <t>Year</t>
  </si>
  <si>
    <t>https://www.philadelphiafed.org/surveys-and-data/pgdp</t>
  </si>
  <si>
    <t>All quarterly data is transformed to annual data; from fiscal years 1942-1976, we take the annual inflation rate at the 2nd quarter of each calendar year. From fiscal years 1977 to 2022, we take the annual inflation rate at the 3rd quarter of each calendar year. For the Transition Quarter, we take the non-annualized inflation rate from 1976:Q2 to 1976:Q3.</t>
  </si>
  <si>
    <t>Authors' own calculations (see LT Inflation Exp folder and section A3)</t>
  </si>
  <si>
    <t>Livingston Survey (Philadelphia Fed), own calculations before 1970</t>
  </si>
  <si>
    <t>Predicted values from regression</t>
  </si>
  <si>
    <t>HP filter with lambda=100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</si>
</sst>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
    <numFmt numFmtId="166" formatCode="##########0"/>
    <numFmt numFmtId="167" formatCode="#######0.00"/>
    <numFmt numFmtId="168" formatCode="yyyy\-mm\-dd"/>
    <numFmt numFmtId="169" formatCode="0.000"/>
  </numFmts>
  <fonts count="37">
    <font>
      <sz val="11"/>
      <name val="Calibri"/>
    </font>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scheme val="minor"/>
    </font>
    <font>
      <sz val="11"/>
      <color theme="1"/>
      <name val="Calibri"/>
      <family val="2"/>
      <scheme val="minor"/>
    </font>
    <font>
      <sz val="9.5"/>
      <color rgb="FF000000"/>
      <name val="Arial"/>
      <family val="2"/>
    </font>
    <font>
      <b/>
      <sz val="11"/>
      <name val="Calibri"/>
      <family val="2"/>
    </font>
    <font>
      <sz val="10"/>
      <name val="Arial"/>
      <family val="2"/>
    </font>
    <font>
      <sz val="11"/>
      <color indexed="8"/>
      <name val="Calibri"/>
      <family val="2"/>
      <scheme val="minor"/>
    </font>
    <font>
      <sz val="11"/>
      <color theme="1"/>
      <name val="Calibri"/>
      <family val="2"/>
      <charset val="129"/>
      <scheme val="minor"/>
    </font>
    <font>
      <sz val="10"/>
      <color rgb="FF000000"/>
      <name val="ITC Bookman"/>
    </font>
    <font>
      <sz val="11"/>
      <color rgb="FFFA7D00"/>
      <name val="Calibri"/>
      <family val="2"/>
      <charset val="129"/>
      <scheme val="minor"/>
    </font>
    <font>
      <sz val="9.5"/>
      <color rgb="FF000000"/>
      <name val="Arial"/>
      <family val="2"/>
    </font>
    <font>
      <b/>
      <i/>
      <sz val="9.5"/>
      <color rgb="FF112277"/>
      <name val="Arial"/>
      <family val="2"/>
    </font>
    <font>
      <sz val="9.5"/>
      <color rgb="FFFF0000"/>
      <name val="Arial"/>
      <family val="2"/>
    </font>
    <font>
      <sz val="11"/>
      <name val="Calibri"/>
      <family val="2"/>
    </font>
    <font>
      <sz val="10"/>
      <name val="Arial"/>
      <family val="2"/>
    </font>
    <font>
      <b/>
      <sz val="11"/>
      <color theme="1"/>
      <name val="Calibri"/>
      <family val="2"/>
      <scheme val="minor"/>
    </font>
    <font>
      <b/>
      <sz val="11"/>
      <color rgb="FF000000"/>
      <name val="ITC Bookman"/>
    </font>
    <font>
      <b/>
      <sz val="11"/>
      <color theme="1"/>
      <name val="Calibri"/>
      <family val="2"/>
      <charset val="129"/>
      <scheme val="minor"/>
    </font>
    <font>
      <b/>
      <sz val="10"/>
      <name val="Arial"/>
      <family val="2"/>
    </font>
    <font>
      <sz val="11"/>
      <color rgb="FF0070C0"/>
      <name val="Calibri"/>
      <family val="2"/>
    </font>
    <font>
      <sz val="10"/>
      <name val="Arial"/>
      <family val="2"/>
    </font>
    <font>
      <sz val="11"/>
      <color rgb="FFFF0000"/>
      <name val="Calibri"/>
      <family val="2"/>
      <scheme val="minor"/>
    </font>
    <font>
      <sz val="11"/>
      <color rgb="FFFF0000"/>
      <name val="Calibri"/>
      <family val="2"/>
    </font>
    <font>
      <u/>
      <sz val="11"/>
      <color theme="10"/>
      <name val="Calibri"/>
      <family val="2"/>
    </font>
    <font>
      <sz val="8"/>
      <name val="Calibri"/>
      <family val="2"/>
    </font>
  </fonts>
  <fills count="7">
    <fill>
      <patternFill patternType="none"/>
    </fill>
    <fill>
      <patternFill patternType="gray125"/>
    </fill>
    <fill>
      <patternFill patternType="solid">
        <fgColor rgb="FFFFFFFF"/>
        <bgColor indexed="64"/>
      </patternFill>
    </fill>
    <fill>
      <patternFill patternType="solid">
        <fgColor rgb="FFFAFBFE"/>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5">
    <border>
      <left/>
      <right/>
      <top/>
      <bottom/>
      <diagonal/>
    </border>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20">
    <xf numFmtId="0" fontId="0" fillId="0" borderId="0"/>
    <xf numFmtId="0" fontId="15" fillId="0" borderId="1"/>
    <xf numFmtId="0" fontId="14" fillId="0" borderId="1"/>
    <xf numFmtId="0" fontId="17" fillId="0" borderId="1"/>
    <xf numFmtId="0" fontId="18" fillId="0" borderId="1">
      <alignment vertical="center"/>
    </xf>
    <xf numFmtId="0" fontId="19" fillId="0" borderId="1">
      <alignment vertical="center"/>
    </xf>
    <xf numFmtId="0" fontId="13" fillId="0" borderId="1"/>
    <xf numFmtId="0" fontId="20" fillId="0" borderId="1"/>
    <xf numFmtId="0" fontId="22" fillId="0" borderId="1"/>
    <xf numFmtId="0" fontId="25" fillId="0" borderId="1"/>
    <xf numFmtId="0" fontId="26" fillId="0" borderId="1"/>
    <xf numFmtId="0" fontId="12" fillId="0" borderId="1"/>
    <xf numFmtId="0" fontId="11" fillId="0" borderId="1"/>
    <xf numFmtId="0" fontId="10" fillId="0" borderId="1"/>
    <xf numFmtId="0" fontId="10" fillId="0" borderId="1"/>
    <xf numFmtId="0" fontId="9" fillId="0" borderId="1"/>
    <xf numFmtId="0" fontId="8" fillId="0" borderId="1"/>
    <xf numFmtId="0" fontId="32" fillId="0" borderId="1"/>
    <xf numFmtId="0" fontId="6" fillId="0" borderId="1"/>
    <xf numFmtId="0" fontId="35" fillId="0" borderId="0" applyNumberFormat="0" applyFill="0" applyBorder="0" applyAlignment="0" applyProtection="0"/>
  </cellStyleXfs>
  <cellXfs count="72">
    <xf numFmtId="0" fontId="0" fillId="0" borderId="0" xfId="0"/>
    <xf numFmtId="0" fontId="16" fillId="0" borderId="0" xfId="0" applyFont="1"/>
    <xf numFmtId="2" fontId="0" fillId="0" borderId="0" xfId="0" applyNumberFormat="1"/>
    <xf numFmtId="2" fontId="13" fillId="0" borderId="1" xfId="6" applyNumberFormat="1"/>
    <xf numFmtId="0" fontId="13" fillId="0" borderId="1" xfId="6"/>
    <xf numFmtId="11" fontId="13" fillId="0" borderId="1" xfId="6" applyNumberFormat="1"/>
    <xf numFmtId="0" fontId="20" fillId="0" borderId="1" xfId="7" applyAlignment="1">
      <alignment horizontal="left"/>
    </xf>
    <xf numFmtId="0" fontId="22" fillId="3" borderId="1" xfId="8" applyFill="1" applyAlignment="1">
      <alignment horizontal="left"/>
    </xf>
    <xf numFmtId="167" fontId="22" fillId="2" borderId="3" xfId="8" applyNumberFormat="1" applyFill="1" applyBorder="1" applyAlignment="1">
      <alignment horizontal="right"/>
    </xf>
    <xf numFmtId="0" fontId="23" fillId="2" borderId="3" xfId="8" applyFont="1" applyFill="1" applyBorder="1" applyAlignment="1">
      <alignment horizontal="right"/>
    </xf>
    <xf numFmtId="166" fontId="22" fillId="2" borderId="2" xfId="8" applyNumberFormat="1" applyFill="1" applyBorder="1" applyAlignment="1">
      <alignment horizontal="right"/>
    </xf>
    <xf numFmtId="0" fontId="15" fillId="3" borderId="1" xfId="8" applyFont="1" applyFill="1" applyAlignment="1">
      <alignment horizontal="left"/>
    </xf>
    <xf numFmtId="167" fontId="24" fillId="2" borderId="3" xfId="8" applyNumberFormat="1" applyFont="1" applyFill="1" applyBorder="1" applyAlignment="1">
      <alignment horizontal="right"/>
    </xf>
    <xf numFmtId="0" fontId="26" fillId="0" borderId="1" xfId="10"/>
    <xf numFmtId="169" fontId="26" fillId="0" borderId="1" xfId="10" applyNumberFormat="1"/>
    <xf numFmtId="168" fontId="26" fillId="0" borderId="1" xfId="10" applyNumberFormat="1"/>
    <xf numFmtId="2" fontId="26" fillId="0" borderId="1" xfId="10" applyNumberFormat="1"/>
    <xf numFmtId="164" fontId="0" fillId="0" borderId="0" xfId="0" applyNumberFormat="1" applyAlignment="1">
      <alignment horizontal="right"/>
    </xf>
    <xf numFmtId="164" fontId="16" fillId="0" borderId="0" xfId="0" applyNumberFormat="1" applyFont="1" applyAlignment="1">
      <alignment horizontal="right"/>
    </xf>
    <xf numFmtId="0" fontId="27" fillId="0" borderId="1" xfId="6" applyFont="1"/>
    <xf numFmtId="0" fontId="12" fillId="0" borderId="1" xfId="11"/>
    <xf numFmtId="2" fontId="12" fillId="0" borderId="1" xfId="11" applyNumberFormat="1"/>
    <xf numFmtId="4" fontId="12" fillId="0" borderId="1" xfId="11" applyNumberFormat="1" applyAlignment="1">
      <alignment horizontal="right"/>
    </xf>
    <xf numFmtId="0" fontId="12" fillId="0" borderId="1" xfId="11" applyAlignment="1">
      <alignment vertical="center" wrapText="1"/>
    </xf>
    <xf numFmtId="164" fontId="13" fillId="0" borderId="1" xfId="6" applyNumberFormat="1"/>
    <xf numFmtId="0" fontId="0" fillId="0" borderId="0" xfId="0" applyAlignment="1">
      <alignment vertical="center" wrapText="1"/>
    </xf>
    <xf numFmtId="165" fontId="20" fillId="0" borderId="1" xfId="7" applyNumberFormat="1" applyAlignment="1">
      <alignment horizontal="right"/>
    </xf>
    <xf numFmtId="2" fontId="20" fillId="0" borderId="1" xfId="7" applyNumberFormat="1" applyAlignment="1">
      <alignment horizontal="left"/>
    </xf>
    <xf numFmtId="0" fontId="28" fillId="0" borderId="1" xfId="7" applyFont="1" applyAlignment="1">
      <alignment horizontal="right"/>
    </xf>
    <xf numFmtId="165" fontId="28" fillId="0" borderId="1" xfId="7" applyNumberFormat="1" applyFont="1" applyAlignment="1">
      <alignment horizontal="right"/>
    </xf>
    <xf numFmtId="164" fontId="13" fillId="4" borderId="1" xfId="6" applyNumberFormat="1" applyFill="1" applyAlignment="1">
      <alignment horizontal="right"/>
    </xf>
    <xf numFmtId="0" fontId="29" fillId="0" borderId="1" xfId="6" applyFont="1"/>
    <xf numFmtId="0" fontId="29" fillId="4" borderId="1" xfId="6" applyFont="1" applyFill="1"/>
    <xf numFmtId="0" fontId="30" fillId="0" borderId="1" xfId="10" applyFont="1"/>
    <xf numFmtId="0" fontId="29" fillId="5" borderId="1" xfId="6" applyFont="1" applyFill="1"/>
    <xf numFmtId="0" fontId="13" fillId="5" borderId="1" xfId="6" applyFill="1"/>
    <xf numFmtId="2" fontId="13" fillId="5" borderId="1" xfId="6" applyNumberFormat="1" applyFill="1"/>
    <xf numFmtId="0" fontId="9" fillId="0" borderId="1" xfId="15"/>
    <xf numFmtId="0" fontId="9" fillId="0" borderId="1" xfId="15" applyProtection="1">
      <protection locked="0"/>
    </xf>
    <xf numFmtId="2" fontId="9" fillId="0" borderId="1" xfId="15" applyNumberFormat="1"/>
    <xf numFmtId="0" fontId="9" fillId="0" borderId="1" xfId="15" applyAlignment="1" applyProtection="1">
      <alignment horizontal="right"/>
      <protection locked="0"/>
    </xf>
    <xf numFmtId="0" fontId="13" fillId="4" borderId="1" xfId="6" applyFill="1"/>
    <xf numFmtId="4" fontId="0" fillId="0" borderId="1" xfId="0" applyNumberFormat="1" applyBorder="1" applyAlignment="1">
      <alignment horizontal="right"/>
    </xf>
    <xf numFmtId="0" fontId="32" fillId="0" borderId="1" xfId="17"/>
    <xf numFmtId="169" fontId="32" fillId="0" borderId="1" xfId="17" applyNumberFormat="1"/>
    <xf numFmtId="168" fontId="32" fillId="0" borderId="1" xfId="17" applyNumberFormat="1"/>
    <xf numFmtId="2" fontId="32" fillId="0" borderId="1" xfId="17" applyNumberFormat="1"/>
    <xf numFmtId="0" fontId="17" fillId="0" borderId="1" xfId="10" applyFont="1"/>
    <xf numFmtId="0" fontId="5" fillId="0" borderId="1" xfId="6" applyFont="1"/>
    <xf numFmtId="165" fontId="0" fillId="0" borderId="0" xfId="0" applyNumberFormat="1" applyAlignment="1">
      <alignment horizontal="right"/>
    </xf>
    <xf numFmtId="4" fontId="0" fillId="0" borderId="0" xfId="0" applyNumberFormat="1" applyAlignment="1">
      <alignment horizontal="right"/>
    </xf>
    <xf numFmtId="0" fontId="4" fillId="0" borderId="1" xfId="6" applyFont="1"/>
    <xf numFmtId="0" fontId="0" fillId="0" borderId="4" xfId="0" applyBorder="1"/>
    <xf numFmtId="0" fontId="35" fillId="0" borderId="0" xfId="19"/>
    <xf numFmtId="0" fontId="7" fillId="0" borderId="0" xfId="0" applyFont="1"/>
    <xf numFmtId="0" fontId="3" fillId="0" borderId="1" xfId="6" applyFont="1"/>
    <xf numFmtId="4" fontId="12" fillId="0" borderId="1" xfId="11" applyNumberFormat="1"/>
    <xf numFmtId="0" fontId="8" fillId="0" borderId="1" xfId="11" applyFont="1"/>
    <xf numFmtId="2" fontId="12" fillId="0" borderId="1" xfId="11" applyNumberFormat="1" applyAlignment="1">
      <alignment vertical="center" wrapText="1"/>
    </xf>
    <xf numFmtId="0" fontId="2" fillId="0" borderId="1" xfId="6" applyFont="1"/>
    <xf numFmtId="0" fontId="8" fillId="0" borderId="1" xfId="15" applyFont="1" applyAlignment="1" applyProtection="1">
      <alignment horizontal="right"/>
      <protection locked="0"/>
    </xf>
    <xf numFmtId="0" fontId="8" fillId="0" borderId="1" xfId="15" applyFont="1"/>
    <xf numFmtId="4" fontId="0" fillId="0" borderId="0" xfId="0" applyNumberFormat="1"/>
    <xf numFmtId="4" fontId="0" fillId="6" borderId="0" xfId="0" applyNumberFormat="1" applyFill="1"/>
    <xf numFmtId="0" fontId="0" fillId="6" borderId="0" xfId="0" applyFill="1"/>
    <xf numFmtId="0" fontId="34" fillId="6" borderId="0" xfId="0" applyFont="1" applyFill="1"/>
    <xf numFmtId="2" fontId="0" fillId="6" borderId="0" xfId="0" applyNumberFormat="1" applyFill="1"/>
    <xf numFmtId="0" fontId="31" fillId="6" borderId="0" xfId="0" applyFont="1" applyFill="1"/>
    <xf numFmtId="2" fontId="33" fillId="6" borderId="1" xfId="6" applyNumberFormat="1" applyFont="1" applyFill="1"/>
    <xf numFmtId="2" fontId="34" fillId="6" borderId="0" xfId="0" applyNumberFormat="1" applyFont="1" applyFill="1"/>
    <xf numFmtId="2" fontId="20" fillId="6" borderId="1" xfId="7" applyNumberFormat="1" applyFill="1" applyAlignment="1">
      <alignment horizontal="left"/>
    </xf>
    <xf numFmtId="0" fontId="1" fillId="0" borderId="0" xfId="0" applyFont="1"/>
  </cellXfs>
  <cellStyles count="20">
    <cellStyle name="Hyperlink" xfId="19" builtinId="8"/>
    <cellStyle name="Normal" xfId="0" builtinId="0"/>
    <cellStyle name="Normal 10" xfId="11" xr:uid="{6F1252F4-34F8-4CF2-AB70-5DBA27A48937}"/>
    <cellStyle name="Normal 11" xfId="12" xr:uid="{36B191B5-F6D7-45C2-8FC8-825B17143FF8}"/>
    <cellStyle name="Normal 12" xfId="13" xr:uid="{E0A09AE4-8D8A-46C9-B7FD-12907404D94A}"/>
    <cellStyle name="Normal 13" xfId="15" xr:uid="{E163F0C9-CB87-478F-86AB-F01CD6DC51B3}"/>
    <cellStyle name="Normal 14" xfId="16" xr:uid="{103F00C6-0AD5-4AAD-89AF-EBE66351AC25}"/>
    <cellStyle name="Normal 15" xfId="18" xr:uid="{CD4A3D50-64E9-4013-B3A5-6B838560C34A}"/>
    <cellStyle name="Normal 2" xfId="1" xr:uid="{D8DA76FE-9A4F-4A1F-88E5-C61E1E05F485}"/>
    <cellStyle name="Normal 2 2" xfId="7" xr:uid="{73E36B37-37AA-4113-9917-F106750F1169}"/>
    <cellStyle name="Normal 2 3" xfId="14" xr:uid="{51262D06-8706-4614-BE11-980856EB5B7E}"/>
    <cellStyle name="Normal 2 4" xfId="17" xr:uid="{E8861B03-E794-414B-B38D-D0433DFD87DC}"/>
    <cellStyle name="Normal 3" xfId="2" xr:uid="{6B32E423-718B-4E27-B0C0-DC409E215008}"/>
    <cellStyle name="Normal 4" xfId="3" xr:uid="{078F67EE-A264-4EF0-980F-FB5C00DEF3D8}"/>
    <cellStyle name="Normal 4 2" xfId="6" xr:uid="{A0B7F831-4D84-4A90-AD3A-AB3EA94F68CD}"/>
    <cellStyle name="Normal 5" xfId="4" xr:uid="{F873B88D-B4D0-479D-A501-E1D966E41237}"/>
    <cellStyle name="Normal 6" xfId="5" xr:uid="{50908A21-5F60-4604-B73B-0C951B939D8F}"/>
    <cellStyle name="Normal 7" xfId="8" xr:uid="{3544A05C-B66E-4252-A5B8-FDC0B1007A97}"/>
    <cellStyle name="Normal 8" xfId="9" xr:uid="{A6B51B1D-F294-4D20-8A5E-51666CCEA6FB}"/>
    <cellStyle name="Normal 9" xfId="10" xr:uid="{07950709-DC63-4306-8457-97F2E8954F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GNP Deflator Inflation Rate (NBER,</a:t>
            </a:r>
            <a:r>
              <a:rPr lang="en-US" baseline="0"/>
              <a:t> in blue</a:t>
            </a:r>
            <a:r>
              <a:rPr lang="en-US"/>
              <a:t>) vs. </a:t>
            </a:r>
            <a:r>
              <a:rPr lang="en-US" sz="1400" b="0" i="0" u="none" strike="noStrike" baseline="0">
                <a:effectLst/>
              </a:rPr>
              <a:t>GNP Deflator Inflation Rate (FRED, in orange)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data!$C$1</c:f>
              <c:strCache>
                <c:ptCount val="1"/>
                <c:pt idx="0">
                  <c:v>infl_gnp</c:v>
                </c:pt>
              </c:strCache>
            </c:strRef>
          </c:tx>
          <c:spPr>
            <a:ln w="28575" cap="rnd">
              <a:solidFill>
                <a:schemeClr val="accent1"/>
              </a:solidFill>
              <a:round/>
            </a:ln>
            <a:effectLst/>
          </c:spPr>
          <c:marker>
            <c:symbol val="none"/>
          </c:marker>
          <c:yVal>
            <c:numRef>
              <c:f>data!$C$2:$C$82</c:f>
              <c:numCache>
                <c:formatCode>0.00</c:formatCode>
                <c:ptCount val="81"/>
                <c:pt idx="0">
                  <c:v>11.299251058287197</c:v>
                </c:pt>
                <c:pt idx="1">
                  <c:v>5.7636044470450454</c:v>
                </c:pt>
                <c:pt idx="2">
                  <c:v>2.4619640387275155</c:v>
                </c:pt>
                <c:pt idx="3">
                  <c:v>1.2419006479481576</c:v>
                </c:pt>
                <c:pt idx="4">
                  <c:v>12.160000000000014</c:v>
                </c:pt>
                <c:pt idx="5">
                  <c:v>16.024726581074631</c:v>
                </c:pt>
                <c:pt idx="6">
                  <c:v>7.9918032786885362</c:v>
                </c:pt>
                <c:pt idx="7">
                  <c:v>-0.56925996204933993</c:v>
                </c:pt>
                <c:pt idx="8">
                  <c:v>0.57251908396946938</c:v>
                </c:pt>
                <c:pt idx="9">
                  <c:v>8.1593927893738094</c:v>
                </c:pt>
                <c:pt idx="10">
                  <c:v>1.0526315789473717</c:v>
                </c:pt>
                <c:pt idx="11">
                  <c:v>2.0833333333333259</c:v>
                </c:pt>
                <c:pt idx="12">
                  <c:v>1.3605442176870763</c:v>
                </c:pt>
                <c:pt idx="13">
                  <c:v>1.8456375838926231</c:v>
                </c:pt>
                <c:pt idx="14">
                  <c:v>2.8006589785831926</c:v>
                </c:pt>
                <c:pt idx="15">
                  <c:v>3.685897435897445</c:v>
                </c:pt>
                <c:pt idx="16">
                  <c:v>1.7001545595054068</c:v>
                </c:pt>
                <c:pt idx="17">
                  <c:v>2.7355623100303816</c:v>
                </c:pt>
                <c:pt idx="18">
                  <c:v>1.4792899408283988</c:v>
                </c:pt>
                <c:pt idx="19">
                  <c:v>0.87463556851312685</c:v>
                </c:pt>
                <c:pt idx="20">
                  <c:v>1.8786127167629951</c:v>
                </c:pt>
                <c:pt idx="21">
                  <c:v>1.4184397163120588</c:v>
                </c:pt>
                <c:pt idx="22">
                  <c:v>1.538461538461533</c:v>
                </c:pt>
                <c:pt idx="23">
                  <c:v>2.0661157024793431</c:v>
                </c:pt>
                <c:pt idx="24">
                  <c:v>3.373819163292846</c:v>
                </c:pt>
                <c:pt idx="25">
                  <c:v>2.4804177545691974</c:v>
                </c:pt>
                <c:pt idx="26">
                  <c:v>4.6114649681528785</c:v>
                </c:pt>
                <c:pt idx="27">
                  <c:v>4.8465660009741729</c:v>
                </c:pt>
                <c:pt idx="28">
                  <c:v>5.7723577235772261</c:v>
                </c:pt>
                <c:pt idx="29">
                  <c:v>5.0840013176677301</c:v>
                </c:pt>
                <c:pt idx="30">
                  <c:v>3.8871473354231911</c:v>
                </c:pt>
                <c:pt idx="31">
                  <c:v>5.361094347213835</c:v>
                </c:pt>
                <c:pt idx="32">
                  <c:v>8.3341288782816214</c:v>
                </c:pt>
                <c:pt idx="33">
                  <c:v>9.6580895311949142</c:v>
                </c:pt>
                <c:pt idx="34">
                  <c:v>5.5126968820315092</c:v>
                </c:pt>
                <c:pt idx="35">
                  <c:v>1.2109672505711933</c:v>
                </c:pt>
                <c:pt idx="36">
                  <c:v>6.1253668447588394</c:v>
                </c:pt>
                <c:pt idx="37">
                  <c:v>7.7926682266184599</c:v>
                </c:pt>
                <c:pt idx="38">
                  <c:v>8.623865280884079</c:v>
                </c:pt>
                <c:pt idx="39">
                  <c:v>9.1503663780052147</c:v>
                </c:pt>
                <c:pt idx="40">
                  <c:v>9.6926320461606643</c:v>
                </c:pt>
                <c:pt idx="41">
                  <c:v>5.4676040665621484</c:v>
                </c:pt>
                <c:pt idx="42">
                  <c:v>3.5296374448493983</c:v>
                </c:pt>
              </c:numCache>
            </c:numRef>
          </c:yVal>
          <c:smooth val="0"/>
          <c:extLst>
            <c:ext xmlns:c16="http://schemas.microsoft.com/office/drawing/2014/chart" uri="{C3380CC4-5D6E-409C-BE32-E72D297353CC}">
              <c16:uniqueId val="{00000000-2C5F-4F9C-AB91-454089E4B54B}"/>
            </c:ext>
          </c:extLst>
        </c:ser>
        <c:ser>
          <c:idx val="1"/>
          <c:order val="1"/>
          <c:tx>
            <c:strRef>
              <c:f>data!$H$1</c:f>
              <c:strCache>
                <c:ptCount val="1"/>
                <c:pt idx="0">
                  <c:v>infl_gnp_FRED</c:v>
                </c:pt>
              </c:strCache>
            </c:strRef>
          </c:tx>
          <c:spPr>
            <a:ln w="28575" cap="rnd">
              <a:solidFill>
                <a:schemeClr val="accent2"/>
              </a:solidFill>
              <a:round/>
            </a:ln>
            <a:effectLst/>
          </c:spPr>
          <c:marker>
            <c:symbol val="none"/>
          </c:marker>
          <c:yVal>
            <c:numRef>
              <c:f>data!$H$2:$H$82</c:f>
              <c:numCache>
                <c:formatCode>0.00</c:formatCode>
                <c:ptCount val="81"/>
                <c:pt idx="6">
                  <c:v>5.9766884351492244</c:v>
                </c:pt>
                <c:pt idx="7">
                  <c:v>0.58502340093602445</c:v>
                </c:pt>
                <c:pt idx="8">
                  <c:v>-0.25591314462969361</c:v>
                </c:pt>
                <c:pt idx="9">
                  <c:v>8.5367749961125838</c:v>
                </c:pt>
                <c:pt idx="10">
                  <c:v>1.2822349570200453</c:v>
                </c:pt>
                <c:pt idx="11">
                  <c:v>1.6196336374566966</c:v>
                </c:pt>
                <c:pt idx="12">
                  <c:v>1.0161469933184897</c:v>
                </c:pt>
                <c:pt idx="13">
                  <c:v>1.3090808874190563</c:v>
                </c:pt>
                <c:pt idx="14">
                  <c:v>3.3256256800870521</c:v>
                </c:pt>
                <c:pt idx="15">
                  <c:v>3.7714737049957314</c:v>
                </c:pt>
                <c:pt idx="16">
                  <c:v>2.055055182037302</c:v>
                </c:pt>
                <c:pt idx="17">
                  <c:v>1.485394655065253</c:v>
                </c:pt>
                <c:pt idx="18">
                  <c:v>1.4391573274542102</c:v>
                </c:pt>
                <c:pt idx="19">
                  <c:v>1.0927312243419474</c:v>
                </c:pt>
                <c:pt idx="20">
                  <c:v>1.2660495670349325</c:v>
                </c:pt>
                <c:pt idx="21">
                  <c:v>1.0379194432977412</c:v>
                </c:pt>
                <c:pt idx="22">
                  <c:v>1.5000291834471602</c:v>
                </c:pt>
                <c:pt idx="23">
                  <c:v>1.8343875790684194</c:v>
                </c:pt>
                <c:pt idx="24">
                  <c:v>2.5636681913151493</c:v>
                </c:pt>
                <c:pt idx="25">
                  <c:v>2.7528491989208925</c:v>
                </c:pt>
                <c:pt idx="26">
                  <c:v>4.3079890692814482</c:v>
                </c:pt>
                <c:pt idx="27">
                  <c:v>4.7773154569271004</c:v>
                </c:pt>
                <c:pt idx="28">
                  <c:v>5.6135706231308591</c:v>
                </c:pt>
                <c:pt idx="29">
                  <c:v>5.0691672082443517</c:v>
                </c:pt>
                <c:pt idx="30">
                  <c:v>4.0558451886542279</c:v>
                </c:pt>
                <c:pt idx="31">
                  <c:v>5.0271739130434812</c:v>
                </c:pt>
                <c:pt idx="32">
                  <c:v>8.4290103492884896</c:v>
                </c:pt>
                <c:pt idx="33">
                  <c:v>9.9735282055106076</c:v>
                </c:pt>
                <c:pt idx="34">
                  <c:v>5.6414429075128947</c:v>
                </c:pt>
                <c:pt idx="35">
                  <c:v>1.2965340179717622</c:v>
                </c:pt>
                <c:pt idx="36">
                  <c:v>6.1747560511975497</c:v>
                </c:pt>
                <c:pt idx="37">
                  <c:v>7.4210008056575072</c:v>
                </c:pt>
                <c:pt idx="38">
                  <c:v>8.7749999999999986</c:v>
                </c:pt>
                <c:pt idx="39">
                  <c:v>8.8459868740264014</c:v>
                </c:pt>
                <c:pt idx="40">
                  <c:v>9.4221429744504306</c:v>
                </c:pt>
                <c:pt idx="41">
                  <c:v>5.9478119170651045</c:v>
                </c:pt>
                <c:pt idx="42">
                  <c:v>3.6549086272843256</c:v>
                </c:pt>
                <c:pt idx="43">
                  <c:v>3.5631308694039188</c:v>
                </c:pt>
                <c:pt idx="44">
                  <c:v>3.0163637734710758</c:v>
                </c:pt>
                <c:pt idx="45">
                  <c:v>1.8739477344264621</c:v>
                </c:pt>
                <c:pt idx="46">
                  <c:v>2.6801753251419091</c:v>
                </c:pt>
                <c:pt idx="47">
                  <c:v>3.8033589923023303</c:v>
                </c:pt>
                <c:pt idx="48">
                  <c:v>3.7668116088583226</c:v>
                </c:pt>
                <c:pt idx="49">
                  <c:v>3.8395946011791526</c:v>
                </c:pt>
                <c:pt idx="50">
                  <c:v>3.2987658955468957</c:v>
                </c:pt>
                <c:pt idx="51">
                  <c:v>2.0668665394748764</c:v>
                </c:pt>
                <c:pt idx="52">
                  <c:v>2.4567181449997921</c:v>
                </c:pt>
                <c:pt idx="53">
                  <c:v>2.0937404978063512</c:v>
                </c:pt>
                <c:pt idx="54">
                  <c:v>2.0862584918237337</c:v>
                </c:pt>
                <c:pt idx="55">
                  <c:v>1.7171436510141636</c:v>
                </c:pt>
                <c:pt idx="56">
                  <c:v>1.7782998251748339</c:v>
                </c:pt>
                <c:pt idx="57">
                  <c:v>1.150057704178864</c:v>
                </c:pt>
                <c:pt idx="58">
                  <c:v>1.3426202321724645</c:v>
                </c:pt>
                <c:pt idx="59">
                  <c:v>2.4493696571405987</c:v>
                </c:pt>
                <c:pt idx="60">
                  <c:v>2.2119144368627053</c:v>
                </c:pt>
                <c:pt idx="61">
                  <c:v>1.4702021527960074</c:v>
                </c:pt>
                <c:pt idx="62">
                  <c:v>1.9996303825540407</c:v>
                </c:pt>
                <c:pt idx="63">
                  <c:v>2.7987147895830455</c:v>
                </c:pt>
                <c:pt idx="64">
                  <c:v>3.2477527759826152</c:v>
                </c:pt>
                <c:pt idx="65">
                  <c:v>3.1353492130330229</c:v>
                </c:pt>
                <c:pt idx="66">
                  <c:v>2.5423728813559254</c:v>
                </c:pt>
                <c:pt idx="67">
                  <c:v>2.0661157024793431</c:v>
                </c:pt>
                <c:pt idx="68">
                  <c:v>0.10648616734143523</c:v>
                </c:pt>
                <c:pt idx="69">
                  <c:v>1.3986455886844551</c:v>
                </c:pt>
                <c:pt idx="70">
                  <c:v>2.4076362994276845</c:v>
                </c:pt>
                <c:pt idx="71">
                  <c:v>1.6562706019574991</c:v>
                </c:pt>
                <c:pt idx="72">
                  <c:v>1.6701919623258954</c:v>
                </c:pt>
                <c:pt idx="73">
                  <c:v>2.0343074718847554</c:v>
                </c:pt>
                <c:pt idx="74">
                  <c:v>0.96465496513584714</c:v>
                </c:pt>
                <c:pt idx="75">
                  <c:v>0.89352054716227425</c:v>
                </c:pt>
                <c:pt idx="76">
                  <c:v>1.8694059443332467</c:v>
                </c:pt>
                <c:pt idx="77">
                  <c:v>2.5190924594053588</c:v>
                </c:pt>
                <c:pt idx="78">
                  <c:v>1.7330536821740461</c:v>
                </c:pt>
                <c:pt idx="79">
                  <c:v>1.2636517937279379</c:v>
                </c:pt>
                <c:pt idx="80">
                  <c:v>5.032776671083683</c:v>
                </c:pt>
              </c:numCache>
            </c:numRef>
          </c:yVal>
          <c:smooth val="0"/>
          <c:extLst>
            <c:ext xmlns:c16="http://schemas.microsoft.com/office/drawing/2014/chart" uri="{C3380CC4-5D6E-409C-BE32-E72D297353CC}">
              <c16:uniqueId val="{00000001-2C5F-4F9C-AB91-454089E4B54B}"/>
            </c:ext>
          </c:extLst>
        </c:ser>
        <c:dLbls>
          <c:showLegendKey val="0"/>
          <c:showVal val="0"/>
          <c:showCatName val="0"/>
          <c:showSerName val="0"/>
          <c:showPercent val="0"/>
          <c:showBubbleSize val="0"/>
        </c:dLbls>
        <c:axId val="1210551983"/>
        <c:axId val="1210535759"/>
      </c:scatterChart>
      <c:valAx>
        <c:axId val="12105519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535759"/>
        <c:crosses val="autoZero"/>
        <c:crossBetween val="midCat"/>
      </c:valAx>
      <c:valAx>
        <c:axId val="1210535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551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EA76CE-D015-4EF4-9B69-2E7988A4F2C8}">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737" cy="6286500"/>
    <xdr:graphicFrame macro="">
      <xdr:nvGraphicFramePr>
        <xdr:cNvPr id="2" name="Chart 1">
          <a:extLst>
            <a:ext uri="{FF2B5EF4-FFF2-40B4-BE49-F238E27FC236}">
              <a16:creationId xmlns:a16="http://schemas.microsoft.com/office/drawing/2014/main" id="{A6B7D927-A2CC-494B-B43D-5CC3D179038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lien\Dropbox\DebtWWII\Replication%20-%20In%20Progress\Data\LT%20Inflation%20Exp\Inflation%20Expectations.xlsx" TargetMode="External"/><Relationship Id="rId1" Type="http://schemas.openxmlformats.org/officeDocument/2006/relationships/externalLinkPath" Target="LT%20Inflation%20Exp/Inflation%20Expect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D2">
            <v>0.50841331481933594</v>
          </cell>
        </row>
        <row r="3">
          <cell r="D3">
            <v>0.57356667518615723</v>
          </cell>
          <cell r="E3">
            <v>0.47267422080039978</v>
          </cell>
          <cell r="F3">
            <v>0.47267422080039978</v>
          </cell>
        </row>
        <row r="4">
          <cell r="D4">
            <v>0.63143593072891235</v>
          </cell>
          <cell r="E4">
            <v>0.54182320833206177</v>
          </cell>
          <cell r="F4">
            <v>0.54182320833206177</v>
          </cell>
        </row>
        <row r="5">
          <cell r="D5">
            <v>0.68710124492645264</v>
          </cell>
          <cell r="E5">
            <v>0.60090136528015137</v>
          </cell>
          <cell r="F5">
            <v>0.60090136528015137</v>
          </cell>
        </row>
        <row r="6">
          <cell r="D6">
            <v>0.74222844839096069</v>
          </cell>
          <cell r="E6">
            <v>0.65686190128326416</v>
          </cell>
          <cell r="F6">
            <v>0.65686190128326416</v>
          </cell>
        </row>
        <row r="7">
          <cell r="D7">
            <v>0.78151237964630127</v>
          </cell>
          <cell r="E7">
            <v>0.72067970037460327</v>
          </cell>
          <cell r="F7">
            <v>0.72067970037460327</v>
          </cell>
        </row>
        <row r="8">
          <cell r="D8">
            <v>0.80062562227249146</v>
          </cell>
          <cell r="E8">
            <v>0.77102804183959961</v>
          </cell>
          <cell r="F8">
            <v>0.77102804183959961</v>
          </cell>
        </row>
        <row r="9">
          <cell r="D9">
            <v>0.81272554397583008</v>
          </cell>
          <cell r="E9">
            <v>0.79398834705352783</v>
          </cell>
          <cell r="F9">
            <v>0.79398834705352783</v>
          </cell>
        </row>
        <row r="10">
          <cell r="D10">
            <v>0.83016335964202881</v>
          </cell>
          <cell r="E10">
            <v>0.80316025018692017</v>
          </cell>
          <cell r="F10">
            <v>0.80316025018692017</v>
          </cell>
        </row>
        <row r="11">
          <cell r="D11">
            <v>0.85776293277740479</v>
          </cell>
          <cell r="E11">
            <v>0.81502395868301392</v>
          </cell>
          <cell r="F11">
            <v>0.81502395868301392</v>
          </cell>
        </row>
        <row r="12">
          <cell r="D12">
            <v>0.90564650297164917</v>
          </cell>
          <cell r="E12">
            <v>0.8314969539642334</v>
          </cell>
          <cell r="F12">
            <v>0.8314969539642334</v>
          </cell>
        </row>
        <row r="13">
          <cell r="D13">
            <v>0.98015880584716797</v>
          </cell>
          <cell r="E13">
            <v>0.86477369070053101</v>
          </cell>
          <cell r="F13">
            <v>0.86477369070053101</v>
          </cell>
        </row>
        <row r="14">
          <cell r="D14">
            <v>1.0858879089355469</v>
          </cell>
          <cell r="E14">
            <v>0.92216241359710693</v>
          </cell>
          <cell r="F14">
            <v>0.92216241359710693</v>
          </cell>
        </row>
        <row r="15">
          <cell r="D15">
            <v>1.2269206047058105</v>
          </cell>
          <cell r="E15">
            <v>1.008526086807251</v>
          </cell>
          <cell r="F15">
            <v>1.008526086807251</v>
          </cell>
        </row>
        <row r="16">
          <cell r="D16">
            <v>1.4063843488693237</v>
          </cell>
          <cell r="E16">
            <v>1.128477931022644</v>
          </cell>
          <cell r="F16">
            <v>1.128477931022644</v>
          </cell>
        </row>
        <row r="17">
          <cell r="D17">
            <v>1.6275378465652466</v>
          </cell>
          <cell r="E17">
            <v>1.2850732803344727</v>
          </cell>
          <cell r="F17">
            <v>1.2850732803344727</v>
          </cell>
        </row>
        <row r="18">
          <cell r="D18">
            <v>1.8932757377624512</v>
          </cell>
          <cell r="E18">
            <v>1.4817705154418945</v>
          </cell>
          <cell r="F18">
            <v>1.4817705154418945</v>
          </cell>
        </row>
        <row r="19">
          <cell r="D19">
            <v>2.1977171897888184</v>
          </cell>
          <cell r="E19">
            <v>1.7262780666351318</v>
          </cell>
          <cell r="F19">
            <v>1.7262780666351318</v>
          </cell>
        </row>
        <row r="20">
          <cell r="D20">
            <v>2.53584885597229</v>
          </cell>
          <cell r="E20">
            <v>2.0122392177581787</v>
          </cell>
        </row>
        <row r="21">
          <cell r="D21">
            <v>2.9071798324584961</v>
          </cell>
          <cell r="E21">
            <v>2.3321597576141357</v>
          </cell>
        </row>
        <row r="22">
          <cell r="D22">
            <v>3.307861328125</v>
          </cell>
          <cell r="E22">
            <v>2.6873908042907715</v>
          </cell>
        </row>
        <row r="23">
          <cell r="D23">
            <v>3.7351725101470947</v>
          </cell>
          <cell r="E23">
            <v>3.0734648704528809</v>
          </cell>
        </row>
        <row r="24">
          <cell r="D24">
            <v>4.1832132339477539</v>
          </cell>
          <cell r="E24">
            <v>3.4894051551818848</v>
          </cell>
        </row>
        <row r="25">
          <cell r="D25">
            <v>4.6429328918457031</v>
          </cell>
          <cell r="E25">
            <v>3.931039571762085</v>
          </cell>
        </row>
        <row r="26">
          <cell r="D26">
            <v>5.0973477363586426</v>
          </cell>
          <cell r="E26">
            <v>4.3936691284179688</v>
          </cell>
        </row>
        <row r="27">
          <cell r="D27">
            <v>5.5207452774047852</v>
          </cell>
          <cell r="E27">
            <v>4.8650979995727539</v>
          </cell>
        </row>
        <row r="28">
          <cell r="D28">
            <v>5.8925385475158691</v>
          </cell>
          <cell r="E28">
            <v>5.3168025016784668</v>
          </cell>
        </row>
        <row r="29">
          <cell r="D29">
            <v>6.1928353309631348</v>
          </cell>
          <cell r="E29">
            <v>5.7278141975402832</v>
          </cell>
        </row>
        <row r="30">
          <cell r="D30">
            <v>6.4033150672912598</v>
          </cell>
          <cell r="E30">
            <v>6.0773792266845703</v>
          </cell>
        </row>
        <row r="31">
          <cell r="D31">
            <v>6.5027313232421875</v>
          </cell>
          <cell r="E31">
            <v>6.3487815856933594</v>
          </cell>
        </row>
        <row r="32">
          <cell r="D32">
            <v>6.4749031066894531</v>
          </cell>
          <cell r="E32">
            <v>6.5179963111877441</v>
          </cell>
        </row>
        <row r="33">
          <cell r="D33">
            <v>6.3189229965209961</v>
          </cell>
          <cell r="E33">
            <v>6.5604639053344727</v>
          </cell>
        </row>
        <row r="34">
          <cell r="D34">
            <v>6.058434009552002</v>
          </cell>
          <cell r="E34">
            <v>6.4618110656738281</v>
          </cell>
        </row>
        <row r="35">
          <cell r="D35">
            <v>5.7318892478942871</v>
          </cell>
          <cell r="E35">
            <v>6.2375564575195313</v>
          </cell>
        </row>
        <row r="36">
          <cell r="D36">
            <v>5.375859260559082</v>
          </cell>
          <cell r="E36">
            <v>5.92718505859375</v>
          </cell>
        </row>
        <row r="37">
          <cell r="D37">
            <v>5.0190944671630859</v>
          </cell>
          <cell r="E37">
            <v>5.5715584754943848</v>
          </cell>
        </row>
        <row r="38">
          <cell r="D38">
            <v>4.684086799621582</v>
          </cell>
          <cell r="E38">
            <v>5.2028589248657227</v>
          </cell>
        </row>
        <row r="39">
          <cell r="D39">
            <v>4.3852367401123047</v>
          </cell>
          <cell r="E39">
            <v>4.8480172157287598</v>
          </cell>
        </row>
        <row r="40">
          <cell r="D40">
            <v>4.1163058280944824</v>
          </cell>
          <cell r="E40">
            <v>4.5327553749084473</v>
          </cell>
        </row>
        <row r="41">
          <cell r="D41">
            <v>3.8686008453369141</v>
          </cell>
          <cell r="E41">
            <v>4.2521815299987793</v>
          </cell>
        </row>
        <row r="42">
          <cell r="D42">
            <v>3.6340668201446533</v>
          </cell>
          <cell r="E42">
            <v>3.9972517490386963</v>
          </cell>
        </row>
        <row r="43">
          <cell r="D43">
            <v>3.4091629981994629</v>
          </cell>
          <cell r="E43">
            <v>3.7574350833892822</v>
          </cell>
        </row>
        <row r="44">
          <cell r="D44">
            <v>3.1978070735931396</v>
          </cell>
          <cell r="E44">
            <v>3.5250997543334961</v>
          </cell>
        </row>
        <row r="45">
          <cell r="D45">
            <v>3.0033257007598877</v>
          </cell>
          <cell r="E45">
            <v>3.3044874668121338</v>
          </cell>
        </row>
        <row r="46">
          <cell r="D46">
            <v>2.824967622756958</v>
          </cell>
          <cell r="E46">
            <v>3.1011619567871094</v>
          </cell>
        </row>
        <row r="47">
          <cell r="D47">
            <v>2.662447452545166</v>
          </cell>
          <cell r="E47">
            <v>2.9141161441802979</v>
          </cell>
        </row>
        <row r="48">
          <cell r="D48">
            <v>2.5177309513092041</v>
          </cell>
          <cell r="E48">
            <v>2.7418298721313477</v>
          </cell>
        </row>
        <row r="49">
          <cell r="D49">
            <v>2.3918590545654297</v>
          </cell>
          <cell r="E49">
            <v>2.5867764949798584</v>
          </cell>
        </row>
        <row r="50">
          <cell r="D50">
            <v>2.2856957912445068</v>
          </cell>
          <cell r="E50">
            <v>2.4500937461853027</v>
          </cell>
        </row>
        <row r="51">
          <cell r="D51">
            <v>2.2007858753204346</v>
          </cell>
          <cell r="E51">
            <v>2.3322720527648926</v>
          </cell>
        </row>
        <row r="52">
          <cell r="D52">
            <v>2.1361179351806641</v>
          </cell>
          <cell r="E52">
            <v>2.2362587451934814</v>
          </cell>
        </row>
        <row r="53">
          <cell r="D53">
            <v>2.087371826171875</v>
          </cell>
          <cell r="E53">
            <v>2.1628570556640625</v>
          </cell>
        </row>
        <row r="54">
          <cell r="D54">
            <v>2.0525667667388916</v>
          </cell>
          <cell r="E54">
            <v>2.1064636707305908</v>
          </cell>
        </row>
        <row r="55">
          <cell r="D55">
            <v>2.0297484397888184</v>
          </cell>
          <cell r="E55">
            <v>2.0650835037231445</v>
          </cell>
        </row>
        <row r="56">
          <cell r="D56">
            <v>2.015336275100708</v>
          </cell>
          <cell r="E56">
            <v>2.0376541614532471</v>
          </cell>
        </row>
        <row r="57">
          <cell r="D57">
            <v>2.0026528835296631</v>
          </cell>
          <cell r="E57">
            <v>2.0222935676574707</v>
          </cell>
        </row>
        <row r="58">
          <cell r="D58">
            <v>1.9863667488098145</v>
          </cell>
          <cell r="E58">
            <v>2.0115864276885986</v>
          </cell>
        </row>
        <row r="59">
          <cell r="D59">
            <v>1.9636204242706299</v>
          </cell>
          <cell r="E59">
            <v>1.9988440275192261</v>
          </cell>
        </row>
        <row r="60">
          <cell r="D60">
            <v>1.9355925321578979</v>
          </cell>
          <cell r="E60">
            <v>1.9789948463439941</v>
          </cell>
        </row>
        <row r="61">
          <cell r="D61">
            <v>1.906525731086731</v>
          </cell>
          <cell r="E61">
            <v>1.9515367746353149</v>
          </cell>
        </row>
        <row r="62">
          <cell r="D62">
            <v>1.8836065530776978</v>
          </cell>
          <cell r="E62">
            <v>1.9190977811813354</v>
          </cell>
        </row>
        <row r="63">
          <cell r="D63">
            <v>1.869556188583374</v>
          </cell>
          <cell r="E63">
            <v>1.8913136720657349</v>
          </cell>
        </row>
        <row r="64">
          <cell r="D64">
            <v>1.86326003074646</v>
          </cell>
          <cell r="E64">
            <v>1.8730099201202393</v>
          </cell>
        </row>
        <row r="65">
          <cell r="D65">
            <v>1.8638075590133667</v>
          </cell>
          <cell r="E65">
            <v>1.8629597425460815</v>
          </cell>
        </row>
        <row r="66">
          <cell r="D66">
            <v>1.8702560663223267</v>
          </cell>
          <cell r="E66">
            <v>1.8602702617645264</v>
          </cell>
        </row>
        <row r="67">
          <cell r="D67">
            <v>1.8811244964599609</v>
          </cell>
          <cell r="E67">
            <v>1.8642942905426025</v>
          </cell>
        </row>
        <row r="68">
          <cell r="D68">
            <v>1.895929217338562</v>
          </cell>
          <cell r="E68">
            <v>1.8730036020278931</v>
          </cell>
        </row>
        <row r="69">
          <cell r="D69">
            <v>1.9130754470825195</v>
          </cell>
          <cell r="E69">
            <v>1.8865238428115845</v>
          </cell>
        </row>
        <row r="70">
          <cell r="D70">
            <v>1.930909276008606</v>
          </cell>
          <cell r="E70">
            <v>1.9032928943634033</v>
          </cell>
        </row>
        <row r="71">
          <cell r="D71">
            <v>1.9480456113815308</v>
          </cell>
          <cell r="E71">
            <v>1.9215093851089478</v>
          </cell>
        </row>
        <row r="72">
          <cell r="D72">
            <v>1.9659907817840576</v>
          </cell>
          <cell r="E72">
            <v>1.9382020235061646</v>
          </cell>
        </row>
        <row r="73">
          <cell r="D73">
            <v>1.9865701198577881</v>
          </cell>
          <cell r="E73">
            <v>1.9547022581100464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hiladelphiafed.org/surveys-and-data/real-time-data-research/livingston-historical-data" TargetMode="External"/><Relationship Id="rId3" Type="http://schemas.openxmlformats.org/officeDocument/2006/relationships/hyperlink" Target="https://apps.bea.gov/iTable/?reqid=19&amp;step=3&amp;isuri=1&amp;1921=survey&amp;1903=13" TargetMode="External"/><Relationship Id="rId7" Type="http://schemas.openxmlformats.org/officeDocument/2006/relationships/hyperlink" Target="https://www.federalreserve.gov/econres/us-models-python.htm" TargetMode="External"/><Relationship Id="rId2" Type="http://schemas.openxmlformats.org/officeDocument/2006/relationships/hyperlink" Target="https://fred.stlouisfed.org/series/GNPDEF" TargetMode="External"/><Relationship Id="rId1" Type="http://schemas.openxmlformats.org/officeDocument/2006/relationships/hyperlink" Target="https://apps.bea.gov/iTable/?reqid=19&amp;step=3&amp;isuri=1&amp;1921=survey&amp;1903=13" TargetMode="External"/><Relationship Id="rId6" Type="http://schemas.openxmlformats.org/officeDocument/2006/relationships/hyperlink" Target="https://www.nber.org/research/data/tables-american-business-cycle" TargetMode="External"/><Relationship Id="rId5" Type="http://schemas.openxmlformats.org/officeDocument/2006/relationships/hyperlink" Target="https://apps.bea.gov/iTable/?reqid=19&amp;step=3&amp;isuri=1&amp;1921=survey&amp;1903=13" TargetMode="External"/><Relationship Id="rId4" Type="http://schemas.openxmlformats.org/officeDocument/2006/relationships/hyperlink" Target="https://fred.stlouisfed.org/series/DPCERD3Q086SBEA" TargetMode="External"/><Relationship Id="rId9" Type="http://schemas.openxmlformats.org/officeDocument/2006/relationships/hyperlink" Target="https://www.philadelphiafed.org/surveys-and-data/real-time-data-research/median-foreca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66AF-D3F7-408B-AF6F-CB9238081F41}">
  <sheetPr>
    <tabColor rgb="FFFF0000"/>
  </sheetPr>
  <dimension ref="A1:F16"/>
  <sheetViews>
    <sheetView tabSelected="1" zoomScale="80" zoomScaleNormal="80" workbookViewId="0"/>
  </sheetViews>
  <sheetFormatPr defaultRowHeight="14.4"/>
  <cols>
    <col min="1" max="1" width="19.109375" customWidth="1"/>
    <col min="2" max="2" width="45.77734375" customWidth="1"/>
    <col min="3" max="3" width="62.6640625" customWidth="1"/>
  </cols>
  <sheetData>
    <row r="1" spans="1:6">
      <c r="A1" s="65" t="s">
        <v>421</v>
      </c>
    </row>
    <row r="3" spans="1:6">
      <c r="A3" s="52" t="s">
        <v>373</v>
      </c>
      <c r="B3" s="52" t="s">
        <v>374</v>
      </c>
      <c r="C3" s="52" t="s">
        <v>375</v>
      </c>
      <c r="D3" s="52" t="s">
        <v>376</v>
      </c>
      <c r="E3" s="52" t="s">
        <v>376</v>
      </c>
      <c r="F3" s="52" t="s">
        <v>377</v>
      </c>
    </row>
    <row r="4" spans="1:6">
      <c r="A4" s="1" t="s">
        <v>300</v>
      </c>
      <c r="B4" s="54" t="s">
        <v>381</v>
      </c>
      <c r="C4" s="55" t="s">
        <v>379</v>
      </c>
      <c r="D4" s="53" t="s">
        <v>380</v>
      </c>
      <c r="F4" s="54" t="s">
        <v>383</v>
      </c>
    </row>
    <row r="5" spans="1:6">
      <c r="A5" s="1" t="s">
        <v>344</v>
      </c>
      <c r="B5" s="54" t="s">
        <v>395</v>
      </c>
      <c r="C5" t="s">
        <v>396</v>
      </c>
      <c r="D5" s="53" t="s">
        <v>385</v>
      </c>
      <c r="F5" s="54" t="s">
        <v>401</v>
      </c>
    </row>
    <row r="6" spans="1:6">
      <c r="A6" s="1" t="s">
        <v>318</v>
      </c>
      <c r="B6" s="54" t="s">
        <v>325</v>
      </c>
      <c r="C6" s="54" t="s">
        <v>388</v>
      </c>
      <c r="D6" s="53" t="s">
        <v>387</v>
      </c>
      <c r="E6" s="53" t="s">
        <v>389</v>
      </c>
      <c r="F6" s="47" t="s">
        <v>390</v>
      </c>
    </row>
    <row r="7" spans="1:6">
      <c r="A7" s="1" t="s">
        <v>345</v>
      </c>
      <c r="B7" s="54" t="s">
        <v>407</v>
      </c>
      <c r="C7" s="54" t="s">
        <v>408</v>
      </c>
      <c r="D7" s="53" t="s">
        <v>405</v>
      </c>
      <c r="F7" s="54" t="s">
        <v>406</v>
      </c>
    </row>
    <row r="8" spans="1:6">
      <c r="A8" s="1" t="s">
        <v>346</v>
      </c>
      <c r="B8" s="54" t="s">
        <v>402</v>
      </c>
      <c r="C8" s="71" t="s">
        <v>423</v>
      </c>
      <c r="D8" s="53" t="s">
        <v>403</v>
      </c>
      <c r="F8" s="54" t="s">
        <v>404</v>
      </c>
    </row>
    <row r="9" spans="1:6">
      <c r="A9" s="1" t="s">
        <v>301</v>
      </c>
      <c r="B9" s="54" t="s">
        <v>397</v>
      </c>
      <c r="C9" s="54" t="s">
        <v>398</v>
      </c>
      <c r="D9" s="53" t="s">
        <v>399</v>
      </c>
      <c r="F9" s="54" t="s">
        <v>400</v>
      </c>
    </row>
    <row r="10" spans="1:6">
      <c r="A10" s="1" t="s">
        <v>360</v>
      </c>
      <c r="B10" s="54" t="s">
        <v>394</v>
      </c>
      <c r="C10" s="55" t="s">
        <v>384</v>
      </c>
      <c r="D10" s="53" t="s">
        <v>382</v>
      </c>
      <c r="E10" s="53" t="s">
        <v>380</v>
      </c>
      <c r="F10" s="54" t="s">
        <v>386</v>
      </c>
    </row>
    <row r="11" spans="1:6">
      <c r="A11" s="1" t="s">
        <v>362</v>
      </c>
      <c r="B11" s="54" t="s">
        <v>392</v>
      </c>
      <c r="C11" s="55" t="s">
        <v>379</v>
      </c>
      <c r="D11" s="53" t="s">
        <v>391</v>
      </c>
      <c r="E11" s="53" t="s">
        <v>380</v>
      </c>
      <c r="F11" s="54" t="s">
        <v>393</v>
      </c>
    </row>
    <row r="12" spans="1:6">
      <c r="A12" s="1" t="s">
        <v>365</v>
      </c>
      <c r="B12" s="54" t="s">
        <v>409</v>
      </c>
      <c r="C12" s="54" t="s">
        <v>422</v>
      </c>
      <c r="F12" s="71" t="s">
        <v>425</v>
      </c>
    </row>
    <row r="13" spans="1:6">
      <c r="A13" s="1" t="s">
        <v>366</v>
      </c>
      <c r="B13" s="54" t="s">
        <v>410</v>
      </c>
      <c r="C13" s="54" t="s">
        <v>422</v>
      </c>
      <c r="F13" s="71" t="s">
        <v>424</v>
      </c>
    </row>
    <row r="14" spans="1:6">
      <c r="A14" s="1" t="s">
        <v>367</v>
      </c>
      <c r="B14" s="54" t="s">
        <v>410</v>
      </c>
      <c r="C14" s="54" t="s">
        <v>422</v>
      </c>
      <c r="F14" s="54" t="s">
        <v>411</v>
      </c>
    </row>
    <row r="16" spans="1:6">
      <c r="A16" s="1" t="s">
        <v>412</v>
      </c>
      <c r="B16" s="54" t="s">
        <v>413</v>
      </c>
      <c r="C16" s="54" t="s">
        <v>408</v>
      </c>
      <c r="D16" s="53" t="s">
        <v>420</v>
      </c>
      <c r="F16" s="54" t="s">
        <v>406</v>
      </c>
    </row>
  </sheetData>
  <hyperlinks>
    <hyperlink ref="D4" r:id="rId1" xr:uid="{94A8794F-5194-4575-A433-6CB64F948A3C}"/>
    <hyperlink ref="D10" r:id="rId2" xr:uid="{530B5F46-EFEA-4BED-9ADD-7685AA65B4A5}"/>
    <hyperlink ref="E10" r:id="rId3" xr:uid="{C1713C09-63D8-4BC2-A8AF-1A8273C8693B}"/>
    <hyperlink ref="D11" r:id="rId4" xr:uid="{D4D13A73-D9B7-43A5-ACE0-177860931129}"/>
    <hyperlink ref="E11" r:id="rId5" xr:uid="{FB731E49-5F3A-4B9D-BBCD-0FD6287E6253}"/>
    <hyperlink ref="D5" r:id="rId6" xr:uid="{9743239E-A217-469D-9135-B963D3594419}"/>
    <hyperlink ref="D9" r:id="rId7" xr:uid="{A4571652-EFD7-4E09-B329-A356B703CB38}"/>
    <hyperlink ref="D8" r:id="rId8" xr:uid="{3AAE9A5A-307D-418C-AFD7-0A80F88734F6}"/>
    <hyperlink ref="D7" r:id="rId9" xr:uid="{C97B18AD-5BAB-4AD7-9945-F9126E4A0B0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6E5-2DBA-4717-96EE-DF9732AB8EC0}">
  <dimension ref="A1:G315"/>
  <sheetViews>
    <sheetView zoomScale="80" zoomScaleNormal="80" workbookViewId="0"/>
  </sheetViews>
  <sheetFormatPr defaultColWidth="8.88671875" defaultRowHeight="13.2"/>
  <cols>
    <col min="1" max="256" width="20.6640625" style="43" customWidth="1"/>
    <col min="257" max="16384" width="8.88671875" style="43"/>
  </cols>
  <sheetData>
    <row r="1" spans="1:7">
      <c r="A1" s="43" t="s">
        <v>308</v>
      </c>
    </row>
    <row r="2" spans="1:7">
      <c r="A2" s="43" t="s">
        <v>309</v>
      </c>
    </row>
    <row r="3" spans="1:7">
      <c r="A3" s="43" t="s">
        <v>310</v>
      </c>
    </row>
    <row r="4" spans="1:7">
      <c r="A4" s="43" t="s">
        <v>311</v>
      </c>
    </row>
    <row r="5" spans="1:7">
      <c r="A5" s="43" t="s">
        <v>312</v>
      </c>
    </row>
    <row r="6" spans="1:7">
      <c r="A6" s="43" t="s">
        <v>313</v>
      </c>
    </row>
    <row r="8" spans="1:7">
      <c r="A8" s="43" t="s">
        <v>363</v>
      </c>
      <c r="B8" s="43" t="s">
        <v>364</v>
      </c>
    </row>
    <row r="10" spans="1:7">
      <c r="A10" s="43" t="s">
        <v>316</v>
      </c>
    </row>
    <row r="11" spans="1:7">
      <c r="A11" s="43" t="s">
        <v>315</v>
      </c>
      <c r="B11" s="43" t="s">
        <v>363</v>
      </c>
      <c r="D11" s="43" t="s">
        <v>362</v>
      </c>
    </row>
    <row r="12" spans="1:7">
      <c r="A12" s="45">
        <v>17168</v>
      </c>
      <c r="B12" s="44">
        <v>12.225</v>
      </c>
    </row>
    <row r="13" spans="1:7">
      <c r="A13" s="45">
        <v>17258</v>
      </c>
      <c r="B13" s="44">
        <v>12.321999999999999</v>
      </c>
    </row>
    <row r="14" spans="1:7">
      <c r="A14" s="45">
        <v>17349</v>
      </c>
      <c r="B14" s="44">
        <v>12.552</v>
      </c>
    </row>
    <row r="15" spans="1:7">
      <c r="A15" s="45">
        <v>17441</v>
      </c>
      <c r="B15" s="44">
        <v>12.865</v>
      </c>
    </row>
    <row r="16" spans="1:7">
      <c r="A16" s="45">
        <v>17533</v>
      </c>
      <c r="B16" s="44">
        <v>13.007</v>
      </c>
      <c r="F16" s="47" t="s">
        <v>307</v>
      </c>
      <c r="G16" s="47" t="s">
        <v>362</v>
      </c>
    </row>
    <row r="17" spans="1:7">
      <c r="A17" s="45">
        <v>17624</v>
      </c>
      <c r="B17" s="44">
        <v>13.141999999999999</v>
      </c>
      <c r="C17" s="43">
        <f>YEAR(A17)</f>
        <v>1948</v>
      </c>
      <c r="D17" s="46">
        <f>(B17/B13-1)*100</f>
        <v>6.6547638370394457</v>
      </c>
      <c r="F17" s="13">
        <v>1948</v>
      </c>
      <c r="G17" s="16">
        <f>VLOOKUP(F17,C17:D314,2)</f>
        <v>6.6547638370394457</v>
      </c>
    </row>
    <row r="18" spans="1:7">
      <c r="A18" s="45">
        <v>17715</v>
      </c>
      <c r="B18" s="44">
        <v>13.343</v>
      </c>
      <c r="F18" s="13">
        <v>1949</v>
      </c>
      <c r="G18" s="16">
        <f t="shared" ref="G18:G81" si="0">VLOOKUP(F18,C18:D315,2)</f>
        <v>-0.1826206056916635</v>
      </c>
    </row>
    <row r="19" spans="1:7">
      <c r="A19" s="45">
        <v>17807</v>
      </c>
      <c r="B19" s="44">
        <v>13.302</v>
      </c>
      <c r="F19" s="13">
        <v>1950</v>
      </c>
      <c r="G19" s="16">
        <f t="shared" si="0"/>
        <v>-0.38877877725262966</v>
      </c>
    </row>
    <row r="20" spans="1:7">
      <c r="A20" s="45">
        <v>17899</v>
      </c>
      <c r="B20" s="44">
        <v>13.198</v>
      </c>
      <c r="F20" s="13">
        <v>1951</v>
      </c>
      <c r="G20" s="16">
        <f t="shared" si="0"/>
        <v>8.1120379582153568</v>
      </c>
    </row>
    <row r="21" spans="1:7">
      <c r="A21" s="45">
        <v>17989</v>
      </c>
      <c r="B21" s="44">
        <v>13.118</v>
      </c>
      <c r="C21" s="43">
        <f>YEAR(A21)</f>
        <v>1949</v>
      </c>
      <c r="D21" s="46">
        <f>(B21/B17-1)*100</f>
        <v>-0.1826206056916635</v>
      </c>
      <c r="F21" s="13">
        <v>1952</v>
      </c>
      <c r="G21" s="16">
        <f t="shared" si="0"/>
        <v>1.8616833014794443</v>
      </c>
    </row>
    <row r="22" spans="1:7">
      <c r="A22" s="45">
        <v>18080</v>
      </c>
      <c r="B22" s="44">
        <v>13.041</v>
      </c>
      <c r="F22" s="13">
        <v>1953</v>
      </c>
      <c r="G22" s="16">
        <f t="shared" si="0"/>
        <v>1.3551077136900735</v>
      </c>
    </row>
    <row r="23" spans="1:7">
      <c r="A23" s="45">
        <v>18172</v>
      </c>
      <c r="B23" s="44">
        <v>13.029</v>
      </c>
      <c r="F23" s="13">
        <v>1954</v>
      </c>
      <c r="G23" s="16">
        <f t="shared" si="0"/>
        <v>1.3507027768254964</v>
      </c>
    </row>
    <row r="24" spans="1:7">
      <c r="A24" s="45">
        <v>18264</v>
      </c>
      <c r="B24" s="44">
        <v>13.006</v>
      </c>
      <c r="F24" s="13">
        <v>1955</v>
      </c>
      <c r="G24" s="16">
        <f t="shared" si="0"/>
        <v>-1.3529968881076382E-2</v>
      </c>
    </row>
    <row r="25" spans="1:7">
      <c r="A25" s="45">
        <v>18354</v>
      </c>
      <c r="B25" s="44">
        <v>13.067</v>
      </c>
      <c r="C25" s="43">
        <f>YEAR(A25)</f>
        <v>1950</v>
      </c>
      <c r="D25" s="46">
        <f>(B25/B21-1)*100</f>
        <v>-0.38877877725262966</v>
      </c>
      <c r="F25" s="13">
        <v>1956</v>
      </c>
      <c r="G25" s="16">
        <f t="shared" si="0"/>
        <v>1.7523680649526474</v>
      </c>
    </row>
    <row r="26" spans="1:7">
      <c r="A26" s="45">
        <v>18445</v>
      </c>
      <c r="B26" s="44">
        <v>13.34</v>
      </c>
      <c r="F26" s="13">
        <v>1957</v>
      </c>
      <c r="G26" s="16">
        <f t="shared" si="0"/>
        <v>3.1385065496376097</v>
      </c>
    </row>
    <row r="27" spans="1:7">
      <c r="A27" s="45">
        <v>18537</v>
      </c>
      <c r="B27" s="44">
        <v>13.579000000000001</v>
      </c>
      <c r="F27" s="13">
        <v>1958</v>
      </c>
      <c r="G27" s="16">
        <f t="shared" si="0"/>
        <v>2.7722261620785282</v>
      </c>
    </row>
    <row r="28" spans="1:7">
      <c r="A28" s="45">
        <v>18629</v>
      </c>
      <c r="B28" s="44">
        <v>14.013</v>
      </c>
      <c r="F28" s="13">
        <v>1959</v>
      </c>
      <c r="G28" s="16">
        <f t="shared" si="0"/>
        <v>1.1228906593061971</v>
      </c>
    </row>
    <row r="29" spans="1:7">
      <c r="A29" s="45">
        <v>18719</v>
      </c>
      <c r="B29" s="44">
        <v>14.127000000000001</v>
      </c>
      <c r="C29" s="43">
        <f>YEAR(A29)</f>
        <v>1951</v>
      </c>
      <c r="D29" s="46">
        <f>(B29/B25-1)*100</f>
        <v>8.1120379582153568</v>
      </c>
      <c r="F29" s="13">
        <v>1960</v>
      </c>
      <c r="G29" s="16">
        <f t="shared" si="0"/>
        <v>1.8176178660049613</v>
      </c>
    </row>
    <row r="30" spans="1:7">
      <c r="A30" s="45">
        <v>18810</v>
      </c>
      <c r="B30" s="44">
        <v>14.146000000000001</v>
      </c>
      <c r="F30" s="13">
        <v>1961</v>
      </c>
      <c r="G30" s="16">
        <f t="shared" si="0"/>
        <v>0.99311521355023302</v>
      </c>
    </row>
    <row r="31" spans="1:7">
      <c r="A31" s="45">
        <v>18902</v>
      </c>
      <c r="B31" s="44">
        <v>14.333</v>
      </c>
      <c r="F31" s="13">
        <v>1962</v>
      </c>
      <c r="G31" s="16">
        <f t="shared" si="0"/>
        <v>1.2608590733590663</v>
      </c>
    </row>
    <row r="32" spans="1:7">
      <c r="A32" s="45">
        <v>18994</v>
      </c>
      <c r="B32" s="44">
        <v>14.393000000000001</v>
      </c>
      <c r="F32" s="13">
        <v>1963</v>
      </c>
      <c r="G32" s="16">
        <f t="shared" si="0"/>
        <v>1.0187667560321634</v>
      </c>
    </row>
    <row r="33" spans="1:7">
      <c r="A33" s="45">
        <v>19085</v>
      </c>
      <c r="B33" s="44">
        <v>14.39</v>
      </c>
      <c r="C33" s="43">
        <f>YEAR(A33)</f>
        <v>1952</v>
      </c>
      <c r="D33" s="46">
        <f>(B33/B29-1)*100</f>
        <v>1.8616833014794443</v>
      </c>
      <c r="F33" s="13">
        <v>1964</v>
      </c>
      <c r="G33" s="16">
        <f t="shared" si="0"/>
        <v>1.5569709837225831</v>
      </c>
    </row>
    <row r="34" spans="1:7">
      <c r="A34" s="45">
        <v>19176</v>
      </c>
      <c r="B34" s="44">
        <v>14.484</v>
      </c>
      <c r="F34" s="13">
        <v>1965</v>
      </c>
      <c r="G34" s="16">
        <f t="shared" si="0"/>
        <v>1.4924506387921088</v>
      </c>
    </row>
    <row r="35" spans="1:7">
      <c r="A35" s="45">
        <v>19268</v>
      </c>
      <c r="B35" s="44">
        <v>14.507999999999999</v>
      </c>
      <c r="F35" s="13">
        <v>1966</v>
      </c>
      <c r="G35" s="16">
        <f t="shared" si="0"/>
        <v>2.2830005149625299</v>
      </c>
    </row>
    <row r="36" spans="1:7">
      <c r="A36" s="45">
        <v>19360</v>
      </c>
      <c r="B36" s="44">
        <v>14.563000000000001</v>
      </c>
      <c r="F36" s="13">
        <v>1967</v>
      </c>
      <c r="G36" s="16">
        <f t="shared" si="0"/>
        <v>2.3215484448422474</v>
      </c>
    </row>
    <row r="37" spans="1:7">
      <c r="A37" s="45">
        <v>19450</v>
      </c>
      <c r="B37" s="44">
        <v>14.585000000000001</v>
      </c>
      <c r="C37" s="43">
        <f>YEAR(A37)</f>
        <v>1953</v>
      </c>
      <c r="D37" s="46">
        <f>(B37/B33-1)*100</f>
        <v>1.3551077136900735</v>
      </c>
      <c r="F37" s="13">
        <v>1968</v>
      </c>
      <c r="G37" s="16">
        <f t="shared" si="0"/>
        <v>3.9199606363785389</v>
      </c>
    </row>
    <row r="38" spans="1:7">
      <c r="A38" s="45">
        <v>19541</v>
      </c>
      <c r="B38" s="44">
        <v>14.664</v>
      </c>
      <c r="F38" s="13">
        <v>1969</v>
      </c>
      <c r="G38" s="16">
        <f t="shared" si="0"/>
        <v>4.4665404040403978</v>
      </c>
    </row>
    <row r="39" spans="1:7">
      <c r="A39" s="45">
        <v>19633</v>
      </c>
      <c r="B39" s="44">
        <v>14.728</v>
      </c>
      <c r="F39" s="13">
        <v>1970</v>
      </c>
      <c r="G39" s="16">
        <f t="shared" si="0"/>
        <v>4.7338470060935833</v>
      </c>
    </row>
    <row r="40" spans="1:7">
      <c r="A40" s="45">
        <v>19725</v>
      </c>
      <c r="B40" s="44">
        <v>14.802</v>
      </c>
      <c r="F40" s="13">
        <v>1971</v>
      </c>
      <c r="G40" s="16">
        <f t="shared" si="0"/>
        <v>4.4189065730634303</v>
      </c>
    </row>
    <row r="41" spans="1:7">
      <c r="A41" s="45">
        <v>19815</v>
      </c>
      <c r="B41" s="44">
        <v>14.782</v>
      </c>
      <c r="C41" s="43">
        <f>YEAR(A41)</f>
        <v>1954</v>
      </c>
      <c r="D41" s="46">
        <f>(B41/B37-1)*100</f>
        <v>1.3507027768254964</v>
      </c>
      <c r="F41" s="13">
        <v>1972</v>
      </c>
      <c r="G41" s="16">
        <f t="shared" si="0"/>
        <v>3.2648738257506027</v>
      </c>
    </row>
    <row r="42" spans="1:7">
      <c r="A42" s="45">
        <v>19906</v>
      </c>
      <c r="B42" s="44">
        <v>14.733000000000001</v>
      </c>
      <c r="F42" s="13">
        <v>1973</v>
      </c>
      <c r="G42" s="16">
        <f t="shared" si="0"/>
        <v>4.9230769230769189</v>
      </c>
    </row>
    <row r="43" spans="1:7">
      <c r="A43" s="45">
        <v>19998</v>
      </c>
      <c r="B43" s="44">
        <v>14.718</v>
      </c>
      <c r="F43" s="13">
        <v>1974</v>
      </c>
      <c r="G43" s="16">
        <f t="shared" si="0"/>
        <v>10.038675676824326</v>
      </c>
    </row>
    <row r="44" spans="1:7">
      <c r="A44" s="45">
        <v>20090</v>
      </c>
      <c r="B44" s="44">
        <v>14.765000000000001</v>
      </c>
      <c r="F44" s="13">
        <v>1975</v>
      </c>
      <c r="G44" s="16">
        <f t="shared" si="0"/>
        <v>8.566683403499308</v>
      </c>
    </row>
    <row r="45" spans="1:7">
      <c r="A45" s="45">
        <v>20180</v>
      </c>
      <c r="B45" s="44">
        <v>14.78</v>
      </c>
      <c r="C45" s="43">
        <f>YEAR(A45)</f>
        <v>1955</v>
      </c>
      <c r="D45" s="46">
        <f>(B45/B41-1)*100</f>
        <v>-1.3529968881076382E-2</v>
      </c>
      <c r="F45" s="13">
        <v>1976</v>
      </c>
      <c r="G45" s="16">
        <f t="shared" si="0"/>
        <v>5.606745170585925</v>
      </c>
    </row>
    <row r="46" spans="1:7">
      <c r="A46" s="45">
        <v>20271</v>
      </c>
      <c r="B46" s="44">
        <v>14.837</v>
      </c>
      <c r="F46" s="47" t="s">
        <v>2</v>
      </c>
      <c r="G46" s="16">
        <f t="shared" si="0"/>
        <v>1.5226545393296265</v>
      </c>
    </row>
    <row r="47" spans="1:7">
      <c r="A47" s="45">
        <v>20363</v>
      </c>
      <c r="B47" s="44">
        <v>14.878</v>
      </c>
      <c r="F47" s="13">
        <v>1977</v>
      </c>
      <c r="G47" s="16">
        <f t="shared" si="0"/>
        <v>6.7591332913030433</v>
      </c>
    </row>
    <row r="48" spans="1:7">
      <c r="A48" s="45">
        <v>20455</v>
      </c>
      <c r="B48" s="44">
        <v>14.939</v>
      </c>
      <c r="F48" s="13">
        <v>1978</v>
      </c>
      <c r="G48" s="16">
        <f t="shared" si="0"/>
        <v>7.0460620376701755</v>
      </c>
    </row>
    <row r="49" spans="1:7">
      <c r="A49" s="45">
        <v>20546</v>
      </c>
      <c r="B49" s="44">
        <v>15.039</v>
      </c>
      <c r="C49" s="43">
        <f>YEAR(A49)</f>
        <v>1956</v>
      </c>
      <c r="D49" s="46">
        <f>(B49/B45-1)*100</f>
        <v>1.7523680649526474</v>
      </c>
      <c r="F49" s="13">
        <v>1979</v>
      </c>
      <c r="G49" s="16">
        <f t="shared" si="0"/>
        <v>9.3057692866060684</v>
      </c>
    </row>
    <row r="50" spans="1:7">
      <c r="A50" s="45">
        <v>20637</v>
      </c>
      <c r="B50" s="44">
        <v>15.186</v>
      </c>
      <c r="F50" s="13">
        <v>1980</v>
      </c>
      <c r="G50" s="16">
        <f t="shared" si="0"/>
        <v>10.612017212984103</v>
      </c>
    </row>
    <row r="51" spans="1:7">
      <c r="A51" s="45">
        <v>20729</v>
      </c>
      <c r="B51" s="44">
        <v>15.275</v>
      </c>
      <c r="F51" s="13">
        <v>1981</v>
      </c>
      <c r="G51" s="16">
        <f t="shared" si="0"/>
        <v>8.6621358756994393</v>
      </c>
    </row>
    <row r="52" spans="1:7">
      <c r="A52" s="45">
        <v>20821</v>
      </c>
      <c r="B52" s="44">
        <v>15.413</v>
      </c>
      <c r="F52" s="13">
        <v>1982</v>
      </c>
      <c r="G52" s="16">
        <f t="shared" si="0"/>
        <v>5.4344943422913738</v>
      </c>
    </row>
    <row r="53" spans="1:7">
      <c r="A53" s="45">
        <v>20911</v>
      </c>
      <c r="B53" s="44">
        <v>15.510999999999999</v>
      </c>
      <c r="C53" s="43">
        <f>YEAR(A53)</f>
        <v>1957</v>
      </c>
      <c r="D53" s="46">
        <f>(B53/B49-1)*100</f>
        <v>3.1385065496376097</v>
      </c>
      <c r="F53" s="13">
        <v>1983</v>
      </c>
      <c r="G53" s="16">
        <f t="shared" si="0"/>
        <v>4.2153143144612049</v>
      </c>
    </row>
    <row r="54" spans="1:7">
      <c r="A54" s="45">
        <v>21002</v>
      </c>
      <c r="B54" s="44">
        <v>15.637</v>
      </c>
      <c r="F54" s="13">
        <v>1984</v>
      </c>
      <c r="G54" s="16">
        <f t="shared" si="0"/>
        <v>3.5399654048835494</v>
      </c>
    </row>
    <row r="55" spans="1:7">
      <c r="A55" s="45">
        <v>21094</v>
      </c>
      <c r="B55" s="44">
        <v>15.718</v>
      </c>
      <c r="F55" s="13">
        <v>1985</v>
      </c>
      <c r="G55" s="16">
        <f t="shared" si="0"/>
        <v>3.4325342864913067</v>
      </c>
    </row>
    <row r="56" spans="1:7">
      <c r="A56" s="45">
        <v>21186</v>
      </c>
      <c r="B56" s="44">
        <v>15.912000000000001</v>
      </c>
      <c r="F56" s="13">
        <v>1986</v>
      </c>
      <c r="G56" s="16">
        <f t="shared" si="0"/>
        <v>1.8461827401633935</v>
      </c>
    </row>
    <row r="57" spans="1:7">
      <c r="A57" s="45">
        <v>21276</v>
      </c>
      <c r="B57" s="44">
        <v>15.941000000000001</v>
      </c>
      <c r="C57" s="43">
        <f>YEAR(A57)</f>
        <v>1958</v>
      </c>
      <c r="D57" s="46">
        <f>(B57/B53-1)*100</f>
        <v>2.7722261620785282</v>
      </c>
      <c r="F57" s="13">
        <v>1987</v>
      </c>
      <c r="G57" s="16">
        <f t="shared" si="0"/>
        <v>3.4945046839271132</v>
      </c>
    </row>
    <row r="58" spans="1:7">
      <c r="A58" s="45">
        <v>21367</v>
      </c>
      <c r="B58" s="44">
        <v>15.952999999999999</v>
      </c>
      <c r="F58" s="13">
        <v>1988</v>
      </c>
      <c r="G58" s="16">
        <f t="shared" si="0"/>
        <v>4.0482511626249496</v>
      </c>
    </row>
    <row r="59" spans="1:7">
      <c r="A59" s="45">
        <v>21459</v>
      </c>
      <c r="B59" s="44">
        <v>15.946</v>
      </c>
      <c r="F59" s="13">
        <v>1989</v>
      </c>
      <c r="G59" s="16">
        <f t="shared" si="0"/>
        <v>4.1664526072437758</v>
      </c>
    </row>
    <row r="60" spans="1:7">
      <c r="A60" s="45">
        <v>21551</v>
      </c>
      <c r="B60" s="44">
        <v>16.055</v>
      </c>
      <c r="F60" s="13">
        <v>1990</v>
      </c>
      <c r="G60" s="16">
        <f t="shared" si="0"/>
        <v>4.4946406260274685</v>
      </c>
    </row>
    <row r="61" spans="1:7">
      <c r="A61" s="45">
        <v>21641</v>
      </c>
      <c r="B61" s="44">
        <v>16.12</v>
      </c>
      <c r="C61" s="43">
        <f>YEAR(A61)</f>
        <v>1959</v>
      </c>
      <c r="D61" s="46">
        <f>(B61/B57-1)*100</f>
        <v>1.1228906593061971</v>
      </c>
      <c r="F61" s="13">
        <v>1991</v>
      </c>
      <c r="G61" s="16">
        <f t="shared" si="0"/>
        <v>3.1009093483527872</v>
      </c>
    </row>
    <row r="62" spans="1:7">
      <c r="A62" s="45">
        <v>21732</v>
      </c>
      <c r="B62" s="44">
        <v>16.218</v>
      </c>
      <c r="F62" s="13">
        <v>1992</v>
      </c>
      <c r="G62" s="16">
        <f t="shared" si="0"/>
        <v>2.6780400714143893</v>
      </c>
    </row>
    <row r="63" spans="1:7">
      <c r="A63" s="45">
        <v>21824</v>
      </c>
      <c r="B63" s="44">
        <v>16.306000000000001</v>
      </c>
      <c r="F63" s="13">
        <v>1993</v>
      </c>
      <c r="G63" s="16">
        <f t="shared" si="0"/>
        <v>2.4224230174771266</v>
      </c>
    </row>
    <row r="64" spans="1:7">
      <c r="A64" s="45">
        <v>21916</v>
      </c>
      <c r="B64" s="44">
        <v>16.327999999999999</v>
      </c>
      <c r="F64" s="13">
        <v>1994</v>
      </c>
      <c r="G64" s="16">
        <f t="shared" si="0"/>
        <v>2.2287355988275692</v>
      </c>
    </row>
    <row r="65" spans="1:7">
      <c r="A65" s="45">
        <v>22007</v>
      </c>
      <c r="B65" s="44">
        <v>16.413</v>
      </c>
      <c r="C65" s="43">
        <f>YEAR(A65)</f>
        <v>1960</v>
      </c>
      <c r="D65" s="46">
        <f>(B65/B61-1)*100</f>
        <v>1.8176178660049613</v>
      </c>
      <c r="F65" s="13">
        <v>1995</v>
      </c>
      <c r="G65" s="16">
        <f t="shared" si="0"/>
        <v>1.9644023050501058</v>
      </c>
    </row>
    <row r="66" spans="1:7">
      <c r="A66" s="45">
        <v>22098</v>
      </c>
      <c r="B66" s="44">
        <v>16.475000000000001</v>
      </c>
      <c r="F66" s="13">
        <v>1996</v>
      </c>
      <c r="G66" s="16">
        <f t="shared" si="0"/>
        <v>2.1075196970962606</v>
      </c>
    </row>
    <row r="67" spans="1:7">
      <c r="A67" s="45">
        <v>22190</v>
      </c>
      <c r="B67" s="44">
        <v>16.547999999999998</v>
      </c>
      <c r="F67" s="13">
        <v>1997</v>
      </c>
      <c r="G67" s="16">
        <f t="shared" si="0"/>
        <v>1.6482168175373513</v>
      </c>
    </row>
    <row r="68" spans="1:7">
      <c r="A68" s="45">
        <v>22282</v>
      </c>
      <c r="B68" s="44">
        <v>16.577999999999999</v>
      </c>
      <c r="F68" s="13">
        <v>1998</v>
      </c>
      <c r="G68" s="16">
        <f t="shared" si="0"/>
        <v>0.81275733962795638</v>
      </c>
    </row>
    <row r="69" spans="1:7">
      <c r="A69" s="45">
        <v>22372</v>
      </c>
      <c r="B69" s="44">
        <v>16.576000000000001</v>
      </c>
      <c r="C69" s="43">
        <f>YEAR(A69)</f>
        <v>1961</v>
      </c>
      <c r="D69" s="46">
        <f>(B69/B65-1)*100</f>
        <v>0.99311521355023302</v>
      </c>
      <c r="F69" s="13">
        <v>1999</v>
      </c>
      <c r="G69" s="16">
        <f t="shared" si="0"/>
        <v>1.5831415381750036</v>
      </c>
    </row>
    <row r="70" spans="1:7">
      <c r="A70" s="45">
        <v>22463</v>
      </c>
      <c r="B70" s="44">
        <v>16.635999999999999</v>
      </c>
      <c r="F70" s="13">
        <v>2000</v>
      </c>
      <c r="G70" s="16">
        <f t="shared" si="0"/>
        <v>2.5681993792317614</v>
      </c>
    </row>
    <row r="71" spans="1:7">
      <c r="A71" s="45">
        <v>22555</v>
      </c>
      <c r="B71" s="44">
        <v>16.654</v>
      </c>
      <c r="F71" s="13">
        <v>2001</v>
      </c>
      <c r="G71" s="16">
        <f t="shared" si="0"/>
        <v>1.8412114711815919</v>
      </c>
    </row>
    <row r="72" spans="1:7">
      <c r="A72" s="45">
        <v>22647</v>
      </c>
      <c r="B72" s="44">
        <v>16.725999999999999</v>
      </c>
      <c r="F72" s="13">
        <v>2002</v>
      </c>
      <c r="G72" s="16">
        <f t="shared" si="0"/>
        <v>1.5057673019057027</v>
      </c>
    </row>
    <row r="73" spans="1:7">
      <c r="A73" s="45">
        <v>22737</v>
      </c>
      <c r="B73" s="44">
        <v>16.785</v>
      </c>
      <c r="C73" s="43">
        <f>YEAR(A73)</f>
        <v>1962</v>
      </c>
      <c r="D73" s="46">
        <f>(B73/B69-1)*100</f>
        <v>1.2608590733590663</v>
      </c>
      <c r="F73" s="13">
        <v>2003</v>
      </c>
      <c r="G73" s="16">
        <f t="shared" si="0"/>
        <v>2.002198589444304</v>
      </c>
    </row>
    <row r="74" spans="1:7">
      <c r="A74" s="45">
        <v>22828</v>
      </c>
      <c r="B74" s="44">
        <v>16.829999999999998</v>
      </c>
      <c r="F74" s="13">
        <v>2004</v>
      </c>
      <c r="G74" s="16">
        <f t="shared" si="0"/>
        <v>2.447264537066185</v>
      </c>
    </row>
    <row r="75" spans="1:7">
      <c r="A75" s="45">
        <v>22920</v>
      </c>
      <c r="B75" s="44">
        <v>16.881</v>
      </c>
      <c r="F75" s="13">
        <v>2005</v>
      </c>
      <c r="G75" s="16">
        <f t="shared" si="0"/>
        <v>3.1842842452395326</v>
      </c>
    </row>
    <row r="76" spans="1:7">
      <c r="A76" s="45">
        <v>23012</v>
      </c>
      <c r="B76" s="44">
        <v>16.93</v>
      </c>
      <c r="F76" s="13">
        <v>2006</v>
      </c>
      <c r="G76" s="16">
        <f t="shared" si="0"/>
        <v>2.9485549331592198</v>
      </c>
    </row>
    <row r="77" spans="1:7">
      <c r="A77" s="45">
        <v>23102</v>
      </c>
      <c r="B77" s="44">
        <v>16.956</v>
      </c>
      <c r="C77" s="43">
        <f>YEAR(A77)</f>
        <v>1963</v>
      </c>
      <c r="D77" s="46">
        <f>(B77/B73-1)*100</f>
        <v>1.0187667560321634</v>
      </c>
      <c r="F77" s="13">
        <v>2007</v>
      </c>
      <c r="G77" s="16">
        <f t="shared" si="0"/>
        <v>2.1764529158460499</v>
      </c>
    </row>
    <row r="78" spans="1:7">
      <c r="A78" s="45">
        <v>23193</v>
      </c>
      <c r="B78" s="44">
        <v>17.038</v>
      </c>
      <c r="F78" s="13">
        <v>2008</v>
      </c>
      <c r="G78" s="16">
        <f t="shared" si="0"/>
        <v>3.9323946116066155</v>
      </c>
    </row>
    <row r="79" spans="1:7">
      <c r="A79" s="45">
        <v>23285</v>
      </c>
      <c r="B79" s="44">
        <v>17.100999999999999</v>
      </c>
      <c r="F79" s="13">
        <v>2009</v>
      </c>
      <c r="G79" s="16">
        <f t="shared" si="0"/>
        <v>-1.1976361616966025</v>
      </c>
    </row>
    <row r="80" spans="1:7">
      <c r="A80" s="45">
        <v>23377</v>
      </c>
      <c r="B80" s="44">
        <v>17.181999999999999</v>
      </c>
      <c r="F80" s="13">
        <v>2010</v>
      </c>
      <c r="G80" s="16">
        <f t="shared" si="0"/>
        <v>1.5112148046025675</v>
      </c>
    </row>
    <row r="81" spans="1:7">
      <c r="A81" s="45">
        <v>23468</v>
      </c>
      <c r="B81" s="44">
        <v>17.22</v>
      </c>
      <c r="C81" s="43">
        <f>YEAR(A81)</f>
        <v>1964</v>
      </c>
      <c r="D81" s="46">
        <f>(B81/B77-1)*100</f>
        <v>1.5569709837225831</v>
      </c>
      <c r="F81" s="13">
        <v>2011</v>
      </c>
      <c r="G81" s="16">
        <f t="shared" si="0"/>
        <v>2.9596740493104789</v>
      </c>
    </row>
    <row r="82" spans="1:7">
      <c r="A82" s="45">
        <v>23559</v>
      </c>
      <c r="B82" s="44">
        <v>17.276</v>
      </c>
      <c r="F82" s="13">
        <v>2012</v>
      </c>
      <c r="G82" s="16">
        <f t="shared" ref="G82:G92" si="1">VLOOKUP(F82,C82:D379,2)</f>
        <v>1.5331851896948745</v>
      </c>
    </row>
    <row r="83" spans="1:7">
      <c r="A83" s="45">
        <v>23651</v>
      </c>
      <c r="B83" s="44">
        <v>17.332999999999998</v>
      </c>
      <c r="F83" s="13">
        <v>2013</v>
      </c>
      <c r="G83" s="16">
        <f t="shared" si="1"/>
        <v>1.4041013751199261</v>
      </c>
    </row>
    <row r="84" spans="1:7">
      <c r="A84" s="45">
        <v>23743</v>
      </c>
      <c r="B84" s="44">
        <v>17.388999999999999</v>
      </c>
      <c r="F84" s="13">
        <v>2014</v>
      </c>
      <c r="G84" s="16">
        <f t="shared" si="1"/>
        <v>1.6931279504085017</v>
      </c>
    </row>
    <row r="85" spans="1:7">
      <c r="A85" s="45">
        <v>23833</v>
      </c>
      <c r="B85" s="44">
        <v>17.477</v>
      </c>
      <c r="C85" s="43">
        <f>YEAR(A85)</f>
        <v>1965</v>
      </c>
      <c r="D85" s="46">
        <f>(B85/B81-1)*100</f>
        <v>1.4924506387921088</v>
      </c>
      <c r="F85" s="13">
        <v>2015</v>
      </c>
      <c r="G85" s="16">
        <f t="shared" si="1"/>
        <v>0.19576109393624197</v>
      </c>
    </row>
    <row r="86" spans="1:7">
      <c r="A86" s="45">
        <v>23924</v>
      </c>
      <c r="B86" s="44">
        <v>17.542000000000002</v>
      </c>
      <c r="F86" s="13">
        <v>2016</v>
      </c>
      <c r="G86" s="16">
        <f t="shared" si="1"/>
        <v>0.95754867539101785</v>
      </c>
    </row>
    <row r="87" spans="1:7">
      <c r="A87" s="45">
        <v>24016</v>
      </c>
      <c r="B87" s="44">
        <v>17.594999999999999</v>
      </c>
      <c r="F87" s="13">
        <v>2017</v>
      </c>
      <c r="G87" s="16">
        <f t="shared" si="1"/>
        <v>1.6852048783759122</v>
      </c>
    </row>
    <row r="88" spans="1:7">
      <c r="A88" s="45">
        <v>24108</v>
      </c>
      <c r="B88" s="44">
        <v>17.731999999999999</v>
      </c>
      <c r="F88" s="13">
        <v>2018</v>
      </c>
      <c r="G88" s="16">
        <f t="shared" si="1"/>
        <v>2.271570973638104</v>
      </c>
    </row>
    <row r="89" spans="1:7">
      <c r="A89" s="45">
        <v>24198</v>
      </c>
      <c r="B89" s="44">
        <v>17.876000000000001</v>
      </c>
      <c r="C89" s="43">
        <f>YEAR(A89)</f>
        <v>1966</v>
      </c>
      <c r="D89" s="46">
        <f>(B89/B85-1)*100</f>
        <v>2.2830005149625299</v>
      </c>
      <c r="F89" s="13">
        <v>2019</v>
      </c>
      <c r="G89" s="16">
        <f t="shared" si="1"/>
        <v>1.4656975190927568</v>
      </c>
    </row>
    <row r="90" spans="1:7">
      <c r="A90" s="45">
        <v>24289</v>
      </c>
      <c r="B90" s="44">
        <v>18.013000000000002</v>
      </c>
      <c r="F90" s="13">
        <v>2020</v>
      </c>
      <c r="G90" s="16">
        <f t="shared" si="1"/>
        <v>1.0958779734882906</v>
      </c>
    </row>
    <row r="91" spans="1:7">
      <c r="A91" s="45">
        <v>24381</v>
      </c>
      <c r="B91" s="44">
        <v>18.152000000000001</v>
      </c>
      <c r="F91" s="13">
        <v>2021</v>
      </c>
      <c r="G91" s="16">
        <f t="shared" si="1"/>
        <v>4.5219000062866721</v>
      </c>
    </row>
    <row r="92" spans="1:7">
      <c r="A92" s="45">
        <v>24473</v>
      </c>
      <c r="B92" s="44">
        <v>18.204999999999998</v>
      </c>
      <c r="F92" s="13">
        <v>2022</v>
      </c>
      <c r="G92" s="16">
        <f t="shared" si="1"/>
        <v>6.3111134024161908</v>
      </c>
    </row>
    <row r="93" spans="1:7">
      <c r="A93" s="45">
        <v>24563</v>
      </c>
      <c r="B93" s="44">
        <v>18.291</v>
      </c>
      <c r="C93" s="43">
        <f>YEAR(A93)</f>
        <v>1967</v>
      </c>
      <c r="D93" s="46">
        <f>(B93/B89-1)*100</f>
        <v>2.3215484448422474</v>
      </c>
    </row>
    <row r="94" spans="1:7">
      <c r="A94" s="45">
        <v>24654</v>
      </c>
      <c r="B94" s="44">
        <v>18.460999999999999</v>
      </c>
    </row>
    <row r="95" spans="1:7">
      <c r="A95" s="45">
        <v>24746</v>
      </c>
      <c r="B95" s="44">
        <v>18.619</v>
      </c>
    </row>
    <row r="96" spans="1:7">
      <c r="A96" s="45">
        <v>24838</v>
      </c>
      <c r="B96" s="44">
        <v>18.815999999999999</v>
      </c>
    </row>
    <row r="97" spans="1:4">
      <c r="A97" s="45">
        <v>24929</v>
      </c>
      <c r="B97" s="44">
        <v>19.007999999999999</v>
      </c>
      <c r="C97" s="43">
        <f>YEAR(A97)</f>
        <v>1968</v>
      </c>
      <c r="D97" s="46">
        <f>(B97/B93-1)*100</f>
        <v>3.9199606363785389</v>
      </c>
    </row>
    <row r="98" spans="1:4">
      <c r="A98" s="45">
        <v>25020</v>
      </c>
      <c r="B98" s="44">
        <v>19.204999999999998</v>
      </c>
    </row>
    <row r="99" spans="1:4">
      <c r="A99" s="45">
        <v>25112</v>
      </c>
      <c r="B99" s="44">
        <v>19.417999999999999</v>
      </c>
    </row>
    <row r="100" spans="1:4">
      <c r="A100" s="45">
        <v>25204</v>
      </c>
      <c r="B100" s="44">
        <v>19.606999999999999</v>
      </c>
    </row>
    <row r="101" spans="1:4">
      <c r="A101" s="45">
        <v>25294</v>
      </c>
      <c r="B101" s="44">
        <v>19.856999999999999</v>
      </c>
      <c r="C101" s="43">
        <f>YEAR(A101)</f>
        <v>1969</v>
      </c>
      <c r="D101" s="46">
        <f>(B101/B97-1)*100</f>
        <v>4.4665404040403978</v>
      </c>
    </row>
    <row r="102" spans="1:4">
      <c r="A102" s="45">
        <v>25385</v>
      </c>
      <c r="B102" s="44">
        <v>20.100000000000001</v>
      </c>
    </row>
    <row r="103" spans="1:4">
      <c r="A103" s="45">
        <v>25477</v>
      </c>
      <c r="B103" s="44">
        <v>20.332999999999998</v>
      </c>
    </row>
    <row r="104" spans="1:4">
      <c r="A104" s="45">
        <v>25569</v>
      </c>
      <c r="B104" s="44">
        <v>20.568999999999999</v>
      </c>
    </row>
    <row r="105" spans="1:4">
      <c r="A105" s="45">
        <v>25659</v>
      </c>
      <c r="B105" s="44">
        <v>20.797000000000001</v>
      </c>
      <c r="C105" s="43">
        <f>YEAR(A105)</f>
        <v>1970</v>
      </c>
      <c r="D105" s="46">
        <f>(B105/B101-1)*100</f>
        <v>4.7338470060935833</v>
      </c>
    </row>
    <row r="106" spans="1:4">
      <c r="A106" s="45">
        <v>25750</v>
      </c>
      <c r="B106" s="44">
        <v>20.998999999999999</v>
      </c>
    </row>
    <row r="107" spans="1:4">
      <c r="A107" s="45">
        <v>25842</v>
      </c>
      <c r="B107" s="44">
        <v>21.271000000000001</v>
      </c>
    </row>
    <row r="108" spans="1:4">
      <c r="A108" s="45">
        <v>25934</v>
      </c>
      <c r="B108" s="44">
        <v>21.472000000000001</v>
      </c>
    </row>
    <row r="109" spans="1:4">
      <c r="A109" s="45">
        <v>26024</v>
      </c>
      <c r="B109" s="44">
        <v>21.716000000000001</v>
      </c>
      <c r="C109" s="43">
        <f>YEAR(A109)</f>
        <v>1971</v>
      </c>
      <c r="D109" s="46">
        <f>(B109/B105-1)*100</f>
        <v>4.4189065730634303</v>
      </c>
    </row>
    <row r="110" spans="1:4">
      <c r="A110" s="45">
        <v>26115</v>
      </c>
      <c r="B110" s="44">
        <v>21.928999999999998</v>
      </c>
    </row>
    <row r="111" spans="1:4">
      <c r="A111" s="45">
        <v>26207</v>
      </c>
      <c r="B111" s="44">
        <v>22.064</v>
      </c>
    </row>
    <row r="112" spans="1:4">
      <c r="A112" s="45">
        <v>26299</v>
      </c>
      <c r="B112" s="44">
        <v>22.295999999999999</v>
      </c>
    </row>
    <row r="113" spans="1:4">
      <c r="A113" s="45">
        <v>26390</v>
      </c>
      <c r="B113" s="44">
        <v>22.425000000000001</v>
      </c>
      <c r="C113" s="43">
        <f>YEAR(A113)</f>
        <v>1972</v>
      </c>
      <c r="D113" s="46">
        <f>(B113/B109-1)*100</f>
        <v>3.2648738257506027</v>
      </c>
    </row>
    <row r="114" spans="1:4">
      <c r="A114" s="45">
        <v>26481</v>
      </c>
      <c r="B114" s="44">
        <v>22.622</v>
      </c>
    </row>
    <row r="115" spans="1:4">
      <c r="A115" s="45">
        <v>26573</v>
      </c>
      <c r="B115" s="44">
        <v>22.806999999999999</v>
      </c>
    </row>
    <row r="116" spans="1:4">
      <c r="A116" s="45">
        <v>26665</v>
      </c>
      <c r="B116" s="44">
        <v>23.084</v>
      </c>
    </row>
    <row r="117" spans="1:4">
      <c r="A117" s="45">
        <v>26755</v>
      </c>
      <c r="B117" s="44">
        <v>23.529</v>
      </c>
      <c r="C117" s="43">
        <f>YEAR(A117)</f>
        <v>1973</v>
      </c>
      <c r="D117" s="46">
        <f>(B117/B113-1)*100</f>
        <v>4.9230769230769189</v>
      </c>
    </row>
    <row r="118" spans="1:4">
      <c r="A118" s="45">
        <v>26846</v>
      </c>
      <c r="B118" s="44">
        <v>23.957999999999998</v>
      </c>
    </row>
    <row r="119" spans="1:4">
      <c r="A119" s="45">
        <v>26938</v>
      </c>
      <c r="B119" s="44">
        <v>24.45</v>
      </c>
    </row>
    <row r="120" spans="1:4">
      <c r="A120" s="45">
        <v>27030</v>
      </c>
      <c r="B120" s="44">
        <v>25.178000000000001</v>
      </c>
    </row>
    <row r="121" spans="1:4">
      <c r="A121" s="45">
        <v>27120</v>
      </c>
      <c r="B121" s="44">
        <v>25.890999999999998</v>
      </c>
      <c r="C121" s="43">
        <f>YEAR(A121)</f>
        <v>1974</v>
      </c>
      <c r="D121" s="46">
        <f>(B121/B117-1)*100</f>
        <v>10.038675676824326</v>
      </c>
    </row>
    <row r="122" spans="1:4">
      <c r="A122" s="45">
        <v>27211</v>
      </c>
      <c r="B122" s="44">
        <v>26.588999999999999</v>
      </c>
    </row>
    <row r="123" spans="1:4">
      <c r="A123" s="45">
        <v>27303</v>
      </c>
      <c r="B123" s="44">
        <v>27.262</v>
      </c>
    </row>
    <row r="124" spans="1:4">
      <c r="A124" s="45">
        <v>27395</v>
      </c>
      <c r="B124" s="44">
        <v>27.771000000000001</v>
      </c>
    </row>
    <row r="125" spans="1:4">
      <c r="A125" s="45">
        <v>27485</v>
      </c>
      <c r="B125" s="44">
        <v>28.109000000000002</v>
      </c>
      <c r="C125" s="43">
        <f>YEAR(A125)</f>
        <v>1975</v>
      </c>
      <c r="D125" s="46">
        <f>(B125/B121-1)*100</f>
        <v>8.566683403499308</v>
      </c>
    </row>
    <row r="126" spans="1:4">
      <c r="A126" s="45">
        <v>27576</v>
      </c>
      <c r="B126" s="44">
        <v>28.634</v>
      </c>
    </row>
    <row r="127" spans="1:4">
      <c r="A127" s="45">
        <v>27668</v>
      </c>
      <c r="B127" s="44">
        <v>29.114999999999998</v>
      </c>
    </row>
    <row r="128" spans="1:4">
      <c r="A128" s="45">
        <v>27760</v>
      </c>
      <c r="B128" s="44">
        <v>29.437000000000001</v>
      </c>
    </row>
    <row r="129" spans="1:4">
      <c r="A129" s="45">
        <v>27851</v>
      </c>
      <c r="B129" s="44">
        <v>29.684999999999999</v>
      </c>
      <c r="C129" s="43">
        <f>YEAR(A129)</f>
        <v>1976</v>
      </c>
      <c r="D129" s="46">
        <f>(B129/B125-1)*100</f>
        <v>5.606745170585925</v>
      </c>
    </row>
    <row r="130" spans="1:4">
      <c r="A130" s="45">
        <v>27942</v>
      </c>
      <c r="B130" s="44">
        <v>30.137</v>
      </c>
      <c r="C130" s="43" t="s">
        <v>2</v>
      </c>
      <c r="D130" s="46">
        <f>((B130/B129)-1)*100</f>
        <v>1.5226545393296265</v>
      </c>
    </row>
    <row r="131" spans="1:4">
      <c r="A131" s="45">
        <v>28034</v>
      </c>
      <c r="B131" s="44">
        <v>30.614000000000001</v>
      </c>
    </row>
    <row r="132" spans="1:4">
      <c r="A132" s="45">
        <v>28126</v>
      </c>
      <c r="B132" s="44">
        <v>31.164999999999999</v>
      </c>
    </row>
    <row r="133" spans="1:4">
      <c r="A133" s="45">
        <v>28216</v>
      </c>
      <c r="B133" s="44">
        <v>31.698</v>
      </c>
    </row>
    <row r="134" spans="1:4">
      <c r="A134" s="45">
        <v>28307</v>
      </c>
      <c r="B134" s="44">
        <v>32.173999999999999</v>
      </c>
      <c r="C134" s="43">
        <f>YEAR(A134)</f>
        <v>1977</v>
      </c>
      <c r="D134" s="46">
        <f>(B134/B130-1)*100</f>
        <v>6.7591332913030433</v>
      </c>
    </row>
    <row r="135" spans="1:4">
      <c r="A135" s="45">
        <v>28399</v>
      </c>
      <c r="B135" s="44">
        <v>32.631</v>
      </c>
    </row>
    <row r="136" spans="1:4">
      <c r="A136" s="45">
        <v>28491</v>
      </c>
      <c r="B136" s="44">
        <v>33.164999999999999</v>
      </c>
    </row>
    <row r="137" spans="1:4">
      <c r="A137" s="45">
        <v>28581</v>
      </c>
      <c r="B137" s="44">
        <v>33.845999999999997</v>
      </c>
    </row>
    <row r="138" spans="1:4">
      <c r="A138" s="45">
        <v>28672</v>
      </c>
      <c r="B138" s="44">
        <v>34.441000000000003</v>
      </c>
      <c r="C138" s="43">
        <f>YEAR(A138)</f>
        <v>1978</v>
      </c>
      <c r="D138" s="46">
        <f>(B138/B134-1)*100</f>
        <v>7.0460620376701755</v>
      </c>
    </row>
    <row r="139" spans="1:4">
      <c r="A139" s="45">
        <v>28764</v>
      </c>
      <c r="B139" s="44">
        <v>35.091999999999999</v>
      </c>
    </row>
    <row r="140" spans="1:4">
      <c r="A140" s="45">
        <v>28856</v>
      </c>
      <c r="B140" s="44">
        <v>35.755000000000003</v>
      </c>
    </row>
    <row r="141" spans="1:4">
      <c r="A141" s="45">
        <v>28946</v>
      </c>
      <c r="B141" s="44">
        <v>36.732999999999997</v>
      </c>
    </row>
    <row r="142" spans="1:4">
      <c r="A142" s="45">
        <v>29037</v>
      </c>
      <c r="B142" s="44">
        <v>37.646000000000001</v>
      </c>
      <c r="C142" s="43">
        <f>YEAR(A142)</f>
        <v>1979</v>
      </c>
      <c r="D142" s="46">
        <f>(B142/B138-1)*100</f>
        <v>9.3057692866060684</v>
      </c>
    </row>
    <row r="143" spans="1:4">
      <c r="A143" s="45">
        <v>29129</v>
      </c>
      <c r="B143" s="44">
        <v>38.558</v>
      </c>
    </row>
    <row r="144" spans="1:4">
      <c r="A144" s="45">
        <v>29221</v>
      </c>
      <c r="B144" s="44">
        <v>39.716000000000001</v>
      </c>
    </row>
    <row r="145" spans="1:4">
      <c r="A145" s="45">
        <v>29312</v>
      </c>
      <c r="B145" s="44">
        <v>40.689</v>
      </c>
    </row>
    <row r="146" spans="1:4">
      <c r="A146" s="45">
        <v>29403</v>
      </c>
      <c r="B146" s="44">
        <v>41.640999999999998</v>
      </c>
      <c r="C146" s="43">
        <f>YEAR(A146)</f>
        <v>1980</v>
      </c>
      <c r="D146" s="46">
        <f>(B146/B142-1)*100</f>
        <v>10.612017212984103</v>
      </c>
    </row>
    <row r="147" spans="1:4">
      <c r="A147" s="45">
        <v>29495</v>
      </c>
      <c r="B147" s="44">
        <v>42.673000000000002</v>
      </c>
    </row>
    <row r="148" spans="1:4">
      <c r="A148" s="45">
        <v>29587</v>
      </c>
      <c r="B148" s="44">
        <v>43.780999999999999</v>
      </c>
    </row>
    <row r="149" spans="1:4">
      <c r="A149" s="45">
        <v>29677</v>
      </c>
      <c r="B149" s="44">
        <v>44.515000000000001</v>
      </c>
    </row>
    <row r="150" spans="1:4">
      <c r="A150" s="45">
        <v>29768</v>
      </c>
      <c r="B150" s="44">
        <v>45.247999999999998</v>
      </c>
      <c r="C150" s="43">
        <f>YEAR(A150)</f>
        <v>1981</v>
      </c>
      <c r="D150" s="46">
        <f>(B150/B146-1)*100</f>
        <v>8.6621358756994393</v>
      </c>
    </row>
    <row r="151" spans="1:4">
      <c r="A151" s="45">
        <v>29860</v>
      </c>
      <c r="B151" s="44">
        <v>45.94</v>
      </c>
    </row>
    <row r="152" spans="1:4">
      <c r="A152" s="45">
        <v>29952</v>
      </c>
      <c r="B152" s="44">
        <v>46.521000000000001</v>
      </c>
    </row>
    <row r="153" spans="1:4">
      <c r="A153" s="45">
        <v>30042</v>
      </c>
      <c r="B153" s="44">
        <v>46.966999999999999</v>
      </c>
    </row>
    <row r="154" spans="1:4">
      <c r="A154" s="45">
        <v>30133</v>
      </c>
      <c r="B154" s="44">
        <v>47.707000000000001</v>
      </c>
      <c r="C154" s="43">
        <f>YEAR(A154)</f>
        <v>1982</v>
      </c>
      <c r="D154" s="46">
        <f>(B154/B150-1)*100</f>
        <v>5.4344943422913738</v>
      </c>
    </row>
    <row r="155" spans="1:4">
      <c r="A155" s="45">
        <v>30225</v>
      </c>
      <c r="B155" s="44">
        <v>48.231999999999999</v>
      </c>
    </row>
    <row r="156" spans="1:4">
      <c r="A156" s="45">
        <v>30317</v>
      </c>
      <c r="B156" s="44">
        <v>48.628999999999998</v>
      </c>
    </row>
    <row r="157" spans="1:4">
      <c r="A157" s="45">
        <v>30407</v>
      </c>
      <c r="B157" s="44">
        <v>49.073</v>
      </c>
    </row>
    <row r="158" spans="1:4">
      <c r="A158" s="45">
        <v>30498</v>
      </c>
      <c r="B158" s="44">
        <v>49.718000000000004</v>
      </c>
      <c r="C158" s="43">
        <f>YEAR(A158)</f>
        <v>1983</v>
      </c>
      <c r="D158" s="46">
        <f>(B158/B154-1)*100</f>
        <v>4.2153143144612049</v>
      </c>
    </row>
    <row r="159" spans="1:4">
      <c r="A159" s="45">
        <v>30590</v>
      </c>
      <c r="B159" s="44">
        <v>50.048000000000002</v>
      </c>
    </row>
    <row r="160" spans="1:4">
      <c r="A160" s="45">
        <v>30682</v>
      </c>
      <c r="B160" s="44">
        <v>50.591999999999999</v>
      </c>
    </row>
    <row r="161" spans="1:4">
      <c r="A161" s="45">
        <v>30773</v>
      </c>
      <c r="B161" s="44">
        <v>51.082999999999998</v>
      </c>
    </row>
    <row r="162" spans="1:4">
      <c r="A162" s="45">
        <v>30864</v>
      </c>
      <c r="B162" s="44">
        <v>51.478000000000002</v>
      </c>
      <c r="C162" s="43">
        <f>YEAR(A162)</f>
        <v>1984</v>
      </c>
      <c r="D162" s="46">
        <f>(B162/B158-1)*100</f>
        <v>3.5399654048835494</v>
      </c>
    </row>
    <row r="163" spans="1:4">
      <c r="A163" s="45">
        <v>30956</v>
      </c>
      <c r="B163" s="44">
        <v>51.795999999999999</v>
      </c>
    </row>
    <row r="164" spans="1:4">
      <c r="A164" s="45">
        <v>31048</v>
      </c>
      <c r="B164" s="44">
        <v>52.405999999999999</v>
      </c>
    </row>
    <row r="165" spans="1:4">
      <c r="A165" s="45">
        <v>31138</v>
      </c>
      <c r="B165" s="44">
        <v>52.831000000000003</v>
      </c>
    </row>
    <row r="166" spans="1:4">
      <c r="A166" s="45">
        <v>31229</v>
      </c>
      <c r="B166" s="44">
        <v>53.244999999999997</v>
      </c>
      <c r="C166" s="43">
        <f>YEAR(A166)</f>
        <v>1985</v>
      </c>
      <c r="D166" s="46">
        <f>(B166/B162-1)*100</f>
        <v>3.4325342864913067</v>
      </c>
    </row>
    <row r="167" spans="1:4">
      <c r="A167" s="45">
        <v>31321</v>
      </c>
      <c r="B167" s="44">
        <v>53.618000000000002</v>
      </c>
    </row>
    <row r="168" spans="1:4">
      <c r="A168" s="45">
        <v>31413</v>
      </c>
      <c r="B168" s="44">
        <v>53.999000000000002</v>
      </c>
    </row>
    <row r="169" spans="1:4">
      <c r="A169" s="45">
        <v>31503</v>
      </c>
      <c r="B169" s="44">
        <v>53.942999999999998</v>
      </c>
    </row>
    <row r="170" spans="1:4">
      <c r="A170" s="45">
        <v>31594</v>
      </c>
      <c r="B170" s="44">
        <v>54.228000000000002</v>
      </c>
      <c r="C170" s="43">
        <f>YEAR(A170)</f>
        <v>1986</v>
      </c>
      <c r="D170" s="46">
        <f>(B170/B166-1)*100</f>
        <v>1.8461827401633935</v>
      </c>
    </row>
    <row r="171" spans="1:4">
      <c r="A171" s="45">
        <v>31686</v>
      </c>
      <c r="B171" s="44">
        <v>54.555</v>
      </c>
    </row>
    <row r="172" spans="1:4">
      <c r="A172" s="45">
        <v>31778</v>
      </c>
      <c r="B172" s="44">
        <v>55.067999999999998</v>
      </c>
    </row>
    <row r="173" spans="1:4">
      <c r="A173" s="45">
        <v>31868</v>
      </c>
      <c r="B173" s="44">
        <v>55.597999999999999</v>
      </c>
    </row>
    <row r="174" spans="1:4">
      <c r="A174" s="45">
        <v>31959</v>
      </c>
      <c r="B174" s="44">
        <v>56.122999999999998</v>
      </c>
      <c r="C174" s="43">
        <f>YEAR(A174)</f>
        <v>1987</v>
      </c>
      <c r="D174" s="46">
        <f>(B174/B170-1)*100</f>
        <v>3.4945046839271132</v>
      </c>
    </row>
    <row r="175" spans="1:4">
      <c r="A175" s="45">
        <v>32051</v>
      </c>
      <c r="B175" s="44">
        <v>56.606999999999999</v>
      </c>
    </row>
    <row r="176" spans="1:4">
      <c r="A176" s="45">
        <v>32143</v>
      </c>
      <c r="B176" s="44">
        <v>57.054000000000002</v>
      </c>
    </row>
    <row r="177" spans="1:4">
      <c r="A177" s="45">
        <v>32234</v>
      </c>
      <c r="B177" s="44">
        <v>57.683999999999997</v>
      </c>
    </row>
    <row r="178" spans="1:4">
      <c r="A178" s="45">
        <v>32325</v>
      </c>
      <c r="B178" s="44">
        <v>58.395000000000003</v>
      </c>
      <c r="C178" s="43">
        <f>YEAR(A178)</f>
        <v>1988</v>
      </c>
      <c r="D178" s="46">
        <f>(B178/B174-1)*100</f>
        <v>4.0482511626249496</v>
      </c>
    </row>
    <row r="179" spans="1:4">
      <c r="A179" s="45">
        <v>32417</v>
      </c>
      <c r="B179" s="44">
        <v>58.987000000000002</v>
      </c>
    </row>
    <row r="180" spans="1:4">
      <c r="A180" s="45">
        <v>32509</v>
      </c>
      <c r="B180" s="44">
        <v>59.664999999999999</v>
      </c>
    </row>
    <row r="181" spans="1:4">
      <c r="A181" s="45">
        <v>32599</v>
      </c>
      <c r="B181" s="44">
        <v>60.47</v>
      </c>
    </row>
    <row r="182" spans="1:4">
      <c r="A182" s="45">
        <v>32690</v>
      </c>
      <c r="B182" s="44">
        <v>60.828000000000003</v>
      </c>
      <c r="C182" s="43">
        <f>YEAR(A182)</f>
        <v>1989</v>
      </c>
      <c r="D182" s="46">
        <f>(B182/B178-1)*100</f>
        <v>4.1664526072437758</v>
      </c>
    </row>
    <row r="183" spans="1:4">
      <c r="A183" s="45">
        <v>32782</v>
      </c>
      <c r="B183" s="44">
        <v>61.308</v>
      </c>
    </row>
    <row r="184" spans="1:4">
      <c r="A184" s="45">
        <v>32874</v>
      </c>
      <c r="B184" s="44">
        <v>62.198</v>
      </c>
    </row>
    <row r="185" spans="1:4">
      <c r="A185" s="45">
        <v>32964</v>
      </c>
      <c r="B185" s="44">
        <v>62.764000000000003</v>
      </c>
    </row>
    <row r="186" spans="1:4">
      <c r="A186" s="45">
        <v>33055</v>
      </c>
      <c r="B186" s="44">
        <v>63.561999999999998</v>
      </c>
      <c r="C186" s="43">
        <f>YEAR(A186)</f>
        <v>1990</v>
      </c>
      <c r="D186" s="46">
        <f>(B186/B182-1)*100</f>
        <v>4.4946406260274685</v>
      </c>
    </row>
    <row r="187" spans="1:4">
      <c r="A187" s="45">
        <v>33147</v>
      </c>
      <c r="B187" s="44">
        <v>64.402000000000001</v>
      </c>
    </row>
    <row r="188" spans="1:4">
      <c r="A188" s="45">
        <v>33239</v>
      </c>
      <c r="B188" s="44">
        <v>64.739999999999995</v>
      </c>
    </row>
    <row r="189" spans="1:4">
      <c r="A189" s="45">
        <v>33329</v>
      </c>
      <c r="B189" s="44">
        <v>65.091999999999999</v>
      </c>
    </row>
    <row r="190" spans="1:4">
      <c r="A190" s="45">
        <v>33420</v>
      </c>
      <c r="B190" s="44">
        <v>65.533000000000001</v>
      </c>
      <c r="C190" s="43">
        <f>YEAR(A190)</f>
        <v>1991</v>
      </c>
      <c r="D190" s="46">
        <f>(B190/B186-1)*100</f>
        <v>3.1009093483527872</v>
      </c>
    </row>
    <row r="191" spans="1:4">
      <c r="A191" s="45">
        <v>33512</v>
      </c>
      <c r="B191" s="44">
        <v>66.007999999999996</v>
      </c>
    </row>
    <row r="192" spans="1:4">
      <c r="A192" s="45">
        <v>33604</v>
      </c>
      <c r="B192" s="44">
        <v>66.421000000000006</v>
      </c>
    </row>
    <row r="193" spans="1:4">
      <c r="A193" s="45">
        <v>33695</v>
      </c>
      <c r="B193" s="44">
        <v>66.861999999999995</v>
      </c>
    </row>
    <row r="194" spans="1:4">
      <c r="A194" s="45">
        <v>33786</v>
      </c>
      <c r="B194" s="44">
        <v>67.287999999999997</v>
      </c>
      <c r="C194" s="43">
        <f>YEAR(A194)</f>
        <v>1992</v>
      </c>
      <c r="D194" s="46">
        <f>(B194/B190-1)*100</f>
        <v>2.6780400714143893</v>
      </c>
    </row>
    <row r="195" spans="1:4">
      <c r="A195" s="45">
        <v>33878</v>
      </c>
      <c r="B195" s="44">
        <v>67.757000000000005</v>
      </c>
    </row>
    <row r="196" spans="1:4">
      <c r="A196" s="45">
        <v>33970</v>
      </c>
      <c r="B196" s="44">
        <v>68.162000000000006</v>
      </c>
    </row>
    <row r="197" spans="1:4">
      <c r="A197" s="45">
        <v>34060</v>
      </c>
      <c r="B197" s="44">
        <v>68.62</v>
      </c>
    </row>
    <row r="198" spans="1:4">
      <c r="A198" s="45">
        <v>34151</v>
      </c>
      <c r="B198" s="44">
        <v>68.918000000000006</v>
      </c>
      <c r="C198" s="43">
        <f>YEAR(A198)</f>
        <v>1993</v>
      </c>
      <c r="D198" s="46">
        <f>(B198/B194-1)*100</f>
        <v>2.4224230174771266</v>
      </c>
    </row>
    <row r="199" spans="1:4">
      <c r="A199" s="45">
        <v>34243</v>
      </c>
      <c r="B199" s="44">
        <v>69.314999999999998</v>
      </c>
    </row>
    <row r="200" spans="1:4">
      <c r="A200" s="45">
        <v>34335</v>
      </c>
      <c r="B200" s="44">
        <v>69.563999999999993</v>
      </c>
    </row>
    <row r="201" spans="1:4">
      <c r="A201" s="45">
        <v>34425</v>
      </c>
      <c r="B201" s="44">
        <v>69.951999999999998</v>
      </c>
    </row>
    <row r="202" spans="1:4">
      <c r="A202" s="45">
        <v>34516</v>
      </c>
      <c r="B202" s="44">
        <v>70.453999999999994</v>
      </c>
      <c r="C202" s="43">
        <f>YEAR(A202)</f>
        <v>1994</v>
      </c>
      <c r="D202" s="46">
        <f>(B202/B198-1)*100</f>
        <v>2.2287355988275692</v>
      </c>
    </row>
    <row r="203" spans="1:4">
      <c r="A203" s="45">
        <v>34608</v>
      </c>
      <c r="B203" s="44">
        <v>70.784999999999997</v>
      </c>
    </row>
    <row r="204" spans="1:4">
      <c r="A204" s="45">
        <v>34700</v>
      </c>
      <c r="B204" s="44">
        <v>71.132000000000005</v>
      </c>
    </row>
    <row r="205" spans="1:4">
      <c r="A205" s="45">
        <v>34790</v>
      </c>
      <c r="B205" s="44">
        <v>71.546000000000006</v>
      </c>
    </row>
    <row r="206" spans="1:4">
      <c r="A206" s="45">
        <v>34881</v>
      </c>
      <c r="B206" s="44">
        <v>71.837999999999994</v>
      </c>
      <c r="C206" s="43">
        <f>YEAR(A206)</f>
        <v>1995</v>
      </c>
      <c r="D206" s="46">
        <f>(B206/B202-1)*100</f>
        <v>1.9644023050501058</v>
      </c>
    </row>
    <row r="207" spans="1:4">
      <c r="A207" s="45">
        <v>34973</v>
      </c>
      <c r="B207" s="44">
        <v>72.153999999999996</v>
      </c>
    </row>
    <row r="208" spans="1:4">
      <c r="A208" s="45">
        <v>35065</v>
      </c>
      <c r="B208" s="44">
        <v>72.555000000000007</v>
      </c>
    </row>
    <row r="209" spans="1:4">
      <c r="A209" s="45">
        <v>35156</v>
      </c>
      <c r="B209" s="44">
        <v>73.040000000000006</v>
      </c>
    </row>
    <row r="210" spans="1:4">
      <c r="A210" s="45">
        <v>35247</v>
      </c>
      <c r="B210" s="44">
        <v>73.352000000000004</v>
      </c>
      <c r="C210" s="43">
        <f>YEAR(A210)</f>
        <v>1996</v>
      </c>
      <c r="D210" s="46">
        <f>(B210/B206-1)*100</f>
        <v>2.1075196970962606</v>
      </c>
    </row>
    <row r="211" spans="1:4">
      <c r="A211" s="45">
        <v>35339</v>
      </c>
      <c r="B211" s="44">
        <v>73.852000000000004</v>
      </c>
    </row>
    <row r="212" spans="1:4">
      <c r="A212" s="45">
        <v>35431</v>
      </c>
      <c r="B212" s="44">
        <v>74.177999999999997</v>
      </c>
    </row>
    <row r="213" spans="1:4">
      <c r="A213" s="45">
        <v>35521</v>
      </c>
      <c r="B213" s="44">
        <v>74.364999999999995</v>
      </c>
    </row>
    <row r="214" spans="1:4">
      <c r="A214" s="45">
        <v>35612</v>
      </c>
      <c r="B214" s="44">
        <v>74.561000000000007</v>
      </c>
      <c r="C214" s="43">
        <f>YEAR(A214)</f>
        <v>1997</v>
      </c>
      <c r="D214" s="46">
        <f>(B214/B210-1)*100</f>
        <v>1.6482168175373513</v>
      </c>
    </row>
    <row r="215" spans="1:4">
      <c r="A215" s="45">
        <v>35704</v>
      </c>
      <c r="B215" s="44">
        <v>74.795000000000002</v>
      </c>
    </row>
    <row r="216" spans="1:4">
      <c r="A216" s="45">
        <v>35796</v>
      </c>
      <c r="B216" s="44">
        <v>74.801000000000002</v>
      </c>
    </row>
    <row r="217" spans="1:4">
      <c r="A217" s="45">
        <v>35886</v>
      </c>
      <c r="B217" s="44">
        <v>74.936000000000007</v>
      </c>
    </row>
    <row r="218" spans="1:4">
      <c r="A218" s="45">
        <v>35977</v>
      </c>
      <c r="B218" s="44">
        <v>75.167000000000002</v>
      </c>
      <c r="C218" s="43">
        <f>YEAR(A218)</f>
        <v>1998</v>
      </c>
      <c r="D218" s="46">
        <f>(B218/B214-1)*100</f>
        <v>0.81275733962795638</v>
      </c>
    </row>
    <row r="219" spans="1:4">
      <c r="A219" s="45">
        <v>36069</v>
      </c>
      <c r="B219" s="44">
        <v>75.364000000000004</v>
      </c>
    </row>
    <row r="220" spans="1:4">
      <c r="A220" s="45">
        <v>36161</v>
      </c>
      <c r="B220" s="44">
        <v>75.510999999999996</v>
      </c>
    </row>
    <row r="221" spans="1:4">
      <c r="A221" s="45">
        <v>36251</v>
      </c>
      <c r="B221" s="44">
        <v>75.938999999999993</v>
      </c>
    </row>
    <row r="222" spans="1:4">
      <c r="A222" s="45">
        <v>36342</v>
      </c>
      <c r="B222" s="44">
        <v>76.356999999999999</v>
      </c>
      <c r="C222" s="43">
        <f>YEAR(A222)</f>
        <v>1999</v>
      </c>
      <c r="D222" s="46">
        <f>(B222/B218-1)*100</f>
        <v>1.5831415381750036</v>
      </c>
    </row>
    <row r="223" spans="1:4">
      <c r="A223" s="45">
        <v>36434</v>
      </c>
      <c r="B223" s="44">
        <v>76.820999999999998</v>
      </c>
    </row>
    <row r="224" spans="1:4">
      <c r="A224" s="45">
        <v>36526</v>
      </c>
      <c r="B224" s="44">
        <v>77.445999999999998</v>
      </c>
    </row>
    <row r="225" spans="1:4">
      <c r="A225" s="45">
        <v>36617</v>
      </c>
      <c r="B225" s="44">
        <v>77.814999999999998</v>
      </c>
    </row>
    <row r="226" spans="1:4">
      <c r="A226" s="45">
        <v>36708</v>
      </c>
      <c r="B226" s="44">
        <v>78.317999999999998</v>
      </c>
      <c r="C226" s="43">
        <f>YEAR(A226)</f>
        <v>2000</v>
      </c>
      <c r="D226" s="46">
        <f>(B226/B222-1)*100</f>
        <v>2.5681993792317614</v>
      </c>
    </row>
    <row r="227" spans="1:4">
      <c r="A227" s="45">
        <v>36800</v>
      </c>
      <c r="B227" s="44">
        <v>78.762</v>
      </c>
    </row>
    <row r="228" spans="1:4">
      <c r="A228" s="45">
        <v>36892</v>
      </c>
      <c r="B228" s="44">
        <v>79.347999999999999</v>
      </c>
    </row>
    <row r="229" spans="1:4">
      <c r="A229" s="45">
        <v>36982</v>
      </c>
      <c r="B229" s="44">
        <v>79.72</v>
      </c>
    </row>
    <row r="230" spans="1:4">
      <c r="A230" s="45">
        <v>37073</v>
      </c>
      <c r="B230" s="44">
        <v>79.760000000000005</v>
      </c>
      <c r="C230" s="43">
        <f>YEAR(A230)</f>
        <v>2001</v>
      </c>
      <c r="D230" s="46">
        <f>(B230/B226-1)*100</f>
        <v>1.8412114711815919</v>
      </c>
    </row>
    <row r="231" spans="1:4">
      <c r="A231" s="45">
        <v>37165</v>
      </c>
      <c r="B231" s="44">
        <v>79.793000000000006</v>
      </c>
    </row>
    <row r="232" spans="1:4">
      <c r="A232" s="45">
        <v>37257</v>
      </c>
      <c r="B232" s="44">
        <v>79.951999999999998</v>
      </c>
    </row>
    <row r="233" spans="1:4">
      <c r="A233" s="45">
        <v>37347</v>
      </c>
      <c r="B233" s="44">
        <v>80.543999999999997</v>
      </c>
    </row>
    <row r="234" spans="1:4">
      <c r="A234" s="45">
        <v>37438</v>
      </c>
      <c r="B234" s="44">
        <v>80.960999999999999</v>
      </c>
      <c r="C234" s="43">
        <f>YEAR(A234)</f>
        <v>2002</v>
      </c>
      <c r="D234" s="46">
        <f>(B234/B230-1)*100</f>
        <v>1.5057673019057027</v>
      </c>
    </row>
    <row r="235" spans="1:4">
      <c r="A235" s="45">
        <v>37530</v>
      </c>
      <c r="B235" s="44">
        <v>81.337999999999994</v>
      </c>
    </row>
    <row r="236" spans="1:4">
      <c r="A236" s="45">
        <v>37622</v>
      </c>
      <c r="B236" s="44">
        <v>81.96</v>
      </c>
    </row>
    <row r="237" spans="1:4">
      <c r="A237" s="45">
        <v>37712</v>
      </c>
      <c r="B237" s="44">
        <v>82.042000000000002</v>
      </c>
    </row>
    <row r="238" spans="1:4">
      <c r="A238" s="45">
        <v>37803</v>
      </c>
      <c r="B238" s="44">
        <v>82.581999999999994</v>
      </c>
      <c r="C238" s="43">
        <f>YEAR(A238)</f>
        <v>2003</v>
      </c>
      <c r="D238" s="46">
        <f>(B238/B234-1)*100</f>
        <v>2.002198589444304</v>
      </c>
    </row>
    <row r="239" spans="1:4">
      <c r="A239" s="45">
        <v>37895</v>
      </c>
      <c r="B239" s="44">
        <v>82.986999999999995</v>
      </c>
    </row>
    <row r="240" spans="1:4">
      <c r="A240" s="45">
        <v>37987</v>
      </c>
      <c r="B240" s="44">
        <v>83.626999999999995</v>
      </c>
    </row>
    <row r="241" spans="1:4">
      <c r="A241" s="45">
        <v>38078</v>
      </c>
      <c r="B241" s="44">
        <v>84.188999999999993</v>
      </c>
    </row>
    <row r="242" spans="1:4">
      <c r="A242" s="45">
        <v>38169</v>
      </c>
      <c r="B242" s="44">
        <v>84.602999999999994</v>
      </c>
      <c r="C242" s="43">
        <f>YEAR(A242)</f>
        <v>2004</v>
      </c>
      <c r="D242" s="46">
        <f>(B242/B238-1)*100</f>
        <v>2.447264537066185</v>
      </c>
    </row>
    <row r="243" spans="1:4">
      <c r="A243" s="45">
        <v>38261</v>
      </c>
      <c r="B243" s="44">
        <v>85.325999999999993</v>
      </c>
    </row>
    <row r="244" spans="1:4">
      <c r="A244" s="45">
        <v>38353</v>
      </c>
      <c r="B244" s="44">
        <v>85.822000000000003</v>
      </c>
    </row>
    <row r="245" spans="1:4">
      <c r="A245" s="45">
        <v>38443</v>
      </c>
      <c r="B245" s="44">
        <v>86.364000000000004</v>
      </c>
    </row>
    <row r="246" spans="1:4">
      <c r="A246" s="45">
        <v>38534</v>
      </c>
      <c r="B246" s="44">
        <v>87.296999999999997</v>
      </c>
      <c r="C246" s="43">
        <f>YEAR(A246)</f>
        <v>2005</v>
      </c>
      <c r="D246" s="46">
        <f>(B246/B242-1)*100</f>
        <v>3.1842842452395326</v>
      </c>
    </row>
    <row r="247" spans="1:4">
      <c r="A247" s="45">
        <v>38626</v>
      </c>
      <c r="B247" s="44">
        <v>87.992999999999995</v>
      </c>
    </row>
    <row r="248" spans="1:4">
      <c r="A248" s="45">
        <v>38718</v>
      </c>
      <c r="B248" s="44">
        <v>88.451999999999998</v>
      </c>
    </row>
    <row r="249" spans="1:4">
      <c r="A249" s="45">
        <v>38808</v>
      </c>
      <c r="B249" s="44">
        <v>89.228999999999999</v>
      </c>
    </row>
    <row r="250" spans="1:4">
      <c r="A250" s="45">
        <v>38899</v>
      </c>
      <c r="B250" s="44">
        <v>89.870999999999995</v>
      </c>
      <c r="C250" s="43">
        <f>YEAR(A250)</f>
        <v>2006</v>
      </c>
      <c r="D250" s="46">
        <f>(B250/B246-1)*100</f>
        <v>2.9485549331592198</v>
      </c>
    </row>
    <row r="251" spans="1:4">
      <c r="A251" s="45">
        <v>38991</v>
      </c>
      <c r="B251" s="44">
        <v>89.722999999999999</v>
      </c>
    </row>
    <row r="252" spans="1:4">
      <c r="A252" s="45">
        <v>39083</v>
      </c>
      <c r="B252" s="44">
        <v>90.542000000000002</v>
      </c>
    </row>
    <row r="253" spans="1:4">
      <c r="A253" s="45">
        <v>39173</v>
      </c>
      <c r="B253" s="44">
        <v>91.31</v>
      </c>
    </row>
    <row r="254" spans="1:4">
      <c r="A254" s="45">
        <v>39264</v>
      </c>
      <c r="B254" s="44">
        <v>91.826999999999998</v>
      </c>
      <c r="C254" s="43">
        <f>YEAR(A254)</f>
        <v>2007</v>
      </c>
      <c r="D254" s="46">
        <f>(B254/B250-1)*100</f>
        <v>2.1764529158460499</v>
      </c>
    </row>
    <row r="255" spans="1:4">
      <c r="A255" s="45">
        <v>39356</v>
      </c>
      <c r="B255" s="44">
        <v>92.762</v>
      </c>
    </row>
    <row r="256" spans="1:4">
      <c r="A256" s="45">
        <v>39448</v>
      </c>
      <c r="B256" s="44">
        <v>93.518000000000001</v>
      </c>
    </row>
    <row r="257" spans="1:4">
      <c r="A257" s="45">
        <v>39539</v>
      </c>
      <c r="B257" s="44">
        <v>94.43</v>
      </c>
    </row>
    <row r="258" spans="1:4">
      <c r="A258" s="45">
        <v>39630</v>
      </c>
      <c r="B258" s="44">
        <v>95.438000000000002</v>
      </c>
      <c r="C258" s="43">
        <f>YEAR(A258)</f>
        <v>2008</v>
      </c>
      <c r="D258" s="46">
        <f>(B258/B254-1)*100</f>
        <v>3.9323946116066155</v>
      </c>
    </row>
    <row r="259" spans="1:4">
      <c r="A259" s="45">
        <v>39722</v>
      </c>
      <c r="B259" s="44">
        <v>93.915000000000006</v>
      </c>
    </row>
    <row r="260" spans="1:4">
      <c r="A260" s="45">
        <v>39814</v>
      </c>
      <c r="B260" s="44">
        <v>93.28</v>
      </c>
    </row>
    <row r="261" spans="1:4">
      <c r="A261" s="45">
        <v>39904</v>
      </c>
      <c r="B261" s="44">
        <v>93.65</v>
      </c>
    </row>
    <row r="262" spans="1:4">
      <c r="A262" s="45">
        <v>39995</v>
      </c>
      <c r="B262" s="44">
        <v>94.295000000000002</v>
      </c>
      <c r="C262" s="43">
        <f>YEAR(A262)</f>
        <v>2009</v>
      </c>
      <c r="D262" s="46">
        <f>(B262/B258-1)*100</f>
        <v>-1.1976361616966025</v>
      </c>
    </row>
    <row r="263" spans="1:4">
      <c r="A263" s="45">
        <v>40087</v>
      </c>
      <c r="B263" s="44">
        <v>95.022000000000006</v>
      </c>
    </row>
    <row r="264" spans="1:4">
      <c r="A264" s="45">
        <v>40179</v>
      </c>
      <c r="B264" s="44">
        <v>95.388999999999996</v>
      </c>
    </row>
    <row r="265" spans="1:4">
      <c r="A265" s="45">
        <v>40269</v>
      </c>
      <c r="B265" s="44">
        <v>95.536000000000001</v>
      </c>
    </row>
    <row r="266" spans="1:4">
      <c r="A266" s="45">
        <v>40360</v>
      </c>
      <c r="B266" s="44">
        <v>95.72</v>
      </c>
      <c r="C266" s="43">
        <f>YEAR(A266)</f>
        <v>2010</v>
      </c>
      <c r="D266" s="46">
        <f>(B266/B262-1)*100</f>
        <v>1.5112148046025675</v>
      </c>
    </row>
    <row r="267" spans="1:4">
      <c r="A267" s="45">
        <v>40452</v>
      </c>
      <c r="B267" s="44">
        <v>96.332999999999998</v>
      </c>
    </row>
    <row r="268" spans="1:4">
      <c r="A268" s="45">
        <v>40544</v>
      </c>
      <c r="B268" s="44">
        <v>97.143000000000001</v>
      </c>
    </row>
    <row r="269" spans="1:4">
      <c r="A269" s="45">
        <v>40634</v>
      </c>
      <c r="B269" s="44">
        <v>98.099000000000004</v>
      </c>
    </row>
    <row r="270" spans="1:4">
      <c r="A270" s="45">
        <v>40725</v>
      </c>
      <c r="B270" s="44">
        <v>98.552999999999997</v>
      </c>
      <c r="C270" s="43">
        <f>YEAR(A270)</f>
        <v>2011</v>
      </c>
      <c r="D270" s="46">
        <f>(B270/B266-1)*100</f>
        <v>2.9596740493104789</v>
      </c>
    </row>
    <row r="271" spans="1:4">
      <c r="A271" s="45">
        <v>40817</v>
      </c>
      <c r="B271" s="44">
        <v>98.878</v>
      </c>
    </row>
    <row r="272" spans="1:4">
      <c r="A272" s="45">
        <v>40909</v>
      </c>
      <c r="B272" s="44">
        <v>99.533000000000001</v>
      </c>
    </row>
    <row r="273" spans="1:4">
      <c r="A273" s="45">
        <v>41000</v>
      </c>
      <c r="B273" s="44">
        <v>99.774000000000001</v>
      </c>
    </row>
    <row r="274" spans="1:4">
      <c r="A274" s="45">
        <v>41091</v>
      </c>
      <c r="B274" s="44">
        <v>100.06399999999999</v>
      </c>
      <c r="C274" s="43">
        <f>YEAR(A274)</f>
        <v>2012</v>
      </c>
      <c r="D274" s="46">
        <f>(B274/B270-1)*100</f>
        <v>1.5331851896948745</v>
      </c>
    </row>
    <row r="275" spans="1:4">
      <c r="A275" s="45">
        <v>41183</v>
      </c>
      <c r="B275" s="44">
        <v>100.625</v>
      </c>
    </row>
    <row r="276" spans="1:4">
      <c r="A276" s="45">
        <v>41275</v>
      </c>
      <c r="B276" s="44">
        <v>100.98699999999999</v>
      </c>
    </row>
    <row r="277" spans="1:4">
      <c r="A277" s="45">
        <v>41365</v>
      </c>
      <c r="B277" s="44">
        <v>101.059</v>
      </c>
    </row>
    <row r="278" spans="1:4">
      <c r="A278" s="45">
        <v>41456</v>
      </c>
      <c r="B278" s="44">
        <v>101.46899999999999</v>
      </c>
      <c r="C278" s="43">
        <f>YEAR(A278)</f>
        <v>2013</v>
      </c>
      <c r="D278" s="46">
        <f>(B278/B274-1)*100</f>
        <v>1.4041013751199261</v>
      </c>
    </row>
    <row r="279" spans="1:4">
      <c r="A279" s="45">
        <v>41548</v>
      </c>
      <c r="B279" s="44">
        <v>101.89400000000001</v>
      </c>
    </row>
    <row r="280" spans="1:4">
      <c r="A280" s="45">
        <v>41640</v>
      </c>
      <c r="B280" s="44">
        <v>102.384</v>
      </c>
    </row>
    <row r="281" spans="1:4">
      <c r="A281" s="45">
        <v>41730</v>
      </c>
      <c r="B281" s="44">
        <v>102.896</v>
      </c>
    </row>
    <row r="282" spans="1:4">
      <c r="A282" s="45">
        <v>41821</v>
      </c>
      <c r="B282" s="44">
        <v>103.187</v>
      </c>
      <c r="C282" s="43">
        <f>YEAR(A282)</f>
        <v>2014</v>
      </c>
      <c r="D282" s="46">
        <f>(B282/B278-1)*100</f>
        <v>1.6931279504085017</v>
      </c>
    </row>
    <row r="283" spans="1:4">
      <c r="A283" s="45">
        <v>41913</v>
      </c>
      <c r="B283" s="44">
        <v>103.069</v>
      </c>
    </row>
    <row r="284" spans="1:4">
      <c r="A284" s="45">
        <v>42005</v>
      </c>
      <c r="B284" s="44">
        <v>102.64100000000001</v>
      </c>
    </row>
    <row r="285" spans="1:4">
      <c r="A285" s="45">
        <v>42095</v>
      </c>
      <c r="B285" s="44">
        <v>103.139</v>
      </c>
    </row>
    <row r="286" spans="1:4">
      <c r="A286" s="45">
        <v>42186</v>
      </c>
      <c r="B286" s="44">
        <v>103.389</v>
      </c>
      <c r="C286" s="43">
        <f>YEAR(A286)</f>
        <v>2015</v>
      </c>
      <c r="D286" s="46">
        <f>(B286/B282-1)*100</f>
        <v>0.19576109393624197</v>
      </c>
    </row>
    <row r="287" spans="1:4">
      <c r="A287" s="45">
        <v>42278</v>
      </c>
      <c r="B287" s="44">
        <v>103.286</v>
      </c>
    </row>
    <row r="288" spans="1:4">
      <c r="A288" s="45">
        <v>42370</v>
      </c>
      <c r="B288" s="44">
        <v>103.34</v>
      </c>
    </row>
    <row r="289" spans="1:4">
      <c r="A289" s="45">
        <v>42461</v>
      </c>
      <c r="B289" s="44">
        <v>103.989</v>
      </c>
    </row>
    <row r="290" spans="1:4">
      <c r="A290" s="45">
        <v>42552</v>
      </c>
      <c r="B290" s="44">
        <v>104.379</v>
      </c>
      <c r="C290" s="43">
        <f>YEAR(A290)</f>
        <v>2016</v>
      </c>
      <c r="D290" s="46">
        <f>(B290/B286-1)*100</f>
        <v>0.95754867539101785</v>
      </c>
    </row>
    <row r="291" spans="1:4">
      <c r="A291" s="45">
        <v>42644</v>
      </c>
      <c r="B291" s="44">
        <v>104.872</v>
      </c>
    </row>
    <row r="292" spans="1:4" ht="14.4">
      <c r="A292" s="45">
        <v>42736</v>
      </c>
      <c r="B292">
        <v>105.49299999999999</v>
      </c>
    </row>
    <row r="293" spans="1:4" ht="14.4">
      <c r="A293" s="45">
        <v>42826</v>
      </c>
      <c r="B293">
        <v>105.754</v>
      </c>
    </row>
    <row r="294" spans="1:4" ht="14.4">
      <c r="A294" s="45">
        <v>42917</v>
      </c>
      <c r="B294">
        <v>106.13800000000001</v>
      </c>
      <c r="C294" s="43">
        <f>YEAR(A294)</f>
        <v>2017</v>
      </c>
      <c r="D294" s="46">
        <f>(B294/B290-1)*100</f>
        <v>1.6852048783759122</v>
      </c>
    </row>
    <row r="295" spans="1:4" ht="14.4">
      <c r="A295" s="45">
        <v>43009</v>
      </c>
      <c r="B295">
        <v>106.81399999999999</v>
      </c>
    </row>
    <row r="296" spans="1:4" ht="14.4">
      <c r="A296" s="45">
        <v>43101</v>
      </c>
      <c r="B296">
        <v>107.584</v>
      </c>
    </row>
    <row r="297" spans="1:4" ht="14.4">
      <c r="A297" s="45">
        <v>43191</v>
      </c>
      <c r="B297">
        <v>108.16200000000001</v>
      </c>
    </row>
    <row r="298" spans="1:4" ht="14.4">
      <c r="A298" s="45">
        <v>43282</v>
      </c>
      <c r="B298">
        <v>108.54900000000001</v>
      </c>
      <c r="C298" s="43">
        <f>YEAR(A298)</f>
        <v>2018</v>
      </c>
      <c r="D298" s="46">
        <f>(B298/B294-1)*100</f>
        <v>2.271570973638104</v>
      </c>
    </row>
    <row r="299" spans="1:4" ht="14.4">
      <c r="A299" s="45">
        <v>43374</v>
      </c>
      <c r="B299">
        <v>108.959</v>
      </c>
    </row>
    <row r="300" spans="1:4" ht="14.4">
      <c r="A300" s="45">
        <v>43466</v>
      </c>
      <c r="B300">
        <v>109.18600000000001</v>
      </c>
    </row>
    <row r="301" spans="1:4" ht="14.4">
      <c r="A301" s="45">
        <v>43556</v>
      </c>
      <c r="B301">
        <v>109.854</v>
      </c>
    </row>
    <row r="302" spans="1:4" ht="14.4">
      <c r="A302" s="45">
        <v>43647</v>
      </c>
      <c r="B302">
        <v>110.14</v>
      </c>
      <c r="C302" s="43">
        <f>YEAR(A302)</f>
        <v>2019</v>
      </c>
      <c r="D302" s="46">
        <f>(B302/B298-1)*100</f>
        <v>1.4656975190927568</v>
      </c>
    </row>
    <row r="303" spans="1:4" ht="14.4">
      <c r="A303" s="45">
        <v>43739</v>
      </c>
      <c r="B303">
        <v>110.536</v>
      </c>
    </row>
    <row r="304" spans="1:4" ht="14.4">
      <c r="A304" s="45">
        <v>43831</v>
      </c>
      <c r="B304">
        <v>110.935</v>
      </c>
    </row>
    <row r="305" spans="1:4" ht="14.4">
      <c r="A305" s="45">
        <v>43922</v>
      </c>
      <c r="B305">
        <v>110.431</v>
      </c>
    </row>
    <row r="306" spans="1:4" ht="14.4">
      <c r="A306" s="45">
        <v>44013</v>
      </c>
      <c r="B306">
        <v>111.34699999999999</v>
      </c>
      <c r="C306" s="43">
        <f>YEAR(A306)</f>
        <v>2020</v>
      </c>
      <c r="D306" s="46">
        <f>(B306/B302-1)*100</f>
        <v>1.0958779734882906</v>
      </c>
    </row>
    <row r="307" spans="1:4" ht="14.4">
      <c r="A307" s="45">
        <v>44105</v>
      </c>
      <c r="B307">
        <v>111.79900000000001</v>
      </c>
    </row>
    <row r="308" spans="1:4" ht="14.4">
      <c r="A308" s="45">
        <v>44197</v>
      </c>
      <c r="B308">
        <v>113.033</v>
      </c>
    </row>
    <row r="309" spans="1:4" ht="14.4">
      <c r="A309" s="45">
        <v>44287</v>
      </c>
      <c r="B309">
        <v>114.81</v>
      </c>
    </row>
    <row r="310" spans="1:4" ht="14.4">
      <c r="A310" s="45">
        <v>44378</v>
      </c>
      <c r="B310">
        <v>116.38200000000001</v>
      </c>
      <c r="C310" s="43">
        <f>YEAR(A310)</f>
        <v>2021</v>
      </c>
      <c r="D310" s="46">
        <f>(B310/B306-1)*100</f>
        <v>4.5219000062866721</v>
      </c>
    </row>
    <row r="311" spans="1:4" ht="14.4">
      <c r="A311" s="45">
        <v>44470</v>
      </c>
      <c r="B311">
        <v>118.142</v>
      </c>
    </row>
    <row r="312" spans="1:4" ht="14.4">
      <c r="A312" s="45">
        <v>44562</v>
      </c>
      <c r="B312">
        <v>120.29</v>
      </c>
    </row>
    <row r="313" spans="1:4" ht="14.4">
      <c r="A313" s="45">
        <v>44652</v>
      </c>
      <c r="B313">
        <v>122.426</v>
      </c>
    </row>
    <row r="314" spans="1:4" ht="14.4">
      <c r="A314" s="45">
        <v>44743</v>
      </c>
      <c r="B314">
        <v>123.727</v>
      </c>
      <c r="C314" s="43">
        <f>YEAR(A314)</f>
        <v>2022</v>
      </c>
      <c r="D314" s="46">
        <f>(B314/B310-1)*100</f>
        <v>6.3111134024161908</v>
      </c>
    </row>
    <row r="315" spans="1:4" ht="14.4">
      <c r="A315" s="45">
        <v>44835</v>
      </c>
      <c r="B315">
        <v>124.69199999999999</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956-F1A0-4A44-ADC1-2BBA6C0BD431}">
  <dimension ref="A1:C152"/>
  <sheetViews>
    <sheetView zoomScale="80" zoomScaleNormal="80" workbookViewId="0"/>
  </sheetViews>
  <sheetFormatPr defaultColWidth="11.5546875" defaultRowHeight="12" customHeight="1"/>
  <cols>
    <col min="1" max="2" width="11.5546875" style="7"/>
    <col min="3" max="3" width="16.6640625" style="7" bestFit="1" customWidth="1"/>
    <col min="4" max="16384" width="11.5546875" style="7"/>
  </cols>
  <sheetData>
    <row r="1" spans="1:3" ht="13.95" customHeight="1">
      <c r="A1" s="11" t="s">
        <v>1</v>
      </c>
      <c r="B1" s="11" t="s">
        <v>306</v>
      </c>
      <c r="C1" s="9" t="s">
        <v>0</v>
      </c>
    </row>
    <row r="2" spans="1:3" ht="13.95" customHeight="1">
      <c r="A2" s="7">
        <v>1946</v>
      </c>
      <c r="B2" s="7">
        <v>6</v>
      </c>
      <c r="C2" s="10"/>
    </row>
    <row r="3" spans="1:3" ht="13.95" customHeight="1">
      <c r="A3" s="7">
        <v>1947</v>
      </c>
      <c r="B3" s="7">
        <v>6</v>
      </c>
      <c r="C3" s="8">
        <v>-6.13</v>
      </c>
    </row>
    <row r="4" spans="1:3" ht="13.95" customHeight="1">
      <c r="A4" s="7">
        <v>1948</v>
      </c>
      <c r="B4" s="7">
        <v>6</v>
      </c>
      <c r="C4" s="8">
        <v>-0.15</v>
      </c>
    </row>
    <row r="5" spans="1:3" ht="13.95" customHeight="1">
      <c r="A5" s="7">
        <v>1949</v>
      </c>
      <c r="B5" s="7">
        <v>6</v>
      </c>
      <c r="C5" s="8">
        <v>-4.92</v>
      </c>
    </row>
    <row r="6" spans="1:3" ht="13.95" customHeight="1">
      <c r="A6" s="7">
        <v>1950</v>
      </c>
      <c r="B6" s="7">
        <v>6</v>
      </c>
      <c r="C6" s="8">
        <v>0.36</v>
      </c>
    </row>
    <row r="7" spans="1:3" ht="13.95" customHeight="1">
      <c r="A7" s="7">
        <v>1951</v>
      </c>
      <c r="B7" s="7">
        <v>6</v>
      </c>
      <c r="C7" s="12">
        <v>2.73</v>
      </c>
    </row>
    <row r="8" spans="1:3" ht="13.95" customHeight="1">
      <c r="A8" s="7">
        <v>1952</v>
      </c>
      <c r="B8" s="7">
        <v>6</v>
      </c>
      <c r="C8" s="12">
        <v>-0.32</v>
      </c>
    </row>
    <row r="9" spans="1:3" ht="13.95" customHeight="1">
      <c r="A9" s="7">
        <v>1953</v>
      </c>
      <c r="B9" s="7">
        <v>6</v>
      </c>
      <c r="C9" s="12">
        <v>-1.4</v>
      </c>
    </row>
    <row r="10" spans="1:3" ht="13.95" customHeight="1">
      <c r="A10" s="7">
        <v>1954</v>
      </c>
      <c r="B10" s="7">
        <v>6</v>
      </c>
      <c r="C10" s="12">
        <v>-7.0000000000000007E-2</v>
      </c>
    </row>
    <row r="11" spans="1:3" ht="13.95" customHeight="1">
      <c r="A11" s="7">
        <v>1955</v>
      </c>
      <c r="B11" s="7">
        <v>6</v>
      </c>
      <c r="C11" s="12">
        <v>0.45</v>
      </c>
    </row>
    <row r="12" spans="1:3" ht="13.95" customHeight="1">
      <c r="A12" s="7">
        <v>1956</v>
      </c>
      <c r="B12" s="7">
        <v>6</v>
      </c>
      <c r="C12" s="12">
        <v>0.52</v>
      </c>
    </row>
    <row r="13" spans="1:3" ht="13.95" customHeight="1">
      <c r="A13" s="7">
        <v>1957</v>
      </c>
      <c r="B13" s="7">
        <v>6</v>
      </c>
      <c r="C13" s="12">
        <v>1.22</v>
      </c>
    </row>
    <row r="14" spans="1:3" ht="13.95" customHeight="1">
      <c r="A14" s="7">
        <v>1958</v>
      </c>
      <c r="B14" s="7">
        <v>6</v>
      </c>
      <c r="C14" s="12">
        <v>0.35</v>
      </c>
    </row>
    <row r="15" spans="1:3" ht="13.95" customHeight="1">
      <c r="A15" s="7">
        <v>1959</v>
      </c>
      <c r="B15" s="7">
        <v>6</v>
      </c>
      <c r="C15" s="12">
        <v>0.76</v>
      </c>
    </row>
    <row r="16" spans="1:3" ht="13.95" customHeight="1">
      <c r="A16" s="7">
        <v>1960</v>
      </c>
      <c r="B16" s="7">
        <v>6</v>
      </c>
      <c r="C16" s="12">
        <v>0.54</v>
      </c>
    </row>
    <row r="17" spans="1:3" ht="13.95" customHeight="1">
      <c r="A17" s="7">
        <v>1961</v>
      </c>
      <c r="B17" s="7">
        <v>6</v>
      </c>
      <c r="C17" s="12">
        <v>1.01</v>
      </c>
    </row>
    <row r="18" spans="1:3" ht="13.95" customHeight="1">
      <c r="A18" s="7">
        <v>1962</v>
      </c>
      <c r="B18" s="7">
        <v>6</v>
      </c>
      <c r="C18" s="12">
        <v>1.06</v>
      </c>
    </row>
    <row r="19" spans="1:3" ht="13.95" customHeight="1">
      <c r="A19" s="7">
        <v>1963</v>
      </c>
      <c r="B19" s="7">
        <v>6</v>
      </c>
      <c r="C19" s="12">
        <v>1.05</v>
      </c>
    </row>
    <row r="20" spans="1:3" ht="13.95" customHeight="1">
      <c r="A20" s="7">
        <v>1964</v>
      </c>
      <c r="B20" s="7">
        <v>6</v>
      </c>
      <c r="C20" s="12">
        <v>1.27</v>
      </c>
    </row>
    <row r="21" spans="1:3" ht="13.95" customHeight="1">
      <c r="A21" s="7">
        <v>1965</v>
      </c>
      <c r="B21" s="7">
        <v>6</v>
      </c>
      <c r="C21" s="12">
        <v>0.94</v>
      </c>
    </row>
    <row r="22" spans="1:3" ht="13.95" customHeight="1">
      <c r="A22" s="7">
        <v>1966</v>
      </c>
      <c r="B22" s="7">
        <v>6</v>
      </c>
      <c r="C22" s="12">
        <v>1.9</v>
      </c>
    </row>
    <row r="23" spans="1:3" ht="13.95" customHeight="1">
      <c r="A23" s="7">
        <v>1967</v>
      </c>
      <c r="B23" s="7">
        <v>6</v>
      </c>
      <c r="C23" s="12">
        <v>2.37</v>
      </c>
    </row>
    <row r="24" spans="1:3" ht="13.95" customHeight="1">
      <c r="A24" s="7">
        <v>1968</v>
      </c>
      <c r="B24" s="7">
        <v>6</v>
      </c>
      <c r="C24" s="12">
        <v>2.92</v>
      </c>
    </row>
    <row r="25" spans="1:3" ht="13.95" customHeight="1">
      <c r="A25" s="7">
        <v>1969</v>
      </c>
      <c r="B25" s="7">
        <v>6</v>
      </c>
      <c r="C25" s="12">
        <v>3.45</v>
      </c>
    </row>
    <row r="26" spans="1:3" ht="13.95" customHeight="1">
      <c r="A26" s="7">
        <v>1970</v>
      </c>
      <c r="B26" s="7">
        <v>6</v>
      </c>
      <c r="C26" s="8">
        <v>3.95</v>
      </c>
    </row>
    <row r="27" spans="1:3" ht="13.95" customHeight="1">
      <c r="A27" s="7">
        <v>1971</v>
      </c>
      <c r="B27" s="7">
        <v>6</v>
      </c>
      <c r="C27" s="8">
        <v>4.12</v>
      </c>
    </row>
    <row r="28" spans="1:3" ht="13.95" customHeight="1">
      <c r="A28" s="7">
        <v>1972</v>
      </c>
      <c r="B28" s="7">
        <v>6</v>
      </c>
      <c r="C28" s="8">
        <v>3.64</v>
      </c>
    </row>
    <row r="29" spans="1:3" ht="13.95" customHeight="1">
      <c r="A29" s="7">
        <v>1973</v>
      </c>
      <c r="B29" s="7">
        <v>6</v>
      </c>
      <c r="C29" s="8">
        <v>4.12</v>
      </c>
    </row>
    <row r="30" spans="1:3" ht="13.95" customHeight="1">
      <c r="A30" s="7">
        <v>1974</v>
      </c>
      <c r="B30" s="7">
        <v>6</v>
      </c>
      <c r="C30" s="8">
        <v>7.04</v>
      </c>
    </row>
    <row r="31" spans="1:3" ht="13.95" customHeight="1">
      <c r="A31" s="7">
        <v>1975</v>
      </c>
      <c r="B31" s="7">
        <v>6</v>
      </c>
      <c r="C31" s="8">
        <v>5.59</v>
      </c>
    </row>
    <row r="32" spans="1:3" ht="13.95" customHeight="1">
      <c r="A32" s="7">
        <v>1976</v>
      </c>
      <c r="B32" s="7">
        <v>6</v>
      </c>
      <c r="C32" s="8">
        <v>5.73</v>
      </c>
    </row>
    <row r="33" spans="1:3" ht="13.95" customHeight="1">
      <c r="A33" s="7">
        <v>1977</v>
      </c>
      <c r="B33" s="7">
        <v>6</v>
      </c>
      <c r="C33" s="8">
        <v>6.01</v>
      </c>
    </row>
    <row r="34" spans="1:3" ht="13.95" customHeight="1">
      <c r="A34" s="7">
        <v>1978</v>
      </c>
      <c r="B34" s="7">
        <v>6</v>
      </c>
      <c r="C34" s="8">
        <v>6.68</v>
      </c>
    </row>
    <row r="35" spans="1:3" ht="13.95" customHeight="1">
      <c r="A35" s="7">
        <v>1979</v>
      </c>
      <c r="B35" s="7">
        <v>6</v>
      </c>
      <c r="C35" s="8">
        <v>8.65</v>
      </c>
    </row>
    <row r="36" spans="1:3" ht="13.95" customHeight="1">
      <c r="A36" s="7">
        <v>1980</v>
      </c>
      <c r="B36" s="7">
        <v>6</v>
      </c>
      <c r="C36" s="8">
        <v>9.66</v>
      </c>
    </row>
    <row r="37" spans="1:3" ht="13.95" customHeight="1">
      <c r="A37" s="7">
        <v>1981</v>
      </c>
      <c r="B37" s="7">
        <v>6</v>
      </c>
      <c r="C37" s="8">
        <v>8.36</v>
      </c>
    </row>
    <row r="38" spans="1:3" ht="13.95" customHeight="1">
      <c r="A38" s="7">
        <v>1982</v>
      </c>
      <c r="B38" s="7">
        <v>6</v>
      </c>
      <c r="C38" s="8">
        <v>5.61</v>
      </c>
    </row>
    <row r="39" spans="1:3" ht="13.95" customHeight="1">
      <c r="A39" s="7">
        <v>1983</v>
      </c>
      <c r="B39" s="7">
        <v>6</v>
      </c>
      <c r="C39" s="8">
        <v>4.7699999999999996</v>
      </c>
    </row>
    <row r="40" spans="1:3" ht="13.95" customHeight="1">
      <c r="A40" s="7">
        <v>1984</v>
      </c>
      <c r="B40" s="7">
        <v>6</v>
      </c>
      <c r="C40" s="8">
        <v>5.58</v>
      </c>
    </row>
    <row r="41" spans="1:3" ht="13.95" customHeight="1">
      <c r="A41" s="7">
        <v>1985</v>
      </c>
      <c r="B41" s="7">
        <v>6</v>
      </c>
      <c r="C41" s="8">
        <v>4.4000000000000004</v>
      </c>
    </row>
    <row r="42" spans="1:3" ht="13.95" customHeight="1">
      <c r="A42" s="7">
        <v>1986</v>
      </c>
      <c r="B42" s="7">
        <v>6</v>
      </c>
      <c r="C42" s="8">
        <v>3.6</v>
      </c>
    </row>
    <row r="43" spans="1:3" ht="13.95" customHeight="1">
      <c r="A43" s="7">
        <v>1987</v>
      </c>
      <c r="B43" s="7">
        <v>6</v>
      </c>
      <c r="C43" s="8">
        <v>4.38</v>
      </c>
    </row>
    <row r="44" spans="1:3" ht="13.95" customHeight="1">
      <c r="A44" s="7">
        <v>1988</v>
      </c>
      <c r="B44" s="7">
        <v>6</v>
      </c>
      <c r="C44" s="8">
        <v>4.5199999999999996</v>
      </c>
    </row>
    <row r="45" spans="1:3" ht="13.95" customHeight="1">
      <c r="A45" s="7">
        <v>1989</v>
      </c>
      <c r="B45" s="7">
        <v>6</v>
      </c>
      <c r="C45" s="8">
        <v>4.79</v>
      </c>
    </row>
    <row r="46" spans="1:3" ht="13.95" customHeight="1">
      <c r="A46" s="7">
        <v>1990</v>
      </c>
      <c r="B46" s="7">
        <v>6</v>
      </c>
      <c r="C46" s="8">
        <v>4.1399999999999997</v>
      </c>
    </row>
    <row r="47" spans="1:3" ht="13.95" customHeight="1">
      <c r="A47" s="7">
        <v>1991</v>
      </c>
      <c r="B47" s="7">
        <v>6</v>
      </c>
      <c r="C47" s="8">
        <v>3.79</v>
      </c>
    </row>
    <row r="48" spans="1:3" ht="13.95" customHeight="1">
      <c r="A48" s="7">
        <v>1992</v>
      </c>
      <c r="B48" s="7">
        <v>6</v>
      </c>
      <c r="C48" s="8">
        <v>3.49</v>
      </c>
    </row>
    <row r="49" spans="1:3" ht="13.95" customHeight="1">
      <c r="A49" s="7">
        <v>1993</v>
      </c>
      <c r="B49" s="7">
        <v>6</v>
      </c>
      <c r="C49" s="8">
        <v>3.32</v>
      </c>
    </row>
    <row r="50" spans="1:3" ht="13.95" customHeight="1">
      <c r="A50" s="7">
        <v>1994</v>
      </c>
      <c r="B50" s="7">
        <v>6</v>
      </c>
      <c r="C50" s="8">
        <v>3.25</v>
      </c>
    </row>
    <row r="51" spans="1:3" ht="13.95" customHeight="1">
      <c r="A51" s="7">
        <v>1995</v>
      </c>
      <c r="B51" s="7">
        <v>6</v>
      </c>
      <c r="C51" s="8">
        <v>3.32</v>
      </c>
    </row>
    <row r="52" spans="1:3" ht="13.95" customHeight="1">
      <c r="A52" s="7">
        <v>1996</v>
      </c>
      <c r="B52" s="7">
        <v>6</v>
      </c>
      <c r="C52" s="8">
        <v>2.84</v>
      </c>
    </row>
    <row r="53" spans="1:3" ht="13.95" customHeight="1">
      <c r="A53" s="7">
        <v>1997</v>
      </c>
      <c r="B53" s="7">
        <v>6</v>
      </c>
      <c r="C53" s="8">
        <v>2.86</v>
      </c>
    </row>
    <row r="54" spans="1:3" ht="13.95" customHeight="1">
      <c r="A54" s="7">
        <v>1998</v>
      </c>
      <c r="B54" s="7">
        <v>6</v>
      </c>
      <c r="C54" s="8">
        <v>2.4</v>
      </c>
    </row>
    <row r="55" spans="1:3" ht="13.95" customHeight="1"/>
    <row r="56" spans="1:3" ht="13.95" customHeight="1"/>
    <row r="57" spans="1:3" ht="13.95" customHeight="1"/>
    <row r="58" spans="1:3" ht="13.95" customHeight="1"/>
    <row r="59" spans="1:3" ht="13.95" customHeight="1"/>
    <row r="60" spans="1:3" ht="13.95" customHeight="1"/>
    <row r="61" spans="1:3" ht="13.95" customHeight="1"/>
    <row r="62" spans="1:3" ht="13.95" customHeight="1"/>
    <row r="63" spans="1:3" ht="13.95" customHeight="1"/>
    <row r="64" spans="1:3"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row r="152" ht="13.95" customHeight="1"/>
  </sheetData>
  <sortState xmlns:xlrd2="http://schemas.microsoft.com/office/spreadsheetml/2017/richdata2" ref="A2:C54">
    <sortCondition ref="B3:B54"/>
  </sortState>
  <pageMargins left="0.05" right="0.05" top="0.5" bottom="0.5" header="0" footer="0"/>
  <pageSetup orientation="portrait" horizontalDpi="300" verticalDpi="300"/>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93E7-C9C9-486F-949C-D792ECCFC298}">
  <dimension ref="A1:S219"/>
  <sheetViews>
    <sheetView zoomScale="80" zoomScaleNormal="80" workbookViewId="0">
      <pane ySplit="1" topLeftCell="A2" activePane="bottomLeft" state="frozen"/>
      <selection pane="bottomLeft"/>
    </sheetView>
  </sheetViews>
  <sheetFormatPr defaultColWidth="11.5546875" defaultRowHeight="13.2" customHeight="1"/>
  <cols>
    <col min="1" max="1" width="11.6640625" style="6" bestFit="1" customWidth="1"/>
    <col min="2" max="2" width="12.6640625" style="6" bestFit="1" customWidth="1"/>
    <col min="3" max="10" width="10.6640625" style="6" bestFit="1" customWidth="1"/>
    <col min="11" max="12" width="10.6640625" style="6" customWidth="1"/>
    <col min="13" max="16384" width="11.5546875" style="6"/>
  </cols>
  <sheetData>
    <row r="1" spans="1:19" ht="16.95" customHeight="1">
      <c r="A1" s="29" t="s">
        <v>304</v>
      </c>
      <c r="B1" s="29" t="s">
        <v>305</v>
      </c>
      <c r="C1" s="28" t="s">
        <v>338</v>
      </c>
      <c r="D1" s="28" t="s">
        <v>337</v>
      </c>
      <c r="E1" s="28" t="s">
        <v>336</v>
      </c>
      <c r="F1" s="28" t="s">
        <v>335</v>
      </c>
      <c r="G1" s="28" t="s">
        <v>334</v>
      </c>
      <c r="H1" s="28" t="s">
        <v>333</v>
      </c>
      <c r="I1" s="28" t="s">
        <v>332</v>
      </c>
      <c r="J1" s="28" t="s">
        <v>331</v>
      </c>
      <c r="K1" s="28"/>
      <c r="L1" s="28" t="s">
        <v>417</v>
      </c>
      <c r="M1" s="6" t="s">
        <v>345</v>
      </c>
      <c r="O1" s="6" t="s">
        <v>304</v>
      </c>
      <c r="P1" s="6" t="s">
        <v>305</v>
      </c>
      <c r="Q1" s="28" t="s">
        <v>417</v>
      </c>
      <c r="R1" s="6" t="s">
        <v>345</v>
      </c>
    </row>
    <row r="2" spans="1:19" ht="15" customHeight="1">
      <c r="A2" s="26">
        <v>1968</v>
      </c>
      <c r="B2" s="26">
        <v>4</v>
      </c>
      <c r="C2" s="42">
        <v>122</v>
      </c>
      <c r="D2" s="42">
        <v>123</v>
      </c>
      <c r="E2" s="42">
        <v>124</v>
      </c>
      <c r="F2" s="42">
        <v>125</v>
      </c>
      <c r="G2" s="42">
        <v>126</v>
      </c>
      <c r="H2" s="42">
        <v>127</v>
      </c>
      <c r="I2" s="42" t="s">
        <v>330</v>
      </c>
      <c r="J2" s="42" t="s">
        <v>330</v>
      </c>
      <c r="K2" s="42"/>
      <c r="L2" s="42"/>
    </row>
    <row r="3" spans="1:19" ht="15" customHeight="1">
      <c r="A3" s="26">
        <v>1969</v>
      </c>
      <c r="B3" s="26">
        <v>1</v>
      </c>
      <c r="C3" s="42">
        <v>124</v>
      </c>
      <c r="D3" s="42">
        <v>125</v>
      </c>
      <c r="E3" s="42">
        <v>126</v>
      </c>
      <c r="F3" s="42">
        <v>127</v>
      </c>
      <c r="G3" s="42">
        <v>127</v>
      </c>
      <c r="H3" s="42" t="s">
        <v>330</v>
      </c>
      <c r="I3" s="42" t="s">
        <v>330</v>
      </c>
      <c r="J3" s="42" t="s">
        <v>330</v>
      </c>
      <c r="K3" s="42"/>
      <c r="L3" s="42"/>
    </row>
    <row r="4" spans="1:19" ht="15" customHeight="1">
      <c r="A4" s="26">
        <v>1969</v>
      </c>
      <c r="B4" s="26">
        <v>2</v>
      </c>
      <c r="C4" s="42">
        <v>125</v>
      </c>
      <c r="D4" s="42">
        <v>126</v>
      </c>
      <c r="E4" s="42">
        <v>127</v>
      </c>
      <c r="F4" s="42">
        <v>128</v>
      </c>
      <c r="G4" s="42">
        <v>129</v>
      </c>
      <c r="H4" s="42" t="s">
        <v>330</v>
      </c>
      <c r="I4" s="42" t="s">
        <v>330</v>
      </c>
      <c r="J4" s="42" t="s">
        <v>330</v>
      </c>
      <c r="K4" s="42"/>
      <c r="L4" s="42"/>
    </row>
    <row r="5" spans="1:19" ht="15" customHeight="1">
      <c r="A5" s="26">
        <v>1969</v>
      </c>
      <c r="B5" s="26">
        <v>3</v>
      </c>
      <c r="C5" s="42">
        <v>127</v>
      </c>
      <c r="D5" s="42">
        <v>129</v>
      </c>
      <c r="E5" s="42">
        <v>130</v>
      </c>
      <c r="F5" s="42">
        <v>131</v>
      </c>
      <c r="G5" s="42">
        <v>132</v>
      </c>
      <c r="H5" s="42" t="s">
        <v>330</v>
      </c>
      <c r="I5" s="42" t="s">
        <v>330</v>
      </c>
      <c r="J5" s="42" t="s">
        <v>330</v>
      </c>
      <c r="K5" s="42"/>
      <c r="L5" s="42"/>
    </row>
    <row r="6" spans="1:19" ht="15" customHeight="1">
      <c r="A6" s="26">
        <v>1969</v>
      </c>
      <c r="B6" s="26">
        <v>4</v>
      </c>
      <c r="C6" s="42">
        <v>129</v>
      </c>
      <c r="D6" s="42">
        <v>131</v>
      </c>
      <c r="E6" s="42">
        <v>132</v>
      </c>
      <c r="F6" s="42">
        <v>133</v>
      </c>
      <c r="G6" s="42">
        <v>134</v>
      </c>
      <c r="H6" s="42">
        <v>135</v>
      </c>
      <c r="I6" s="42" t="s">
        <v>330</v>
      </c>
      <c r="J6" s="42" t="s">
        <v>330</v>
      </c>
      <c r="K6" s="42"/>
      <c r="L6" s="42"/>
    </row>
    <row r="7" spans="1:19" ht="15" customHeight="1">
      <c r="A7" s="26">
        <v>1970</v>
      </c>
      <c r="B7" s="26">
        <v>1</v>
      </c>
      <c r="C7" s="42">
        <v>131</v>
      </c>
      <c r="D7" s="42">
        <v>132</v>
      </c>
      <c r="E7" s="42">
        <v>133</v>
      </c>
      <c r="F7" s="42">
        <v>134</v>
      </c>
      <c r="G7" s="42">
        <v>135</v>
      </c>
      <c r="H7" s="42" t="s">
        <v>330</v>
      </c>
      <c r="I7" s="42" t="s">
        <v>330</v>
      </c>
      <c r="J7" s="42" t="s">
        <v>330</v>
      </c>
      <c r="K7" s="42"/>
      <c r="L7" s="42"/>
    </row>
    <row r="8" spans="1:19" ht="15" customHeight="1">
      <c r="A8" s="26">
        <v>1970</v>
      </c>
      <c r="B8" s="26">
        <v>2</v>
      </c>
      <c r="C8" s="42">
        <v>132</v>
      </c>
      <c r="D8" s="42">
        <v>134</v>
      </c>
      <c r="E8" s="42">
        <v>135</v>
      </c>
      <c r="F8" s="42">
        <v>136</v>
      </c>
      <c r="G8" s="42">
        <v>137</v>
      </c>
      <c r="H8" s="42">
        <v>138</v>
      </c>
      <c r="I8" s="42" t="s">
        <v>330</v>
      </c>
      <c r="J8" s="42" t="s">
        <v>330</v>
      </c>
      <c r="K8" s="42"/>
      <c r="L8" s="42" t="str">
        <f>_xlfn.CONCAT(A8,"Q",B8)</f>
        <v>1970Q2</v>
      </c>
      <c r="M8" s="27">
        <f>(H8/D8-1)*100</f>
        <v>2.9850746268656803</v>
      </c>
      <c r="O8" s="6">
        <v>1970</v>
      </c>
      <c r="P8" s="6">
        <v>2</v>
      </c>
      <c r="Q8" s="42" t="str">
        <f>_xlfn.CONCAT(O8,"Q",P8)</f>
        <v>1970Q2</v>
      </c>
      <c r="R8" s="27">
        <f>VLOOKUP(Q8,L8:M219,2)</f>
        <v>2.9850746268656803</v>
      </c>
    </row>
    <row r="9" spans="1:19" ht="15" customHeight="1">
      <c r="A9" s="26">
        <v>1970</v>
      </c>
      <c r="B9" s="26">
        <v>3</v>
      </c>
      <c r="C9" s="42">
        <v>134</v>
      </c>
      <c r="D9" s="42">
        <v>135</v>
      </c>
      <c r="E9" s="42">
        <v>136</v>
      </c>
      <c r="F9" s="42">
        <v>137.5</v>
      </c>
      <c r="G9" s="42">
        <v>139</v>
      </c>
      <c r="H9" s="42">
        <v>140</v>
      </c>
      <c r="I9" s="42" t="s">
        <v>330</v>
      </c>
      <c r="J9" s="42" t="s">
        <v>330</v>
      </c>
      <c r="K9" s="42"/>
      <c r="L9" s="42" t="str">
        <f t="shared" ref="L9:L72" si="0">_xlfn.CONCAT(A9,"Q",B9)</f>
        <v>1970Q3</v>
      </c>
      <c r="O9" s="6">
        <v>1971</v>
      </c>
      <c r="P9" s="6">
        <v>2</v>
      </c>
      <c r="Q9" s="42" t="str">
        <f t="shared" ref="Q9:Q61" si="1">_xlfn.CONCAT(O9,"Q",P9)</f>
        <v>1971Q2</v>
      </c>
      <c r="R9" s="27">
        <f t="shared" ref="R9:R61" si="2">VLOOKUP(Q9,L9:M220,2)</f>
        <v>3.4163701067615682</v>
      </c>
    </row>
    <row r="10" spans="1:19" ht="15" customHeight="1">
      <c r="A10" s="26">
        <v>1970</v>
      </c>
      <c r="B10" s="26">
        <v>4</v>
      </c>
      <c r="C10" s="42">
        <v>135.5</v>
      </c>
      <c r="D10" s="42">
        <v>136.94999999999999</v>
      </c>
      <c r="E10" s="42">
        <v>138.19999999999999</v>
      </c>
      <c r="F10" s="42">
        <v>139.5</v>
      </c>
      <c r="G10" s="42">
        <v>140.6</v>
      </c>
      <c r="H10" s="42">
        <v>141.80000000000001</v>
      </c>
      <c r="I10" s="42" t="s">
        <v>330</v>
      </c>
      <c r="J10" s="42" t="s">
        <v>330</v>
      </c>
      <c r="K10" s="42"/>
      <c r="L10" s="42" t="str">
        <f t="shared" si="0"/>
        <v>1970Q4</v>
      </c>
      <c r="O10" s="6">
        <v>1972</v>
      </c>
      <c r="P10" s="6">
        <v>2</v>
      </c>
      <c r="Q10" s="42" t="str">
        <f t="shared" si="1"/>
        <v>1972Q2</v>
      </c>
      <c r="R10" s="27">
        <f t="shared" si="2"/>
        <v>3.3857729138166981</v>
      </c>
    </row>
    <row r="11" spans="1:19" ht="15" customHeight="1">
      <c r="A11" s="26">
        <v>1971</v>
      </c>
      <c r="B11" s="26">
        <v>1</v>
      </c>
      <c r="C11" s="42">
        <v>137.4</v>
      </c>
      <c r="D11" s="42">
        <v>138.80000000000001</v>
      </c>
      <c r="E11" s="42">
        <v>140</v>
      </c>
      <c r="F11" s="42">
        <v>141.30000000000001</v>
      </c>
      <c r="G11" s="42">
        <v>142.5</v>
      </c>
      <c r="H11" s="42">
        <v>143.69999999999999</v>
      </c>
      <c r="I11" s="42" t="s">
        <v>330</v>
      </c>
      <c r="J11" s="42" t="s">
        <v>330</v>
      </c>
      <c r="K11" s="42"/>
      <c r="L11" s="42" t="str">
        <f t="shared" si="0"/>
        <v>1971Q1</v>
      </c>
      <c r="O11" s="6">
        <v>1973</v>
      </c>
      <c r="P11" s="6">
        <v>2</v>
      </c>
      <c r="Q11" s="42" t="str">
        <f t="shared" si="1"/>
        <v>1973Q2</v>
      </c>
      <c r="R11" s="27">
        <f t="shared" si="2"/>
        <v>3.7723362011912842</v>
      </c>
    </row>
    <row r="12" spans="1:19" ht="15" customHeight="1">
      <c r="A12" s="26">
        <v>1971</v>
      </c>
      <c r="B12" s="26">
        <v>2</v>
      </c>
      <c r="C12" s="42">
        <v>139.19999999999999</v>
      </c>
      <c r="D12" s="42">
        <v>140.5</v>
      </c>
      <c r="E12" s="42">
        <v>141.9</v>
      </c>
      <c r="F12" s="42">
        <v>143</v>
      </c>
      <c r="G12" s="42">
        <v>144.19999999999999</v>
      </c>
      <c r="H12" s="42">
        <v>145.30000000000001</v>
      </c>
      <c r="I12" s="42" t="s">
        <v>330</v>
      </c>
      <c r="J12" s="42" t="s">
        <v>330</v>
      </c>
      <c r="K12" s="42"/>
      <c r="L12" s="42" t="str">
        <f t="shared" si="0"/>
        <v>1971Q2</v>
      </c>
      <c r="M12" s="27">
        <f>(H12/D12-1)*100</f>
        <v>3.4163701067615682</v>
      </c>
      <c r="O12" s="6">
        <v>1974</v>
      </c>
      <c r="P12" s="6">
        <v>2</v>
      </c>
      <c r="Q12" s="42" t="str">
        <f t="shared" si="1"/>
        <v>1974Q2</v>
      </c>
      <c r="R12" s="27">
        <f t="shared" si="2"/>
        <v>5.6125528062764163</v>
      </c>
    </row>
    <row r="13" spans="1:19" ht="15" customHeight="1">
      <c r="A13" s="26">
        <v>1971</v>
      </c>
      <c r="B13" s="26">
        <v>3</v>
      </c>
      <c r="C13" s="42">
        <v>142.6</v>
      </c>
      <c r="D13" s="42">
        <v>143.5</v>
      </c>
      <c r="E13" s="42">
        <v>144.80000000000001</v>
      </c>
      <c r="F13" s="42">
        <v>145.69999999999999</v>
      </c>
      <c r="G13" s="42">
        <v>147</v>
      </c>
      <c r="H13" s="42">
        <v>148</v>
      </c>
      <c r="I13" s="42" t="s">
        <v>330</v>
      </c>
      <c r="J13" s="42" t="s">
        <v>330</v>
      </c>
      <c r="K13" s="42"/>
      <c r="L13" s="42" t="str">
        <f t="shared" si="0"/>
        <v>1971Q3</v>
      </c>
      <c r="O13" s="6">
        <v>1975</v>
      </c>
      <c r="P13" s="6">
        <v>2</v>
      </c>
      <c r="Q13" s="42" t="str">
        <f t="shared" si="1"/>
        <v>1975Q2</v>
      </c>
      <c r="R13" s="27">
        <f t="shared" si="2"/>
        <v>5.5917480998914249</v>
      </c>
    </row>
    <row r="14" spans="1:19" ht="15" customHeight="1">
      <c r="A14" s="26">
        <v>1971</v>
      </c>
      <c r="B14" s="26">
        <v>4</v>
      </c>
      <c r="C14" s="42">
        <v>142.30000000000001</v>
      </c>
      <c r="D14" s="42">
        <v>143.30000000000001</v>
      </c>
      <c r="E14" s="42">
        <v>144.5</v>
      </c>
      <c r="F14" s="42">
        <v>145.69999999999999</v>
      </c>
      <c r="G14" s="42">
        <v>146.9</v>
      </c>
      <c r="H14" s="42">
        <v>148.19999999999999</v>
      </c>
      <c r="I14" s="42" t="s">
        <v>330</v>
      </c>
      <c r="J14" s="42" t="s">
        <v>330</v>
      </c>
      <c r="K14" s="42"/>
      <c r="L14" s="42" t="str">
        <f t="shared" si="0"/>
        <v>1971Q4</v>
      </c>
      <c r="O14" s="6">
        <v>1976</v>
      </c>
      <c r="P14" s="6">
        <v>2</v>
      </c>
      <c r="Q14" s="42" t="str">
        <f t="shared" si="1"/>
        <v>1976Q2</v>
      </c>
      <c r="R14" s="70">
        <f>VLOOKUP(Q14,L14:M225,2)</f>
        <v>5.9001512859304217</v>
      </c>
    </row>
    <row r="15" spans="1:19" ht="15" customHeight="1">
      <c r="A15" s="26">
        <v>1972</v>
      </c>
      <c r="B15" s="26">
        <v>1</v>
      </c>
      <c r="C15" s="42">
        <v>142.69999999999999</v>
      </c>
      <c r="D15" s="42">
        <v>144.1</v>
      </c>
      <c r="E15" s="42">
        <v>145.30000000000001</v>
      </c>
      <c r="F15" s="42">
        <v>146.5</v>
      </c>
      <c r="G15" s="42">
        <v>147.80000000000001</v>
      </c>
      <c r="H15" s="42">
        <v>149.19999999999999</v>
      </c>
      <c r="I15" s="42" t="s">
        <v>330</v>
      </c>
      <c r="J15" s="42" t="s">
        <v>330</v>
      </c>
      <c r="K15" s="42"/>
      <c r="L15" s="42" t="str">
        <f t="shared" si="0"/>
        <v>1972Q1</v>
      </c>
      <c r="O15" s="6">
        <v>1976</v>
      </c>
      <c r="P15" s="6">
        <v>3</v>
      </c>
      <c r="Q15" s="42" t="str">
        <f t="shared" si="1"/>
        <v>1976Q3</v>
      </c>
      <c r="R15" s="27">
        <f t="shared" si="2"/>
        <v>6.0549777117384851</v>
      </c>
      <c r="S15" s="6" t="s">
        <v>2</v>
      </c>
    </row>
    <row r="16" spans="1:19" ht="15" customHeight="1">
      <c r="A16" s="26">
        <v>1972</v>
      </c>
      <c r="B16" s="26">
        <v>2</v>
      </c>
      <c r="C16" s="42">
        <v>145</v>
      </c>
      <c r="D16" s="42">
        <v>146.19999999999999</v>
      </c>
      <c r="E16" s="42">
        <v>147.4</v>
      </c>
      <c r="F16" s="42">
        <v>148.6</v>
      </c>
      <c r="G16" s="42">
        <v>150</v>
      </c>
      <c r="H16" s="42">
        <v>151.15</v>
      </c>
      <c r="I16" s="42" t="s">
        <v>330</v>
      </c>
      <c r="J16" s="42" t="s">
        <v>330</v>
      </c>
      <c r="K16" s="42"/>
      <c r="L16" s="42" t="str">
        <f t="shared" si="0"/>
        <v>1972Q2</v>
      </c>
      <c r="M16" s="27">
        <f>(H16/D16-1)*100</f>
        <v>3.3857729138166981</v>
      </c>
      <c r="O16" s="6">
        <v>1977</v>
      </c>
      <c r="P16" s="6">
        <v>3</v>
      </c>
      <c r="Q16" s="42" t="str">
        <f t="shared" si="1"/>
        <v>1977Q3</v>
      </c>
      <c r="R16" s="27">
        <f t="shared" si="2"/>
        <v>5.8988764044943798</v>
      </c>
    </row>
    <row r="17" spans="1:18" ht="15" customHeight="1">
      <c r="A17" s="26">
        <v>1972</v>
      </c>
      <c r="B17" s="26">
        <v>3</v>
      </c>
      <c r="C17" s="42">
        <v>145.4</v>
      </c>
      <c r="D17" s="42">
        <v>146.69999999999999</v>
      </c>
      <c r="E17" s="42">
        <v>147.94999999999999</v>
      </c>
      <c r="F17" s="42">
        <v>149.30000000000001</v>
      </c>
      <c r="G17" s="42">
        <v>150.6</v>
      </c>
      <c r="H17" s="42">
        <v>152</v>
      </c>
      <c r="I17" s="42" t="s">
        <v>330</v>
      </c>
      <c r="J17" s="42" t="s">
        <v>330</v>
      </c>
      <c r="K17" s="42"/>
      <c r="L17" s="42" t="str">
        <f t="shared" si="0"/>
        <v>1972Q3</v>
      </c>
      <c r="O17" s="6">
        <v>1978</v>
      </c>
      <c r="P17" s="6">
        <v>3</v>
      </c>
      <c r="Q17" s="42" t="str">
        <f t="shared" si="1"/>
        <v>1978Q3</v>
      </c>
      <c r="R17" s="27">
        <f t="shared" si="2"/>
        <v>6.9055374592833729</v>
      </c>
    </row>
    <row r="18" spans="1:18" ht="15" customHeight="1">
      <c r="A18" s="26">
        <v>1972</v>
      </c>
      <c r="B18" s="26">
        <v>4</v>
      </c>
      <c r="C18" s="42">
        <v>146.19999999999999</v>
      </c>
      <c r="D18" s="42">
        <v>147.30000000000001</v>
      </c>
      <c r="E18" s="42">
        <v>148.80000000000001</v>
      </c>
      <c r="F18" s="42">
        <v>150</v>
      </c>
      <c r="G18" s="42">
        <v>151.30000000000001</v>
      </c>
      <c r="H18" s="42">
        <v>152.75</v>
      </c>
      <c r="I18" s="42" t="s">
        <v>330</v>
      </c>
      <c r="J18" s="42" t="s">
        <v>330</v>
      </c>
      <c r="K18" s="42"/>
      <c r="L18" s="42" t="str">
        <f t="shared" si="0"/>
        <v>1972Q4</v>
      </c>
      <c r="O18" s="6">
        <v>1979</v>
      </c>
      <c r="P18" s="6">
        <v>3</v>
      </c>
      <c r="Q18" s="42" t="str">
        <f t="shared" si="1"/>
        <v>1979Q3</v>
      </c>
      <c r="R18" s="27">
        <f t="shared" si="2"/>
        <v>8.025059665871126</v>
      </c>
    </row>
    <row r="19" spans="1:18" ht="15" customHeight="1">
      <c r="A19" s="26">
        <v>1973</v>
      </c>
      <c r="B19" s="26">
        <v>1</v>
      </c>
      <c r="C19" s="42">
        <v>147.19999999999999</v>
      </c>
      <c r="D19" s="42">
        <v>148.9</v>
      </c>
      <c r="E19" s="42">
        <v>150.19999999999999</v>
      </c>
      <c r="F19" s="42">
        <v>151.6</v>
      </c>
      <c r="G19" s="42">
        <v>153</v>
      </c>
      <c r="H19" s="42">
        <v>154.5</v>
      </c>
      <c r="I19" s="42" t="s">
        <v>330</v>
      </c>
      <c r="J19" s="42" t="s">
        <v>330</v>
      </c>
      <c r="K19" s="42"/>
      <c r="L19" s="42" t="str">
        <f t="shared" si="0"/>
        <v>1973Q1</v>
      </c>
      <c r="O19" s="6">
        <v>1980</v>
      </c>
      <c r="P19" s="6">
        <v>3</v>
      </c>
      <c r="Q19" s="42" t="str">
        <f t="shared" si="1"/>
        <v>1980Q3</v>
      </c>
      <c r="R19" s="27">
        <f t="shared" si="2"/>
        <v>8.9339545080844083</v>
      </c>
    </row>
    <row r="20" spans="1:18" ht="15" customHeight="1">
      <c r="A20" s="26">
        <v>1973</v>
      </c>
      <c r="B20" s="26">
        <v>2</v>
      </c>
      <c r="C20" s="42">
        <v>149.4</v>
      </c>
      <c r="D20" s="42">
        <v>151.1</v>
      </c>
      <c r="E20" s="42">
        <v>152.69999999999999</v>
      </c>
      <c r="F20" s="42">
        <v>154</v>
      </c>
      <c r="G20" s="42">
        <v>155.5</v>
      </c>
      <c r="H20" s="42">
        <v>156.80000000000001</v>
      </c>
      <c r="I20" s="42" t="s">
        <v>330</v>
      </c>
      <c r="J20" s="42" t="s">
        <v>330</v>
      </c>
      <c r="K20" s="42"/>
      <c r="L20" s="42" t="str">
        <f t="shared" si="0"/>
        <v>1973Q2</v>
      </c>
      <c r="M20" s="27">
        <f>(H20/D20-1)*100</f>
        <v>3.7723362011912842</v>
      </c>
      <c r="O20" s="6">
        <v>1981</v>
      </c>
      <c r="P20" s="6">
        <v>3</v>
      </c>
      <c r="Q20" s="42" t="str">
        <f t="shared" si="1"/>
        <v>1981Q3</v>
      </c>
      <c r="R20" s="27">
        <f t="shared" si="2"/>
        <v>7.8028747433264822</v>
      </c>
    </row>
    <row r="21" spans="1:18" ht="15" customHeight="1">
      <c r="A21" s="26">
        <v>1973</v>
      </c>
      <c r="B21" s="26">
        <v>3</v>
      </c>
      <c r="C21" s="42">
        <v>154.4</v>
      </c>
      <c r="D21" s="42">
        <v>156.1</v>
      </c>
      <c r="E21" s="42">
        <v>158</v>
      </c>
      <c r="F21" s="42">
        <v>159.55000000000001</v>
      </c>
      <c r="G21" s="42">
        <v>161.1</v>
      </c>
      <c r="H21" s="42">
        <v>162.5</v>
      </c>
      <c r="I21" s="42" t="s">
        <v>330</v>
      </c>
      <c r="J21" s="42" t="s">
        <v>330</v>
      </c>
      <c r="K21" s="42"/>
      <c r="L21" s="42" t="str">
        <f t="shared" si="0"/>
        <v>1973Q3</v>
      </c>
      <c r="O21" s="6">
        <v>1982</v>
      </c>
      <c r="P21" s="6">
        <v>3</v>
      </c>
      <c r="Q21" s="42" t="str">
        <f t="shared" si="1"/>
        <v>1982Q3</v>
      </c>
      <c r="R21" s="27">
        <f t="shared" si="2"/>
        <v>5.8739255014326641</v>
      </c>
    </row>
    <row r="22" spans="1:18" ht="15" customHeight="1">
      <c r="A22" s="26">
        <v>1973</v>
      </c>
      <c r="B22" s="26">
        <v>4</v>
      </c>
      <c r="C22" s="42">
        <v>155.1</v>
      </c>
      <c r="D22" s="42">
        <v>157.5</v>
      </c>
      <c r="E22" s="42">
        <v>159.80000000000001</v>
      </c>
      <c r="F22" s="42">
        <v>162</v>
      </c>
      <c r="G22" s="42">
        <v>164</v>
      </c>
      <c r="H22" s="42">
        <v>165.95</v>
      </c>
      <c r="I22" s="42" t="s">
        <v>330</v>
      </c>
      <c r="J22" s="42" t="s">
        <v>330</v>
      </c>
      <c r="K22" s="42"/>
      <c r="L22" s="42" t="str">
        <f t="shared" si="0"/>
        <v>1973Q4</v>
      </c>
      <c r="O22" s="6">
        <v>1983</v>
      </c>
      <c r="P22" s="6">
        <v>3</v>
      </c>
      <c r="Q22" s="42" t="str">
        <f t="shared" si="1"/>
        <v>1983Q3</v>
      </c>
      <c r="R22" s="27">
        <f t="shared" si="2"/>
        <v>4.9493554327808553</v>
      </c>
    </row>
    <row r="23" spans="1:18" ht="15" customHeight="1">
      <c r="A23" s="26">
        <v>1974</v>
      </c>
      <c r="B23" s="26">
        <v>1</v>
      </c>
      <c r="C23" s="42">
        <v>158</v>
      </c>
      <c r="D23" s="42">
        <v>161</v>
      </c>
      <c r="E23" s="42">
        <v>163.6</v>
      </c>
      <c r="F23" s="42">
        <v>166</v>
      </c>
      <c r="G23" s="42">
        <v>168</v>
      </c>
      <c r="H23" s="42">
        <v>170.1</v>
      </c>
      <c r="I23" s="42" t="s">
        <v>330</v>
      </c>
      <c r="J23" s="42" t="s">
        <v>330</v>
      </c>
      <c r="K23" s="42"/>
      <c r="L23" s="42" t="str">
        <f t="shared" si="0"/>
        <v>1974Q1</v>
      </c>
      <c r="O23" s="6">
        <v>1984</v>
      </c>
      <c r="P23" s="6">
        <v>3</v>
      </c>
      <c r="Q23" s="42" t="str">
        <f t="shared" si="1"/>
        <v>1984Q3</v>
      </c>
      <c r="R23" s="27">
        <f t="shared" si="2"/>
        <v>4.7459893048128476</v>
      </c>
    </row>
    <row r="24" spans="1:18" ht="15" customHeight="1">
      <c r="A24" s="26">
        <v>1974</v>
      </c>
      <c r="B24" s="26">
        <v>2</v>
      </c>
      <c r="C24" s="42">
        <v>162.5</v>
      </c>
      <c r="D24" s="42">
        <v>165.7</v>
      </c>
      <c r="E24" s="42">
        <v>168.4</v>
      </c>
      <c r="F24" s="42">
        <v>171</v>
      </c>
      <c r="G24" s="42">
        <v>173.5</v>
      </c>
      <c r="H24" s="42">
        <v>175</v>
      </c>
      <c r="I24" s="42" t="s">
        <v>330</v>
      </c>
      <c r="J24" s="42" t="s">
        <v>330</v>
      </c>
      <c r="K24" s="42"/>
      <c r="L24" s="42" t="str">
        <f t="shared" si="0"/>
        <v>1974Q2</v>
      </c>
      <c r="M24" s="27">
        <f>(H24/D24-1)*100</f>
        <v>5.6125528062764163</v>
      </c>
      <c r="O24" s="6">
        <v>1985</v>
      </c>
      <c r="P24" s="6">
        <v>3</v>
      </c>
      <c r="Q24" s="42" t="str">
        <f t="shared" si="1"/>
        <v>1985Q3</v>
      </c>
      <c r="R24" s="27">
        <f t="shared" si="2"/>
        <v>4.2132416165090225</v>
      </c>
    </row>
    <row r="25" spans="1:18" ht="15" customHeight="1">
      <c r="A25" s="26">
        <v>1974</v>
      </c>
      <c r="B25" s="26">
        <v>3</v>
      </c>
      <c r="C25" s="42">
        <v>167.1</v>
      </c>
      <c r="D25" s="42">
        <v>170.5</v>
      </c>
      <c r="E25" s="42">
        <v>173.85</v>
      </c>
      <c r="F25" s="42">
        <v>176.7</v>
      </c>
      <c r="G25" s="42">
        <v>179.75</v>
      </c>
      <c r="H25" s="42" t="s">
        <v>330</v>
      </c>
      <c r="I25" s="42" t="s">
        <v>330</v>
      </c>
      <c r="J25" s="42" t="s">
        <v>330</v>
      </c>
      <c r="K25" s="42"/>
      <c r="L25" s="42" t="str">
        <f t="shared" si="0"/>
        <v>1974Q3</v>
      </c>
      <c r="O25" s="6">
        <v>1986</v>
      </c>
      <c r="P25" s="6">
        <v>3</v>
      </c>
      <c r="Q25" s="42" t="str">
        <f t="shared" si="1"/>
        <v>1986Q3</v>
      </c>
      <c r="R25" s="27">
        <f t="shared" si="2"/>
        <v>2.6155187445509931</v>
      </c>
    </row>
    <row r="26" spans="1:18" ht="15" customHeight="1">
      <c r="A26" s="26">
        <v>1974</v>
      </c>
      <c r="B26" s="26">
        <v>4</v>
      </c>
      <c r="C26" s="42">
        <v>172</v>
      </c>
      <c r="D26" s="42">
        <v>176.4</v>
      </c>
      <c r="E26" s="42">
        <v>180.25</v>
      </c>
      <c r="F26" s="42">
        <v>183.7</v>
      </c>
      <c r="G26" s="42">
        <v>186.95</v>
      </c>
      <c r="H26" s="42">
        <v>189.95</v>
      </c>
      <c r="I26" s="42" t="s">
        <v>330</v>
      </c>
      <c r="J26" s="42" t="s">
        <v>330</v>
      </c>
      <c r="K26" s="42"/>
      <c r="L26" s="42" t="str">
        <f t="shared" si="0"/>
        <v>1974Q4</v>
      </c>
      <c r="O26" s="6">
        <v>1987</v>
      </c>
      <c r="P26" s="6">
        <v>3</v>
      </c>
      <c r="Q26" s="42" t="str">
        <f t="shared" si="1"/>
        <v>1987Q3</v>
      </c>
      <c r="R26" s="27">
        <f t="shared" si="2"/>
        <v>4.1420118343195256</v>
      </c>
    </row>
    <row r="27" spans="1:18" ht="15" customHeight="1">
      <c r="A27" s="26">
        <v>1975</v>
      </c>
      <c r="B27" s="26">
        <v>1</v>
      </c>
      <c r="C27" s="42">
        <v>177.7</v>
      </c>
      <c r="D27" s="42">
        <v>181.6</v>
      </c>
      <c r="E27" s="42">
        <v>185.3</v>
      </c>
      <c r="F27" s="42">
        <v>188.7</v>
      </c>
      <c r="G27" s="42">
        <v>191.8</v>
      </c>
      <c r="H27" s="42">
        <v>194.75</v>
      </c>
      <c r="I27" s="42" t="s">
        <v>330</v>
      </c>
      <c r="J27" s="42" t="s">
        <v>330</v>
      </c>
      <c r="K27" s="42"/>
      <c r="L27" s="42" t="str">
        <f t="shared" si="0"/>
        <v>1975Q1</v>
      </c>
      <c r="O27" s="6">
        <v>1988</v>
      </c>
      <c r="P27" s="6">
        <v>3</v>
      </c>
      <c r="Q27" s="42" t="str">
        <f t="shared" si="1"/>
        <v>1988Q3</v>
      </c>
      <c r="R27" s="27">
        <f t="shared" si="2"/>
        <v>4.1837571780147575</v>
      </c>
    </row>
    <row r="28" spans="1:18" ht="15" customHeight="1">
      <c r="A28" s="26">
        <v>1975</v>
      </c>
      <c r="B28" s="26">
        <v>2</v>
      </c>
      <c r="C28" s="42">
        <v>181.4</v>
      </c>
      <c r="D28" s="42">
        <v>184.2</v>
      </c>
      <c r="E28" s="42">
        <v>186.9</v>
      </c>
      <c r="F28" s="42">
        <v>189.6</v>
      </c>
      <c r="G28" s="42">
        <v>192.1</v>
      </c>
      <c r="H28" s="42">
        <v>194.5</v>
      </c>
      <c r="I28" s="42" t="s">
        <v>330</v>
      </c>
      <c r="J28" s="42" t="s">
        <v>330</v>
      </c>
      <c r="K28" s="42"/>
      <c r="L28" s="42" t="str">
        <f t="shared" si="0"/>
        <v>1975Q2</v>
      </c>
      <c r="M28" s="27">
        <f>(H28/D28-1)*100</f>
        <v>5.5917480998914249</v>
      </c>
      <c r="O28" s="6">
        <v>1989</v>
      </c>
      <c r="P28" s="6">
        <v>3</v>
      </c>
      <c r="Q28" s="42" t="str">
        <f t="shared" si="1"/>
        <v>1989Q3</v>
      </c>
      <c r="R28" s="27">
        <f t="shared" si="2"/>
        <v>4.3205027494108483</v>
      </c>
    </row>
    <row r="29" spans="1:18" ht="15" customHeight="1">
      <c r="A29" s="26">
        <v>1975</v>
      </c>
      <c r="B29" s="26">
        <v>3</v>
      </c>
      <c r="C29" s="42">
        <v>183.9</v>
      </c>
      <c r="D29" s="42">
        <v>186.7</v>
      </c>
      <c r="E29" s="42">
        <v>189.5</v>
      </c>
      <c r="F29" s="42">
        <v>192</v>
      </c>
      <c r="G29" s="42">
        <v>194.7</v>
      </c>
      <c r="H29" s="42">
        <v>197.8</v>
      </c>
      <c r="I29" s="42" t="s">
        <v>330</v>
      </c>
      <c r="J29" s="42" t="s">
        <v>330</v>
      </c>
      <c r="K29" s="42"/>
      <c r="L29" s="42" t="str">
        <f t="shared" si="0"/>
        <v>1975Q3</v>
      </c>
      <c r="O29" s="6">
        <v>1990</v>
      </c>
      <c r="P29" s="6">
        <v>3</v>
      </c>
      <c r="Q29" s="42" t="str">
        <f t="shared" si="1"/>
        <v>1990Q3</v>
      </c>
      <c r="R29" s="27">
        <f t="shared" si="2"/>
        <v>4.3839758125472361</v>
      </c>
    </row>
    <row r="30" spans="1:18" ht="15" customHeight="1">
      <c r="A30" s="26">
        <v>1975</v>
      </c>
      <c r="B30" s="26">
        <v>4</v>
      </c>
      <c r="C30" s="42">
        <v>186.2</v>
      </c>
      <c r="D30" s="42">
        <v>189.25</v>
      </c>
      <c r="E30" s="42">
        <v>192</v>
      </c>
      <c r="F30" s="42">
        <v>195</v>
      </c>
      <c r="G30" s="42">
        <v>198</v>
      </c>
      <c r="H30" s="42">
        <v>201</v>
      </c>
      <c r="I30" s="42" t="s">
        <v>330</v>
      </c>
      <c r="J30" s="42" t="s">
        <v>330</v>
      </c>
      <c r="K30" s="42"/>
      <c r="L30" s="42" t="str">
        <f t="shared" si="0"/>
        <v>1975Q4</v>
      </c>
      <c r="O30" s="6">
        <v>1991</v>
      </c>
      <c r="P30" s="6">
        <v>3</v>
      </c>
      <c r="Q30" s="42" t="str">
        <f t="shared" si="1"/>
        <v>1991Q3</v>
      </c>
      <c r="R30" s="27">
        <f t="shared" si="2"/>
        <v>3.3527696793003159</v>
      </c>
    </row>
    <row r="31" spans="1:18" ht="15" customHeight="1">
      <c r="A31" s="26">
        <v>1976</v>
      </c>
      <c r="B31" s="26">
        <v>1</v>
      </c>
      <c r="C31" s="42">
        <v>129.19999999999999</v>
      </c>
      <c r="D31" s="42">
        <v>131</v>
      </c>
      <c r="E31" s="42">
        <v>133</v>
      </c>
      <c r="F31" s="42">
        <v>135</v>
      </c>
      <c r="G31" s="42">
        <v>137</v>
      </c>
      <c r="H31" s="42">
        <v>139.1</v>
      </c>
      <c r="I31" s="42" t="s">
        <v>330</v>
      </c>
      <c r="J31" s="42" t="s">
        <v>330</v>
      </c>
      <c r="K31" s="42"/>
      <c r="L31" s="42" t="str">
        <f t="shared" si="0"/>
        <v>1976Q1</v>
      </c>
      <c r="O31" s="6">
        <v>1992</v>
      </c>
      <c r="P31" s="6">
        <v>3</v>
      </c>
      <c r="Q31" s="42" t="str">
        <f t="shared" si="1"/>
        <v>1992Q3</v>
      </c>
      <c r="R31" s="27">
        <f t="shared" si="2"/>
        <v>2.790862667777616</v>
      </c>
    </row>
    <row r="32" spans="1:18" ht="15" customHeight="1">
      <c r="A32" s="26">
        <v>1976</v>
      </c>
      <c r="B32" s="26">
        <v>2</v>
      </c>
      <c r="C32" s="42">
        <v>130.5</v>
      </c>
      <c r="D32" s="42">
        <v>132.19999999999999</v>
      </c>
      <c r="E32" s="42">
        <v>134.1</v>
      </c>
      <c r="F32" s="42">
        <v>136.1</v>
      </c>
      <c r="G32" s="42">
        <v>138.05000000000001</v>
      </c>
      <c r="H32" s="42">
        <v>140</v>
      </c>
      <c r="I32" s="42" t="s">
        <v>330</v>
      </c>
      <c r="J32" s="42" t="s">
        <v>330</v>
      </c>
      <c r="K32" s="42"/>
      <c r="L32" s="42" t="str">
        <f t="shared" si="0"/>
        <v>1976Q2</v>
      </c>
      <c r="M32" s="27">
        <f>(H32/D32-1)*100</f>
        <v>5.9001512859304217</v>
      </c>
      <c r="O32" s="6">
        <v>1993</v>
      </c>
      <c r="P32" s="6">
        <v>3</v>
      </c>
      <c r="Q32" s="42" t="str">
        <f t="shared" si="1"/>
        <v>1993Q3</v>
      </c>
      <c r="R32" s="27">
        <f t="shared" si="2"/>
        <v>3.0522088353413857</v>
      </c>
    </row>
    <row r="33" spans="1:18" ht="15" customHeight="1">
      <c r="A33" s="26">
        <v>1976</v>
      </c>
      <c r="B33" s="26">
        <v>3</v>
      </c>
      <c r="C33" s="42">
        <v>132.80000000000001</v>
      </c>
      <c r="D33" s="42">
        <v>134.6</v>
      </c>
      <c r="E33" s="42">
        <v>136.55000000000001</v>
      </c>
      <c r="F33" s="42">
        <v>138.5</v>
      </c>
      <c r="G33" s="42">
        <v>140.5</v>
      </c>
      <c r="H33" s="42">
        <v>142.75</v>
      </c>
      <c r="I33" s="42" t="s">
        <v>330</v>
      </c>
      <c r="J33" s="42" t="s">
        <v>330</v>
      </c>
      <c r="K33" s="42"/>
      <c r="L33" s="42" t="str">
        <f t="shared" si="0"/>
        <v>1976Q3</v>
      </c>
      <c r="M33" s="27">
        <f>(H33/D33-1)*100</f>
        <v>6.0549777117384851</v>
      </c>
      <c r="O33" s="6">
        <v>1994</v>
      </c>
      <c r="P33" s="6">
        <v>3</v>
      </c>
      <c r="Q33" s="42" t="str">
        <f t="shared" si="1"/>
        <v>1994Q3</v>
      </c>
      <c r="R33" s="27">
        <f t="shared" si="2"/>
        <v>3.0516561514195573</v>
      </c>
    </row>
    <row r="34" spans="1:18" ht="15" customHeight="1">
      <c r="A34" s="26">
        <v>1976</v>
      </c>
      <c r="B34" s="26">
        <v>4</v>
      </c>
      <c r="C34" s="42">
        <v>134.4</v>
      </c>
      <c r="D34" s="42">
        <v>136.15</v>
      </c>
      <c r="E34" s="42">
        <v>138.1</v>
      </c>
      <c r="F34" s="42">
        <v>139.94999999999999</v>
      </c>
      <c r="G34" s="42">
        <v>141.94999999999999</v>
      </c>
      <c r="H34" s="42">
        <v>143.94999999999999</v>
      </c>
      <c r="I34" s="42" t="s">
        <v>330</v>
      </c>
      <c r="J34" s="42" t="s">
        <v>330</v>
      </c>
      <c r="K34" s="42"/>
      <c r="L34" s="42" t="str">
        <f t="shared" si="0"/>
        <v>1976Q4</v>
      </c>
      <c r="O34" s="6">
        <v>1995</v>
      </c>
      <c r="P34" s="6">
        <v>3</v>
      </c>
      <c r="Q34" s="42" t="str">
        <f t="shared" si="1"/>
        <v>1995Q3</v>
      </c>
      <c r="R34" s="27">
        <f t="shared" si="2"/>
        <v>2.5676861320102606</v>
      </c>
    </row>
    <row r="35" spans="1:18" ht="15" customHeight="1">
      <c r="A35" s="26">
        <v>1977</v>
      </c>
      <c r="B35" s="26">
        <v>1</v>
      </c>
      <c r="C35" s="42">
        <v>136.4</v>
      </c>
      <c r="D35" s="42">
        <v>138.19999999999999</v>
      </c>
      <c r="E35" s="42">
        <v>140.05000000000001</v>
      </c>
      <c r="F35" s="42">
        <v>141.94999999999999</v>
      </c>
      <c r="G35" s="42">
        <v>144.05000000000001</v>
      </c>
      <c r="H35" s="42">
        <v>146</v>
      </c>
      <c r="I35" s="42" t="s">
        <v>330</v>
      </c>
      <c r="J35" s="42" t="s">
        <v>330</v>
      </c>
      <c r="K35" s="42"/>
      <c r="L35" s="42" t="str">
        <f t="shared" si="0"/>
        <v>1977Q1</v>
      </c>
      <c r="O35" s="6">
        <v>1996</v>
      </c>
      <c r="P35" s="6">
        <v>3</v>
      </c>
      <c r="Q35" s="42" t="str">
        <f t="shared" si="1"/>
        <v>1996Q3</v>
      </c>
      <c r="R35" s="27">
        <f t="shared" si="2"/>
        <v>2.5049864007252953</v>
      </c>
    </row>
    <row r="36" spans="1:18" ht="15" customHeight="1">
      <c r="A36" s="26">
        <v>1977</v>
      </c>
      <c r="B36" s="26">
        <v>2</v>
      </c>
      <c r="C36" s="42">
        <v>138.19999999999999</v>
      </c>
      <c r="D36" s="42">
        <v>140.4</v>
      </c>
      <c r="E36" s="42">
        <v>142.5</v>
      </c>
      <c r="F36" s="42">
        <v>144.75</v>
      </c>
      <c r="G36" s="42">
        <v>146.9</v>
      </c>
      <c r="H36" s="42">
        <v>149.19999999999999</v>
      </c>
      <c r="I36" s="42" t="s">
        <v>330</v>
      </c>
      <c r="J36" s="42" t="s">
        <v>330</v>
      </c>
      <c r="K36" s="42"/>
      <c r="L36" s="42" t="str">
        <f t="shared" si="0"/>
        <v>1977Q2</v>
      </c>
      <c r="O36" s="6">
        <v>1997</v>
      </c>
      <c r="P36" s="6">
        <v>3</v>
      </c>
      <c r="Q36" s="42" t="str">
        <f t="shared" si="1"/>
        <v>1997Q3</v>
      </c>
      <c r="R36" s="27">
        <f t="shared" si="2"/>
        <v>2.4550462622086933</v>
      </c>
    </row>
    <row r="37" spans="1:18" ht="15" customHeight="1">
      <c r="A37" s="26">
        <v>1977</v>
      </c>
      <c r="B37" s="26">
        <v>3</v>
      </c>
      <c r="C37" s="42">
        <v>140.4</v>
      </c>
      <c r="D37" s="42">
        <v>142.4</v>
      </c>
      <c r="E37" s="42">
        <v>144.69999999999999</v>
      </c>
      <c r="F37" s="42">
        <v>146.80000000000001</v>
      </c>
      <c r="G37" s="42">
        <v>148.80000000000001</v>
      </c>
      <c r="H37" s="42">
        <v>150.80000000000001</v>
      </c>
      <c r="I37" s="42" t="s">
        <v>330</v>
      </c>
      <c r="J37" s="42" t="s">
        <v>330</v>
      </c>
      <c r="K37" s="42"/>
      <c r="L37" s="42" t="str">
        <f t="shared" si="0"/>
        <v>1977Q3</v>
      </c>
      <c r="M37" s="27">
        <f>(H37/D37-1)*100</f>
        <v>5.8988764044943798</v>
      </c>
      <c r="O37" s="6">
        <v>1998</v>
      </c>
      <c r="P37" s="6">
        <v>3</v>
      </c>
      <c r="Q37" s="42" t="str">
        <f t="shared" si="1"/>
        <v>1998Q3</v>
      </c>
      <c r="R37" s="27">
        <f t="shared" si="2"/>
        <v>2.0344897832652808</v>
      </c>
    </row>
    <row r="38" spans="1:18" ht="15" customHeight="1">
      <c r="A38" s="26">
        <v>1977</v>
      </c>
      <c r="B38" s="26">
        <v>4</v>
      </c>
      <c r="C38" s="42">
        <v>142.30000000000001</v>
      </c>
      <c r="D38" s="42">
        <v>144.4</v>
      </c>
      <c r="E38" s="42">
        <v>146.5</v>
      </c>
      <c r="F38" s="42">
        <v>148.6</v>
      </c>
      <c r="G38" s="42">
        <v>150.80000000000001</v>
      </c>
      <c r="H38" s="42">
        <v>153</v>
      </c>
      <c r="I38" s="42" t="s">
        <v>330</v>
      </c>
      <c r="J38" s="42" t="s">
        <v>330</v>
      </c>
      <c r="K38" s="42"/>
      <c r="L38" s="42" t="str">
        <f t="shared" si="0"/>
        <v>1977Q4</v>
      </c>
      <c r="O38" s="6">
        <v>1999</v>
      </c>
      <c r="P38" s="6">
        <v>3</v>
      </c>
      <c r="Q38" s="42" t="str">
        <f t="shared" si="1"/>
        <v>1999Q3</v>
      </c>
      <c r="R38" s="27">
        <f t="shared" si="2"/>
        <v>1.867468300228059</v>
      </c>
    </row>
    <row r="39" spans="1:18" ht="15" customHeight="1">
      <c r="A39" s="26">
        <v>1978</v>
      </c>
      <c r="B39" s="26">
        <v>1</v>
      </c>
      <c r="C39" s="42">
        <v>144.30000000000001</v>
      </c>
      <c r="D39" s="42">
        <v>146.5</v>
      </c>
      <c r="E39" s="42">
        <v>148.75</v>
      </c>
      <c r="F39" s="42">
        <v>150.94999999999999</v>
      </c>
      <c r="G39" s="42">
        <v>153.25</v>
      </c>
      <c r="H39" s="42">
        <v>155.15</v>
      </c>
      <c r="I39" s="42" t="s">
        <v>330</v>
      </c>
      <c r="J39" s="42" t="s">
        <v>330</v>
      </c>
      <c r="K39" s="42"/>
      <c r="L39" s="42" t="str">
        <f t="shared" si="0"/>
        <v>1978Q1</v>
      </c>
      <c r="O39" s="6">
        <v>2000</v>
      </c>
      <c r="P39" s="6">
        <v>3</v>
      </c>
      <c r="Q39" s="42" t="str">
        <f t="shared" si="1"/>
        <v>2000Q3</v>
      </c>
      <c r="R39" s="27">
        <f t="shared" si="2"/>
        <v>2.3743016759776525</v>
      </c>
    </row>
    <row r="40" spans="1:18" ht="15" customHeight="1">
      <c r="A40" s="26">
        <v>1978</v>
      </c>
      <c r="B40" s="26">
        <v>2</v>
      </c>
      <c r="C40" s="42">
        <v>146.69999999999999</v>
      </c>
      <c r="D40" s="42">
        <v>149.25</v>
      </c>
      <c r="E40" s="42">
        <v>151.6</v>
      </c>
      <c r="F40" s="42">
        <v>154.1</v>
      </c>
      <c r="G40" s="42">
        <v>156.5</v>
      </c>
      <c r="H40" s="42">
        <v>159</v>
      </c>
      <c r="I40" s="42" t="s">
        <v>330</v>
      </c>
      <c r="J40" s="42" t="s">
        <v>330</v>
      </c>
      <c r="K40" s="42"/>
      <c r="L40" s="42" t="str">
        <f t="shared" si="0"/>
        <v>1978Q2</v>
      </c>
      <c r="O40" s="6">
        <v>2001</v>
      </c>
      <c r="P40" s="6">
        <v>3</v>
      </c>
      <c r="Q40" s="42" t="str">
        <f t="shared" si="1"/>
        <v>2001Q3</v>
      </c>
      <c r="R40" s="27">
        <f t="shared" si="2"/>
        <v>2.0890559161826694</v>
      </c>
    </row>
    <row r="41" spans="1:18" ht="15" customHeight="1">
      <c r="A41" s="26">
        <v>1978</v>
      </c>
      <c r="B41" s="26">
        <v>3</v>
      </c>
      <c r="C41" s="42">
        <v>150.69999999999999</v>
      </c>
      <c r="D41" s="42">
        <v>153.5</v>
      </c>
      <c r="E41" s="42">
        <v>156.1</v>
      </c>
      <c r="F41" s="42">
        <v>158.6</v>
      </c>
      <c r="G41" s="42">
        <v>161.30000000000001</v>
      </c>
      <c r="H41" s="42">
        <v>164.1</v>
      </c>
      <c r="I41" s="42" t="s">
        <v>330</v>
      </c>
      <c r="J41" s="42" t="s">
        <v>330</v>
      </c>
      <c r="K41" s="42"/>
      <c r="L41" s="42" t="str">
        <f t="shared" si="0"/>
        <v>1978Q3</v>
      </c>
      <c r="M41" s="27">
        <f>(H41/D41-1)*100</f>
        <v>6.9055374592833729</v>
      </c>
      <c r="O41" s="6">
        <v>2002</v>
      </c>
      <c r="P41" s="6">
        <v>3</v>
      </c>
      <c r="Q41" s="42" t="str">
        <f t="shared" si="1"/>
        <v>2002Q3</v>
      </c>
      <c r="R41" s="27">
        <f t="shared" si="2"/>
        <v>1.8935978358881833</v>
      </c>
    </row>
    <row r="42" spans="1:18" ht="15" customHeight="1">
      <c r="A42" s="26">
        <v>1978</v>
      </c>
      <c r="B42" s="26">
        <v>4</v>
      </c>
      <c r="C42" s="42">
        <v>153.6</v>
      </c>
      <c r="D42" s="42">
        <v>156.5</v>
      </c>
      <c r="E42" s="42">
        <v>159.15</v>
      </c>
      <c r="F42" s="42">
        <v>161.94999999999999</v>
      </c>
      <c r="G42" s="42">
        <v>164.7</v>
      </c>
      <c r="H42" s="42">
        <v>167.6</v>
      </c>
      <c r="I42" s="42" t="s">
        <v>330</v>
      </c>
      <c r="J42" s="42" t="s">
        <v>330</v>
      </c>
      <c r="K42" s="42"/>
      <c r="L42" s="42" t="str">
        <f t="shared" si="0"/>
        <v>1978Q4</v>
      </c>
      <c r="O42" s="6">
        <v>2003</v>
      </c>
      <c r="P42" s="6">
        <v>3</v>
      </c>
      <c r="Q42" s="42" t="str">
        <f t="shared" si="1"/>
        <v>2003Q3</v>
      </c>
      <c r="R42" s="27">
        <f t="shared" si="2"/>
        <v>1.7226215118913313</v>
      </c>
    </row>
    <row r="43" spans="1:18" ht="15" customHeight="1">
      <c r="A43" s="26">
        <v>1979</v>
      </c>
      <c r="B43" s="26">
        <v>1</v>
      </c>
      <c r="C43" s="42">
        <v>156.5</v>
      </c>
      <c r="D43" s="42">
        <v>159.69999999999999</v>
      </c>
      <c r="E43" s="42">
        <v>162.69999999999999</v>
      </c>
      <c r="F43" s="42">
        <v>165.6</v>
      </c>
      <c r="G43" s="42">
        <v>168.5</v>
      </c>
      <c r="H43" s="42">
        <v>171.4</v>
      </c>
      <c r="I43" s="42" t="s">
        <v>330</v>
      </c>
      <c r="J43" s="42" t="s">
        <v>330</v>
      </c>
      <c r="K43" s="42"/>
      <c r="L43" s="42" t="str">
        <f t="shared" si="0"/>
        <v>1979Q1</v>
      </c>
      <c r="O43" s="6">
        <v>2004</v>
      </c>
      <c r="P43" s="6">
        <v>3</v>
      </c>
      <c r="Q43" s="42" t="str">
        <f t="shared" si="1"/>
        <v>2004Q3</v>
      </c>
      <c r="R43" s="27">
        <f t="shared" si="2"/>
        <v>2.1528327230573963</v>
      </c>
    </row>
    <row r="44" spans="1:18" ht="15" customHeight="1">
      <c r="A44" s="26">
        <v>1979</v>
      </c>
      <c r="B44" s="26">
        <v>2</v>
      </c>
      <c r="C44" s="42">
        <v>159.9</v>
      </c>
      <c r="D44" s="42">
        <v>163.35</v>
      </c>
      <c r="E44" s="42">
        <v>166.7</v>
      </c>
      <c r="F44" s="42">
        <v>170</v>
      </c>
      <c r="G44" s="42">
        <v>173.05</v>
      </c>
      <c r="H44" s="42">
        <v>176.3</v>
      </c>
      <c r="I44" s="42" t="s">
        <v>330</v>
      </c>
      <c r="J44" s="42" t="s">
        <v>330</v>
      </c>
      <c r="K44" s="42"/>
      <c r="L44" s="42" t="str">
        <f t="shared" si="0"/>
        <v>1979Q2</v>
      </c>
      <c r="O44" s="6">
        <v>2005</v>
      </c>
      <c r="P44" s="6">
        <v>3</v>
      </c>
      <c r="Q44" s="42" t="str">
        <f t="shared" si="1"/>
        <v>2005Q3</v>
      </c>
      <c r="R44" s="27">
        <f t="shared" si="2"/>
        <v>2.2451780812150268</v>
      </c>
    </row>
    <row r="45" spans="1:18" ht="15" customHeight="1">
      <c r="A45" s="26">
        <v>1979</v>
      </c>
      <c r="B45" s="26">
        <v>3</v>
      </c>
      <c r="C45" s="42">
        <v>164</v>
      </c>
      <c r="D45" s="42">
        <v>167.6</v>
      </c>
      <c r="E45" s="42">
        <v>171.1</v>
      </c>
      <c r="F45" s="42">
        <v>174.3</v>
      </c>
      <c r="G45" s="42">
        <v>178</v>
      </c>
      <c r="H45" s="42">
        <v>181.05</v>
      </c>
      <c r="I45" s="42" t="s">
        <v>330</v>
      </c>
      <c r="J45" s="42" t="s">
        <v>330</v>
      </c>
      <c r="K45" s="42"/>
      <c r="L45" s="42" t="str">
        <f t="shared" si="0"/>
        <v>1979Q3</v>
      </c>
      <c r="M45" s="27">
        <f>(H45/D45-1)*100</f>
        <v>8.025059665871126</v>
      </c>
      <c r="O45" s="6">
        <v>2006</v>
      </c>
      <c r="P45" s="6">
        <v>3</v>
      </c>
      <c r="Q45" s="42" t="str">
        <f t="shared" si="1"/>
        <v>2006Q3</v>
      </c>
      <c r="R45" s="27">
        <f t="shared" si="2"/>
        <v>2.3917811975185943</v>
      </c>
    </row>
    <row r="46" spans="1:18" ht="15" customHeight="1">
      <c r="A46" s="26">
        <v>1979</v>
      </c>
      <c r="B46" s="26">
        <v>4</v>
      </c>
      <c r="C46" s="42">
        <v>167.1</v>
      </c>
      <c r="D46" s="42">
        <v>171</v>
      </c>
      <c r="E46" s="42">
        <v>174.4</v>
      </c>
      <c r="F46" s="42">
        <v>178</v>
      </c>
      <c r="G46" s="42">
        <v>181.6</v>
      </c>
      <c r="H46" s="42">
        <v>185</v>
      </c>
      <c r="I46" s="42" t="s">
        <v>330</v>
      </c>
      <c r="J46" s="42" t="s">
        <v>330</v>
      </c>
      <c r="K46" s="42"/>
      <c r="L46" s="42" t="str">
        <f t="shared" si="0"/>
        <v>1979Q4</v>
      </c>
      <c r="O46" s="6">
        <v>2007</v>
      </c>
      <c r="P46" s="6">
        <v>3</v>
      </c>
      <c r="Q46" s="42" t="str">
        <f t="shared" si="1"/>
        <v>2007Q3</v>
      </c>
      <c r="R46" s="27">
        <f t="shared" si="2"/>
        <v>2.2673089613083786</v>
      </c>
    </row>
    <row r="47" spans="1:18" ht="15" customHeight="1">
      <c r="A47" s="26">
        <v>1980</v>
      </c>
      <c r="B47" s="26">
        <v>1</v>
      </c>
      <c r="C47" s="42">
        <v>170.7</v>
      </c>
      <c r="D47" s="42">
        <v>174.8</v>
      </c>
      <c r="E47" s="42">
        <v>178.6</v>
      </c>
      <c r="F47" s="42">
        <v>182.5</v>
      </c>
      <c r="G47" s="42">
        <v>186</v>
      </c>
      <c r="H47" s="42">
        <v>190</v>
      </c>
      <c r="I47" s="42" t="s">
        <v>330</v>
      </c>
      <c r="J47" s="42" t="s">
        <v>330</v>
      </c>
      <c r="K47" s="42"/>
      <c r="L47" s="42" t="str">
        <f t="shared" si="0"/>
        <v>1980Q1</v>
      </c>
      <c r="O47" s="6">
        <v>2008</v>
      </c>
      <c r="P47" s="6">
        <v>3</v>
      </c>
      <c r="Q47" s="42" t="str">
        <f t="shared" si="1"/>
        <v>2008Q3</v>
      </c>
      <c r="R47" s="27">
        <f t="shared" si="2"/>
        <v>2.2276838427933265</v>
      </c>
    </row>
    <row r="48" spans="1:18" ht="15" customHeight="1">
      <c r="A48" s="26">
        <v>1980</v>
      </c>
      <c r="B48" s="26">
        <v>2</v>
      </c>
      <c r="C48" s="42">
        <v>174.5</v>
      </c>
      <c r="D48" s="42">
        <v>178.7</v>
      </c>
      <c r="E48" s="42">
        <v>182.9</v>
      </c>
      <c r="F48" s="42">
        <v>186.6</v>
      </c>
      <c r="G48" s="42">
        <v>190.4</v>
      </c>
      <c r="H48" s="42">
        <v>194.5</v>
      </c>
      <c r="I48" s="42" t="s">
        <v>330</v>
      </c>
      <c r="J48" s="42" t="s">
        <v>330</v>
      </c>
      <c r="K48" s="42"/>
      <c r="L48" s="42" t="str">
        <f t="shared" si="0"/>
        <v>1980Q2</v>
      </c>
      <c r="O48" s="6">
        <v>2009</v>
      </c>
      <c r="P48" s="6">
        <v>3</v>
      </c>
      <c r="Q48" s="42" t="str">
        <f t="shared" si="1"/>
        <v>2009Q3</v>
      </c>
      <c r="R48" s="27">
        <f t="shared" si="2"/>
        <v>1.4576145336640867</v>
      </c>
    </row>
    <row r="49" spans="1:18" ht="15" customHeight="1">
      <c r="A49" s="26">
        <v>1980</v>
      </c>
      <c r="B49" s="26">
        <v>3</v>
      </c>
      <c r="C49" s="42">
        <v>178.9</v>
      </c>
      <c r="D49" s="42">
        <v>182.45</v>
      </c>
      <c r="E49" s="42">
        <v>186.7</v>
      </c>
      <c r="F49" s="42">
        <v>190.55</v>
      </c>
      <c r="G49" s="42">
        <v>194.7</v>
      </c>
      <c r="H49" s="42">
        <v>198.75</v>
      </c>
      <c r="I49" s="42" t="s">
        <v>330</v>
      </c>
      <c r="J49" s="42" t="s">
        <v>330</v>
      </c>
      <c r="K49" s="42"/>
      <c r="L49" s="42" t="str">
        <f t="shared" si="0"/>
        <v>1980Q3</v>
      </c>
      <c r="M49" s="27">
        <f>(H49/D49-1)*100</f>
        <v>8.9339545080844083</v>
      </c>
      <c r="O49" s="6">
        <v>2010</v>
      </c>
      <c r="P49" s="6">
        <v>3</v>
      </c>
      <c r="Q49" s="42" t="str">
        <f t="shared" si="1"/>
        <v>2010Q3</v>
      </c>
      <c r="R49" s="27">
        <f t="shared" si="2"/>
        <v>1.5025993687891814</v>
      </c>
    </row>
    <row r="50" spans="1:18" ht="15" customHeight="1">
      <c r="A50" s="26">
        <v>1980</v>
      </c>
      <c r="B50" s="26">
        <v>4</v>
      </c>
      <c r="C50" s="42">
        <v>182.9</v>
      </c>
      <c r="D50" s="42">
        <v>187.25</v>
      </c>
      <c r="E50" s="42">
        <v>191.85</v>
      </c>
      <c r="F50" s="42">
        <v>196</v>
      </c>
      <c r="G50" s="42">
        <v>200.15</v>
      </c>
      <c r="H50" s="42">
        <v>204.8</v>
      </c>
      <c r="I50" s="42" t="s">
        <v>330</v>
      </c>
      <c r="J50" s="42" t="s">
        <v>330</v>
      </c>
      <c r="K50" s="42"/>
      <c r="L50" s="42" t="str">
        <f t="shared" si="0"/>
        <v>1980Q4</v>
      </c>
      <c r="O50" s="6">
        <v>2011</v>
      </c>
      <c r="P50" s="6">
        <v>3</v>
      </c>
      <c r="Q50" s="42" t="str">
        <f t="shared" si="1"/>
        <v>2011Q3</v>
      </c>
      <c r="R50" s="27">
        <f t="shared" si="2"/>
        <v>1.8873755837788719</v>
      </c>
    </row>
    <row r="51" spans="1:18" ht="15" customHeight="1">
      <c r="A51" s="26">
        <v>1981</v>
      </c>
      <c r="B51" s="26">
        <v>1</v>
      </c>
      <c r="C51" s="42">
        <v>184</v>
      </c>
      <c r="D51" s="42">
        <v>188.15</v>
      </c>
      <c r="E51" s="42">
        <v>192.5</v>
      </c>
      <c r="F51" s="42">
        <v>196.9</v>
      </c>
      <c r="G51" s="42">
        <v>201.15</v>
      </c>
      <c r="H51" s="42">
        <v>205.2</v>
      </c>
      <c r="I51" s="42" t="s">
        <v>330</v>
      </c>
      <c r="J51" s="42" t="s">
        <v>330</v>
      </c>
      <c r="K51" s="42"/>
      <c r="L51" s="42" t="str">
        <f t="shared" si="0"/>
        <v>1981Q1</v>
      </c>
      <c r="O51" s="6">
        <v>2012</v>
      </c>
      <c r="P51" s="6">
        <v>3</v>
      </c>
      <c r="Q51" s="42" t="str">
        <f t="shared" si="1"/>
        <v>2012Q3</v>
      </c>
      <c r="R51" s="27">
        <f t="shared" si="2"/>
        <v>1.8588000889758982</v>
      </c>
    </row>
    <row r="52" spans="1:18" ht="15" customHeight="1">
      <c r="A52" s="26">
        <v>1981</v>
      </c>
      <c r="B52" s="26">
        <v>2</v>
      </c>
      <c r="C52" s="42">
        <v>187.55</v>
      </c>
      <c r="D52" s="42">
        <v>191.85</v>
      </c>
      <c r="E52" s="42">
        <v>195.8</v>
      </c>
      <c r="F52" s="42">
        <v>200.05</v>
      </c>
      <c r="G52" s="42">
        <v>204</v>
      </c>
      <c r="H52" s="42">
        <v>208.5</v>
      </c>
      <c r="I52" s="42" t="s">
        <v>330</v>
      </c>
      <c r="J52" s="42" t="s">
        <v>330</v>
      </c>
      <c r="K52" s="42"/>
      <c r="L52" s="42" t="str">
        <f t="shared" si="0"/>
        <v>1981Q2</v>
      </c>
      <c r="O52" s="6">
        <v>2013</v>
      </c>
      <c r="P52" s="6">
        <v>3</v>
      </c>
      <c r="Q52" s="42" t="str">
        <f t="shared" si="1"/>
        <v>2013Q3</v>
      </c>
      <c r="R52" s="27">
        <f t="shared" si="2"/>
        <v>1.8131350309691152</v>
      </c>
    </row>
    <row r="53" spans="1:18" ht="15" customHeight="1">
      <c r="A53" s="26">
        <v>1981</v>
      </c>
      <c r="B53" s="26">
        <v>3</v>
      </c>
      <c r="C53" s="42">
        <v>191.2</v>
      </c>
      <c r="D53" s="42">
        <v>194.8</v>
      </c>
      <c r="E53" s="42">
        <v>198.8</v>
      </c>
      <c r="F53" s="42">
        <v>202.1</v>
      </c>
      <c r="G53" s="42">
        <v>205.4</v>
      </c>
      <c r="H53" s="42">
        <v>210</v>
      </c>
      <c r="I53" s="42">
        <v>193</v>
      </c>
      <c r="J53" s="42">
        <v>208.45</v>
      </c>
      <c r="K53" s="42"/>
      <c r="L53" s="42" t="str">
        <f t="shared" si="0"/>
        <v>1981Q3</v>
      </c>
      <c r="M53" s="27">
        <f>(H53/D53-1)*100</f>
        <v>7.8028747433264822</v>
      </c>
      <c r="O53" s="6">
        <v>2014</v>
      </c>
      <c r="P53" s="6">
        <v>3</v>
      </c>
      <c r="Q53" s="42" t="str">
        <f t="shared" si="1"/>
        <v>2014Q3</v>
      </c>
      <c r="R53" s="27">
        <f t="shared" si="2"/>
        <v>1.9660189932282801</v>
      </c>
    </row>
    <row r="54" spans="1:18" ht="15" customHeight="1">
      <c r="A54" s="26">
        <v>1981</v>
      </c>
      <c r="B54" s="26">
        <v>4</v>
      </c>
      <c r="C54" s="42">
        <v>195.4</v>
      </c>
      <c r="D54" s="42">
        <v>199.5</v>
      </c>
      <c r="E54" s="42">
        <v>203.2</v>
      </c>
      <c r="F54" s="42">
        <v>206.9</v>
      </c>
      <c r="G54" s="42">
        <v>210.5</v>
      </c>
      <c r="H54" s="42">
        <v>214.5</v>
      </c>
      <c r="I54" s="42">
        <v>193.6</v>
      </c>
      <c r="J54" s="42">
        <v>208.8</v>
      </c>
      <c r="K54" s="42"/>
      <c r="L54" s="42" t="str">
        <f t="shared" si="0"/>
        <v>1981Q4</v>
      </c>
      <c r="O54" s="6">
        <v>2015</v>
      </c>
      <c r="P54" s="6">
        <v>3</v>
      </c>
      <c r="Q54" s="42" t="str">
        <f t="shared" si="1"/>
        <v>2015Q3</v>
      </c>
      <c r="R54" s="27">
        <f t="shared" si="2"/>
        <v>1.7656127709569924</v>
      </c>
    </row>
    <row r="55" spans="1:18" ht="15" customHeight="1">
      <c r="A55" s="26">
        <v>1982</v>
      </c>
      <c r="B55" s="26">
        <v>1</v>
      </c>
      <c r="C55" s="42">
        <v>199.6</v>
      </c>
      <c r="D55" s="42">
        <v>203</v>
      </c>
      <c r="E55" s="42">
        <v>206.15</v>
      </c>
      <c r="F55" s="42">
        <v>209.7</v>
      </c>
      <c r="G55" s="42">
        <v>213.4</v>
      </c>
      <c r="H55" s="42">
        <v>217.25</v>
      </c>
      <c r="I55" s="42">
        <v>208</v>
      </c>
      <c r="J55" s="42">
        <v>223</v>
      </c>
      <c r="K55" s="42"/>
      <c r="L55" s="42" t="str">
        <f t="shared" si="0"/>
        <v>1982Q1</v>
      </c>
      <c r="O55" s="6">
        <v>2016</v>
      </c>
      <c r="P55" s="6">
        <v>3</v>
      </c>
      <c r="Q55" s="42" t="str">
        <f t="shared" si="1"/>
        <v>2016Q3</v>
      </c>
      <c r="R55" s="27">
        <f t="shared" si="2"/>
        <v>1.8891574894798202</v>
      </c>
    </row>
    <row r="56" spans="1:18" ht="15" customHeight="1">
      <c r="A56" s="26">
        <v>1982</v>
      </c>
      <c r="B56" s="26">
        <v>2</v>
      </c>
      <c r="C56" s="42">
        <v>201.9</v>
      </c>
      <c r="D56" s="42">
        <v>204.4</v>
      </c>
      <c r="E56" s="42">
        <v>207.35</v>
      </c>
      <c r="F56" s="42">
        <v>210.7</v>
      </c>
      <c r="G56" s="42">
        <v>214</v>
      </c>
      <c r="H56" s="42">
        <v>217.15</v>
      </c>
      <c r="I56" s="42">
        <v>206.1</v>
      </c>
      <c r="J56" s="42">
        <v>219</v>
      </c>
      <c r="K56" s="42"/>
      <c r="L56" s="42" t="str">
        <f t="shared" si="0"/>
        <v>1982Q2</v>
      </c>
      <c r="O56" s="6">
        <v>2017</v>
      </c>
      <c r="P56" s="6">
        <v>3</v>
      </c>
      <c r="Q56" s="42" t="str">
        <f t="shared" si="1"/>
        <v>2017Q3</v>
      </c>
      <c r="R56" s="27">
        <f t="shared" si="2"/>
        <v>1.9431171465351449</v>
      </c>
    </row>
    <row r="57" spans="1:18" ht="15" customHeight="1">
      <c r="A57" s="26">
        <v>1982</v>
      </c>
      <c r="B57" s="26">
        <v>3</v>
      </c>
      <c r="C57" s="42">
        <v>206.4</v>
      </c>
      <c r="D57" s="42">
        <v>209.4</v>
      </c>
      <c r="E57" s="42">
        <v>212.5</v>
      </c>
      <c r="F57" s="42">
        <v>215.6</v>
      </c>
      <c r="G57" s="42">
        <v>218.7</v>
      </c>
      <c r="H57" s="42">
        <v>221.7</v>
      </c>
      <c r="I57" s="42">
        <v>208</v>
      </c>
      <c r="J57" s="42">
        <v>220.3</v>
      </c>
      <c r="K57" s="42"/>
      <c r="L57" s="42" t="str">
        <f t="shared" si="0"/>
        <v>1982Q3</v>
      </c>
      <c r="M57" s="27">
        <f>(H57/D57-1)*100</f>
        <v>5.8739255014326641</v>
      </c>
      <c r="O57" s="6">
        <v>2018</v>
      </c>
      <c r="P57" s="6">
        <v>3</v>
      </c>
      <c r="Q57" s="42" t="str">
        <f t="shared" si="1"/>
        <v>2018Q3</v>
      </c>
      <c r="R57" s="27">
        <f t="shared" si="2"/>
        <v>2.2248576464758862</v>
      </c>
    </row>
    <row r="58" spans="1:18" ht="15" customHeight="1">
      <c r="A58" s="26">
        <v>1982</v>
      </c>
      <c r="B58" s="26">
        <v>4</v>
      </c>
      <c r="C58" s="42">
        <v>208.7</v>
      </c>
      <c r="D58" s="42">
        <v>211.1</v>
      </c>
      <c r="E58" s="42">
        <v>214</v>
      </c>
      <c r="F58" s="42">
        <v>216.7</v>
      </c>
      <c r="G58" s="42">
        <v>219.7</v>
      </c>
      <c r="H58" s="42">
        <v>222.9</v>
      </c>
      <c r="I58" s="42">
        <v>207.3</v>
      </c>
      <c r="J58" s="42">
        <v>218.25</v>
      </c>
      <c r="K58" s="42"/>
      <c r="L58" s="42" t="str">
        <f t="shared" si="0"/>
        <v>1982Q4</v>
      </c>
      <c r="O58" s="6">
        <v>2019</v>
      </c>
      <c r="P58" s="6">
        <v>3</v>
      </c>
      <c r="Q58" s="42" t="str">
        <f t="shared" si="1"/>
        <v>2019Q3</v>
      </c>
      <c r="R58" s="27">
        <f t="shared" si="2"/>
        <v>1.9786157941437343</v>
      </c>
    </row>
    <row r="59" spans="1:18" ht="15" customHeight="1">
      <c r="A59" s="26">
        <v>1983</v>
      </c>
      <c r="B59" s="26">
        <v>1</v>
      </c>
      <c r="C59" s="42">
        <v>210.7</v>
      </c>
      <c r="D59" s="42">
        <v>212.95</v>
      </c>
      <c r="E59" s="42">
        <v>215.35</v>
      </c>
      <c r="F59" s="42">
        <v>218</v>
      </c>
      <c r="G59" s="42">
        <v>221</v>
      </c>
      <c r="H59" s="42">
        <v>223.6</v>
      </c>
      <c r="I59" s="42">
        <v>216.7</v>
      </c>
      <c r="J59" s="42">
        <v>228.15</v>
      </c>
      <c r="K59" s="42"/>
      <c r="L59" s="42" t="str">
        <f t="shared" si="0"/>
        <v>1983Q1</v>
      </c>
      <c r="O59" s="6">
        <v>2020</v>
      </c>
      <c r="P59" s="6">
        <v>3</v>
      </c>
      <c r="Q59" s="42" t="str">
        <f t="shared" si="1"/>
        <v>2020Q3</v>
      </c>
      <c r="R59" s="27">
        <f t="shared" si="2"/>
        <v>1.5175550335493337</v>
      </c>
    </row>
    <row r="60" spans="1:18" ht="15" customHeight="1">
      <c r="A60" s="26">
        <v>1983</v>
      </c>
      <c r="B60" s="26">
        <v>2</v>
      </c>
      <c r="C60" s="42">
        <v>213.4</v>
      </c>
      <c r="D60" s="42">
        <v>215.6</v>
      </c>
      <c r="E60" s="42">
        <v>217.9</v>
      </c>
      <c r="F60" s="42">
        <v>220.4</v>
      </c>
      <c r="G60" s="42">
        <v>223.1</v>
      </c>
      <c r="H60" s="42">
        <v>226</v>
      </c>
      <c r="I60" s="42">
        <v>216.9</v>
      </c>
      <c r="J60" s="42">
        <v>227.95</v>
      </c>
      <c r="K60" s="42"/>
      <c r="L60" s="42" t="str">
        <f t="shared" si="0"/>
        <v>1983Q2</v>
      </c>
      <c r="O60" s="6">
        <v>2021</v>
      </c>
      <c r="P60" s="6">
        <v>3</v>
      </c>
      <c r="Q60" s="42" t="str">
        <f t="shared" si="1"/>
        <v>2021Q3</v>
      </c>
      <c r="R60" s="27">
        <f t="shared" si="2"/>
        <v>2.2511399857865211</v>
      </c>
    </row>
    <row r="61" spans="1:18" ht="15" customHeight="1">
      <c r="A61" s="26">
        <v>1983</v>
      </c>
      <c r="B61" s="26">
        <v>3</v>
      </c>
      <c r="C61" s="42">
        <v>215.2</v>
      </c>
      <c r="D61" s="42">
        <v>217.2</v>
      </c>
      <c r="E61" s="42">
        <v>219.7</v>
      </c>
      <c r="F61" s="42">
        <v>222.4</v>
      </c>
      <c r="G61" s="42">
        <v>225</v>
      </c>
      <c r="H61" s="42">
        <v>227.95</v>
      </c>
      <c r="I61" s="42">
        <v>216.2</v>
      </c>
      <c r="J61" s="42">
        <v>226.65</v>
      </c>
      <c r="K61" s="42"/>
      <c r="L61" s="42" t="str">
        <f t="shared" si="0"/>
        <v>1983Q3</v>
      </c>
      <c r="M61" s="27">
        <f>(H61/D61-1)*100</f>
        <v>4.9493554327808553</v>
      </c>
      <c r="O61" s="6">
        <v>2022</v>
      </c>
      <c r="P61" s="6">
        <v>3</v>
      </c>
      <c r="Q61" s="42" t="str">
        <f t="shared" si="1"/>
        <v>2022Q3</v>
      </c>
      <c r="R61" s="27">
        <f t="shared" si="2"/>
        <v>3.0528252307832071</v>
      </c>
    </row>
    <row r="62" spans="1:18" ht="15" customHeight="1">
      <c r="A62" s="26">
        <v>1983</v>
      </c>
      <c r="B62" s="26">
        <v>4</v>
      </c>
      <c r="C62" s="42">
        <v>216.4</v>
      </c>
      <c r="D62" s="42">
        <v>218.7</v>
      </c>
      <c r="E62" s="42">
        <v>221.8</v>
      </c>
      <c r="F62" s="42">
        <v>224.7</v>
      </c>
      <c r="G62" s="42">
        <v>227.9</v>
      </c>
      <c r="H62" s="42">
        <v>230.8</v>
      </c>
      <c r="I62" s="42">
        <v>215.7</v>
      </c>
      <c r="J62" s="42">
        <v>226.15</v>
      </c>
      <c r="K62" s="42"/>
      <c r="L62" s="42" t="str">
        <f t="shared" si="0"/>
        <v>1983Q4</v>
      </c>
    </row>
    <row r="63" spans="1:18" ht="15" customHeight="1">
      <c r="A63" s="26">
        <v>1984</v>
      </c>
      <c r="B63" s="26">
        <v>1</v>
      </c>
      <c r="C63" s="42">
        <v>218.5</v>
      </c>
      <c r="D63" s="42">
        <v>221</v>
      </c>
      <c r="E63" s="42">
        <v>223.55</v>
      </c>
      <c r="F63" s="42">
        <v>226</v>
      </c>
      <c r="G63" s="42">
        <v>229</v>
      </c>
      <c r="H63" s="42">
        <v>232</v>
      </c>
      <c r="I63" s="42">
        <v>225</v>
      </c>
      <c r="J63" s="42">
        <v>236.5</v>
      </c>
      <c r="K63" s="42"/>
      <c r="L63" s="42" t="str">
        <f t="shared" si="0"/>
        <v>1984Q1</v>
      </c>
    </row>
    <row r="64" spans="1:18" ht="15" customHeight="1">
      <c r="A64" s="26">
        <v>1984</v>
      </c>
      <c r="B64" s="26">
        <v>2</v>
      </c>
      <c r="C64" s="42">
        <v>220.7</v>
      </c>
      <c r="D64" s="42">
        <v>223</v>
      </c>
      <c r="E64" s="42">
        <v>226</v>
      </c>
      <c r="F64" s="42">
        <v>228.9</v>
      </c>
      <c r="G64" s="42">
        <v>231.8</v>
      </c>
      <c r="H64" s="42">
        <v>235</v>
      </c>
      <c r="I64" s="42">
        <v>224.75</v>
      </c>
      <c r="J64" s="42">
        <v>237</v>
      </c>
      <c r="K64" s="42"/>
      <c r="L64" s="42" t="str">
        <f t="shared" si="0"/>
        <v>1984Q2</v>
      </c>
    </row>
    <row r="65" spans="1:13" ht="15" customHeight="1">
      <c r="A65" s="26">
        <v>1984</v>
      </c>
      <c r="B65" s="26">
        <v>3</v>
      </c>
      <c r="C65" s="42">
        <v>222.3</v>
      </c>
      <c r="D65" s="42">
        <v>224.4</v>
      </c>
      <c r="E65" s="42">
        <v>226.65</v>
      </c>
      <c r="F65" s="42">
        <v>229.3</v>
      </c>
      <c r="G65" s="42">
        <v>232</v>
      </c>
      <c r="H65" s="42">
        <v>235.05</v>
      </c>
      <c r="I65" s="42">
        <v>223.5</v>
      </c>
      <c r="J65" s="42">
        <v>233.6</v>
      </c>
      <c r="K65" s="42"/>
      <c r="L65" s="42" t="str">
        <f t="shared" si="0"/>
        <v>1984Q3</v>
      </c>
      <c r="M65" s="27">
        <f>(H65/D65-1)*100</f>
        <v>4.7459893048128476</v>
      </c>
    </row>
    <row r="66" spans="1:13" ht="15" customHeight="1">
      <c r="A66" s="26">
        <v>1984</v>
      </c>
      <c r="B66" s="26">
        <v>4</v>
      </c>
      <c r="C66" s="42">
        <v>224.4</v>
      </c>
      <c r="D66" s="42">
        <v>226.6</v>
      </c>
      <c r="E66" s="42">
        <v>229</v>
      </c>
      <c r="F66" s="42">
        <v>231.6</v>
      </c>
      <c r="G66" s="42">
        <v>234.2</v>
      </c>
      <c r="H66" s="42">
        <v>236.6</v>
      </c>
      <c r="I66" s="42">
        <v>223.5</v>
      </c>
      <c r="J66" s="42">
        <v>233.05</v>
      </c>
      <c r="K66" s="42"/>
      <c r="L66" s="42" t="str">
        <f t="shared" si="0"/>
        <v>1984Q4</v>
      </c>
    </row>
    <row r="67" spans="1:13" ht="15" customHeight="1">
      <c r="A67" s="26">
        <v>1985</v>
      </c>
      <c r="B67" s="26">
        <v>1</v>
      </c>
      <c r="C67" s="42">
        <v>225.9</v>
      </c>
      <c r="D67" s="42">
        <v>227.9</v>
      </c>
      <c r="E67" s="42">
        <v>229.85</v>
      </c>
      <c r="F67" s="42">
        <v>232</v>
      </c>
      <c r="G67" s="42">
        <v>234.85</v>
      </c>
      <c r="H67" s="42">
        <v>237</v>
      </c>
      <c r="I67" s="42">
        <v>223.4</v>
      </c>
      <c r="J67" s="42">
        <v>231.1</v>
      </c>
      <c r="K67" s="42"/>
      <c r="L67" s="42" t="str">
        <f t="shared" si="0"/>
        <v>1985Q1</v>
      </c>
    </row>
    <row r="68" spans="1:13" ht="15" customHeight="1">
      <c r="A68" s="26">
        <v>1985</v>
      </c>
      <c r="B68" s="26">
        <v>2</v>
      </c>
      <c r="C68" s="42">
        <v>229</v>
      </c>
      <c r="D68" s="42">
        <v>231</v>
      </c>
      <c r="E68" s="42">
        <v>233.35</v>
      </c>
      <c r="F68" s="42">
        <v>235.85</v>
      </c>
      <c r="G68" s="42">
        <v>238.6</v>
      </c>
      <c r="H68" s="42">
        <v>241</v>
      </c>
      <c r="I68" s="42">
        <v>232.3</v>
      </c>
      <c r="J68" s="42">
        <v>241.8</v>
      </c>
      <c r="K68" s="42"/>
      <c r="L68" s="42" t="str">
        <f t="shared" si="0"/>
        <v>1985Q2</v>
      </c>
    </row>
    <row r="69" spans="1:13" ht="15" customHeight="1">
      <c r="A69" s="26">
        <v>1985</v>
      </c>
      <c r="B69" s="26">
        <v>3</v>
      </c>
      <c r="C69" s="42">
        <v>230.6</v>
      </c>
      <c r="D69" s="42">
        <v>232.6</v>
      </c>
      <c r="E69" s="42">
        <v>234.7</v>
      </c>
      <c r="F69" s="42">
        <v>237.1</v>
      </c>
      <c r="G69" s="42">
        <v>239.7</v>
      </c>
      <c r="H69" s="42">
        <v>242.4</v>
      </c>
      <c r="I69" s="42">
        <v>231.8</v>
      </c>
      <c r="J69" s="42">
        <v>241</v>
      </c>
      <c r="K69" s="42"/>
      <c r="L69" s="42" t="str">
        <f t="shared" si="0"/>
        <v>1985Q3</v>
      </c>
      <c r="M69" s="27">
        <f>(H69/D69-1)*100</f>
        <v>4.2132416165090225</v>
      </c>
    </row>
    <row r="70" spans="1:13" ht="15" customHeight="1">
      <c r="A70" s="26">
        <v>1985</v>
      </c>
      <c r="B70" s="26">
        <v>4</v>
      </c>
      <c r="C70" s="42">
        <v>232</v>
      </c>
      <c r="D70" s="42">
        <v>234</v>
      </c>
      <c r="E70" s="42">
        <v>236.3</v>
      </c>
      <c r="F70" s="42">
        <v>238.2</v>
      </c>
      <c r="G70" s="42">
        <v>240.6</v>
      </c>
      <c r="H70" s="42">
        <v>243.3</v>
      </c>
      <c r="I70" s="42">
        <v>231.6</v>
      </c>
      <c r="J70" s="42">
        <v>239.6</v>
      </c>
      <c r="K70" s="42"/>
      <c r="L70" s="42" t="str">
        <f t="shared" si="0"/>
        <v>1985Q4</v>
      </c>
    </row>
    <row r="71" spans="1:13" ht="15" customHeight="1">
      <c r="A71" s="26">
        <v>1986</v>
      </c>
      <c r="B71" s="26">
        <v>1</v>
      </c>
      <c r="C71" s="42">
        <v>113</v>
      </c>
      <c r="D71" s="42">
        <v>114</v>
      </c>
      <c r="E71" s="42">
        <v>114.7</v>
      </c>
      <c r="F71" s="42">
        <v>115.8</v>
      </c>
      <c r="G71" s="42">
        <v>117</v>
      </c>
      <c r="H71" s="42">
        <v>117.8</v>
      </c>
      <c r="I71" s="42">
        <v>111.7</v>
      </c>
      <c r="J71" s="42">
        <v>115.2</v>
      </c>
      <c r="K71" s="42"/>
      <c r="L71" s="42" t="str">
        <f t="shared" si="0"/>
        <v>1986Q1</v>
      </c>
    </row>
    <row r="72" spans="1:13" ht="15" customHeight="1">
      <c r="A72" s="26">
        <v>1986</v>
      </c>
      <c r="B72" s="26">
        <v>2</v>
      </c>
      <c r="C72" s="42">
        <v>113.7</v>
      </c>
      <c r="D72" s="42">
        <v>114.2</v>
      </c>
      <c r="E72" s="42">
        <v>115</v>
      </c>
      <c r="F72" s="42">
        <v>115.9</v>
      </c>
      <c r="G72" s="42">
        <v>116.85</v>
      </c>
      <c r="H72" s="42">
        <v>117.8</v>
      </c>
      <c r="I72" s="42">
        <v>114.7</v>
      </c>
      <c r="J72" s="42">
        <v>118.45</v>
      </c>
      <c r="K72" s="42"/>
      <c r="L72" s="42" t="str">
        <f t="shared" si="0"/>
        <v>1986Q2</v>
      </c>
    </row>
    <row r="73" spans="1:13" ht="15" customHeight="1">
      <c r="A73" s="26">
        <v>1986</v>
      </c>
      <c r="B73" s="26">
        <v>3</v>
      </c>
      <c r="C73" s="42">
        <v>114.1</v>
      </c>
      <c r="D73" s="42">
        <v>114.7</v>
      </c>
      <c r="E73" s="42">
        <v>115.2</v>
      </c>
      <c r="F73" s="42">
        <v>116.1</v>
      </c>
      <c r="G73" s="42">
        <v>116.95</v>
      </c>
      <c r="H73" s="42">
        <v>117.7</v>
      </c>
      <c r="I73" s="42">
        <v>114.4</v>
      </c>
      <c r="J73" s="42">
        <v>117.3</v>
      </c>
      <c r="K73" s="42"/>
      <c r="L73" s="42" t="str">
        <f t="shared" ref="L73:L136" si="3">_xlfn.CONCAT(A73,"Q",B73)</f>
        <v>1986Q3</v>
      </c>
      <c r="M73" s="27">
        <f>(H73/D73-1)*100</f>
        <v>2.6155187445509931</v>
      </c>
    </row>
    <row r="74" spans="1:13" ht="15" customHeight="1">
      <c r="A74" s="26">
        <v>1986</v>
      </c>
      <c r="B74" s="26">
        <v>4</v>
      </c>
      <c r="C74" s="42">
        <v>115</v>
      </c>
      <c r="D74" s="42">
        <v>115.7</v>
      </c>
      <c r="E74" s="42">
        <v>116.55</v>
      </c>
      <c r="F74" s="42">
        <v>117.35</v>
      </c>
      <c r="G74" s="42">
        <v>118.35</v>
      </c>
      <c r="H74" s="42">
        <v>119.3</v>
      </c>
      <c r="I74" s="42">
        <v>114.6</v>
      </c>
      <c r="J74" s="42">
        <v>118</v>
      </c>
      <c r="K74" s="42"/>
      <c r="L74" s="42" t="str">
        <f t="shared" si="3"/>
        <v>1986Q4</v>
      </c>
    </row>
    <row r="75" spans="1:13" ht="15" customHeight="1">
      <c r="A75" s="26">
        <v>1987</v>
      </c>
      <c r="B75" s="26">
        <v>1</v>
      </c>
      <c r="C75" s="42">
        <v>115.3</v>
      </c>
      <c r="D75" s="42">
        <v>116.1</v>
      </c>
      <c r="E75" s="42">
        <v>117.05</v>
      </c>
      <c r="F75" s="42">
        <v>118.1</v>
      </c>
      <c r="G75" s="42">
        <v>119.25</v>
      </c>
      <c r="H75" s="42">
        <v>120.4</v>
      </c>
      <c r="I75" s="42">
        <v>117.6</v>
      </c>
      <c r="J75" s="42">
        <v>121.95</v>
      </c>
      <c r="K75" s="42"/>
      <c r="L75" s="42" t="str">
        <f t="shared" si="3"/>
        <v>1987Q1</v>
      </c>
    </row>
    <row r="76" spans="1:13" ht="15" customHeight="1">
      <c r="A76" s="26">
        <v>1987</v>
      </c>
      <c r="B76" s="26">
        <v>2</v>
      </c>
      <c r="C76" s="42">
        <v>116.2</v>
      </c>
      <c r="D76" s="42">
        <v>117.4</v>
      </c>
      <c r="E76" s="42">
        <v>118.5</v>
      </c>
      <c r="F76" s="42">
        <v>119.7</v>
      </c>
      <c r="G76" s="42">
        <v>120.9</v>
      </c>
      <c r="H76" s="42">
        <v>122</v>
      </c>
      <c r="I76" s="42">
        <v>118</v>
      </c>
      <c r="J76" s="42">
        <v>122.7</v>
      </c>
      <c r="K76" s="42"/>
      <c r="L76" s="42" t="str">
        <f t="shared" si="3"/>
        <v>1987Q2</v>
      </c>
    </row>
    <row r="77" spans="1:13" ht="15" customHeight="1">
      <c r="A77" s="26">
        <v>1987</v>
      </c>
      <c r="B77" s="26">
        <v>3</v>
      </c>
      <c r="C77" s="42">
        <v>117.2</v>
      </c>
      <c r="D77" s="42">
        <v>118.3</v>
      </c>
      <c r="E77" s="42">
        <v>119.5</v>
      </c>
      <c r="F77" s="42">
        <v>120.75</v>
      </c>
      <c r="G77" s="42">
        <v>122</v>
      </c>
      <c r="H77" s="42">
        <v>123.2</v>
      </c>
      <c r="I77" s="42">
        <v>117.8</v>
      </c>
      <c r="J77" s="42">
        <v>122.6</v>
      </c>
      <c r="K77" s="42"/>
      <c r="L77" s="42" t="str">
        <f t="shared" si="3"/>
        <v>1987Q3</v>
      </c>
      <c r="M77" s="27">
        <f>(H77/D77-1)*100</f>
        <v>4.1420118343195256</v>
      </c>
    </row>
    <row r="78" spans="1:13" ht="15" customHeight="1">
      <c r="A78" s="26">
        <v>1987</v>
      </c>
      <c r="B78" s="26">
        <v>4</v>
      </c>
      <c r="C78" s="42">
        <v>117.8</v>
      </c>
      <c r="D78" s="42">
        <v>118.8</v>
      </c>
      <c r="E78" s="42">
        <v>119.8</v>
      </c>
      <c r="F78" s="42">
        <v>120.8</v>
      </c>
      <c r="G78" s="42">
        <v>121.9</v>
      </c>
      <c r="H78" s="42">
        <v>123.1</v>
      </c>
      <c r="I78" s="42">
        <v>117.4</v>
      </c>
      <c r="J78" s="42">
        <v>121.4</v>
      </c>
      <c r="K78" s="42"/>
      <c r="L78" s="42" t="str">
        <f t="shared" si="3"/>
        <v>1987Q4</v>
      </c>
    </row>
    <row r="79" spans="1:13" ht="15" customHeight="1">
      <c r="A79" s="26">
        <v>1988</v>
      </c>
      <c r="B79" s="26">
        <v>1</v>
      </c>
      <c r="C79" s="42">
        <v>118.7</v>
      </c>
      <c r="D79" s="42">
        <v>119.65</v>
      </c>
      <c r="E79" s="42">
        <v>120.65</v>
      </c>
      <c r="F79" s="42">
        <v>121.85</v>
      </c>
      <c r="G79" s="42">
        <v>123.05</v>
      </c>
      <c r="H79" s="42">
        <v>124.15</v>
      </c>
      <c r="I79" s="42">
        <v>121.3</v>
      </c>
      <c r="J79" s="42">
        <v>126.1</v>
      </c>
      <c r="K79" s="42"/>
      <c r="L79" s="42" t="str">
        <f t="shared" si="3"/>
        <v>1988Q1</v>
      </c>
    </row>
    <row r="80" spans="1:13" ht="15" customHeight="1">
      <c r="A80" s="26">
        <v>1988</v>
      </c>
      <c r="B80" s="26">
        <v>2</v>
      </c>
      <c r="C80" s="42">
        <v>119.4</v>
      </c>
      <c r="D80" s="42">
        <v>120.45</v>
      </c>
      <c r="E80" s="42">
        <v>121.55</v>
      </c>
      <c r="F80" s="42">
        <v>122.9</v>
      </c>
      <c r="G80" s="42">
        <v>124.1</v>
      </c>
      <c r="H80" s="42">
        <v>125.2</v>
      </c>
      <c r="I80" s="42">
        <v>121.05</v>
      </c>
      <c r="J80" s="42">
        <v>126</v>
      </c>
      <c r="K80" s="42"/>
      <c r="L80" s="42" t="str">
        <f t="shared" si="3"/>
        <v>1988Q2</v>
      </c>
    </row>
    <row r="81" spans="1:13" ht="15" customHeight="1">
      <c r="A81" s="26">
        <v>1988</v>
      </c>
      <c r="B81" s="26">
        <v>3</v>
      </c>
      <c r="C81" s="42">
        <v>120.6</v>
      </c>
      <c r="D81" s="42">
        <v>121.9</v>
      </c>
      <c r="E81" s="42">
        <v>123.1</v>
      </c>
      <c r="F81" s="42">
        <v>124.35</v>
      </c>
      <c r="G81" s="42">
        <v>125.75</v>
      </c>
      <c r="H81" s="42">
        <v>127</v>
      </c>
      <c r="I81" s="42">
        <v>121.3</v>
      </c>
      <c r="J81" s="42">
        <v>126.4</v>
      </c>
      <c r="K81" s="42"/>
      <c r="L81" s="42" t="str">
        <f t="shared" si="3"/>
        <v>1988Q3</v>
      </c>
      <c r="M81" s="27">
        <f>(H81/D81-1)*100</f>
        <v>4.1837571780147575</v>
      </c>
    </row>
    <row r="82" spans="1:13" ht="15" customHeight="1">
      <c r="A82" s="26">
        <v>1988</v>
      </c>
      <c r="B82" s="26">
        <v>4</v>
      </c>
      <c r="C82" s="42">
        <v>122.3</v>
      </c>
      <c r="D82" s="42">
        <v>123.6</v>
      </c>
      <c r="E82" s="42">
        <v>125</v>
      </c>
      <c r="F82" s="42">
        <v>126.4</v>
      </c>
      <c r="G82" s="42">
        <v>127.9</v>
      </c>
      <c r="H82" s="42">
        <v>129</v>
      </c>
      <c r="I82" s="42">
        <v>121.6</v>
      </c>
      <c r="J82" s="42">
        <v>126.9</v>
      </c>
      <c r="K82" s="42"/>
      <c r="L82" s="42" t="str">
        <f t="shared" si="3"/>
        <v>1988Q4</v>
      </c>
    </row>
    <row r="83" spans="1:13" ht="15" customHeight="1">
      <c r="A83" s="26">
        <v>1989</v>
      </c>
      <c r="B83" s="26">
        <v>1</v>
      </c>
      <c r="C83" s="42">
        <v>123.8</v>
      </c>
      <c r="D83" s="42">
        <v>125.1</v>
      </c>
      <c r="E83" s="42">
        <v>126.3</v>
      </c>
      <c r="F83" s="42">
        <v>127.9</v>
      </c>
      <c r="G83" s="42">
        <v>129.30000000000001</v>
      </c>
      <c r="H83" s="42">
        <v>130.80000000000001</v>
      </c>
      <c r="I83" s="42">
        <v>127.2</v>
      </c>
      <c r="J83" s="42">
        <v>132.69999999999999</v>
      </c>
      <c r="K83" s="42"/>
      <c r="L83" s="42" t="str">
        <f t="shared" si="3"/>
        <v>1989Q1</v>
      </c>
    </row>
    <row r="84" spans="1:13" ht="15" customHeight="1">
      <c r="A84" s="26">
        <v>1989</v>
      </c>
      <c r="B84" s="26">
        <v>2</v>
      </c>
      <c r="C84" s="42">
        <v>125.2</v>
      </c>
      <c r="D84" s="42">
        <v>126.7</v>
      </c>
      <c r="E84" s="42">
        <v>128.1</v>
      </c>
      <c r="F84" s="42">
        <v>129.4</v>
      </c>
      <c r="G84" s="42">
        <v>131</v>
      </c>
      <c r="H84" s="42">
        <v>132.5</v>
      </c>
      <c r="I84" s="42">
        <v>127.4</v>
      </c>
      <c r="J84" s="42">
        <v>133</v>
      </c>
      <c r="K84" s="42"/>
      <c r="L84" s="42" t="str">
        <f t="shared" si="3"/>
        <v>1989Q2</v>
      </c>
    </row>
    <row r="85" spans="1:13" ht="15" customHeight="1">
      <c r="A85" s="26">
        <v>1989</v>
      </c>
      <c r="B85" s="26">
        <v>3</v>
      </c>
      <c r="C85" s="42">
        <v>126</v>
      </c>
      <c r="D85" s="42">
        <v>127.3</v>
      </c>
      <c r="E85" s="42">
        <v>128.69999999999999</v>
      </c>
      <c r="F85" s="42">
        <v>130</v>
      </c>
      <c r="G85" s="42">
        <v>131.19999999999999</v>
      </c>
      <c r="H85" s="42">
        <v>132.80000000000001</v>
      </c>
      <c r="I85" s="42">
        <v>126.6</v>
      </c>
      <c r="J85" s="42">
        <v>132</v>
      </c>
      <c r="K85" s="42"/>
      <c r="L85" s="42" t="str">
        <f t="shared" si="3"/>
        <v>1989Q3</v>
      </c>
      <c r="M85" s="27">
        <f>(H85/D85-1)*100</f>
        <v>4.3205027494108483</v>
      </c>
    </row>
    <row r="86" spans="1:13" ht="15" customHeight="1">
      <c r="A86" s="26">
        <v>1989</v>
      </c>
      <c r="B86" s="26">
        <v>4</v>
      </c>
      <c r="C86" s="42">
        <v>126.8</v>
      </c>
      <c r="D86" s="42">
        <v>128</v>
      </c>
      <c r="E86" s="42">
        <v>129.30000000000001</v>
      </c>
      <c r="F86" s="42">
        <v>130.5</v>
      </c>
      <c r="G86" s="42">
        <v>131.9</v>
      </c>
      <c r="H86" s="42">
        <v>133.1</v>
      </c>
      <c r="I86" s="42">
        <v>126.3</v>
      </c>
      <c r="J86" s="42">
        <v>131.19999999999999</v>
      </c>
      <c r="K86" s="42"/>
      <c r="L86" s="42" t="str">
        <f t="shared" si="3"/>
        <v>1989Q4</v>
      </c>
    </row>
    <row r="87" spans="1:13" ht="15" customHeight="1">
      <c r="A87" s="26">
        <v>1990</v>
      </c>
      <c r="B87" s="26">
        <v>1</v>
      </c>
      <c r="C87" s="42">
        <v>128</v>
      </c>
      <c r="D87" s="42">
        <v>129.30000000000001</v>
      </c>
      <c r="E87" s="42">
        <v>130.5</v>
      </c>
      <c r="F87" s="42">
        <v>131.80000000000001</v>
      </c>
      <c r="G87" s="42">
        <v>133</v>
      </c>
      <c r="H87" s="42">
        <v>134.5</v>
      </c>
      <c r="I87" s="42">
        <v>126.3</v>
      </c>
      <c r="J87" s="42">
        <v>131.19999999999999</v>
      </c>
      <c r="K87" s="42"/>
      <c r="L87" s="42" t="str">
        <f t="shared" si="3"/>
        <v>1990Q1</v>
      </c>
    </row>
    <row r="88" spans="1:13" ht="15" customHeight="1">
      <c r="A88" s="26">
        <v>1990</v>
      </c>
      <c r="B88" s="26">
        <v>2</v>
      </c>
      <c r="C88" s="42">
        <v>129.69999999999999</v>
      </c>
      <c r="D88" s="42">
        <v>131</v>
      </c>
      <c r="E88" s="42">
        <v>132.19999999999999</v>
      </c>
      <c r="F88" s="42">
        <v>133.5</v>
      </c>
      <c r="G88" s="42">
        <v>135</v>
      </c>
      <c r="H88" s="42">
        <v>136</v>
      </c>
      <c r="I88" s="42">
        <v>131.6</v>
      </c>
      <c r="J88" s="42">
        <v>136.55000000000001</v>
      </c>
      <c r="K88" s="42"/>
      <c r="L88" s="42" t="str">
        <f t="shared" si="3"/>
        <v>1990Q2</v>
      </c>
    </row>
    <row r="89" spans="1:13" ht="15" customHeight="1">
      <c r="A89" s="26">
        <v>1990</v>
      </c>
      <c r="B89" s="26">
        <v>3</v>
      </c>
      <c r="C89" s="42">
        <v>130.9</v>
      </c>
      <c r="D89" s="42">
        <v>132.30000000000001</v>
      </c>
      <c r="E89" s="42">
        <v>133.80000000000001</v>
      </c>
      <c r="F89" s="42">
        <v>135.30000000000001</v>
      </c>
      <c r="G89" s="42">
        <v>136.6</v>
      </c>
      <c r="H89" s="42">
        <v>138.1</v>
      </c>
      <c r="I89" s="42">
        <v>131.6</v>
      </c>
      <c r="J89" s="42">
        <v>137.30000000000001</v>
      </c>
      <c r="K89" s="42"/>
      <c r="L89" s="42" t="str">
        <f t="shared" si="3"/>
        <v>1990Q3</v>
      </c>
      <c r="M89" s="27">
        <f>(H89/D89-1)*100</f>
        <v>4.3839758125472361</v>
      </c>
    </row>
    <row r="90" spans="1:13" ht="15" customHeight="1">
      <c r="A90" s="26">
        <v>1990</v>
      </c>
      <c r="B90" s="26">
        <v>4</v>
      </c>
      <c r="C90" s="42">
        <v>132.1</v>
      </c>
      <c r="D90" s="42">
        <v>133.65</v>
      </c>
      <c r="E90" s="42">
        <v>135.19999999999999</v>
      </c>
      <c r="F90" s="42">
        <v>136.65</v>
      </c>
      <c r="G90" s="42">
        <v>138</v>
      </c>
      <c r="H90" s="42">
        <v>139.35</v>
      </c>
      <c r="I90" s="42">
        <v>131.6</v>
      </c>
      <c r="J90" s="42">
        <v>137.19999999999999</v>
      </c>
      <c r="K90" s="42"/>
      <c r="L90" s="42" t="str">
        <f t="shared" si="3"/>
        <v>1990Q4</v>
      </c>
    </row>
    <row r="91" spans="1:13" ht="15" customHeight="1">
      <c r="A91" s="26">
        <v>1991</v>
      </c>
      <c r="B91" s="26">
        <v>1</v>
      </c>
      <c r="C91" s="42">
        <v>133.1</v>
      </c>
      <c r="D91" s="42">
        <v>134.5</v>
      </c>
      <c r="E91" s="42">
        <v>135.80000000000001</v>
      </c>
      <c r="F91" s="42">
        <v>137.1</v>
      </c>
      <c r="G91" s="42">
        <v>138.1</v>
      </c>
      <c r="H91" s="42">
        <v>139.19999999999999</v>
      </c>
      <c r="I91" s="42">
        <v>136.5</v>
      </c>
      <c r="J91" s="42">
        <v>140.80000000000001</v>
      </c>
      <c r="K91" s="42"/>
      <c r="L91" s="42" t="str">
        <f t="shared" si="3"/>
        <v>1991Q1</v>
      </c>
    </row>
    <row r="92" spans="1:13" ht="15" customHeight="1">
      <c r="A92" s="26">
        <v>1991</v>
      </c>
      <c r="B92" s="26">
        <v>2</v>
      </c>
      <c r="C92" s="42">
        <v>134.9</v>
      </c>
      <c r="D92" s="42">
        <v>136</v>
      </c>
      <c r="E92" s="42">
        <v>137.19999999999999</v>
      </c>
      <c r="F92" s="42">
        <v>138.30000000000001</v>
      </c>
      <c r="G92" s="42">
        <v>139.4</v>
      </c>
      <c r="H92" s="42">
        <v>140.6</v>
      </c>
      <c r="I92" s="42">
        <v>136.65</v>
      </c>
      <c r="J92" s="42">
        <v>141.30000000000001</v>
      </c>
      <c r="K92" s="42"/>
      <c r="L92" s="42" t="str">
        <f t="shared" si="3"/>
        <v>1991Q2</v>
      </c>
    </row>
    <row r="93" spans="1:13" ht="15" customHeight="1">
      <c r="A93" s="26">
        <v>1991</v>
      </c>
      <c r="B93" s="26">
        <v>3</v>
      </c>
      <c r="C93" s="42">
        <v>136.1</v>
      </c>
      <c r="D93" s="42">
        <v>137.19999999999999</v>
      </c>
      <c r="E93" s="42">
        <v>138.30000000000001</v>
      </c>
      <c r="F93" s="42">
        <v>139.4</v>
      </c>
      <c r="G93" s="42">
        <v>140.69999999999999</v>
      </c>
      <c r="H93" s="42">
        <v>141.80000000000001</v>
      </c>
      <c r="I93" s="42">
        <v>136.6</v>
      </c>
      <c r="J93" s="42">
        <v>141.25</v>
      </c>
      <c r="K93" s="42"/>
      <c r="L93" s="42" t="str">
        <f t="shared" si="3"/>
        <v>1991Q3</v>
      </c>
      <c r="M93" s="27">
        <f>(H93/D93-1)*100</f>
        <v>3.3527696793003159</v>
      </c>
    </row>
    <row r="94" spans="1:13" ht="15" customHeight="1">
      <c r="A94" s="26">
        <v>1991</v>
      </c>
      <c r="B94" s="26">
        <v>4</v>
      </c>
      <c r="C94" s="42">
        <v>136.9</v>
      </c>
      <c r="D94" s="42">
        <v>137.80000000000001</v>
      </c>
      <c r="E94" s="42">
        <v>138.9</v>
      </c>
      <c r="F94" s="42">
        <v>139.9</v>
      </c>
      <c r="G94" s="42">
        <v>141</v>
      </c>
      <c r="H94" s="42">
        <v>142.19999999999999</v>
      </c>
      <c r="I94" s="42">
        <v>136.4</v>
      </c>
      <c r="J94" s="42">
        <v>140.5</v>
      </c>
      <c r="K94" s="42"/>
      <c r="L94" s="42" t="str">
        <f t="shared" si="3"/>
        <v>1991Q4</v>
      </c>
    </row>
    <row r="95" spans="1:13" ht="15" customHeight="1">
      <c r="A95" s="26">
        <v>1992</v>
      </c>
      <c r="B95" s="26">
        <v>1</v>
      </c>
      <c r="C95" s="42">
        <v>117.9</v>
      </c>
      <c r="D95" s="42">
        <v>118.746</v>
      </c>
      <c r="E95" s="42">
        <v>119.626</v>
      </c>
      <c r="F95" s="42">
        <v>120.5</v>
      </c>
      <c r="G95" s="42">
        <v>121.43600000000001</v>
      </c>
      <c r="H95" s="42">
        <v>122.605</v>
      </c>
      <c r="I95" s="42">
        <v>120.1</v>
      </c>
      <c r="J95" s="42">
        <v>124</v>
      </c>
      <c r="K95" s="42"/>
      <c r="L95" s="42" t="str">
        <f t="shared" si="3"/>
        <v>1992Q1</v>
      </c>
    </row>
    <row r="96" spans="1:13" ht="15" customHeight="1">
      <c r="A96" s="26">
        <v>1992</v>
      </c>
      <c r="B96" s="26">
        <v>2</v>
      </c>
      <c r="C96" s="42">
        <v>118.8</v>
      </c>
      <c r="D96" s="42">
        <v>119.681</v>
      </c>
      <c r="E96" s="42">
        <v>120.5</v>
      </c>
      <c r="F96" s="42">
        <v>121.4</v>
      </c>
      <c r="G96" s="42">
        <v>122.45</v>
      </c>
      <c r="H96" s="42">
        <v>123.4</v>
      </c>
      <c r="I96" s="42">
        <v>120.1</v>
      </c>
      <c r="J96" s="42">
        <v>123.8</v>
      </c>
      <c r="K96" s="42"/>
      <c r="L96" s="42" t="str">
        <f t="shared" si="3"/>
        <v>1992Q2</v>
      </c>
    </row>
    <row r="97" spans="1:13" ht="15" customHeight="1">
      <c r="A97" s="26">
        <v>1992</v>
      </c>
      <c r="B97" s="26">
        <v>3</v>
      </c>
      <c r="C97" s="42">
        <v>120.5</v>
      </c>
      <c r="D97" s="42">
        <v>121.217</v>
      </c>
      <c r="E97" s="42">
        <v>122.04300000000001</v>
      </c>
      <c r="F97" s="42">
        <v>122.962</v>
      </c>
      <c r="G97" s="42">
        <v>123.783</v>
      </c>
      <c r="H97" s="42">
        <v>124.6</v>
      </c>
      <c r="I97" s="42">
        <v>120.9</v>
      </c>
      <c r="J97" s="42">
        <v>124.247</v>
      </c>
      <c r="K97" s="42"/>
      <c r="L97" s="42" t="str">
        <f t="shared" si="3"/>
        <v>1992Q3</v>
      </c>
      <c r="M97" s="27">
        <f>(H97/D97-1)*100</f>
        <v>2.790862667777616</v>
      </c>
    </row>
    <row r="98" spans="1:13" ht="15" customHeight="1">
      <c r="A98" s="26">
        <v>1992</v>
      </c>
      <c r="B98" s="26">
        <v>4</v>
      </c>
      <c r="C98" s="42">
        <v>121.2</v>
      </c>
      <c r="D98" s="42">
        <v>122</v>
      </c>
      <c r="E98" s="42">
        <v>122.8</v>
      </c>
      <c r="F98" s="42">
        <v>123.6</v>
      </c>
      <c r="G98" s="42">
        <v>124.42700000000001</v>
      </c>
      <c r="H98" s="42">
        <v>125.30200000000001</v>
      </c>
      <c r="I98" s="42">
        <v>120.9</v>
      </c>
      <c r="J98" s="42">
        <v>124.1</v>
      </c>
      <c r="K98" s="42"/>
      <c r="L98" s="42" t="str">
        <f t="shared" si="3"/>
        <v>1992Q4</v>
      </c>
    </row>
    <row r="99" spans="1:13" ht="15" customHeight="1">
      <c r="A99" s="26">
        <v>1993</v>
      </c>
      <c r="B99" s="26">
        <v>1</v>
      </c>
      <c r="C99" s="42">
        <v>121.7</v>
      </c>
      <c r="D99" s="42">
        <v>122.54300000000001</v>
      </c>
      <c r="E99" s="42">
        <v>123.30200000000001</v>
      </c>
      <c r="F99" s="42">
        <v>124.18600000000001</v>
      </c>
      <c r="G99" s="42">
        <v>125.1</v>
      </c>
      <c r="H99" s="42">
        <v>125.95</v>
      </c>
      <c r="I99" s="42">
        <v>123.9</v>
      </c>
      <c r="J99" s="42">
        <v>127.2</v>
      </c>
      <c r="K99" s="42"/>
      <c r="L99" s="42" t="str">
        <f t="shared" si="3"/>
        <v>1993Q1</v>
      </c>
    </row>
    <row r="100" spans="1:13" ht="15" customHeight="1">
      <c r="A100" s="26">
        <v>1993</v>
      </c>
      <c r="B100" s="26">
        <v>2</v>
      </c>
      <c r="C100" s="42">
        <v>122.9</v>
      </c>
      <c r="D100" s="42">
        <v>123.721</v>
      </c>
      <c r="E100" s="42">
        <v>124.5</v>
      </c>
      <c r="F100" s="42">
        <v>125.4</v>
      </c>
      <c r="G100" s="42">
        <v>126.2</v>
      </c>
      <c r="H100" s="42">
        <v>127.1305</v>
      </c>
      <c r="I100" s="42">
        <v>124.2</v>
      </c>
      <c r="J100" s="42">
        <v>127.7</v>
      </c>
      <c r="K100" s="42"/>
      <c r="L100" s="42" t="str">
        <f t="shared" si="3"/>
        <v>1993Q2</v>
      </c>
    </row>
    <row r="101" spans="1:13" ht="15" customHeight="1">
      <c r="A101" s="26">
        <v>1993</v>
      </c>
      <c r="B101" s="26">
        <v>3</v>
      </c>
      <c r="C101" s="42">
        <v>123.7</v>
      </c>
      <c r="D101" s="42">
        <v>124.5</v>
      </c>
      <c r="E101" s="42">
        <v>125.4</v>
      </c>
      <c r="F101" s="42">
        <v>126.4</v>
      </c>
      <c r="G101" s="42">
        <v>127.4</v>
      </c>
      <c r="H101" s="42">
        <v>128.30000000000001</v>
      </c>
      <c r="I101" s="42">
        <v>124.1643</v>
      </c>
      <c r="J101" s="42">
        <v>127.8</v>
      </c>
      <c r="K101" s="42"/>
      <c r="L101" s="42" t="str">
        <f t="shared" si="3"/>
        <v>1993Q3</v>
      </c>
      <c r="M101" s="27">
        <f>(H101/D101-1)*100</f>
        <v>3.0522088353413857</v>
      </c>
    </row>
    <row r="102" spans="1:13" ht="15" customHeight="1">
      <c r="A102" s="26">
        <v>1993</v>
      </c>
      <c r="B102" s="26">
        <v>4</v>
      </c>
      <c r="C102" s="42">
        <v>124.5</v>
      </c>
      <c r="D102" s="42">
        <v>125.3</v>
      </c>
      <c r="E102" s="42">
        <v>126.1</v>
      </c>
      <c r="F102" s="42">
        <v>127</v>
      </c>
      <c r="G102" s="42">
        <v>127.9415</v>
      </c>
      <c r="H102" s="42">
        <v>128.85</v>
      </c>
      <c r="I102" s="42">
        <v>124.3</v>
      </c>
      <c r="J102" s="42">
        <v>127.48950000000001</v>
      </c>
      <c r="K102" s="42"/>
      <c r="L102" s="42" t="str">
        <f t="shared" si="3"/>
        <v>1993Q4</v>
      </c>
    </row>
    <row r="103" spans="1:13" ht="15" customHeight="1">
      <c r="A103" s="26">
        <v>1994</v>
      </c>
      <c r="B103" s="26">
        <v>1</v>
      </c>
      <c r="C103" s="42">
        <v>124.9</v>
      </c>
      <c r="D103" s="42">
        <v>125.765</v>
      </c>
      <c r="E103" s="42">
        <v>126.6</v>
      </c>
      <c r="F103" s="42">
        <v>127.38</v>
      </c>
      <c r="G103" s="42">
        <v>128.30000000000001</v>
      </c>
      <c r="H103" s="42">
        <v>129.24</v>
      </c>
      <c r="I103" s="42">
        <v>127.1</v>
      </c>
      <c r="J103" s="42">
        <v>130.49299999999999</v>
      </c>
      <c r="K103" s="42"/>
      <c r="L103" s="42" t="str">
        <f t="shared" si="3"/>
        <v>1994Q1</v>
      </c>
    </row>
    <row r="104" spans="1:13" ht="15" customHeight="1">
      <c r="A104" s="26">
        <v>1994</v>
      </c>
      <c r="B104" s="26">
        <v>2</v>
      </c>
      <c r="C104" s="42">
        <v>125.7</v>
      </c>
      <c r="D104" s="42">
        <v>126.54</v>
      </c>
      <c r="E104" s="42">
        <v>127.4</v>
      </c>
      <c r="F104" s="42">
        <v>128.30000000000001</v>
      </c>
      <c r="G104" s="42">
        <v>129.19999999999999</v>
      </c>
      <c r="H104" s="42">
        <v>130.19999999999999</v>
      </c>
      <c r="I104" s="42">
        <v>127</v>
      </c>
      <c r="J104" s="42">
        <v>130.55000000000001</v>
      </c>
      <c r="K104" s="42"/>
      <c r="L104" s="42" t="str">
        <f t="shared" si="3"/>
        <v>1994Q2</v>
      </c>
    </row>
    <row r="105" spans="1:13" ht="15" customHeight="1">
      <c r="A105" s="26">
        <v>1994</v>
      </c>
      <c r="B105" s="26">
        <v>3</v>
      </c>
      <c r="C105" s="42">
        <v>125.9</v>
      </c>
      <c r="D105" s="42">
        <v>126.8</v>
      </c>
      <c r="E105" s="42">
        <v>127.77500000000001</v>
      </c>
      <c r="F105" s="42">
        <v>128.69999999999999</v>
      </c>
      <c r="G105" s="42">
        <v>129.69999999999999</v>
      </c>
      <c r="H105" s="42">
        <v>130.6695</v>
      </c>
      <c r="I105" s="42">
        <v>126.34</v>
      </c>
      <c r="J105" s="42">
        <v>130.19999999999999</v>
      </c>
      <c r="K105" s="42"/>
      <c r="L105" s="42" t="str">
        <f t="shared" si="3"/>
        <v>1994Q3</v>
      </c>
      <c r="M105" s="27">
        <f>(H105/D105-1)*100</f>
        <v>3.0516561514195573</v>
      </c>
    </row>
    <row r="106" spans="1:13" ht="15" customHeight="1">
      <c r="A106" s="26">
        <v>1994</v>
      </c>
      <c r="B106" s="26">
        <v>4</v>
      </c>
      <c r="C106" s="42">
        <v>126.4</v>
      </c>
      <c r="D106" s="42">
        <v>127.3</v>
      </c>
      <c r="E106" s="42">
        <v>128.30000000000001</v>
      </c>
      <c r="F106" s="42">
        <v>129.25</v>
      </c>
      <c r="G106" s="42">
        <v>130.25</v>
      </c>
      <c r="H106" s="42">
        <v>131.25</v>
      </c>
      <c r="I106" s="42">
        <v>126.2</v>
      </c>
      <c r="J106" s="42">
        <v>129.85</v>
      </c>
      <c r="K106" s="42"/>
      <c r="L106" s="42" t="str">
        <f t="shared" si="3"/>
        <v>1994Q4</v>
      </c>
    </row>
    <row r="107" spans="1:13" ht="15" customHeight="1">
      <c r="A107" s="26">
        <v>1995</v>
      </c>
      <c r="B107" s="26">
        <v>1</v>
      </c>
      <c r="C107" s="42">
        <v>127</v>
      </c>
      <c r="D107" s="42">
        <v>127.9</v>
      </c>
      <c r="E107" s="42">
        <v>128.69999999999999</v>
      </c>
      <c r="F107" s="42">
        <v>129.6</v>
      </c>
      <c r="G107" s="42">
        <v>130.55000000000001</v>
      </c>
      <c r="H107" s="42">
        <v>131.6</v>
      </c>
      <c r="I107" s="42">
        <v>129.19999999999999</v>
      </c>
      <c r="J107" s="42">
        <v>133.16550000000001</v>
      </c>
      <c r="K107" s="42"/>
      <c r="L107" s="42" t="str">
        <f t="shared" si="3"/>
        <v>1995Q1</v>
      </c>
    </row>
    <row r="108" spans="1:13" ht="15" customHeight="1">
      <c r="A108" s="26">
        <v>1995</v>
      </c>
      <c r="B108" s="26">
        <v>2</v>
      </c>
      <c r="C108" s="42">
        <v>127.6</v>
      </c>
      <c r="D108" s="42">
        <v>128.5</v>
      </c>
      <c r="E108" s="42">
        <v>129.4</v>
      </c>
      <c r="F108" s="42">
        <v>130.30000000000001</v>
      </c>
      <c r="G108" s="42">
        <v>131.30000000000001</v>
      </c>
      <c r="H108" s="42">
        <v>132.273</v>
      </c>
      <c r="I108" s="42">
        <v>129</v>
      </c>
      <c r="J108" s="42">
        <v>132.80000000000001</v>
      </c>
      <c r="K108" s="42"/>
      <c r="L108" s="42" t="str">
        <f t="shared" si="3"/>
        <v>1995Q2</v>
      </c>
    </row>
    <row r="109" spans="1:13" ht="15" customHeight="1">
      <c r="A109" s="26">
        <v>1995</v>
      </c>
      <c r="B109" s="26">
        <v>3</v>
      </c>
      <c r="C109" s="42">
        <v>128</v>
      </c>
      <c r="D109" s="42">
        <v>128.79300000000001</v>
      </c>
      <c r="E109" s="42">
        <v>129.59</v>
      </c>
      <c r="F109" s="42">
        <v>130.4</v>
      </c>
      <c r="G109" s="42">
        <v>131.30000000000001</v>
      </c>
      <c r="H109" s="42">
        <v>132.1</v>
      </c>
      <c r="I109" s="42">
        <v>128.49600000000001</v>
      </c>
      <c r="J109" s="42">
        <v>131.69999999999999</v>
      </c>
      <c r="K109" s="42"/>
      <c r="L109" s="42" t="str">
        <f t="shared" si="3"/>
        <v>1995Q3</v>
      </c>
      <c r="M109" s="27">
        <f>(H109/D109-1)*100</f>
        <v>2.5676861320102606</v>
      </c>
    </row>
    <row r="110" spans="1:13" ht="15" customHeight="1">
      <c r="A110" s="26">
        <v>1995</v>
      </c>
      <c r="B110" s="26">
        <v>4</v>
      </c>
      <c r="C110" s="42">
        <v>128.30000000000001</v>
      </c>
      <c r="D110" s="42">
        <v>128.95249999999999</v>
      </c>
      <c r="E110" s="42">
        <v>129.69999999999999</v>
      </c>
      <c r="F110" s="42">
        <v>130.44300000000001</v>
      </c>
      <c r="G110" s="42">
        <v>131.19300000000001</v>
      </c>
      <c r="H110" s="42">
        <v>131.98349999999999</v>
      </c>
      <c r="I110" s="42">
        <v>128.19999999999999</v>
      </c>
      <c r="J110" s="42">
        <v>130.815</v>
      </c>
      <c r="K110" s="42"/>
      <c r="L110" s="42" t="str">
        <f t="shared" si="3"/>
        <v>1995Q4</v>
      </c>
    </row>
    <row r="111" spans="1:13" ht="15" customHeight="1">
      <c r="A111" s="26">
        <v>1996</v>
      </c>
      <c r="B111" s="26">
        <v>1</v>
      </c>
      <c r="C111" s="42">
        <v>108.5</v>
      </c>
      <c r="D111" s="42">
        <v>109.17149999999999</v>
      </c>
      <c r="E111" s="42">
        <v>109.7835</v>
      </c>
      <c r="F111" s="42">
        <v>110.3965</v>
      </c>
      <c r="G111" s="42">
        <v>111.0885</v>
      </c>
      <c r="H111" s="42">
        <v>111.7505</v>
      </c>
      <c r="I111" s="42">
        <v>110.1</v>
      </c>
      <c r="J111" s="42">
        <v>112.72450000000001</v>
      </c>
      <c r="K111" s="42"/>
      <c r="L111" s="42" t="str">
        <f t="shared" si="3"/>
        <v>1996Q1</v>
      </c>
    </row>
    <row r="112" spans="1:13" ht="15" customHeight="1">
      <c r="A112" s="26">
        <v>1996</v>
      </c>
      <c r="B112" s="26">
        <v>2</v>
      </c>
      <c r="C112" s="42">
        <v>109.2</v>
      </c>
      <c r="D112" s="42">
        <v>109.9</v>
      </c>
      <c r="E112" s="42">
        <v>110.55</v>
      </c>
      <c r="F112" s="42">
        <v>111.20699999999999</v>
      </c>
      <c r="G112" s="42">
        <v>111.9645</v>
      </c>
      <c r="H112" s="42">
        <v>112.65</v>
      </c>
      <c r="I112" s="42">
        <v>110.182</v>
      </c>
      <c r="J112" s="42">
        <v>113</v>
      </c>
      <c r="K112" s="42"/>
      <c r="L112" s="42" t="str">
        <f t="shared" si="3"/>
        <v>1996Q2</v>
      </c>
    </row>
    <row r="113" spans="1:13" ht="15" customHeight="1">
      <c r="A113" s="26">
        <v>1996</v>
      </c>
      <c r="B113" s="26">
        <v>3</v>
      </c>
      <c r="C113" s="42">
        <v>109.6</v>
      </c>
      <c r="D113" s="42">
        <v>110.3</v>
      </c>
      <c r="E113" s="42">
        <v>110.9</v>
      </c>
      <c r="F113" s="42">
        <v>111.7</v>
      </c>
      <c r="G113" s="42">
        <v>112.4</v>
      </c>
      <c r="H113" s="42">
        <v>113.063</v>
      </c>
      <c r="I113" s="42">
        <v>110</v>
      </c>
      <c r="J113" s="42">
        <v>112.7</v>
      </c>
      <c r="K113" s="42"/>
      <c r="L113" s="42" t="str">
        <f t="shared" si="3"/>
        <v>1996Q3</v>
      </c>
      <c r="M113" s="27">
        <f>(H113/D113-1)*100</f>
        <v>2.5049864007252953</v>
      </c>
    </row>
    <row r="114" spans="1:13" ht="15" customHeight="1">
      <c r="A114" s="26">
        <v>1996</v>
      </c>
      <c r="B114" s="26">
        <v>4</v>
      </c>
      <c r="C114" s="42">
        <v>110.1</v>
      </c>
      <c r="D114" s="42">
        <v>110.7</v>
      </c>
      <c r="E114" s="42">
        <v>111.4</v>
      </c>
      <c r="F114" s="42">
        <v>112.1</v>
      </c>
      <c r="G114" s="42">
        <v>112.8125</v>
      </c>
      <c r="H114" s="42">
        <v>113.5395</v>
      </c>
      <c r="I114" s="42">
        <v>109.9</v>
      </c>
      <c r="J114" s="42">
        <v>112.5</v>
      </c>
      <c r="K114" s="42"/>
      <c r="L114" s="42" t="str">
        <f t="shared" si="3"/>
        <v>1996Q4</v>
      </c>
    </row>
    <row r="115" spans="1:13" ht="15" customHeight="1">
      <c r="A115" s="26">
        <v>1997</v>
      </c>
      <c r="B115" s="26">
        <v>1</v>
      </c>
      <c r="C115" s="42">
        <v>110.7</v>
      </c>
      <c r="D115" s="42">
        <v>111.3</v>
      </c>
      <c r="E115" s="42">
        <v>112</v>
      </c>
      <c r="F115" s="42">
        <v>112.7</v>
      </c>
      <c r="G115" s="42">
        <v>113.41200000000001</v>
      </c>
      <c r="H115" s="42">
        <v>114.1695</v>
      </c>
      <c r="I115" s="42">
        <v>112.4</v>
      </c>
      <c r="J115" s="42">
        <v>115.238</v>
      </c>
      <c r="K115" s="42"/>
      <c r="L115" s="42" t="str">
        <f t="shared" si="3"/>
        <v>1997Q1</v>
      </c>
    </row>
    <row r="116" spans="1:13" ht="15" customHeight="1">
      <c r="A116" s="26">
        <v>1997</v>
      </c>
      <c r="B116" s="26">
        <v>2</v>
      </c>
      <c r="C116" s="42">
        <v>111.44</v>
      </c>
      <c r="D116" s="42">
        <v>112.05</v>
      </c>
      <c r="E116" s="42">
        <v>112.705</v>
      </c>
      <c r="F116" s="42">
        <v>113.426</v>
      </c>
      <c r="G116" s="42">
        <v>114.105</v>
      </c>
      <c r="H116" s="42">
        <v>114.765</v>
      </c>
      <c r="I116" s="42">
        <v>112.4</v>
      </c>
      <c r="J116" s="42">
        <v>115.2</v>
      </c>
      <c r="K116" s="42"/>
      <c r="L116" s="42" t="str">
        <f t="shared" si="3"/>
        <v>1997Q2</v>
      </c>
    </row>
    <row r="117" spans="1:13" ht="15" customHeight="1">
      <c r="A117" s="26">
        <v>1997</v>
      </c>
      <c r="B117" s="26">
        <v>3</v>
      </c>
      <c r="C117" s="42">
        <v>112.17</v>
      </c>
      <c r="D117" s="42">
        <v>112.727</v>
      </c>
      <c r="E117" s="42">
        <v>113.4</v>
      </c>
      <c r="F117" s="42">
        <v>114.07</v>
      </c>
      <c r="G117" s="42">
        <v>114.79</v>
      </c>
      <c r="H117" s="42">
        <v>115.4945</v>
      </c>
      <c r="I117" s="42">
        <v>112.53</v>
      </c>
      <c r="J117" s="42">
        <v>115.3</v>
      </c>
      <c r="K117" s="42"/>
      <c r="L117" s="42" t="str">
        <f t="shared" si="3"/>
        <v>1997Q3</v>
      </c>
      <c r="M117" s="27">
        <f>(H117/D117-1)*100</f>
        <v>2.4550462622086933</v>
      </c>
    </row>
    <row r="118" spans="1:13" ht="15" customHeight="1">
      <c r="A118" s="26">
        <v>1997</v>
      </c>
      <c r="B118" s="26">
        <v>4</v>
      </c>
      <c r="C118" s="42">
        <v>112.66</v>
      </c>
      <c r="D118" s="42">
        <v>113.2</v>
      </c>
      <c r="E118" s="42">
        <v>113.837</v>
      </c>
      <c r="F118" s="42">
        <v>114.479</v>
      </c>
      <c r="G118" s="42">
        <v>115.1665</v>
      </c>
      <c r="H118" s="42">
        <v>115.8</v>
      </c>
      <c r="I118" s="42">
        <v>112.5</v>
      </c>
      <c r="J118" s="42">
        <v>114.825</v>
      </c>
      <c r="K118" s="42"/>
      <c r="L118" s="42" t="str">
        <f t="shared" si="3"/>
        <v>1997Q4</v>
      </c>
    </row>
    <row r="119" spans="1:13" ht="15" customHeight="1">
      <c r="A119" s="26">
        <v>1998</v>
      </c>
      <c r="B119" s="26">
        <v>1</v>
      </c>
      <c r="C119" s="42">
        <v>113.1</v>
      </c>
      <c r="D119" s="42">
        <v>113.661</v>
      </c>
      <c r="E119" s="42">
        <v>114.239</v>
      </c>
      <c r="F119" s="42">
        <v>114.8</v>
      </c>
      <c r="G119" s="42">
        <v>115.4235</v>
      </c>
      <c r="H119" s="42">
        <v>116.2</v>
      </c>
      <c r="I119" s="42">
        <v>114.5535</v>
      </c>
      <c r="J119" s="42">
        <v>117.114</v>
      </c>
      <c r="K119" s="42"/>
      <c r="L119" s="42" t="str">
        <f t="shared" si="3"/>
        <v>1998Q1</v>
      </c>
    </row>
    <row r="120" spans="1:13" ht="15" customHeight="1">
      <c r="A120" s="26">
        <v>1998</v>
      </c>
      <c r="B120" s="26">
        <v>2</v>
      </c>
      <c r="C120" s="42">
        <v>113.33</v>
      </c>
      <c r="D120" s="42">
        <v>113.753</v>
      </c>
      <c r="E120" s="42">
        <v>114.3</v>
      </c>
      <c r="F120" s="42">
        <v>114.88500000000001</v>
      </c>
      <c r="G120" s="42">
        <v>115.483</v>
      </c>
      <c r="H120" s="42">
        <v>116.083</v>
      </c>
      <c r="I120" s="42">
        <v>114.1</v>
      </c>
      <c r="J120" s="42">
        <v>116.476</v>
      </c>
      <c r="K120" s="42"/>
      <c r="L120" s="42" t="str">
        <f t="shared" si="3"/>
        <v>1998Q2</v>
      </c>
    </row>
    <row r="121" spans="1:13" ht="15" customHeight="1">
      <c r="A121" s="26">
        <v>1998</v>
      </c>
      <c r="B121" s="26">
        <v>3</v>
      </c>
      <c r="C121" s="42">
        <v>112.57</v>
      </c>
      <c r="D121" s="42">
        <v>112.90300000000001</v>
      </c>
      <c r="E121" s="42">
        <v>113.39149999999999</v>
      </c>
      <c r="F121" s="42">
        <v>113.92400000000001</v>
      </c>
      <c r="G121" s="42">
        <v>114.55549999999999</v>
      </c>
      <c r="H121" s="42">
        <v>115.2</v>
      </c>
      <c r="I121" s="42">
        <v>112.8</v>
      </c>
      <c r="J121" s="42">
        <v>114.93</v>
      </c>
      <c r="K121" s="42"/>
      <c r="L121" s="42" t="str">
        <f t="shared" si="3"/>
        <v>1998Q3</v>
      </c>
      <c r="M121" s="27">
        <f t="shared" ref="M121" si="4">(H121/D121-1)*100</f>
        <v>2.0344897832652808</v>
      </c>
    </row>
    <row r="122" spans="1:13" ht="15" customHeight="1">
      <c r="A122" s="26">
        <v>1998</v>
      </c>
      <c r="B122" s="26">
        <v>4</v>
      </c>
      <c r="C122" s="42">
        <v>112.8</v>
      </c>
      <c r="D122" s="42">
        <v>113.1965</v>
      </c>
      <c r="E122" s="42">
        <v>113.6575</v>
      </c>
      <c r="F122" s="42">
        <v>114.2165</v>
      </c>
      <c r="G122" s="42">
        <v>114.75</v>
      </c>
      <c r="H122" s="42">
        <v>115.29349999999999</v>
      </c>
      <c r="I122" s="42">
        <v>112.7</v>
      </c>
      <c r="J122" s="42">
        <v>114.535</v>
      </c>
      <c r="K122" s="42"/>
      <c r="L122" s="42" t="str">
        <f t="shared" si="3"/>
        <v>1998Q4</v>
      </c>
    </row>
    <row r="123" spans="1:13" ht="15" customHeight="1">
      <c r="A123" s="26">
        <v>1999</v>
      </c>
      <c r="B123" s="26">
        <v>1</v>
      </c>
      <c r="C123" s="42">
        <v>113.09</v>
      </c>
      <c r="D123" s="42">
        <v>113.428</v>
      </c>
      <c r="E123" s="42">
        <v>113.8</v>
      </c>
      <c r="F123" s="42">
        <v>114.29</v>
      </c>
      <c r="G123" s="42">
        <v>114.8</v>
      </c>
      <c r="H123" s="42">
        <v>115.18</v>
      </c>
      <c r="I123" s="42">
        <v>114.09</v>
      </c>
      <c r="J123" s="42">
        <v>115.88</v>
      </c>
      <c r="K123" s="42"/>
      <c r="L123" s="42" t="str">
        <f t="shared" si="3"/>
        <v>1999Q1</v>
      </c>
    </row>
    <row r="124" spans="1:13" ht="15" customHeight="1">
      <c r="A124" s="26">
        <v>1999</v>
      </c>
      <c r="B124" s="26">
        <v>2</v>
      </c>
      <c r="C124" s="42">
        <v>113.48</v>
      </c>
      <c r="D124" s="42">
        <v>113.819</v>
      </c>
      <c r="E124" s="42">
        <v>114.25</v>
      </c>
      <c r="F124" s="42">
        <v>114.8</v>
      </c>
      <c r="G124" s="42">
        <v>115.3</v>
      </c>
      <c r="H124" s="42">
        <v>115.8</v>
      </c>
      <c r="I124" s="42">
        <v>114.063</v>
      </c>
      <c r="J124" s="42">
        <v>116.02500000000001</v>
      </c>
      <c r="K124" s="42"/>
      <c r="L124" s="42" t="str">
        <f t="shared" si="3"/>
        <v>1999Q2</v>
      </c>
    </row>
    <row r="125" spans="1:13" ht="15" customHeight="1">
      <c r="A125" s="26">
        <v>1999</v>
      </c>
      <c r="B125" s="26">
        <v>3</v>
      </c>
      <c r="C125" s="42">
        <v>113.98</v>
      </c>
      <c r="D125" s="42">
        <v>114.43300000000001</v>
      </c>
      <c r="E125" s="42">
        <v>114.9</v>
      </c>
      <c r="F125" s="42">
        <v>115.48699999999999</v>
      </c>
      <c r="G125" s="42">
        <v>116</v>
      </c>
      <c r="H125" s="42">
        <v>116.57</v>
      </c>
      <c r="I125" s="42">
        <v>114.25</v>
      </c>
      <c r="J125" s="42">
        <v>116.345</v>
      </c>
      <c r="K125" s="42"/>
      <c r="L125" s="42" t="str">
        <f t="shared" si="3"/>
        <v>1999Q3</v>
      </c>
      <c r="M125" s="27">
        <f t="shared" ref="M125" si="5">(H125/D125-1)*100</f>
        <v>1.867468300228059</v>
      </c>
    </row>
    <row r="126" spans="1:13" ht="15" customHeight="1">
      <c r="A126" s="26">
        <v>1999</v>
      </c>
      <c r="B126" s="26">
        <v>4</v>
      </c>
      <c r="C126" s="42">
        <v>104.38</v>
      </c>
      <c r="D126" s="42">
        <v>104.8</v>
      </c>
      <c r="E126" s="42">
        <v>105.26300000000001</v>
      </c>
      <c r="F126" s="42">
        <v>105.708</v>
      </c>
      <c r="G126" s="42">
        <v>106.2</v>
      </c>
      <c r="H126" s="42">
        <v>106.7</v>
      </c>
      <c r="I126" s="42">
        <v>104.3</v>
      </c>
      <c r="J126" s="42">
        <v>106.0365</v>
      </c>
      <c r="K126" s="42"/>
      <c r="L126" s="42" t="str">
        <f t="shared" si="3"/>
        <v>1999Q4</v>
      </c>
    </row>
    <row r="127" spans="1:13" ht="15" customHeight="1">
      <c r="A127" s="26">
        <v>2000</v>
      </c>
      <c r="B127" s="26">
        <v>1</v>
      </c>
      <c r="C127" s="42">
        <v>104.94</v>
      </c>
      <c r="D127" s="42">
        <v>105.4</v>
      </c>
      <c r="E127" s="42">
        <v>105.84699999999999</v>
      </c>
      <c r="F127" s="42">
        <v>106.41549999999999</v>
      </c>
      <c r="G127" s="42">
        <v>106.947</v>
      </c>
      <c r="H127" s="42">
        <v>107.49550000000001</v>
      </c>
      <c r="I127" s="42">
        <v>106.199</v>
      </c>
      <c r="J127" s="42">
        <v>108.3</v>
      </c>
      <c r="K127" s="42"/>
      <c r="L127" s="42" t="str">
        <f t="shared" si="3"/>
        <v>2000Q1</v>
      </c>
    </row>
    <row r="128" spans="1:13" ht="15" customHeight="1">
      <c r="A128" s="26">
        <v>2000</v>
      </c>
      <c r="B128" s="26">
        <v>2</v>
      </c>
      <c r="C128" s="42">
        <v>105.86</v>
      </c>
      <c r="D128" s="42">
        <v>106.5</v>
      </c>
      <c r="E128" s="42">
        <v>107.044</v>
      </c>
      <c r="F128" s="42">
        <v>107.6</v>
      </c>
      <c r="G128" s="42">
        <v>108.26</v>
      </c>
      <c r="H128" s="42">
        <v>108.85899999999999</v>
      </c>
      <c r="I128" s="42">
        <v>106.746</v>
      </c>
      <c r="J128" s="42">
        <v>109.072</v>
      </c>
      <c r="K128" s="42"/>
      <c r="L128" s="42" t="str">
        <f t="shared" si="3"/>
        <v>2000Q2</v>
      </c>
    </row>
    <row r="129" spans="1:13" ht="15" customHeight="1">
      <c r="A129" s="26">
        <v>2000</v>
      </c>
      <c r="B129" s="26">
        <v>3</v>
      </c>
      <c r="C129" s="42">
        <v>106.83</v>
      </c>
      <c r="D129" s="42">
        <v>107.4</v>
      </c>
      <c r="E129" s="42">
        <v>108</v>
      </c>
      <c r="F129" s="42">
        <v>108.69</v>
      </c>
      <c r="G129" s="42">
        <v>109.31</v>
      </c>
      <c r="H129" s="42">
        <v>109.95</v>
      </c>
      <c r="I129" s="42">
        <v>107.1</v>
      </c>
      <c r="J129" s="42">
        <v>109.645</v>
      </c>
      <c r="K129" s="42"/>
      <c r="L129" s="42" t="str">
        <f t="shared" si="3"/>
        <v>2000Q3</v>
      </c>
      <c r="M129" s="27">
        <f t="shared" ref="M129" si="6">(H129/D129-1)*100</f>
        <v>2.3743016759776525</v>
      </c>
    </row>
    <row r="130" spans="1:13" ht="15" customHeight="1">
      <c r="A130" s="26">
        <v>2000</v>
      </c>
      <c r="B130" s="26">
        <v>4</v>
      </c>
      <c r="C130" s="42">
        <v>107.33</v>
      </c>
      <c r="D130" s="42">
        <v>107.9</v>
      </c>
      <c r="E130" s="42">
        <v>108.5</v>
      </c>
      <c r="F130" s="42">
        <v>109.13800000000001</v>
      </c>
      <c r="G130" s="42">
        <v>109.8</v>
      </c>
      <c r="H130" s="42">
        <v>110.33799999999999</v>
      </c>
      <c r="I130" s="42">
        <v>107</v>
      </c>
      <c r="J130" s="42">
        <v>109.41500000000001</v>
      </c>
      <c r="K130" s="42"/>
      <c r="L130" s="42" t="str">
        <f t="shared" si="3"/>
        <v>2000Q4</v>
      </c>
    </row>
    <row r="131" spans="1:13" ht="15" customHeight="1">
      <c r="A131" s="26">
        <v>2001</v>
      </c>
      <c r="B131" s="26">
        <v>1</v>
      </c>
      <c r="C131" s="42">
        <v>107.77</v>
      </c>
      <c r="D131" s="42">
        <v>108.4</v>
      </c>
      <c r="E131" s="42">
        <v>108.91</v>
      </c>
      <c r="F131" s="42">
        <v>109.5535</v>
      </c>
      <c r="G131" s="42">
        <v>110.095</v>
      </c>
      <c r="H131" s="42">
        <v>110.7</v>
      </c>
      <c r="I131" s="42">
        <v>109.28</v>
      </c>
      <c r="J131" s="42">
        <v>111.66</v>
      </c>
      <c r="K131" s="42"/>
      <c r="L131" s="42" t="str">
        <f t="shared" si="3"/>
        <v>2001Q1</v>
      </c>
    </row>
    <row r="132" spans="1:13" ht="15" customHeight="1">
      <c r="A132" s="26">
        <v>2001</v>
      </c>
      <c r="B132" s="26">
        <v>2</v>
      </c>
      <c r="C132" s="42">
        <v>108.59</v>
      </c>
      <c r="D132" s="42">
        <v>109.2</v>
      </c>
      <c r="E132" s="42">
        <v>109.7</v>
      </c>
      <c r="F132" s="42">
        <v>110.3</v>
      </c>
      <c r="G132" s="42">
        <v>110.9</v>
      </c>
      <c r="H132" s="42">
        <v>111.46</v>
      </c>
      <c r="I132" s="42">
        <v>109.44</v>
      </c>
      <c r="J132" s="42">
        <v>111.76949999999999</v>
      </c>
      <c r="K132" s="42"/>
      <c r="L132" s="42" t="str">
        <f t="shared" si="3"/>
        <v>2001Q2</v>
      </c>
    </row>
    <row r="133" spans="1:13" ht="15" customHeight="1">
      <c r="A133" s="26">
        <v>2001</v>
      </c>
      <c r="B133" s="26">
        <v>3</v>
      </c>
      <c r="C133" s="42">
        <v>109.26</v>
      </c>
      <c r="D133" s="42">
        <v>109.7625</v>
      </c>
      <c r="E133" s="42">
        <v>110.3</v>
      </c>
      <c r="F133" s="42">
        <v>110.8815</v>
      </c>
      <c r="G133" s="42">
        <v>111.44499999999999</v>
      </c>
      <c r="H133" s="42">
        <v>112.05549999999999</v>
      </c>
      <c r="I133" s="42">
        <v>109.5</v>
      </c>
      <c r="J133" s="42">
        <v>111.7</v>
      </c>
      <c r="K133" s="42"/>
      <c r="L133" s="42" t="str">
        <f t="shared" si="3"/>
        <v>2001Q3</v>
      </c>
      <c r="M133" s="27">
        <f t="shared" ref="M133" si="7">(H133/D133-1)*100</f>
        <v>2.0890559161826694</v>
      </c>
    </row>
    <row r="134" spans="1:13" ht="15" customHeight="1">
      <c r="A134" s="26">
        <v>2001</v>
      </c>
      <c r="B134" s="26">
        <v>4</v>
      </c>
      <c r="C134" s="42">
        <v>109.8</v>
      </c>
      <c r="D134" s="42">
        <v>110.2</v>
      </c>
      <c r="E134" s="42">
        <v>110.7</v>
      </c>
      <c r="F134" s="42">
        <v>111.17</v>
      </c>
      <c r="G134" s="42">
        <v>111.51</v>
      </c>
      <c r="H134" s="42">
        <v>112.11499999999999</v>
      </c>
      <c r="I134" s="42">
        <v>109.42</v>
      </c>
      <c r="J134" s="42">
        <v>111.325</v>
      </c>
      <c r="K134" s="42"/>
      <c r="L134" s="42" t="str">
        <f t="shared" si="3"/>
        <v>2001Q4</v>
      </c>
    </row>
    <row r="135" spans="1:13" ht="15" customHeight="1">
      <c r="A135" s="26">
        <v>2002</v>
      </c>
      <c r="B135" s="26">
        <v>1</v>
      </c>
      <c r="C135" s="42">
        <v>109.74</v>
      </c>
      <c r="D135" s="42">
        <v>110.19499999999999</v>
      </c>
      <c r="E135" s="42">
        <v>110.6</v>
      </c>
      <c r="F135" s="42">
        <v>111.041</v>
      </c>
      <c r="G135" s="42">
        <v>111.539</v>
      </c>
      <c r="H135" s="42">
        <v>112.16</v>
      </c>
      <c r="I135" s="42">
        <v>110.8955</v>
      </c>
      <c r="J135" s="42">
        <v>113.05</v>
      </c>
      <c r="K135" s="42"/>
      <c r="L135" s="42" t="str">
        <f t="shared" si="3"/>
        <v>2002Q1</v>
      </c>
    </row>
    <row r="136" spans="1:13" ht="15" customHeight="1">
      <c r="A136" s="26">
        <v>2002</v>
      </c>
      <c r="B136" s="26">
        <v>2</v>
      </c>
      <c r="C136" s="42">
        <v>110.02</v>
      </c>
      <c r="D136" s="42">
        <v>110.47</v>
      </c>
      <c r="E136" s="42">
        <v>110.9375</v>
      </c>
      <c r="F136" s="42">
        <v>111.5</v>
      </c>
      <c r="G136" s="42">
        <v>112.1</v>
      </c>
      <c r="H136" s="42">
        <v>112.6</v>
      </c>
      <c r="I136" s="42">
        <v>110.71</v>
      </c>
      <c r="J136" s="42">
        <v>112.9</v>
      </c>
      <c r="K136" s="42"/>
      <c r="L136" s="42" t="str">
        <f t="shared" si="3"/>
        <v>2002Q2</v>
      </c>
    </row>
    <row r="137" spans="1:13" ht="15" customHeight="1">
      <c r="A137" s="26">
        <v>2002</v>
      </c>
      <c r="B137" s="26">
        <v>3</v>
      </c>
      <c r="C137" s="42">
        <v>110.46</v>
      </c>
      <c r="D137" s="42">
        <v>110.9</v>
      </c>
      <c r="E137" s="42">
        <v>111.4</v>
      </c>
      <c r="F137" s="42">
        <v>111.9</v>
      </c>
      <c r="G137" s="42">
        <v>112.5</v>
      </c>
      <c r="H137" s="42">
        <v>113</v>
      </c>
      <c r="I137" s="42">
        <v>110.733</v>
      </c>
      <c r="J137" s="42">
        <v>112.76300000000001</v>
      </c>
      <c r="K137" s="42"/>
      <c r="L137" s="42" t="str">
        <f t="shared" ref="L137:L200" si="8">_xlfn.CONCAT(A137,"Q",B137)</f>
        <v>2002Q3</v>
      </c>
      <c r="M137" s="27">
        <f t="shared" ref="M137" si="9">(H137/D137-1)*100</f>
        <v>1.8935978358881833</v>
      </c>
    </row>
    <row r="138" spans="1:13" ht="15" customHeight="1">
      <c r="A138" s="26">
        <v>2002</v>
      </c>
      <c r="B138" s="26">
        <v>4</v>
      </c>
      <c r="C138" s="42">
        <v>110.79</v>
      </c>
      <c r="D138" s="42">
        <v>111.258</v>
      </c>
      <c r="E138" s="42">
        <v>111.8</v>
      </c>
      <c r="F138" s="42">
        <v>112.31</v>
      </c>
      <c r="G138" s="42">
        <v>112.839</v>
      </c>
      <c r="H138" s="42">
        <v>113.4</v>
      </c>
      <c r="I138" s="42">
        <v>110.67</v>
      </c>
      <c r="J138" s="42">
        <v>112.504</v>
      </c>
      <c r="K138" s="42"/>
      <c r="L138" s="42" t="str">
        <f t="shared" si="8"/>
        <v>2002Q4</v>
      </c>
    </row>
    <row r="139" spans="1:13" ht="15" customHeight="1">
      <c r="A139" s="26">
        <v>2003</v>
      </c>
      <c r="B139" s="26">
        <v>1</v>
      </c>
      <c r="C139" s="42">
        <v>111.24</v>
      </c>
      <c r="D139" s="42">
        <v>111.792</v>
      </c>
      <c r="E139" s="42">
        <v>112.27800000000001</v>
      </c>
      <c r="F139" s="42">
        <v>112.72499999999999</v>
      </c>
      <c r="G139" s="42">
        <v>113.261</v>
      </c>
      <c r="H139" s="42">
        <v>113.85</v>
      </c>
      <c r="I139" s="42">
        <v>112.505</v>
      </c>
      <c r="J139" s="42">
        <v>114.771</v>
      </c>
      <c r="K139" s="42"/>
      <c r="L139" s="42" t="str">
        <f t="shared" si="8"/>
        <v>2003Q1</v>
      </c>
    </row>
    <row r="140" spans="1:13" ht="15" customHeight="1">
      <c r="A140" s="26">
        <v>2003</v>
      </c>
      <c r="B140" s="26">
        <v>2</v>
      </c>
      <c r="C140" s="42">
        <v>111.95</v>
      </c>
      <c r="D140" s="42">
        <v>112.41</v>
      </c>
      <c r="E140" s="42">
        <v>112.884</v>
      </c>
      <c r="F140" s="42">
        <v>113.3595</v>
      </c>
      <c r="G140" s="42">
        <v>113.88500000000001</v>
      </c>
      <c r="H140" s="42">
        <v>114.405</v>
      </c>
      <c r="I140" s="42">
        <v>112.6</v>
      </c>
      <c r="J140" s="42">
        <v>114.6</v>
      </c>
      <c r="K140" s="42"/>
      <c r="L140" s="42" t="str">
        <f t="shared" si="8"/>
        <v>2003Q2</v>
      </c>
    </row>
    <row r="141" spans="1:13" ht="15" customHeight="1">
      <c r="A141" s="26">
        <v>2003</v>
      </c>
      <c r="B141" s="26">
        <v>3</v>
      </c>
      <c r="C141" s="42">
        <v>112.17</v>
      </c>
      <c r="D141" s="42">
        <v>112.56100000000001</v>
      </c>
      <c r="E141" s="42">
        <v>112.98</v>
      </c>
      <c r="F141" s="42">
        <v>113.5</v>
      </c>
      <c r="G141" s="42">
        <v>114</v>
      </c>
      <c r="H141" s="42">
        <v>114.5</v>
      </c>
      <c r="I141" s="42">
        <v>112.4</v>
      </c>
      <c r="J141" s="42">
        <v>114.25</v>
      </c>
      <c r="K141" s="42"/>
      <c r="L141" s="42" t="str">
        <f t="shared" si="8"/>
        <v>2003Q3</v>
      </c>
      <c r="M141" s="27">
        <f t="shared" ref="M141" si="10">(H141/D141-1)*100</f>
        <v>1.7226215118913313</v>
      </c>
    </row>
    <row r="142" spans="1:13" ht="15" customHeight="1">
      <c r="A142" s="26">
        <v>2003</v>
      </c>
      <c r="B142" s="26">
        <v>4</v>
      </c>
      <c r="C142" s="42">
        <v>112.67</v>
      </c>
      <c r="D142" s="42">
        <v>113.1</v>
      </c>
      <c r="E142" s="42">
        <v>113.6</v>
      </c>
      <c r="F142" s="42">
        <v>114.08750000000001</v>
      </c>
      <c r="G142" s="42">
        <v>114.57</v>
      </c>
      <c r="H142" s="42">
        <v>115.08499999999999</v>
      </c>
      <c r="I142" s="42">
        <v>112.431</v>
      </c>
      <c r="J142" s="42">
        <v>114.295</v>
      </c>
      <c r="K142" s="42"/>
      <c r="L142" s="42" t="str">
        <f t="shared" si="8"/>
        <v>2003Q4</v>
      </c>
    </row>
    <row r="143" spans="1:13" ht="15" customHeight="1">
      <c r="A143" s="26">
        <v>2004</v>
      </c>
      <c r="B143" s="26">
        <v>1</v>
      </c>
      <c r="C143" s="42">
        <v>106.15900000000001</v>
      </c>
      <c r="D143" s="42">
        <v>106.529</v>
      </c>
      <c r="E143" s="42">
        <v>106.9</v>
      </c>
      <c r="F143" s="42">
        <v>107.3</v>
      </c>
      <c r="G143" s="42">
        <v>107.738</v>
      </c>
      <c r="H143" s="42">
        <v>108.2</v>
      </c>
      <c r="I143" s="42">
        <v>107.137</v>
      </c>
      <c r="J143" s="42">
        <v>108.962</v>
      </c>
      <c r="K143" s="42"/>
      <c r="L143" s="42" t="str">
        <f t="shared" si="8"/>
        <v>2004Q1</v>
      </c>
    </row>
    <row r="144" spans="1:13" ht="15" customHeight="1">
      <c r="A144" s="26">
        <v>2004</v>
      </c>
      <c r="B144" s="26">
        <v>2</v>
      </c>
      <c r="C144" s="42">
        <v>106.92</v>
      </c>
      <c r="D144" s="42">
        <v>107.4945</v>
      </c>
      <c r="E144" s="42">
        <v>107.944</v>
      </c>
      <c r="F144" s="42">
        <v>108.42</v>
      </c>
      <c r="G144" s="42">
        <v>108.955</v>
      </c>
      <c r="H144" s="42">
        <v>109.465</v>
      </c>
      <c r="I144" s="42">
        <v>107.693</v>
      </c>
      <c r="J144" s="42">
        <v>109.744</v>
      </c>
      <c r="K144" s="42"/>
      <c r="L144" s="42" t="str">
        <f t="shared" si="8"/>
        <v>2004Q2</v>
      </c>
    </row>
    <row r="145" spans="1:13" ht="15" customHeight="1">
      <c r="A145" s="26">
        <v>2004</v>
      </c>
      <c r="B145" s="26">
        <v>3</v>
      </c>
      <c r="C145" s="42">
        <v>108.16</v>
      </c>
      <c r="D145" s="42">
        <v>108.694</v>
      </c>
      <c r="E145" s="42">
        <v>109.3</v>
      </c>
      <c r="F145" s="42">
        <v>109.86199999999999</v>
      </c>
      <c r="G145" s="42">
        <v>110.465</v>
      </c>
      <c r="H145" s="42">
        <v>111.03400000000001</v>
      </c>
      <c r="I145" s="42">
        <v>108.33199999999999</v>
      </c>
      <c r="J145" s="42">
        <v>110.8</v>
      </c>
      <c r="K145" s="42"/>
      <c r="L145" s="42" t="str">
        <f t="shared" si="8"/>
        <v>2004Q3</v>
      </c>
      <c r="M145" s="27">
        <f t="shared" ref="M145" si="11">(H145/D145-1)*100</f>
        <v>2.1528327230573963</v>
      </c>
    </row>
    <row r="146" spans="1:13" ht="15" customHeight="1">
      <c r="A146" s="26">
        <v>2004</v>
      </c>
      <c r="B146" s="26">
        <v>4</v>
      </c>
      <c r="C146" s="42">
        <v>108.51</v>
      </c>
      <c r="D146" s="42">
        <v>108.995</v>
      </c>
      <c r="E146" s="42">
        <v>109.589</v>
      </c>
      <c r="F146" s="42">
        <v>110.133</v>
      </c>
      <c r="G146" s="42">
        <v>110.68</v>
      </c>
      <c r="H146" s="42">
        <v>111.17400000000001</v>
      </c>
      <c r="I146" s="42">
        <v>108.226</v>
      </c>
      <c r="J146" s="42">
        <v>110.4115</v>
      </c>
      <c r="K146" s="42"/>
      <c r="L146" s="42" t="str">
        <f t="shared" si="8"/>
        <v>2004Q4</v>
      </c>
    </row>
    <row r="147" spans="1:13" ht="15" customHeight="1">
      <c r="A147" s="26">
        <v>2005</v>
      </c>
      <c r="B147" s="26">
        <v>1</v>
      </c>
      <c r="C147" s="42">
        <v>109.09</v>
      </c>
      <c r="D147" s="42">
        <v>109.63200000000001</v>
      </c>
      <c r="E147" s="42">
        <v>110.155</v>
      </c>
      <c r="F147" s="42">
        <v>110.696</v>
      </c>
      <c r="G147" s="42">
        <v>111.217</v>
      </c>
      <c r="H147" s="42">
        <v>111.8</v>
      </c>
      <c r="I147" s="42">
        <v>110.446</v>
      </c>
      <c r="J147" s="42">
        <v>112.765</v>
      </c>
      <c r="K147" s="42"/>
      <c r="L147" s="42" t="str">
        <f t="shared" si="8"/>
        <v>2005Q1</v>
      </c>
    </row>
    <row r="148" spans="1:13" ht="15" customHeight="1">
      <c r="A148" s="26">
        <v>2005</v>
      </c>
      <c r="B148" s="26">
        <v>2</v>
      </c>
      <c r="C148" s="42">
        <v>110.04</v>
      </c>
      <c r="D148" s="42">
        <v>110.7</v>
      </c>
      <c r="E148" s="42">
        <v>111.27200000000001</v>
      </c>
      <c r="F148" s="42">
        <v>111.8985</v>
      </c>
      <c r="G148" s="42">
        <v>112.5065</v>
      </c>
      <c r="H148" s="42">
        <v>113.17</v>
      </c>
      <c r="I148" s="42">
        <v>110.974</v>
      </c>
      <c r="J148" s="42">
        <v>113.39400000000001</v>
      </c>
      <c r="K148" s="42"/>
      <c r="L148" s="42" t="str">
        <f t="shared" si="8"/>
        <v>2005Q2</v>
      </c>
    </row>
    <row r="149" spans="1:13" ht="15" customHeight="1">
      <c r="A149" s="26">
        <v>2005</v>
      </c>
      <c r="B149" s="26">
        <v>3</v>
      </c>
      <c r="C149" s="42">
        <v>111.61</v>
      </c>
      <c r="D149" s="42">
        <v>112.196</v>
      </c>
      <c r="E149" s="42">
        <v>112.803</v>
      </c>
      <c r="F149" s="42">
        <v>113.48399999999999</v>
      </c>
      <c r="G149" s="42">
        <v>114.0325</v>
      </c>
      <c r="H149" s="42">
        <v>114.715</v>
      </c>
      <c r="I149" s="42">
        <v>111.88500000000001</v>
      </c>
      <c r="J149" s="42">
        <v>114.4</v>
      </c>
      <c r="K149" s="42"/>
      <c r="L149" s="42" t="str">
        <f t="shared" si="8"/>
        <v>2005Q3</v>
      </c>
      <c r="M149" s="27">
        <f t="shared" ref="M149" si="12">(H149/D149-1)*100</f>
        <v>2.2451780812150268</v>
      </c>
    </row>
    <row r="150" spans="1:13" ht="15" customHeight="1">
      <c r="A150" s="26">
        <v>2005</v>
      </c>
      <c r="B150" s="26">
        <v>4</v>
      </c>
      <c r="C150" s="42">
        <v>112.52</v>
      </c>
      <c r="D150" s="42">
        <v>113.251</v>
      </c>
      <c r="E150" s="42">
        <v>113.97</v>
      </c>
      <c r="F150" s="42">
        <v>114.539</v>
      </c>
      <c r="G150" s="42">
        <v>115.1635</v>
      </c>
      <c r="H150" s="42">
        <v>115.7285</v>
      </c>
      <c r="I150" s="42">
        <v>112.0955</v>
      </c>
      <c r="J150" s="42">
        <v>114.827</v>
      </c>
      <c r="K150" s="42"/>
      <c r="L150" s="42" t="str">
        <f t="shared" si="8"/>
        <v>2005Q4</v>
      </c>
    </row>
    <row r="151" spans="1:13" ht="15" customHeight="1">
      <c r="A151" s="26">
        <v>2006</v>
      </c>
      <c r="B151" s="26">
        <v>1</v>
      </c>
      <c r="C151" s="42">
        <v>113.41</v>
      </c>
      <c r="D151" s="42">
        <v>114.1</v>
      </c>
      <c r="E151" s="42">
        <v>114.7055</v>
      </c>
      <c r="F151" s="42">
        <v>115.33</v>
      </c>
      <c r="G151" s="42">
        <v>115.91249999999999</v>
      </c>
      <c r="H151" s="42">
        <v>116.6</v>
      </c>
      <c r="I151" s="42">
        <v>115.021</v>
      </c>
      <c r="J151" s="42">
        <v>117.54300000000001</v>
      </c>
      <c r="K151" s="42"/>
      <c r="L151" s="42" t="str">
        <f t="shared" si="8"/>
        <v>2006Q1</v>
      </c>
    </row>
    <row r="152" spans="1:13" ht="15" customHeight="1">
      <c r="A152" s="26">
        <v>2006</v>
      </c>
      <c r="B152" s="26">
        <v>2</v>
      </c>
      <c r="C152" s="42">
        <v>114.45</v>
      </c>
      <c r="D152" s="42">
        <v>115.203</v>
      </c>
      <c r="E152" s="42">
        <v>115.88249999999999</v>
      </c>
      <c r="F152" s="42">
        <v>116.504</v>
      </c>
      <c r="G152" s="42">
        <v>117.1665</v>
      </c>
      <c r="H152" s="42">
        <v>117.8073</v>
      </c>
      <c r="I152" s="42">
        <v>115.49930000000001</v>
      </c>
      <c r="J152" s="42">
        <v>118.10420000000001</v>
      </c>
      <c r="K152" s="42"/>
      <c r="L152" s="42" t="str">
        <f t="shared" si="8"/>
        <v>2006Q2</v>
      </c>
    </row>
    <row r="153" spans="1:13" ht="15" customHeight="1">
      <c r="A153" s="26">
        <v>2006</v>
      </c>
      <c r="B153" s="26">
        <v>3</v>
      </c>
      <c r="C153" s="42">
        <v>115.91</v>
      </c>
      <c r="D153" s="42">
        <v>116.708</v>
      </c>
      <c r="E153" s="42">
        <v>117.4</v>
      </c>
      <c r="F153" s="42">
        <v>118.1532</v>
      </c>
      <c r="G153" s="42">
        <v>118.83629999999999</v>
      </c>
      <c r="H153" s="42">
        <v>119.49939999999999</v>
      </c>
      <c r="I153" s="42">
        <v>116.23569999999999</v>
      </c>
      <c r="J153" s="42">
        <v>119.1416</v>
      </c>
      <c r="K153" s="42"/>
      <c r="L153" s="42" t="str">
        <f t="shared" si="8"/>
        <v>2006Q3</v>
      </c>
      <c r="M153" s="27">
        <f t="shared" ref="M153" si="13">(H153/D153-1)*100</f>
        <v>2.3917811975185943</v>
      </c>
    </row>
    <row r="154" spans="1:13" ht="15" customHeight="1">
      <c r="A154" s="26">
        <v>2006</v>
      </c>
      <c r="B154" s="26">
        <v>4</v>
      </c>
      <c r="C154" s="42">
        <v>116.43</v>
      </c>
      <c r="D154" s="42">
        <v>117.0585</v>
      </c>
      <c r="E154" s="42">
        <v>117.77719999999999</v>
      </c>
      <c r="F154" s="42">
        <v>118.40309999999999</v>
      </c>
      <c r="G154" s="42">
        <v>119.07769999999999</v>
      </c>
      <c r="H154" s="42">
        <v>119.71550000000001</v>
      </c>
      <c r="I154" s="42">
        <v>116.0912</v>
      </c>
      <c r="J154" s="42">
        <v>118.7701</v>
      </c>
      <c r="K154" s="42"/>
      <c r="L154" s="42" t="str">
        <f t="shared" si="8"/>
        <v>2006Q4</v>
      </c>
    </row>
    <row r="155" spans="1:13" ht="15" customHeight="1">
      <c r="A155" s="26">
        <v>2007</v>
      </c>
      <c r="B155" s="26">
        <v>1</v>
      </c>
      <c r="C155" s="42">
        <v>116.89</v>
      </c>
      <c r="D155" s="42">
        <v>117.5907</v>
      </c>
      <c r="E155" s="42">
        <v>118.22029999999999</v>
      </c>
      <c r="F155" s="42">
        <v>118.82899999999999</v>
      </c>
      <c r="G155" s="42">
        <v>119.4477</v>
      </c>
      <c r="H155" s="42">
        <v>120.0968</v>
      </c>
      <c r="I155" s="42">
        <v>118.50069999999999</v>
      </c>
      <c r="J155" s="42">
        <v>121.0163</v>
      </c>
      <c r="K155" s="42"/>
      <c r="L155" s="42" t="str">
        <f t="shared" si="8"/>
        <v>2007Q1</v>
      </c>
    </row>
    <row r="156" spans="1:13" ht="15" customHeight="1">
      <c r="A156" s="26">
        <v>2007</v>
      </c>
      <c r="B156" s="26">
        <v>2</v>
      </c>
      <c r="C156" s="42">
        <v>118.07</v>
      </c>
      <c r="D156" s="42">
        <v>118.81</v>
      </c>
      <c r="E156" s="42">
        <v>119.4829</v>
      </c>
      <c r="F156" s="42">
        <v>120.11839999999999</v>
      </c>
      <c r="G156" s="42">
        <v>120.8271</v>
      </c>
      <c r="H156" s="42">
        <v>121.5334</v>
      </c>
      <c r="I156" s="42">
        <v>119.11360000000001</v>
      </c>
      <c r="J156" s="42">
        <v>121.849</v>
      </c>
      <c r="K156" s="42"/>
      <c r="L156" s="42" t="str">
        <f t="shared" si="8"/>
        <v>2007Q2</v>
      </c>
    </row>
    <row r="157" spans="1:13" ht="15" customHeight="1">
      <c r="A157" s="26">
        <v>2007</v>
      </c>
      <c r="B157" s="26">
        <v>3</v>
      </c>
      <c r="C157" s="42">
        <v>119.54</v>
      </c>
      <c r="D157" s="42">
        <v>120.1733</v>
      </c>
      <c r="E157" s="42">
        <v>120.8</v>
      </c>
      <c r="F157" s="42">
        <v>121.58110000000001</v>
      </c>
      <c r="G157" s="42">
        <v>122.24299999999999</v>
      </c>
      <c r="H157" s="42">
        <v>122.898</v>
      </c>
      <c r="I157" s="42">
        <v>119.8</v>
      </c>
      <c r="J157" s="42">
        <v>122.512</v>
      </c>
      <c r="K157" s="42"/>
      <c r="L157" s="42" t="str">
        <f t="shared" si="8"/>
        <v>2007Q3</v>
      </c>
      <c r="M157" s="27">
        <f t="shared" ref="M157" si="14">(H157/D157-1)*100</f>
        <v>2.2673089613083786</v>
      </c>
    </row>
    <row r="158" spans="1:13" ht="15" customHeight="1">
      <c r="A158" s="26">
        <v>2007</v>
      </c>
      <c r="B158" s="26">
        <v>4</v>
      </c>
      <c r="C158" s="42">
        <v>119.76</v>
      </c>
      <c r="D158" s="42">
        <v>120.4</v>
      </c>
      <c r="E158" s="42">
        <v>121.1332</v>
      </c>
      <c r="F158" s="42">
        <v>121.75</v>
      </c>
      <c r="G158" s="42">
        <v>122.42449999999999</v>
      </c>
      <c r="H158" s="42">
        <v>123.1</v>
      </c>
      <c r="I158" s="42">
        <v>119.6</v>
      </c>
      <c r="J158" s="42">
        <v>122.0868</v>
      </c>
      <c r="K158" s="42"/>
      <c r="L158" s="42" t="str">
        <f t="shared" si="8"/>
        <v>2007Q4</v>
      </c>
    </row>
    <row r="159" spans="1:13" ht="15" customHeight="1">
      <c r="A159" s="26">
        <v>2008</v>
      </c>
      <c r="B159" s="26">
        <v>1</v>
      </c>
      <c r="C159" s="42">
        <v>120.6</v>
      </c>
      <c r="D159" s="42">
        <v>121.3051</v>
      </c>
      <c r="E159" s="42">
        <v>121.97929999999999</v>
      </c>
      <c r="F159" s="42">
        <v>122.7</v>
      </c>
      <c r="G159" s="42">
        <v>123.29089999999999</v>
      </c>
      <c r="H159" s="42">
        <v>124.0279</v>
      </c>
      <c r="I159" s="42">
        <v>122.3065</v>
      </c>
      <c r="J159" s="42">
        <v>124.89149999999999</v>
      </c>
      <c r="K159" s="42"/>
      <c r="L159" s="42" t="str">
        <f t="shared" si="8"/>
        <v>2008Q1</v>
      </c>
    </row>
    <row r="160" spans="1:13" ht="15" customHeight="1">
      <c r="A160" s="26">
        <v>2008</v>
      </c>
      <c r="B160" s="26">
        <v>2</v>
      </c>
      <c r="C160" s="42">
        <v>121.34</v>
      </c>
      <c r="D160" s="42">
        <v>122.1091</v>
      </c>
      <c r="E160" s="42">
        <v>122.8272</v>
      </c>
      <c r="F160" s="42">
        <v>123.51560000000001</v>
      </c>
      <c r="G160" s="42">
        <v>124.258</v>
      </c>
      <c r="H160" s="42">
        <v>125.0295</v>
      </c>
      <c r="I160" s="42">
        <v>122.46</v>
      </c>
      <c r="J160" s="42">
        <v>125.3912</v>
      </c>
      <c r="K160" s="42"/>
      <c r="L160" s="42" t="str">
        <f t="shared" si="8"/>
        <v>2008Q2</v>
      </c>
    </row>
    <row r="161" spans="1:13" ht="15" customHeight="1">
      <c r="A161" s="26">
        <v>2008</v>
      </c>
      <c r="B161" s="26">
        <v>3</v>
      </c>
      <c r="C161" s="42">
        <v>121.93</v>
      </c>
      <c r="D161" s="42">
        <v>122.7149</v>
      </c>
      <c r="E161" s="42">
        <v>123.4447</v>
      </c>
      <c r="F161" s="42">
        <v>124.17870000000001</v>
      </c>
      <c r="G161" s="42">
        <v>124.91719999999999</v>
      </c>
      <c r="H161" s="42">
        <v>125.4486</v>
      </c>
      <c r="I161" s="42">
        <v>122.4113</v>
      </c>
      <c r="J161" s="42">
        <v>125.152</v>
      </c>
      <c r="K161" s="42"/>
      <c r="L161" s="42" t="str">
        <f t="shared" si="8"/>
        <v>2008Q3</v>
      </c>
      <c r="M161" s="27">
        <f t="shared" ref="M161" si="15">(H161/D161-1)*100</f>
        <v>2.2276838427933265</v>
      </c>
    </row>
    <row r="162" spans="1:13" ht="15" customHeight="1">
      <c r="A162" s="26">
        <v>2008</v>
      </c>
      <c r="B162" s="26">
        <v>4</v>
      </c>
      <c r="C162" s="42">
        <v>123.2</v>
      </c>
      <c r="D162" s="42">
        <v>123.9931</v>
      </c>
      <c r="E162" s="42">
        <v>124.61499999999999</v>
      </c>
      <c r="F162" s="42">
        <v>125.2</v>
      </c>
      <c r="G162" s="42">
        <v>125.8</v>
      </c>
      <c r="H162" s="42">
        <v>126.4</v>
      </c>
      <c r="I162" s="42">
        <v>122.6866</v>
      </c>
      <c r="J162" s="42">
        <v>125.4755</v>
      </c>
      <c r="K162" s="42"/>
      <c r="L162" s="42" t="str">
        <f t="shared" si="8"/>
        <v>2008Q4</v>
      </c>
    </row>
    <row r="163" spans="1:13" ht="15" customHeight="1">
      <c r="A163" s="26">
        <v>2009</v>
      </c>
      <c r="B163" s="26">
        <v>1</v>
      </c>
      <c r="C163" s="42">
        <v>123.11</v>
      </c>
      <c r="D163" s="42">
        <v>123.3</v>
      </c>
      <c r="E163" s="42">
        <v>123.6319</v>
      </c>
      <c r="F163" s="42">
        <v>124.0622</v>
      </c>
      <c r="G163" s="42">
        <v>124.36360000000001</v>
      </c>
      <c r="H163" s="42">
        <v>124.8449</v>
      </c>
      <c r="I163" s="42">
        <v>123.9194</v>
      </c>
      <c r="J163" s="42">
        <v>125.5615</v>
      </c>
      <c r="K163" s="42"/>
      <c r="L163" s="42" t="str">
        <f t="shared" si="8"/>
        <v>2009Q1</v>
      </c>
    </row>
    <row r="164" spans="1:13" ht="15" customHeight="1">
      <c r="A164" s="26">
        <v>2009</v>
      </c>
      <c r="B164" s="26">
        <v>2</v>
      </c>
      <c r="C164" s="42">
        <v>124.19</v>
      </c>
      <c r="D164" s="42">
        <v>124.4529</v>
      </c>
      <c r="E164" s="42">
        <v>124.8</v>
      </c>
      <c r="F164" s="42">
        <v>125.2901</v>
      </c>
      <c r="G164" s="42">
        <v>125.7304</v>
      </c>
      <c r="H164" s="42">
        <v>126.2817</v>
      </c>
      <c r="I164" s="42">
        <v>124.67010000000001</v>
      </c>
      <c r="J164" s="42">
        <v>126.6999</v>
      </c>
      <c r="K164" s="42"/>
      <c r="L164" s="42" t="str">
        <f t="shared" si="8"/>
        <v>2009Q2</v>
      </c>
    </row>
    <row r="165" spans="1:13" ht="15" customHeight="1">
      <c r="A165" s="26">
        <v>2009</v>
      </c>
      <c r="B165" s="26">
        <v>3</v>
      </c>
      <c r="C165" s="42">
        <v>109.73</v>
      </c>
      <c r="D165" s="42">
        <v>110.16630000000001</v>
      </c>
      <c r="E165" s="42">
        <v>110.4913</v>
      </c>
      <c r="F165" s="42">
        <v>110.9315</v>
      </c>
      <c r="G165" s="42">
        <v>111.1289</v>
      </c>
      <c r="H165" s="42">
        <v>111.77209999999999</v>
      </c>
      <c r="I165" s="42">
        <v>110</v>
      </c>
      <c r="J165" s="42">
        <v>111.5508</v>
      </c>
      <c r="K165" s="42"/>
      <c r="L165" s="42" t="str">
        <f t="shared" si="8"/>
        <v>2009Q3</v>
      </c>
      <c r="M165" s="27">
        <f t="shared" ref="M165" si="16">(H165/D165-1)*100</f>
        <v>1.4576145336640867</v>
      </c>
    </row>
    <row r="166" spans="1:13" ht="15" customHeight="1">
      <c r="A166" s="26">
        <v>2009</v>
      </c>
      <c r="B166" s="26">
        <v>4</v>
      </c>
      <c r="C166" s="42">
        <v>109.87</v>
      </c>
      <c r="D166" s="42">
        <v>110.2212</v>
      </c>
      <c r="E166" s="42">
        <v>110.6238</v>
      </c>
      <c r="F166" s="42">
        <v>110.96420000000001</v>
      </c>
      <c r="G166" s="42">
        <v>111.3459</v>
      </c>
      <c r="H166" s="42">
        <v>111.85420000000001</v>
      </c>
      <c r="I166" s="42">
        <v>109.8802</v>
      </c>
      <c r="J166" s="42">
        <v>111.1579</v>
      </c>
      <c r="K166" s="42"/>
      <c r="L166" s="42" t="str">
        <f t="shared" si="8"/>
        <v>2009Q4</v>
      </c>
    </row>
    <row r="167" spans="1:13" ht="15" customHeight="1">
      <c r="A167" s="26">
        <v>2010</v>
      </c>
      <c r="B167" s="26">
        <v>1</v>
      </c>
      <c r="C167" s="42">
        <v>109.93</v>
      </c>
      <c r="D167" s="42">
        <v>110.34</v>
      </c>
      <c r="E167" s="42">
        <v>110.6717</v>
      </c>
      <c r="F167" s="42">
        <v>111.0729</v>
      </c>
      <c r="G167" s="42">
        <v>111.5073</v>
      </c>
      <c r="H167" s="42">
        <v>112.03</v>
      </c>
      <c r="I167" s="42">
        <v>110.91289999999999</v>
      </c>
      <c r="J167" s="42">
        <v>112.7004</v>
      </c>
      <c r="K167" s="42"/>
      <c r="L167" s="42" t="str">
        <f t="shared" si="8"/>
        <v>2010Q1</v>
      </c>
    </row>
    <row r="168" spans="1:13" ht="15" customHeight="1">
      <c r="A168" s="26">
        <v>2010</v>
      </c>
      <c r="B168" s="26">
        <v>2</v>
      </c>
      <c r="C168" s="42">
        <v>110.14</v>
      </c>
      <c r="D168" s="42">
        <v>110.4962</v>
      </c>
      <c r="E168" s="42">
        <v>110.8809</v>
      </c>
      <c r="F168" s="42">
        <v>111.3695</v>
      </c>
      <c r="G168" s="42">
        <v>111.85769999999999</v>
      </c>
      <c r="H168" s="42">
        <v>112.3258</v>
      </c>
      <c r="I168" s="42">
        <v>110.7377</v>
      </c>
      <c r="J168" s="42">
        <v>112.59139999999999</v>
      </c>
      <c r="K168" s="42"/>
      <c r="L168" s="42" t="str">
        <f t="shared" si="8"/>
        <v>2010Q2</v>
      </c>
    </row>
    <row r="169" spans="1:13" ht="15" customHeight="1">
      <c r="A169" s="26">
        <v>2010</v>
      </c>
      <c r="B169" s="26">
        <v>3</v>
      </c>
      <c r="C169" s="42">
        <v>110.46</v>
      </c>
      <c r="D169" s="42">
        <v>110.83459999999999</v>
      </c>
      <c r="E169" s="42">
        <v>111.15</v>
      </c>
      <c r="F169" s="42">
        <v>111.5891</v>
      </c>
      <c r="G169" s="42">
        <v>112.05110000000001</v>
      </c>
      <c r="H169" s="42">
        <v>112.5</v>
      </c>
      <c r="I169" s="42">
        <v>110.6066</v>
      </c>
      <c r="J169" s="42">
        <v>112.2106</v>
      </c>
      <c r="K169" s="42"/>
      <c r="L169" s="42" t="str">
        <f t="shared" si="8"/>
        <v>2010Q3</v>
      </c>
      <c r="M169" s="27">
        <f t="shared" ref="M169" si="17">(H169/D169-1)*100</f>
        <v>1.5025993687891814</v>
      </c>
    </row>
    <row r="170" spans="1:13" ht="15" customHeight="1">
      <c r="A170" s="26">
        <v>2010</v>
      </c>
      <c r="B170" s="26">
        <v>4</v>
      </c>
      <c r="C170" s="42">
        <v>111.11</v>
      </c>
      <c r="D170" s="42">
        <v>111.5</v>
      </c>
      <c r="E170" s="42">
        <v>111.8575</v>
      </c>
      <c r="F170" s="42">
        <v>112.3022</v>
      </c>
      <c r="G170" s="42">
        <v>112.7765</v>
      </c>
      <c r="H170" s="42">
        <v>113.19710000000001</v>
      </c>
      <c r="I170" s="42">
        <v>110.76739999999999</v>
      </c>
      <c r="J170" s="42">
        <v>112.54300000000001</v>
      </c>
      <c r="K170" s="42"/>
      <c r="L170" s="42" t="str">
        <f t="shared" si="8"/>
        <v>2010Q4</v>
      </c>
    </row>
    <row r="171" spans="1:13" ht="15" customHeight="1">
      <c r="A171" s="26">
        <v>2011</v>
      </c>
      <c r="B171" s="26">
        <v>1</v>
      </c>
      <c r="C171" s="42">
        <v>111.15</v>
      </c>
      <c r="D171" s="42">
        <v>111.59</v>
      </c>
      <c r="E171" s="42">
        <v>111.89</v>
      </c>
      <c r="F171" s="42">
        <v>112.3651</v>
      </c>
      <c r="G171" s="42">
        <v>112.77</v>
      </c>
      <c r="H171" s="42">
        <v>113.2675</v>
      </c>
      <c r="I171" s="42">
        <v>112.114</v>
      </c>
      <c r="J171" s="42">
        <v>113.7957</v>
      </c>
      <c r="K171" s="42"/>
      <c r="L171" s="42" t="str">
        <f t="shared" si="8"/>
        <v>2011Q1</v>
      </c>
    </row>
    <row r="172" spans="1:13" ht="15" customHeight="1">
      <c r="A172" s="26">
        <v>2011</v>
      </c>
      <c r="B172" s="26">
        <v>2</v>
      </c>
      <c r="C172" s="42">
        <v>111.69</v>
      </c>
      <c r="D172" s="42">
        <v>112.26</v>
      </c>
      <c r="E172" s="42">
        <v>112.80240000000001</v>
      </c>
      <c r="F172" s="42">
        <v>113.1979</v>
      </c>
      <c r="G172" s="42">
        <v>113.7196</v>
      </c>
      <c r="H172" s="42">
        <v>114.2503</v>
      </c>
      <c r="I172" s="42">
        <v>112.5333</v>
      </c>
      <c r="J172" s="42">
        <v>114.456</v>
      </c>
      <c r="K172" s="42"/>
      <c r="L172" s="42" t="str">
        <f t="shared" si="8"/>
        <v>2011Q2</v>
      </c>
    </row>
    <row r="173" spans="1:13" ht="15" customHeight="1">
      <c r="A173" s="26">
        <v>2011</v>
      </c>
      <c r="B173" s="26">
        <v>3</v>
      </c>
      <c r="C173" s="42">
        <v>113.04</v>
      </c>
      <c r="D173" s="42">
        <v>113.57040000000001</v>
      </c>
      <c r="E173" s="42">
        <v>114.0322</v>
      </c>
      <c r="F173" s="42">
        <v>114.55589999999999</v>
      </c>
      <c r="G173" s="42">
        <v>115.1096</v>
      </c>
      <c r="H173" s="42">
        <v>115.7139</v>
      </c>
      <c r="I173" s="42">
        <v>113.27030000000001</v>
      </c>
      <c r="J173" s="42">
        <v>115.66</v>
      </c>
      <c r="K173" s="42"/>
      <c r="L173" s="42" t="str">
        <f t="shared" si="8"/>
        <v>2011Q3</v>
      </c>
      <c r="M173" s="27">
        <f t="shared" ref="M173" si="18">(H173/D173-1)*100</f>
        <v>1.8873755837788719</v>
      </c>
    </row>
    <row r="174" spans="1:13" ht="15" customHeight="1">
      <c r="A174" s="26">
        <v>2011</v>
      </c>
      <c r="B174" s="26">
        <v>4</v>
      </c>
      <c r="C174" s="42">
        <v>113.8</v>
      </c>
      <c r="D174" s="42">
        <v>114.30370000000001</v>
      </c>
      <c r="E174" s="42">
        <v>114.852</v>
      </c>
      <c r="F174" s="42">
        <v>115.4</v>
      </c>
      <c r="G174" s="42">
        <v>115.81480000000001</v>
      </c>
      <c r="H174" s="42">
        <v>116.51</v>
      </c>
      <c r="I174" s="42">
        <v>113.4</v>
      </c>
      <c r="J174" s="42">
        <v>115.6</v>
      </c>
      <c r="K174" s="42"/>
      <c r="L174" s="42" t="str">
        <f t="shared" si="8"/>
        <v>2011Q4</v>
      </c>
    </row>
    <row r="175" spans="1:13" ht="15" customHeight="1">
      <c r="A175" s="26">
        <v>2012</v>
      </c>
      <c r="B175" s="26">
        <v>1</v>
      </c>
      <c r="C175" s="42">
        <v>113.94</v>
      </c>
      <c r="D175" s="42">
        <v>114.4</v>
      </c>
      <c r="E175" s="42">
        <v>114.86150000000001</v>
      </c>
      <c r="F175" s="42">
        <v>115.4511</v>
      </c>
      <c r="G175" s="42">
        <v>115.90219999999999</v>
      </c>
      <c r="H175" s="42">
        <v>116.4</v>
      </c>
      <c r="I175" s="42">
        <v>115.1549</v>
      </c>
      <c r="J175" s="42">
        <v>117.4023</v>
      </c>
      <c r="K175" s="42"/>
      <c r="L175" s="42" t="str">
        <f t="shared" si="8"/>
        <v>2012Q1</v>
      </c>
    </row>
    <row r="176" spans="1:13" ht="15" customHeight="1">
      <c r="A176" s="26">
        <v>2012</v>
      </c>
      <c r="B176" s="26">
        <v>2</v>
      </c>
      <c r="C176" s="42">
        <v>114.49</v>
      </c>
      <c r="D176" s="42">
        <v>115.0018</v>
      </c>
      <c r="E176" s="42">
        <v>115.5855</v>
      </c>
      <c r="F176" s="42">
        <v>116.06059999999999</v>
      </c>
      <c r="G176" s="42">
        <v>116.678</v>
      </c>
      <c r="H176" s="42">
        <v>117.23</v>
      </c>
      <c r="I176" s="42">
        <v>115.2975</v>
      </c>
      <c r="J176" s="42">
        <v>117.6027</v>
      </c>
      <c r="K176" s="42"/>
      <c r="L176" s="42" t="str">
        <f t="shared" si="8"/>
        <v>2012Q2</v>
      </c>
    </row>
    <row r="177" spans="1:13" ht="15" customHeight="1">
      <c r="A177" s="26">
        <v>2012</v>
      </c>
      <c r="B177" s="26">
        <v>3</v>
      </c>
      <c r="C177" s="42">
        <v>115.05</v>
      </c>
      <c r="D177" s="42">
        <v>115.5369</v>
      </c>
      <c r="E177" s="42">
        <v>116.08540000000001</v>
      </c>
      <c r="F177" s="42">
        <v>116.5997</v>
      </c>
      <c r="G177" s="42">
        <v>117.096</v>
      </c>
      <c r="H177" s="42">
        <v>117.6845</v>
      </c>
      <c r="I177" s="42">
        <v>115.3</v>
      </c>
      <c r="J177" s="42">
        <v>117.4057</v>
      </c>
      <c r="K177" s="42"/>
      <c r="L177" s="42" t="str">
        <f t="shared" si="8"/>
        <v>2012Q3</v>
      </c>
      <c r="M177" s="27">
        <f t="shared" ref="M177" si="19">(H177/D177-1)*100</f>
        <v>1.8588000889758982</v>
      </c>
    </row>
    <row r="178" spans="1:13" ht="15" customHeight="1">
      <c r="A178" s="26">
        <v>2012</v>
      </c>
      <c r="B178" s="26">
        <v>4</v>
      </c>
      <c r="C178" s="42">
        <v>115.86</v>
      </c>
      <c r="D178" s="42">
        <v>116.3569</v>
      </c>
      <c r="E178" s="42">
        <v>116.8694</v>
      </c>
      <c r="F178" s="42">
        <v>117.437</v>
      </c>
      <c r="G178" s="42">
        <v>118.05</v>
      </c>
      <c r="H178" s="42">
        <v>118.67619999999999</v>
      </c>
      <c r="I178" s="42">
        <v>115.4648</v>
      </c>
      <c r="J178" s="42">
        <v>117.7189</v>
      </c>
      <c r="K178" s="42"/>
      <c r="L178" s="42" t="str">
        <f t="shared" si="8"/>
        <v>2012Q4</v>
      </c>
    </row>
    <row r="179" spans="1:13" ht="15" customHeight="1">
      <c r="A179" s="26">
        <v>2013</v>
      </c>
      <c r="B179" s="26">
        <v>1</v>
      </c>
      <c r="C179" s="42">
        <v>115.98</v>
      </c>
      <c r="D179" s="42">
        <v>116.4738</v>
      </c>
      <c r="E179" s="42">
        <v>117.0172</v>
      </c>
      <c r="F179" s="42">
        <v>117.62820000000001</v>
      </c>
      <c r="G179" s="42">
        <v>118.139</v>
      </c>
      <c r="H179" s="42">
        <v>118.7175</v>
      </c>
      <c r="I179" s="42">
        <v>117.3211</v>
      </c>
      <c r="J179" s="42">
        <v>119.7921</v>
      </c>
      <c r="K179" s="42"/>
      <c r="L179" s="42" t="str">
        <f t="shared" si="8"/>
        <v>2013Q1</v>
      </c>
    </row>
    <row r="180" spans="1:13" ht="15" customHeight="1">
      <c r="A180" s="26">
        <v>2013</v>
      </c>
      <c r="B180" s="26">
        <v>2</v>
      </c>
      <c r="C180" s="42">
        <v>116.42</v>
      </c>
      <c r="D180" s="42">
        <v>116.9113</v>
      </c>
      <c r="E180" s="42">
        <v>117.41160000000001</v>
      </c>
      <c r="F180" s="42">
        <v>117.97069999999999</v>
      </c>
      <c r="G180" s="42">
        <v>118.5607</v>
      </c>
      <c r="H180" s="42">
        <v>119.0956</v>
      </c>
      <c r="I180" s="42">
        <v>117.19</v>
      </c>
      <c r="J180" s="42">
        <v>119.4444</v>
      </c>
      <c r="K180" s="42"/>
      <c r="L180" s="42" t="str">
        <f t="shared" si="8"/>
        <v>2013Q2</v>
      </c>
    </row>
    <row r="181" spans="1:13" ht="15" customHeight="1">
      <c r="A181" s="26">
        <v>2013</v>
      </c>
      <c r="B181" s="26">
        <v>3</v>
      </c>
      <c r="C181" s="42">
        <v>106.19</v>
      </c>
      <c r="D181" s="42">
        <v>106.63849999999999</v>
      </c>
      <c r="E181" s="42">
        <v>107.11499999999999</v>
      </c>
      <c r="F181" s="42">
        <v>107.6194</v>
      </c>
      <c r="G181" s="42">
        <v>108.04</v>
      </c>
      <c r="H181" s="42">
        <v>108.572</v>
      </c>
      <c r="I181" s="42">
        <v>106.5</v>
      </c>
      <c r="J181" s="42">
        <v>108.3424</v>
      </c>
      <c r="K181" s="42"/>
      <c r="L181" s="42" t="str">
        <f t="shared" si="8"/>
        <v>2013Q3</v>
      </c>
      <c r="M181" s="27">
        <f t="shared" ref="M181" si="20">(H181/D181-1)*100</f>
        <v>1.8131350309691152</v>
      </c>
    </row>
    <row r="182" spans="1:13" ht="15" customHeight="1">
      <c r="A182" s="26">
        <v>2013</v>
      </c>
      <c r="B182" s="26">
        <v>4</v>
      </c>
      <c r="C182" s="42">
        <v>106.67</v>
      </c>
      <c r="D182" s="42">
        <v>107.12050000000001</v>
      </c>
      <c r="E182" s="42">
        <v>107.5729</v>
      </c>
      <c r="F182" s="42">
        <v>108.0476</v>
      </c>
      <c r="G182" s="42">
        <v>108.52460000000001</v>
      </c>
      <c r="H182" s="42">
        <v>109.0558</v>
      </c>
      <c r="I182" s="42">
        <v>106.5</v>
      </c>
      <c r="J182" s="42">
        <v>108.29049999999999</v>
      </c>
      <c r="K182" s="42"/>
      <c r="L182" s="42" t="str">
        <f t="shared" si="8"/>
        <v>2013Q4</v>
      </c>
    </row>
    <row r="183" spans="1:13" ht="15" customHeight="1">
      <c r="A183" s="26">
        <v>2014</v>
      </c>
      <c r="B183" s="26">
        <v>1</v>
      </c>
      <c r="C183" s="42">
        <v>107.02</v>
      </c>
      <c r="D183" s="42">
        <v>107.4832</v>
      </c>
      <c r="E183" s="42">
        <v>107.91030000000001</v>
      </c>
      <c r="F183" s="42">
        <v>108.4091</v>
      </c>
      <c r="G183" s="42">
        <v>108.9074</v>
      </c>
      <c r="H183" s="42">
        <v>109.46</v>
      </c>
      <c r="I183" s="42">
        <v>108.1735</v>
      </c>
      <c r="J183" s="42">
        <v>110.3085</v>
      </c>
      <c r="K183" s="42"/>
      <c r="L183" s="42" t="str">
        <f t="shared" si="8"/>
        <v>2014Q1</v>
      </c>
    </row>
    <row r="184" spans="1:13" ht="15" customHeight="1">
      <c r="A184" s="26">
        <v>2014</v>
      </c>
      <c r="B184" s="26">
        <v>2</v>
      </c>
      <c r="C184" s="42">
        <v>107.45</v>
      </c>
      <c r="D184" s="42">
        <v>107.8772</v>
      </c>
      <c r="E184" s="42">
        <v>108.346</v>
      </c>
      <c r="F184" s="42">
        <v>108.82</v>
      </c>
      <c r="G184" s="42">
        <v>109.39</v>
      </c>
      <c r="H184" s="42">
        <v>109.9</v>
      </c>
      <c r="I184" s="42">
        <v>108.1302</v>
      </c>
      <c r="J184" s="42">
        <v>110.29430000000001</v>
      </c>
      <c r="K184" s="42"/>
      <c r="L184" s="42" t="str">
        <f t="shared" si="8"/>
        <v>2014Q2</v>
      </c>
    </row>
    <row r="185" spans="1:13" ht="15" customHeight="1">
      <c r="A185" s="26">
        <v>2014</v>
      </c>
      <c r="B185" s="26">
        <v>3</v>
      </c>
      <c r="C185" s="42">
        <v>108.22</v>
      </c>
      <c r="D185" s="42">
        <v>108.70189999999999</v>
      </c>
      <c r="E185" s="42">
        <v>109.21080000000001</v>
      </c>
      <c r="F185" s="42">
        <v>109.7449</v>
      </c>
      <c r="G185" s="42">
        <v>110.2932</v>
      </c>
      <c r="H185" s="42">
        <v>110.839</v>
      </c>
      <c r="I185" s="42">
        <v>108.4721</v>
      </c>
      <c r="J185" s="42">
        <v>110.5853</v>
      </c>
      <c r="K185" s="42"/>
      <c r="L185" s="42" t="str">
        <f t="shared" si="8"/>
        <v>2014Q3</v>
      </c>
      <c r="M185" s="27">
        <f t="shared" ref="M185" si="21">(H185/D185-1)*100</f>
        <v>1.9660189932282801</v>
      </c>
    </row>
    <row r="186" spans="1:13" ht="15" customHeight="1">
      <c r="A186" s="26">
        <v>2014</v>
      </c>
      <c r="B186" s="26">
        <v>4</v>
      </c>
      <c r="C186" s="42">
        <v>108.61</v>
      </c>
      <c r="D186" s="42">
        <v>109.0459</v>
      </c>
      <c r="E186" s="42">
        <v>109.51</v>
      </c>
      <c r="F186" s="42">
        <v>110.0729</v>
      </c>
      <c r="G186" s="42">
        <v>110.5736</v>
      </c>
      <c r="H186" s="42">
        <v>111.08</v>
      </c>
      <c r="I186" s="42">
        <v>108.4</v>
      </c>
      <c r="J186" s="42">
        <v>110.3</v>
      </c>
      <c r="K186" s="42"/>
      <c r="L186" s="42" t="str">
        <f t="shared" si="8"/>
        <v>2014Q4</v>
      </c>
    </row>
    <row r="187" spans="1:13" ht="15" customHeight="1">
      <c r="A187" s="26">
        <v>2015</v>
      </c>
      <c r="B187" s="26">
        <v>1</v>
      </c>
      <c r="C187" s="42">
        <v>108.64</v>
      </c>
      <c r="D187" s="42">
        <v>108.8113</v>
      </c>
      <c r="E187" s="42">
        <v>109.24850000000001</v>
      </c>
      <c r="F187" s="42">
        <v>109.7646</v>
      </c>
      <c r="G187" s="42">
        <v>110.1876</v>
      </c>
      <c r="H187" s="42">
        <v>110.738</v>
      </c>
      <c r="I187" s="42">
        <v>109.533</v>
      </c>
      <c r="J187" s="42">
        <v>111.4714</v>
      </c>
      <c r="K187" s="42"/>
      <c r="L187" s="42" t="str">
        <f t="shared" si="8"/>
        <v>2015Q1</v>
      </c>
    </row>
    <row r="188" spans="1:13" ht="15" customHeight="1">
      <c r="A188" s="26">
        <v>2015</v>
      </c>
      <c r="B188" s="26">
        <v>2</v>
      </c>
      <c r="C188" s="42">
        <v>108.67</v>
      </c>
      <c r="D188" s="42">
        <v>109.0936</v>
      </c>
      <c r="E188" s="42">
        <v>109.5748</v>
      </c>
      <c r="F188" s="42">
        <v>110.0424</v>
      </c>
      <c r="G188" s="42">
        <v>110.5643</v>
      </c>
      <c r="H188" s="42">
        <v>111.07299999999999</v>
      </c>
      <c r="I188" s="42">
        <v>109.3326</v>
      </c>
      <c r="J188" s="42">
        <v>111.3715</v>
      </c>
      <c r="K188" s="42"/>
      <c r="L188" s="42" t="str">
        <f t="shared" si="8"/>
        <v>2015Q2</v>
      </c>
    </row>
    <row r="189" spans="1:13" ht="15" customHeight="1">
      <c r="A189" s="26">
        <v>2015</v>
      </c>
      <c r="B189" s="26">
        <v>3</v>
      </c>
      <c r="C189" s="42">
        <v>109.66</v>
      </c>
      <c r="D189" s="42">
        <v>110.1374</v>
      </c>
      <c r="E189" s="42">
        <v>110.5765</v>
      </c>
      <c r="F189" s="42">
        <v>111.071</v>
      </c>
      <c r="G189" s="42">
        <v>111.604</v>
      </c>
      <c r="H189" s="42">
        <v>112.08199999999999</v>
      </c>
      <c r="I189" s="42">
        <v>109.8856</v>
      </c>
      <c r="J189" s="42">
        <v>111.83</v>
      </c>
      <c r="K189" s="42"/>
      <c r="L189" s="42" t="str">
        <f t="shared" si="8"/>
        <v>2015Q3</v>
      </c>
      <c r="M189" s="27">
        <f t="shared" ref="M189" si="22">(H189/D189-1)*100</f>
        <v>1.7656127709569924</v>
      </c>
    </row>
    <row r="190" spans="1:13" ht="15" customHeight="1">
      <c r="A190" s="26">
        <v>2015</v>
      </c>
      <c r="B190" s="26">
        <v>4</v>
      </c>
      <c r="C190" s="42">
        <v>110.02</v>
      </c>
      <c r="D190" s="42">
        <v>110.40309999999999</v>
      </c>
      <c r="E190" s="42">
        <v>110.8742</v>
      </c>
      <c r="F190" s="42">
        <v>111.4</v>
      </c>
      <c r="G190" s="42">
        <v>111.9158</v>
      </c>
      <c r="H190" s="42">
        <v>112.44840000000001</v>
      </c>
      <c r="I190" s="42">
        <v>109.8</v>
      </c>
      <c r="J190" s="42">
        <v>111.65130000000001</v>
      </c>
      <c r="K190" s="42"/>
      <c r="L190" s="42" t="str">
        <f t="shared" si="8"/>
        <v>2015Q4</v>
      </c>
    </row>
    <row r="191" spans="1:13" ht="15" customHeight="1">
      <c r="A191" s="26">
        <v>2016</v>
      </c>
      <c r="B191" s="26">
        <v>1</v>
      </c>
      <c r="C191" s="42">
        <v>110.26</v>
      </c>
      <c r="D191" s="42">
        <v>110.5616</v>
      </c>
      <c r="E191" s="42">
        <v>110.9978</v>
      </c>
      <c r="F191" s="42">
        <v>111.5063</v>
      </c>
      <c r="G191" s="42">
        <v>112.02200000000001</v>
      </c>
      <c r="H191" s="42">
        <v>112.5611</v>
      </c>
      <c r="I191" s="42">
        <v>111.2629</v>
      </c>
      <c r="J191" s="42">
        <v>113.40470000000001</v>
      </c>
      <c r="K191" s="42"/>
      <c r="L191" s="42" t="str">
        <f t="shared" si="8"/>
        <v>2016Q1</v>
      </c>
    </row>
    <row r="192" spans="1:13" ht="15" customHeight="1">
      <c r="A192" s="26">
        <v>2016</v>
      </c>
      <c r="B192" s="26">
        <v>2</v>
      </c>
      <c r="C192" s="42">
        <v>110.49</v>
      </c>
      <c r="D192" s="42">
        <v>110.90649999999999</v>
      </c>
      <c r="E192" s="42">
        <v>111.36020000000001</v>
      </c>
      <c r="F192" s="42">
        <v>111.86539999999999</v>
      </c>
      <c r="G192" s="42">
        <v>112.4004</v>
      </c>
      <c r="H192" s="42">
        <v>112.979</v>
      </c>
      <c r="I192" s="42">
        <v>111.20359999999999</v>
      </c>
      <c r="J192" s="42">
        <v>113.26009999999999</v>
      </c>
      <c r="K192" s="42"/>
      <c r="L192" s="42" t="str">
        <f t="shared" si="8"/>
        <v>2016Q2</v>
      </c>
    </row>
    <row r="193" spans="1:13" ht="15" customHeight="1">
      <c r="A193" s="26">
        <v>2016</v>
      </c>
      <c r="B193" s="26">
        <v>3</v>
      </c>
      <c r="C193" s="42">
        <v>111.24</v>
      </c>
      <c r="D193" s="42">
        <v>111.69</v>
      </c>
      <c r="E193" s="42">
        <v>112.1951</v>
      </c>
      <c r="F193" s="42">
        <v>112.7</v>
      </c>
      <c r="G193" s="42">
        <v>113.288</v>
      </c>
      <c r="H193" s="42">
        <v>113.8</v>
      </c>
      <c r="I193" s="42">
        <v>111.43</v>
      </c>
      <c r="J193" s="42">
        <v>113.5472</v>
      </c>
      <c r="K193" s="42"/>
      <c r="L193" s="42" t="str">
        <f t="shared" si="8"/>
        <v>2016Q3</v>
      </c>
      <c r="M193" s="27">
        <f t="shared" ref="M193" si="23">(H193/D193-1)*100</f>
        <v>1.8891574894798202</v>
      </c>
    </row>
    <row r="194" spans="1:13" ht="15" customHeight="1">
      <c r="A194" s="26">
        <v>2016</v>
      </c>
      <c r="B194" s="26">
        <v>4</v>
      </c>
      <c r="C194" s="42">
        <v>111.69</v>
      </c>
      <c r="D194" s="42">
        <v>112.20010000000001</v>
      </c>
      <c r="E194" s="42">
        <v>112.7212</v>
      </c>
      <c r="F194" s="42">
        <v>113.27</v>
      </c>
      <c r="G194" s="42">
        <v>113.816</v>
      </c>
      <c r="H194" s="42">
        <v>114.37690000000001</v>
      </c>
      <c r="I194" s="42">
        <v>111.4419</v>
      </c>
      <c r="J194" s="42">
        <v>113.55240000000001</v>
      </c>
      <c r="K194" s="42"/>
      <c r="L194" s="42" t="str">
        <f t="shared" si="8"/>
        <v>2016Q4</v>
      </c>
    </row>
    <row r="195" spans="1:13" ht="15" customHeight="1">
      <c r="A195" s="26">
        <v>2017</v>
      </c>
      <c r="B195" s="26">
        <v>1</v>
      </c>
      <c r="C195" s="42">
        <v>112.24</v>
      </c>
      <c r="D195" s="42">
        <v>112.8216</v>
      </c>
      <c r="E195" s="42">
        <v>113.4</v>
      </c>
      <c r="F195" s="42">
        <v>113.9713</v>
      </c>
      <c r="G195" s="42">
        <v>114.61490000000001</v>
      </c>
      <c r="H195" s="42">
        <v>115.19370000000001</v>
      </c>
      <c r="I195" s="42">
        <v>113.68940000000001</v>
      </c>
      <c r="J195" s="42">
        <v>116.1771</v>
      </c>
      <c r="K195" s="42"/>
      <c r="L195" s="42" t="str">
        <f t="shared" si="8"/>
        <v>2017Q1</v>
      </c>
    </row>
    <row r="196" spans="1:13" ht="15" customHeight="1">
      <c r="A196" s="26">
        <v>2017</v>
      </c>
      <c r="B196" s="26">
        <v>2</v>
      </c>
      <c r="C196" s="42">
        <v>112.87</v>
      </c>
      <c r="D196" s="42">
        <v>113.3745</v>
      </c>
      <c r="E196" s="42">
        <v>113.9286</v>
      </c>
      <c r="F196" s="42">
        <v>114.51860000000001</v>
      </c>
      <c r="G196" s="42">
        <v>115.05459999999999</v>
      </c>
      <c r="H196" s="42">
        <v>115.6536</v>
      </c>
      <c r="I196" s="42">
        <v>113.6708</v>
      </c>
      <c r="J196" s="42">
        <v>116.00279999999999</v>
      </c>
      <c r="K196" s="42"/>
      <c r="L196" s="42" t="str">
        <f t="shared" si="8"/>
        <v>2017Q2</v>
      </c>
    </row>
    <row r="197" spans="1:13" ht="15" customHeight="1">
      <c r="A197" s="26">
        <v>2017</v>
      </c>
      <c r="B197" s="26">
        <v>3</v>
      </c>
      <c r="C197" s="42">
        <v>113.04</v>
      </c>
      <c r="D197" s="42">
        <v>113.49290000000001</v>
      </c>
      <c r="E197" s="42">
        <v>114.02460000000001</v>
      </c>
      <c r="F197" s="42">
        <v>114.6</v>
      </c>
      <c r="G197" s="42">
        <v>115.14960000000001</v>
      </c>
      <c r="H197" s="42">
        <v>115.6982</v>
      </c>
      <c r="I197" s="42">
        <v>113.3141</v>
      </c>
      <c r="J197" s="42">
        <v>115.4263</v>
      </c>
      <c r="K197" s="42"/>
      <c r="L197" s="42" t="str">
        <f t="shared" si="8"/>
        <v>2017Q3</v>
      </c>
      <c r="M197" s="27">
        <f t="shared" ref="M197" si="24">(H197/D197-1)*100</f>
        <v>1.9431171465351449</v>
      </c>
    </row>
    <row r="198" spans="1:13" ht="15" customHeight="1">
      <c r="A198" s="26">
        <v>2017</v>
      </c>
      <c r="B198" s="26">
        <v>4</v>
      </c>
      <c r="C198" s="42">
        <v>113.65</v>
      </c>
      <c r="D198" s="42">
        <v>114.1592</v>
      </c>
      <c r="E198" s="42">
        <v>114.7</v>
      </c>
      <c r="F198" s="42">
        <v>115.23739999999999</v>
      </c>
      <c r="G198" s="42">
        <v>115.83669999999999</v>
      </c>
      <c r="H198" s="42">
        <v>116.4402</v>
      </c>
      <c r="I198" s="42">
        <v>113.4</v>
      </c>
      <c r="J198" s="42">
        <v>115.5459</v>
      </c>
      <c r="K198" s="42"/>
      <c r="L198" s="42" t="str">
        <f t="shared" si="8"/>
        <v>2017Q4</v>
      </c>
    </row>
    <row r="199" spans="1:13" ht="15" customHeight="1">
      <c r="A199" s="26">
        <v>2018</v>
      </c>
      <c r="B199" s="26">
        <v>1</v>
      </c>
      <c r="C199" s="42">
        <v>114.29</v>
      </c>
      <c r="D199" s="42">
        <v>114.85720000000001</v>
      </c>
      <c r="E199" s="42">
        <v>115.4358</v>
      </c>
      <c r="F199" s="42">
        <v>116.0129</v>
      </c>
      <c r="G199" s="42">
        <v>116.593</v>
      </c>
      <c r="H199" s="42">
        <v>117.19629999999999</v>
      </c>
      <c r="I199" s="42">
        <v>115.7259</v>
      </c>
      <c r="J199" s="42">
        <v>118.1589</v>
      </c>
      <c r="K199" s="42"/>
      <c r="L199" s="42" t="str">
        <f t="shared" si="8"/>
        <v>2018Q1</v>
      </c>
    </row>
    <row r="200" spans="1:13" ht="15" customHeight="1">
      <c r="A200" s="26">
        <v>2018</v>
      </c>
      <c r="B200" s="26">
        <v>2</v>
      </c>
      <c r="C200" s="42">
        <v>114.85</v>
      </c>
      <c r="D200" s="42">
        <v>115.4</v>
      </c>
      <c r="E200" s="42">
        <v>115.9931</v>
      </c>
      <c r="F200" s="42">
        <v>116.5919</v>
      </c>
      <c r="G200" s="42">
        <v>117.2261</v>
      </c>
      <c r="H200" s="42">
        <v>117.8246</v>
      </c>
      <c r="I200" s="42">
        <v>115.6986</v>
      </c>
      <c r="J200" s="42">
        <v>118.14239999999999</v>
      </c>
      <c r="K200" s="42"/>
      <c r="L200" s="42" t="str">
        <f t="shared" si="8"/>
        <v>2018Q2</v>
      </c>
    </row>
    <row r="201" spans="1:13" ht="15" customHeight="1">
      <c r="A201" s="26">
        <v>2018</v>
      </c>
      <c r="B201" s="26">
        <v>3</v>
      </c>
      <c r="C201" s="42">
        <v>110.17</v>
      </c>
      <c r="D201" s="42">
        <v>110.79810000000001</v>
      </c>
      <c r="E201" s="42">
        <v>111.4267</v>
      </c>
      <c r="F201" s="42">
        <v>112.02719999999999</v>
      </c>
      <c r="G201" s="42">
        <v>112.64879999999999</v>
      </c>
      <c r="H201" s="42">
        <v>113.2632</v>
      </c>
      <c r="I201" s="42">
        <v>110.4132</v>
      </c>
      <c r="J201" s="42">
        <v>112.9057</v>
      </c>
      <c r="K201" s="42"/>
      <c r="L201" s="42" t="str">
        <f t="shared" ref="L201:L219" si="25">_xlfn.CONCAT(A201,"Q",B201)</f>
        <v>2018Q3</v>
      </c>
      <c r="M201" s="27">
        <f t="shared" ref="M201" si="26">(H201/D201-1)*100</f>
        <v>2.2248576464758862</v>
      </c>
    </row>
    <row r="202" spans="1:13" ht="15" customHeight="1">
      <c r="A202" s="26">
        <v>2018</v>
      </c>
      <c r="B202" s="26">
        <v>4</v>
      </c>
      <c r="C202" s="42">
        <v>110.63</v>
      </c>
      <c r="D202" s="42">
        <v>111.23350000000001</v>
      </c>
      <c r="E202" s="42">
        <v>111.8665</v>
      </c>
      <c r="F202" s="42">
        <v>112.4825</v>
      </c>
      <c r="G202" s="42">
        <v>113.051</v>
      </c>
      <c r="H202" s="42">
        <v>113.6974</v>
      </c>
      <c r="I202" s="42">
        <v>110.35939999999999</v>
      </c>
      <c r="J202" s="42">
        <v>112.77630000000001</v>
      </c>
      <c r="K202" s="42"/>
      <c r="L202" s="42" t="str">
        <f t="shared" si="25"/>
        <v>2018Q4</v>
      </c>
    </row>
    <row r="203" spans="1:13" ht="15" customHeight="1">
      <c r="A203" s="26">
        <v>2019</v>
      </c>
      <c r="B203" s="26">
        <v>1</v>
      </c>
      <c r="C203" s="42">
        <v>111.16</v>
      </c>
      <c r="D203" s="42">
        <v>111.7</v>
      </c>
      <c r="E203" s="42">
        <v>112.3211</v>
      </c>
      <c r="F203" s="42">
        <v>112.9119</v>
      </c>
      <c r="G203" s="42">
        <v>113.4876</v>
      </c>
      <c r="H203" s="42">
        <v>114.05</v>
      </c>
      <c r="I203" s="42">
        <v>112.6</v>
      </c>
      <c r="J203" s="42">
        <v>114.935</v>
      </c>
      <c r="K203" s="42"/>
      <c r="L203" s="42" t="str">
        <f t="shared" si="25"/>
        <v>2019Q1</v>
      </c>
    </row>
    <row r="204" spans="1:13" ht="15" customHeight="1">
      <c r="A204" s="26">
        <v>2019</v>
      </c>
      <c r="B204" s="26">
        <v>2</v>
      </c>
      <c r="C204" s="42">
        <v>111.38</v>
      </c>
      <c r="D204" s="42">
        <v>112</v>
      </c>
      <c r="E204" s="42">
        <v>112.57040000000001</v>
      </c>
      <c r="F204" s="42">
        <v>113.1784</v>
      </c>
      <c r="G204" s="42">
        <v>113.687</v>
      </c>
      <c r="H204" s="42">
        <v>114.2547</v>
      </c>
      <c r="I204" s="42">
        <v>112.3</v>
      </c>
      <c r="J204" s="42">
        <v>114.5352</v>
      </c>
      <c r="K204" s="42"/>
      <c r="L204" s="42" t="str">
        <f t="shared" si="25"/>
        <v>2019Q2</v>
      </c>
    </row>
    <row r="205" spans="1:13" ht="15" customHeight="1">
      <c r="A205" s="26">
        <v>2019</v>
      </c>
      <c r="B205" s="26">
        <v>3</v>
      </c>
      <c r="C205" s="42">
        <v>112.16</v>
      </c>
      <c r="D205" s="42">
        <v>112.7</v>
      </c>
      <c r="E205" s="42">
        <v>113.2462</v>
      </c>
      <c r="F205" s="42">
        <v>113.8032</v>
      </c>
      <c r="G205" s="42">
        <v>114.3579</v>
      </c>
      <c r="H205" s="42">
        <v>114.9299</v>
      </c>
      <c r="I205" s="42">
        <v>112.398</v>
      </c>
      <c r="J205" s="42">
        <v>114.60890000000001</v>
      </c>
      <c r="K205" s="42"/>
      <c r="L205" s="42" t="str">
        <f t="shared" si="25"/>
        <v>2019Q3</v>
      </c>
      <c r="M205" s="27">
        <f t="shared" ref="M205" si="27">(H205/D205-1)*100</f>
        <v>1.9786157941437343</v>
      </c>
    </row>
    <row r="206" spans="1:13" ht="15" customHeight="1">
      <c r="A206" s="26">
        <v>2019</v>
      </c>
      <c r="B206" s="26">
        <v>4</v>
      </c>
      <c r="C206" s="42">
        <v>112.64</v>
      </c>
      <c r="D206" s="42">
        <v>113.14109999999999</v>
      </c>
      <c r="E206" s="42">
        <v>113.6952</v>
      </c>
      <c r="F206" s="42">
        <v>114.22620000000001</v>
      </c>
      <c r="G206" s="42">
        <v>114.7782</v>
      </c>
      <c r="H206" s="42">
        <v>115.3366</v>
      </c>
      <c r="I206" s="42">
        <v>112.36199999999999</v>
      </c>
      <c r="J206" s="42">
        <v>114.4931</v>
      </c>
      <c r="K206" s="42"/>
      <c r="L206" s="42" t="str">
        <f t="shared" si="25"/>
        <v>2019Q4</v>
      </c>
    </row>
    <row r="207" spans="1:13" ht="15" customHeight="1">
      <c r="A207" s="26">
        <v>2020</v>
      </c>
      <c r="B207" s="26">
        <v>1</v>
      </c>
      <c r="C207" s="42">
        <v>113.08</v>
      </c>
      <c r="D207" s="42">
        <v>113.57989999999999</v>
      </c>
      <c r="E207" s="42">
        <v>114.1</v>
      </c>
      <c r="F207" s="42">
        <v>114.63590000000001</v>
      </c>
      <c r="G207" s="42">
        <v>115.2</v>
      </c>
      <c r="H207" s="42">
        <v>115.7684</v>
      </c>
      <c r="I207" s="42">
        <v>114.3792</v>
      </c>
      <c r="J207" s="42">
        <v>116.5744</v>
      </c>
      <c r="K207" s="42"/>
      <c r="L207" s="42" t="str">
        <f t="shared" si="25"/>
        <v>2020Q1</v>
      </c>
    </row>
    <row r="208" spans="1:13" ht="15" customHeight="1">
      <c r="A208" s="26">
        <v>2020</v>
      </c>
      <c r="B208" s="26">
        <v>2</v>
      </c>
      <c r="C208" s="42">
        <v>113.4</v>
      </c>
      <c r="D208" s="42">
        <v>113.56100000000001</v>
      </c>
      <c r="E208" s="42">
        <v>113.68</v>
      </c>
      <c r="F208" s="42">
        <v>114.078</v>
      </c>
      <c r="G208" s="42">
        <v>114.5598</v>
      </c>
      <c r="H208" s="42">
        <v>115.1202</v>
      </c>
      <c r="I208" s="42">
        <v>113.6982</v>
      </c>
      <c r="J208" s="42">
        <v>115.3907</v>
      </c>
      <c r="K208" s="42"/>
      <c r="L208" s="42" t="str">
        <f t="shared" si="25"/>
        <v>2020Q2</v>
      </c>
    </row>
    <row r="209" spans="1:13" ht="15" customHeight="1">
      <c r="A209" s="26">
        <v>2020</v>
      </c>
      <c r="B209" s="26">
        <v>3</v>
      </c>
      <c r="C209" s="42">
        <v>112.86</v>
      </c>
      <c r="D209" s="42">
        <v>113.2809</v>
      </c>
      <c r="E209" s="42">
        <v>113.6452</v>
      </c>
      <c r="F209" s="42">
        <v>114.09910000000001</v>
      </c>
      <c r="G209" s="42">
        <v>114.49639999999999</v>
      </c>
      <c r="H209" s="42">
        <v>115</v>
      </c>
      <c r="I209" s="42">
        <v>113.3</v>
      </c>
      <c r="J209" s="42">
        <v>114.79179999999999</v>
      </c>
      <c r="K209" s="42"/>
      <c r="L209" s="42" t="str">
        <f t="shared" si="25"/>
        <v>2020Q3</v>
      </c>
      <c r="M209" s="27">
        <f t="shared" ref="M209" si="28">(H209/D209-1)*100</f>
        <v>1.5175550335493337</v>
      </c>
    </row>
    <row r="210" spans="1:13" ht="15" customHeight="1">
      <c r="A210" s="26">
        <v>2020</v>
      </c>
      <c r="B210" s="26">
        <v>4</v>
      </c>
      <c r="C210" s="42">
        <v>113.86</v>
      </c>
      <c r="D210" s="42">
        <v>114.3165</v>
      </c>
      <c r="E210" s="42">
        <v>114.8994</v>
      </c>
      <c r="F210" s="42">
        <v>115.426</v>
      </c>
      <c r="G210" s="42">
        <v>115.91889999999999</v>
      </c>
      <c r="H210" s="42">
        <v>116.45659999999999</v>
      </c>
      <c r="I210" s="42">
        <v>113.6</v>
      </c>
      <c r="J210" s="42">
        <v>115.6764</v>
      </c>
      <c r="K210" s="42"/>
      <c r="L210" s="42" t="str">
        <f t="shared" si="25"/>
        <v>2020Q4</v>
      </c>
    </row>
    <row r="211" spans="1:13" ht="15" customHeight="1">
      <c r="A211" s="26">
        <v>2021</v>
      </c>
      <c r="B211" s="26">
        <v>1</v>
      </c>
      <c r="C211" s="42">
        <v>114.42</v>
      </c>
      <c r="D211" s="42">
        <v>114.9842</v>
      </c>
      <c r="E211" s="42">
        <v>115.53019999999999</v>
      </c>
      <c r="F211" s="42">
        <v>116.07170000000001</v>
      </c>
      <c r="G211" s="42">
        <v>116.6593</v>
      </c>
      <c r="H211" s="42">
        <v>117.23009999999999</v>
      </c>
      <c r="I211" s="42">
        <v>115.7788</v>
      </c>
      <c r="J211" s="42">
        <v>118.12260000000001</v>
      </c>
      <c r="K211" s="42"/>
      <c r="L211" s="42" t="str">
        <f t="shared" si="25"/>
        <v>2021Q1</v>
      </c>
    </row>
    <row r="212" spans="1:13" ht="15" customHeight="1">
      <c r="A212" s="26">
        <v>2021</v>
      </c>
      <c r="B212" s="26">
        <v>2</v>
      </c>
      <c r="C212" s="42">
        <v>115.56</v>
      </c>
      <c r="D212" s="42">
        <v>116.3323</v>
      </c>
      <c r="E212" s="42">
        <v>117.0444</v>
      </c>
      <c r="F212" s="42">
        <v>117.72</v>
      </c>
      <c r="G212" s="42">
        <v>118.41500000000001</v>
      </c>
      <c r="H212" s="42">
        <v>119.0185</v>
      </c>
      <c r="I212" s="42">
        <v>116.6703</v>
      </c>
      <c r="J212" s="42">
        <v>119.3343</v>
      </c>
      <c r="K212" s="42"/>
      <c r="L212" s="42" t="str">
        <f t="shared" si="25"/>
        <v>2021Q2</v>
      </c>
    </row>
    <row r="213" spans="1:13" ht="15" customHeight="1">
      <c r="A213" s="26">
        <v>2021</v>
      </c>
      <c r="B213" s="26">
        <v>3</v>
      </c>
      <c r="C213" s="42">
        <v>117.52</v>
      </c>
      <c r="D213" s="42">
        <v>118.6199</v>
      </c>
      <c r="E213" s="42">
        <v>119.319</v>
      </c>
      <c r="F213" s="42">
        <v>119.94970000000001</v>
      </c>
      <c r="G213" s="42">
        <v>120.58969999999999</v>
      </c>
      <c r="H213" s="42">
        <v>121.2902</v>
      </c>
      <c r="I213" s="42">
        <v>117.7821</v>
      </c>
      <c r="J213" s="42">
        <v>120.9252</v>
      </c>
      <c r="K213" s="42"/>
      <c r="L213" s="42" t="str">
        <f t="shared" si="25"/>
        <v>2021Q3</v>
      </c>
      <c r="M213" s="27">
        <f t="shared" ref="M213" si="29">(H213/D213-1)*100</f>
        <v>2.2511399857865211</v>
      </c>
    </row>
    <row r="214" spans="1:13" ht="13.2" customHeight="1">
      <c r="A214" s="49">
        <v>2021</v>
      </c>
      <c r="B214" s="49">
        <v>4</v>
      </c>
      <c r="C214" s="50">
        <v>119.19</v>
      </c>
      <c r="D214" s="50">
        <v>120.1893</v>
      </c>
      <c r="E214" s="50">
        <v>121.0309</v>
      </c>
      <c r="F214" s="50">
        <v>121.83839999999999</v>
      </c>
      <c r="G214" s="50">
        <v>122.5612</v>
      </c>
      <c r="H214" s="50">
        <v>123.2792</v>
      </c>
      <c r="I214" s="50">
        <v>118.1759</v>
      </c>
      <c r="J214" s="50">
        <v>122.15</v>
      </c>
      <c r="K214" s="50"/>
      <c r="L214" s="42" t="str">
        <f t="shared" si="25"/>
        <v>2021Q4</v>
      </c>
    </row>
    <row r="215" spans="1:13" ht="13.2" customHeight="1">
      <c r="A215" s="49">
        <v>2022</v>
      </c>
      <c r="B215" s="49">
        <v>1</v>
      </c>
      <c r="C215" s="50">
        <v>121.28</v>
      </c>
      <c r="D215" s="50">
        <v>122.5228</v>
      </c>
      <c r="E215" s="50">
        <v>123.5958</v>
      </c>
      <c r="F215" s="50">
        <v>124.3035</v>
      </c>
      <c r="G215" s="50">
        <v>125.0915</v>
      </c>
      <c r="H215" s="50">
        <v>125.96</v>
      </c>
      <c r="I215" s="50">
        <v>123.9173</v>
      </c>
      <c r="J215" s="50">
        <v>126.8006</v>
      </c>
      <c r="K215" s="50"/>
      <c r="L215" s="42" t="str">
        <f t="shared" si="25"/>
        <v>2022Q1</v>
      </c>
    </row>
    <row r="216" spans="1:13" ht="13.2" customHeight="1">
      <c r="A216" s="49">
        <v>2022</v>
      </c>
      <c r="B216" s="49">
        <v>2</v>
      </c>
      <c r="C216" s="50">
        <v>123.68</v>
      </c>
      <c r="D216" s="50">
        <v>125.3</v>
      </c>
      <c r="E216" s="50">
        <v>126.50700000000001</v>
      </c>
      <c r="F216" s="50">
        <v>127.3683</v>
      </c>
      <c r="G216" s="50">
        <v>128.31299999999999</v>
      </c>
      <c r="H216" s="50">
        <v>129.10759999999999</v>
      </c>
      <c r="I216" s="50">
        <v>125.70699999999999</v>
      </c>
      <c r="J216" s="50">
        <v>129.46379999999999</v>
      </c>
      <c r="K216" s="50"/>
      <c r="L216" s="42" t="str">
        <f t="shared" si="25"/>
        <v>2022Q2</v>
      </c>
    </row>
    <row r="217" spans="1:13" ht="13.2" customHeight="1">
      <c r="A217" s="49">
        <v>2022</v>
      </c>
      <c r="B217" s="49">
        <v>3</v>
      </c>
      <c r="C217" s="50">
        <v>126.37</v>
      </c>
      <c r="D217" s="50">
        <v>127.7931</v>
      </c>
      <c r="E217" s="50">
        <v>128.9623</v>
      </c>
      <c r="F217" s="50">
        <v>129.9906</v>
      </c>
      <c r="G217" s="50">
        <v>130.86410000000001</v>
      </c>
      <c r="H217" s="50">
        <v>131.6944</v>
      </c>
      <c r="I217" s="50">
        <v>126.7011</v>
      </c>
      <c r="J217" s="50">
        <v>131.35810000000001</v>
      </c>
      <c r="K217" s="50"/>
      <c r="L217" s="42" t="str">
        <f t="shared" si="25"/>
        <v>2022Q3</v>
      </c>
      <c r="M217" s="27">
        <f t="shared" ref="M217" si="30">(H217/D217-1)*100</f>
        <v>3.0528252307832071</v>
      </c>
    </row>
    <row r="218" spans="1:13" ht="13.2" customHeight="1">
      <c r="A218" s="49">
        <v>2022</v>
      </c>
      <c r="B218" s="49">
        <v>4</v>
      </c>
      <c r="C218" s="50">
        <v>128.19</v>
      </c>
      <c r="D218" s="50">
        <v>129.666</v>
      </c>
      <c r="E218" s="50">
        <v>130.94</v>
      </c>
      <c r="F218" s="50">
        <v>131.8116</v>
      </c>
      <c r="G218" s="50">
        <v>132.73779999999999</v>
      </c>
      <c r="H218" s="50">
        <v>133.50559999999999</v>
      </c>
      <c r="I218" s="50">
        <v>127.2444</v>
      </c>
      <c r="J218" s="50">
        <v>132.1651</v>
      </c>
      <c r="K218" s="50"/>
      <c r="L218" s="42" t="str">
        <f t="shared" si="25"/>
        <v>2022Q4</v>
      </c>
    </row>
    <row r="219" spans="1:13" ht="13.2" customHeight="1">
      <c r="A219" s="49">
        <v>2023</v>
      </c>
      <c r="B219" s="49">
        <v>1</v>
      </c>
      <c r="C219" s="50">
        <v>129.37</v>
      </c>
      <c r="D219" s="50">
        <v>130.39680000000001</v>
      </c>
      <c r="E219" s="50">
        <v>131.33670000000001</v>
      </c>
      <c r="F219" s="50">
        <v>132.25210000000001</v>
      </c>
      <c r="G219" s="50">
        <v>133.09979999999999</v>
      </c>
      <c r="H219" s="50">
        <v>133.90479999999999</v>
      </c>
      <c r="I219" s="50">
        <v>131.81389999999999</v>
      </c>
      <c r="J219" s="50">
        <v>134.791</v>
      </c>
      <c r="K219" s="50"/>
      <c r="L219" s="42" t="str">
        <f t="shared" si="25"/>
        <v>2023Q1</v>
      </c>
    </row>
  </sheetData>
  <pageMargins left="0.5" right="0.5" top="0.5" bottom="0.5" header="0" footer="0"/>
  <pageSetup orientation="portrait" horizontalDpi="300" verticalDpi="300"/>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D972-206B-4385-A8CF-9D2C795F40B2}">
  <dimension ref="A1:FN221"/>
  <sheetViews>
    <sheetView zoomScale="80" zoomScaleNormal="80" workbookViewId="0"/>
  </sheetViews>
  <sheetFormatPr defaultColWidth="8.88671875" defaultRowHeight="14.4"/>
  <cols>
    <col min="1" max="16384" width="8.88671875" style="4"/>
  </cols>
  <sheetData>
    <row r="1" spans="1:152">
      <c r="A1" s="4" t="s">
        <v>302</v>
      </c>
      <c r="B1" s="4" t="s">
        <v>303</v>
      </c>
      <c r="E1" s="59" t="s">
        <v>419</v>
      </c>
      <c r="F1" s="59" t="s">
        <v>414</v>
      </c>
      <c r="G1" s="59" t="s">
        <v>418</v>
      </c>
      <c r="H1" s="1" t="s">
        <v>301</v>
      </c>
    </row>
    <row r="2" spans="1:152">
      <c r="A2" s="4" t="s">
        <v>93</v>
      </c>
      <c r="B2" s="4">
        <v>1.6827000000000001</v>
      </c>
      <c r="E2" s="4">
        <v>1968</v>
      </c>
      <c r="F2" s="4">
        <v>2</v>
      </c>
      <c r="G2" s="4" t="str">
        <f t="shared" ref="G2:G14" si="0">_xlfn.CONCAT(E2,"Q",F2)</f>
        <v>1968Q2</v>
      </c>
      <c r="H2" s="3">
        <f t="shared" ref="H2:H14" si="1">VLOOKUP(G2,$A$1:$B$218,2)</f>
        <v>1.6827000000000001</v>
      </c>
    </row>
    <row r="3" spans="1:152">
      <c r="A3" s="4" t="s">
        <v>94</v>
      </c>
      <c r="B3" s="4">
        <v>1.6827000000000001</v>
      </c>
      <c r="E3" s="4">
        <v>1969</v>
      </c>
      <c r="F3" s="4">
        <v>2</v>
      </c>
      <c r="G3" s="4" t="str">
        <f t="shared" si="0"/>
        <v>1969Q2</v>
      </c>
      <c r="H3" s="3">
        <f t="shared" si="1"/>
        <v>2.6198000000000001</v>
      </c>
    </row>
    <row r="4" spans="1:152">
      <c r="A4" s="4" t="s">
        <v>95</v>
      </c>
      <c r="B4" s="4">
        <v>2.5154000000000001</v>
      </c>
      <c r="E4" s="59">
        <v>1970</v>
      </c>
      <c r="F4" s="4">
        <v>2</v>
      </c>
      <c r="G4" s="4" t="str">
        <f t="shared" si="0"/>
        <v>1970Q2</v>
      </c>
      <c r="H4" s="3">
        <f t="shared" si="1"/>
        <v>2.6787000000000001</v>
      </c>
    </row>
    <row r="5" spans="1:152">
      <c r="A5" s="4" t="s">
        <v>96</v>
      </c>
      <c r="B5" s="4">
        <v>2.5154000000000001</v>
      </c>
      <c r="E5" s="4">
        <v>1971</v>
      </c>
      <c r="F5" s="4">
        <v>2</v>
      </c>
      <c r="G5" s="4" t="str">
        <f t="shared" si="0"/>
        <v>1971Q2</v>
      </c>
      <c r="H5" s="3">
        <f t="shared" si="1"/>
        <v>3.0975999999999999</v>
      </c>
    </row>
    <row r="6" spans="1:152">
      <c r="A6" s="4" t="s">
        <v>97</v>
      </c>
      <c r="B6" s="4">
        <v>2.5154000000000001</v>
      </c>
      <c r="E6" s="59">
        <v>1972</v>
      </c>
      <c r="F6" s="4">
        <v>2</v>
      </c>
      <c r="G6" s="4" t="str">
        <f t="shared" si="0"/>
        <v>1972Q2</v>
      </c>
      <c r="H6" s="3">
        <f t="shared" si="1"/>
        <v>3.4937</v>
      </c>
    </row>
    <row r="7" spans="1:152">
      <c r="A7" s="4" t="s">
        <v>98</v>
      </c>
      <c r="B7" s="4">
        <v>2.6198000000000001</v>
      </c>
      <c r="E7" s="4">
        <v>1973</v>
      </c>
      <c r="F7" s="4">
        <v>2</v>
      </c>
      <c r="G7" s="4" t="str">
        <f t="shared" si="0"/>
        <v>1973Q2</v>
      </c>
      <c r="H7" s="3">
        <f t="shared" si="1"/>
        <v>3.9173</v>
      </c>
      <c r="EV7" s="5"/>
    </row>
    <row r="8" spans="1:152">
      <c r="A8" s="4" t="s">
        <v>99</v>
      </c>
      <c r="B8" s="4">
        <v>2.6787000000000001</v>
      </c>
      <c r="E8" s="59">
        <v>1974</v>
      </c>
      <c r="F8" s="4">
        <v>2</v>
      </c>
      <c r="G8" s="4" t="str">
        <f t="shared" si="0"/>
        <v>1974Q2</v>
      </c>
      <c r="H8" s="3">
        <f t="shared" si="1"/>
        <v>4.8897333333333304</v>
      </c>
    </row>
    <row r="9" spans="1:152">
      <c r="A9" s="4" t="s">
        <v>100</v>
      </c>
      <c r="B9" s="4">
        <v>2.6787000000000001</v>
      </c>
      <c r="E9" s="4">
        <v>1975</v>
      </c>
      <c r="F9" s="4">
        <v>2</v>
      </c>
      <c r="G9" s="4" t="str">
        <f t="shared" si="0"/>
        <v>1975Q2</v>
      </c>
      <c r="H9" s="3">
        <f t="shared" si="1"/>
        <v>5.0950666666666597</v>
      </c>
    </row>
    <row r="10" spans="1:152">
      <c r="A10" s="4" t="s">
        <v>101</v>
      </c>
      <c r="B10" s="4">
        <v>2.6787000000000001</v>
      </c>
      <c r="E10" s="59">
        <v>1976</v>
      </c>
      <c r="F10" s="4">
        <v>2</v>
      </c>
      <c r="G10" s="4" t="str">
        <f t="shared" si="0"/>
        <v>1976Q2</v>
      </c>
      <c r="H10" s="3">
        <f t="shared" si="1"/>
        <v>4.40286666666666</v>
      </c>
    </row>
    <row r="11" spans="1:152">
      <c r="A11" s="4" t="s">
        <v>102</v>
      </c>
      <c r="B11" s="4">
        <v>2.6787000000000001</v>
      </c>
      <c r="E11" s="59">
        <v>1976</v>
      </c>
      <c r="F11" s="4">
        <v>3</v>
      </c>
      <c r="G11" s="4" t="str">
        <f t="shared" si="0"/>
        <v>1976Q3</v>
      </c>
      <c r="H11" s="3">
        <f t="shared" si="1"/>
        <v>4.4988000000000001</v>
      </c>
      <c r="I11" s="59" t="s">
        <v>2</v>
      </c>
    </row>
    <row r="12" spans="1:152">
      <c r="A12" s="4" t="s">
        <v>103</v>
      </c>
      <c r="B12" s="4">
        <v>2.8353000000000002</v>
      </c>
      <c r="E12" s="4">
        <v>1977</v>
      </c>
      <c r="F12" s="4">
        <v>3</v>
      </c>
      <c r="G12" s="4" t="str">
        <f t="shared" si="0"/>
        <v>1977Q3</v>
      </c>
      <c r="H12" s="3">
        <f t="shared" si="1"/>
        <v>4.8503999999999996</v>
      </c>
    </row>
    <row r="13" spans="1:152">
      <c r="A13" s="4" t="s">
        <v>104</v>
      </c>
      <c r="B13" s="4">
        <v>3.0975999999999999</v>
      </c>
      <c r="E13" s="59">
        <v>1978</v>
      </c>
      <c r="F13" s="4">
        <v>3</v>
      </c>
      <c r="G13" s="4" t="str">
        <f t="shared" si="0"/>
        <v>1978Q3</v>
      </c>
      <c r="H13" s="3">
        <f t="shared" si="1"/>
        <v>5.4150999999999998</v>
      </c>
    </row>
    <row r="14" spans="1:152">
      <c r="A14" s="4" t="s">
        <v>105</v>
      </c>
      <c r="B14" s="4">
        <v>3.0975999999999999</v>
      </c>
      <c r="E14" s="4">
        <v>1979</v>
      </c>
      <c r="F14" s="4">
        <v>3</v>
      </c>
      <c r="G14" s="4" t="str">
        <f t="shared" si="0"/>
        <v>1979Q3</v>
      </c>
      <c r="H14" s="3">
        <f t="shared" si="1"/>
        <v>6.7167000000000003</v>
      </c>
    </row>
    <row r="15" spans="1:152">
      <c r="A15" s="4" t="s">
        <v>106</v>
      </c>
      <c r="B15" s="4">
        <v>3.0975999999999999</v>
      </c>
      <c r="E15" s="59">
        <v>1980</v>
      </c>
      <c r="F15" s="4">
        <v>3</v>
      </c>
      <c r="G15" s="4" t="str">
        <f t="shared" ref="G15:G27" si="2">_xlfn.CONCAT(E15,"Q",F15)</f>
        <v>1980Q3</v>
      </c>
      <c r="H15" s="3">
        <f t="shared" ref="H15:H25" si="3">VLOOKUP(G15,$A$1:$B$218,2)</f>
        <v>6.7167000000000003</v>
      </c>
    </row>
    <row r="16" spans="1:152">
      <c r="A16" s="4" t="s">
        <v>107</v>
      </c>
      <c r="B16" s="4">
        <v>3.0975999999999999</v>
      </c>
      <c r="E16" s="59">
        <v>1981</v>
      </c>
      <c r="F16" s="4">
        <v>3</v>
      </c>
      <c r="G16" s="4" t="str">
        <f t="shared" si="2"/>
        <v>1981Q3</v>
      </c>
      <c r="H16" s="3">
        <f t="shared" si="3"/>
        <v>7.22</v>
      </c>
    </row>
    <row r="17" spans="1:170">
      <c r="A17" s="4" t="s">
        <v>108</v>
      </c>
      <c r="B17" s="4">
        <v>3.4937</v>
      </c>
      <c r="E17" s="59">
        <v>1982</v>
      </c>
      <c r="F17" s="4">
        <v>3</v>
      </c>
      <c r="G17" s="4" t="str">
        <f t="shared" si="2"/>
        <v>1982Q3</v>
      </c>
      <c r="H17" s="3">
        <f t="shared" si="3"/>
        <v>6.3655732622950802</v>
      </c>
    </row>
    <row r="18" spans="1:170">
      <c r="A18" s="4" t="s">
        <v>109</v>
      </c>
      <c r="B18" s="4">
        <v>3.4937</v>
      </c>
      <c r="E18" s="59">
        <v>1983</v>
      </c>
      <c r="F18" s="4">
        <v>3</v>
      </c>
      <c r="G18" s="4" t="str">
        <f t="shared" si="2"/>
        <v>1983Q3</v>
      </c>
      <c r="H18" s="3">
        <f t="shared" si="3"/>
        <v>6.2299989999999896</v>
      </c>
    </row>
    <row r="19" spans="1:170">
      <c r="A19" s="4" t="s">
        <v>110</v>
      </c>
      <c r="B19" s="4">
        <v>3.4937</v>
      </c>
      <c r="E19" s="59">
        <v>1984</v>
      </c>
      <c r="F19" s="4">
        <v>3</v>
      </c>
      <c r="G19" s="4" t="str">
        <f t="shared" si="2"/>
        <v>1984Q3</v>
      </c>
      <c r="H19" s="3">
        <f t="shared" si="3"/>
        <v>5.6499989999999896</v>
      </c>
    </row>
    <row r="20" spans="1:170">
      <c r="A20" s="4" t="s">
        <v>111</v>
      </c>
      <c r="B20" s="4">
        <v>3.4937</v>
      </c>
      <c r="E20" s="59">
        <v>1985</v>
      </c>
      <c r="F20" s="4">
        <v>3</v>
      </c>
      <c r="G20" s="4" t="str">
        <f t="shared" si="2"/>
        <v>1985Q3</v>
      </c>
      <c r="H20" s="3">
        <f t="shared" si="3"/>
        <v>5.2949999999999999</v>
      </c>
    </row>
    <row r="21" spans="1:170">
      <c r="A21" s="4" t="s">
        <v>112</v>
      </c>
      <c r="B21" s="4">
        <v>3.9173</v>
      </c>
      <c r="E21" s="59">
        <v>1986</v>
      </c>
      <c r="F21" s="4">
        <v>3</v>
      </c>
      <c r="G21" s="4" t="str">
        <f t="shared" si="2"/>
        <v>1986Q3</v>
      </c>
      <c r="H21" s="3">
        <f t="shared" si="3"/>
        <v>4.71885195081967</v>
      </c>
    </row>
    <row r="22" spans="1:170">
      <c r="A22" s="4" t="s">
        <v>113</v>
      </c>
      <c r="B22" s="4">
        <v>3.9173</v>
      </c>
      <c r="E22" s="59">
        <v>1987</v>
      </c>
      <c r="F22" s="4">
        <v>3</v>
      </c>
      <c r="G22" s="4" t="str">
        <f t="shared" si="2"/>
        <v>1987Q3</v>
      </c>
      <c r="H22" s="3">
        <f t="shared" si="3"/>
        <v>5.0808196721311401</v>
      </c>
    </row>
    <row r="23" spans="1:170">
      <c r="A23" s="4" t="s">
        <v>114</v>
      </c>
      <c r="B23" s="4">
        <v>3.9173</v>
      </c>
      <c r="E23" s="59">
        <v>1988</v>
      </c>
      <c r="F23" s="4">
        <v>3</v>
      </c>
      <c r="G23" s="4" t="str">
        <f t="shared" si="2"/>
        <v>1988Q3</v>
      </c>
      <c r="H23" s="3">
        <f t="shared" si="3"/>
        <v>4.5199999999999996</v>
      </c>
    </row>
    <row r="24" spans="1:170">
      <c r="A24" s="4" t="s">
        <v>115</v>
      </c>
      <c r="B24" s="4">
        <v>3.9173</v>
      </c>
      <c r="E24" s="59">
        <v>1989</v>
      </c>
      <c r="F24" s="4">
        <v>3</v>
      </c>
      <c r="G24" s="4" t="str">
        <f t="shared" si="2"/>
        <v>1989Q3</v>
      </c>
      <c r="H24" s="3">
        <f t="shared" si="3"/>
        <v>4.13</v>
      </c>
    </row>
    <row r="25" spans="1:170">
      <c r="A25" s="4" t="s">
        <v>116</v>
      </c>
      <c r="B25" s="4">
        <v>3.9173</v>
      </c>
      <c r="E25" s="59">
        <v>1990</v>
      </c>
      <c r="F25" s="4">
        <v>3</v>
      </c>
      <c r="G25" s="4" t="str">
        <f t="shared" si="2"/>
        <v>1990Q3</v>
      </c>
      <c r="H25" s="3">
        <f t="shared" si="3"/>
        <v>3.9880327868852401</v>
      </c>
    </row>
    <row r="26" spans="1:170">
      <c r="A26" s="4" t="s">
        <v>117</v>
      </c>
      <c r="B26" s="4">
        <v>4.2110333333333303</v>
      </c>
      <c r="E26" s="59">
        <v>1991</v>
      </c>
      <c r="F26" s="4">
        <v>3</v>
      </c>
      <c r="G26" s="4" t="str">
        <f t="shared" si="2"/>
        <v>1991Q3</v>
      </c>
      <c r="H26" s="3">
        <f>VLOOKUP(G26,$A$1:$B$218,2)</f>
        <v>3.68</v>
      </c>
      <c r="FN26" s="5"/>
    </row>
    <row r="27" spans="1:170">
      <c r="A27" s="4" t="s">
        <v>118</v>
      </c>
      <c r="B27" s="4">
        <v>4.8897333333333304</v>
      </c>
      <c r="E27" s="59">
        <v>1992</v>
      </c>
      <c r="F27" s="4">
        <v>3</v>
      </c>
      <c r="G27" s="4" t="str">
        <f t="shared" si="2"/>
        <v>1992Q3</v>
      </c>
      <c r="H27" s="3">
        <f t="shared" ref="H27:H56" si="4">VLOOKUP(G27,$A$1:$B$218,2)</f>
        <v>3.35</v>
      </c>
    </row>
    <row r="28" spans="1:170">
      <c r="A28" s="4" t="s">
        <v>119</v>
      </c>
      <c r="B28" s="4">
        <v>5.0721999999999996</v>
      </c>
      <c r="E28" s="59">
        <v>1993</v>
      </c>
      <c r="F28" s="4">
        <v>3</v>
      </c>
      <c r="G28" s="4" t="str">
        <f>_xlfn.CONCAT(E28,"Q",F28)</f>
        <v>1993Q3</v>
      </c>
      <c r="H28" s="3">
        <f t="shared" si="4"/>
        <v>3.05</v>
      </c>
    </row>
    <row r="29" spans="1:170">
      <c r="A29" s="4" t="s">
        <v>120</v>
      </c>
      <c r="B29" s="4">
        <v>5.0721999999999996</v>
      </c>
      <c r="E29" s="59">
        <v>1994</v>
      </c>
      <c r="F29" s="4">
        <v>3</v>
      </c>
      <c r="G29" s="4" t="str">
        <f t="shared" ref="G29:G57" si="5">_xlfn.CONCAT(E29,"Q",F29)</f>
        <v>1994Q3</v>
      </c>
      <c r="H29" s="3">
        <f t="shared" si="4"/>
        <v>3.1</v>
      </c>
    </row>
    <row r="30" spans="1:170">
      <c r="A30" s="4" t="s">
        <v>121</v>
      </c>
      <c r="B30" s="4">
        <v>5.0721999999999996</v>
      </c>
      <c r="E30" s="59">
        <v>1995</v>
      </c>
      <c r="F30" s="4">
        <v>3</v>
      </c>
      <c r="G30" s="4" t="str">
        <f t="shared" si="5"/>
        <v>1995Q3</v>
      </c>
      <c r="H30" s="3">
        <f t="shared" si="4"/>
        <v>2.8</v>
      </c>
    </row>
    <row r="31" spans="1:170">
      <c r="A31" s="4" t="s">
        <v>122</v>
      </c>
      <c r="B31" s="4">
        <v>5.0950666666666597</v>
      </c>
      <c r="E31" s="59">
        <v>1996</v>
      </c>
      <c r="F31" s="4">
        <v>3</v>
      </c>
      <c r="G31" s="4" t="str">
        <f t="shared" si="5"/>
        <v>1996Q3</v>
      </c>
      <c r="H31" s="3">
        <f t="shared" si="4"/>
        <v>2.6</v>
      </c>
    </row>
    <row r="32" spans="1:170">
      <c r="A32" s="4" t="s">
        <v>123</v>
      </c>
      <c r="B32" s="4">
        <v>5.1407999999999996</v>
      </c>
      <c r="E32" s="59">
        <v>1997</v>
      </c>
      <c r="F32" s="4">
        <v>3</v>
      </c>
      <c r="G32" s="4" t="str">
        <f t="shared" si="5"/>
        <v>1997Q3</v>
      </c>
      <c r="H32" s="3">
        <f t="shared" si="4"/>
        <v>2.6</v>
      </c>
    </row>
    <row r="33" spans="1:8">
      <c r="A33" s="4" t="s">
        <v>124</v>
      </c>
      <c r="B33" s="4">
        <v>5.1407999999999996</v>
      </c>
      <c r="E33" s="59">
        <v>1998</v>
      </c>
      <c r="F33" s="4">
        <v>3</v>
      </c>
      <c r="G33" s="4" t="str">
        <f t="shared" si="5"/>
        <v>1998Q3</v>
      </c>
      <c r="H33" s="3">
        <f t="shared" si="4"/>
        <v>2.1</v>
      </c>
    </row>
    <row r="34" spans="1:8">
      <c r="A34" s="4" t="s">
        <v>125</v>
      </c>
      <c r="B34" s="4">
        <v>4.87883333333333</v>
      </c>
      <c r="E34" s="59">
        <v>1999</v>
      </c>
      <c r="F34" s="4">
        <v>3</v>
      </c>
      <c r="G34" s="4" t="str">
        <f t="shared" si="5"/>
        <v>1999Q3</v>
      </c>
      <c r="H34" s="3">
        <f t="shared" si="4"/>
        <v>2.1</v>
      </c>
    </row>
    <row r="35" spans="1:8">
      <c r="A35" s="4" t="s">
        <v>126</v>
      </c>
      <c r="B35" s="4">
        <v>4.40286666666666</v>
      </c>
      <c r="E35" s="59">
        <v>2000</v>
      </c>
      <c r="F35" s="4">
        <v>3</v>
      </c>
      <c r="G35" s="4" t="str">
        <f t="shared" si="5"/>
        <v>2000Q3</v>
      </c>
      <c r="H35" s="3">
        <f t="shared" si="4"/>
        <v>2.1</v>
      </c>
    </row>
    <row r="36" spans="1:8">
      <c r="A36" s="4" t="s">
        <v>127</v>
      </c>
      <c r="B36" s="4">
        <v>4.4988000000000001</v>
      </c>
      <c r="E36" s="59">
        <v>2001</v>
      </c>
      <c r="F36" s="4">
        <v>3</v>
      </c>
      <c r="G36" s="4" t="str">
        <f t="shared" si="5"/>
        <v>2001Q3</v>
      </c>
      <c r="H36" s="3">
        <f t="shared" si="4"/>
        <v>2.1</v>
      </c>
    </row>
    <row r="37" spans="1:8">
      <c r="A37" s="4" t="s">
        <v>128</v>
      </c>
      <c r="B37" s="4">
        <v>4.4988000000000001</v>
      </c>
      <c r="E37" s="59">
        <v>2002</v>
      </c>
      <c r="F37" s="4">
        <v>3</v>
      </c>
      <c r="G37" s="4" t="str">
        <f t="shared" si="5"/>
        <v>2002Q3</v>
      </c>
      <c r="H37" s="3">
        <f t="shared" si="4"/>
        <v>2.1</v>
      </c>
    </row>
    <row r="38" spans="1:8">
      <c r="A38" s="4" t="s">
        <v>129</v>
      </c>
      <c r="B38" s="4">
        <v>4.4988000000000001</v>
      </c>
      <c r="E38" s="59">
        <v>2003</v>
      </c>
      <c r="F38" s="4">
        <v>3</v>
      </c>
      <c r="G38" s="4" t="str">
        <f t="shared" si="5"/>
        <v>2003Q3</v>
      </c>
      <c r="H38" s="3">
        <f t="shared" si="4"/>
        <v>2.1</v>
      </c>
    </row>
    <row r="39" spans="1:8">
      <c r="A39" s="4" t="s">
        <v>130</v>
      </c>
      <c r="B39" s="4">
        <v>4.6159999999999997</v>
      </c>
      <c r="E39" s="59">
        <v>2004</v>
      </c>
      <c r="F39" s="4">
        <v>3</v>
      </c>
      <c r="G39" s="4" t="str">
        <f t="shared" si="5"/>
        <v>2004Q3</v>
      </c>
      <c r="H39" s="3">
        <f t="shared" si="4"/>
        <v>2.1</v>
      </c>
    </row>
    <row r="40" spans="1:8">
      <c r="A40" s="4" t="s">
        <v>131</v>
      </c>
      <c r="B40" s="4">
        <v>4.8503999999999996</v>
      </c>
      <c r="E40" s="59">
        <v>2005</v>
      </c>
      <c r="F40" s="4">
        <v>3</v>
      </c>
      <c r="G40" s="4" t="str">
        <f t="shared" si="5"/>
        <v>2005Q3</v>
      </c>
      <c r="H40" s="3">
        <f t="shared" si="4"/>
        <v>2.1</v>
      </c>
    </row>
    <row r="41" spans="1:8">
      <c r="A41" s="4" t="s">
        <v>132</v>
      </c>
      <c r="B41" s="4">
        <v>4.8503999999999996</v>
      </c>
      <c r="E41" s="59">
        <v>2006</v>
      </c>
      <c r="F41" s="4">
        <v>3</v>
      </c>
      <c r="G41" s="4" t="str">
        <f t="shared" si="5"/>
        <v>2006Q3</v>
      </c>
      <c r="H41" s="3">
        <f t="shared" si="4"/>
        <v>2.1</v>
      </c>
    </row>
    <row r="42" spans="1:8">
      <c r="A42" s="4" t="s">
        <v>133</v>
      </c>
      <c r="B42" s="4">
        <v>5.0386333333333297</v>
      </c>
      <c r="E42" s="59">
        <v>2007</v>
      </c>
      <c r="F42" s="4">
        <v>3</v>
      </c>
      <c r="G42" s="4" t="str">
        <f t="shared" si="5"/>
        <v>2007Q3</v>
      </c>
      <c r="H42" s="3">
        <f t="shared" si="4"/>
        <v>2.1</v>
      </c>
    </row>
    <row r="43" spans="1:8">
      <c r="A43" s="4" t="s">
        <v>134</v>
      </c>
      <c r="B43" s="4">
        <v>5.4150999999999998</v>
      </c>
      <c r="E43" s="59">
        <v>2008</v>
      </c>
      <c r="F43" s="4">
        <v>3</v>
      </c>
      <c r="G43" s="4" t="str">
        <f t="shared" si="5"/>
        <v>2008Q3</v>
      </c>
      <c r="H43" s="3">
        <f t="shared" si="4"/>
        <v>2.2000000000000002</v>
      </c>
    </row>
    <row r="44" spans="1:8">
      <c r="A44" s="4" t="s">
        <v>135</v>
      </c>
      <c r="B44" s="4">
        <v>5.4150999999999998</v>
      </c>
      <c r="E44" s="59">
        <v>2009</v>
      </c>
      <c r="F44" s="4">
        <v>3</v>
      </c>
      <c r="G44" s="4" t="str">
        <f t="shared" si="5"/>
        <v>2009Q3</v>
      </c>
      <c r="H44" s="3">
        <f t="shared" si="4"/>
        <v>2.15</v>
      </c>
    </row>
    <row r="45" spans="1:8">
      <c r="A45" s="4" t="s">
        <v>136</v>
      </c>
      <c r="B45" s="4">
        <v>5.6591666666666596</v>
      </c>
      <c r="E45" s="59">
        <v>2010</v>
      </c>
      <c r="F45" s="4">
        <v>3</v>
      </c>
      <c r="G45" s="4" t="str">
        <f t="shared" si="5"/>
        <v>2010Q3</v>
      </c>
      <c r="H45" s="3">
        <f t="shared" si="4"/>
        <v>2.1</v>
      </c>
    </row>
    <row r="46" spans="1:8">
      <c r="A46" s="4" t="s">
        <v>137</v>
      </c>
      <c r="B46" s="4">
        <v>6.1473000000000004</v>
      </c>
      <c r="E46" s="59">
        <v>2011</v>
      </c>
      <c r="F46" s="4">
        <v>3</v>
      </c>
      <c r="G46" s="4" t="str">
        <f t="shared" si="5"/>
        <v>2011Q3</v>
      </c>
      <c r="H46" s="3">
        <f t="shared" si="4"/>
        <v>2.25</v>
      </c>
    </row>
    <row r="47" spans="1:8">
      <c r="A47" s="4" t="s">
        <v>138</v>
      </c>
      <c r="B47" s="4">
        <v>6.1473000000000004</v>
      </c>
      <c r="E47" s="59">
        <v>2012</v>
      </c>
      <c r="F47" s="4">
        <v>3</v>
      </c>
      <c r="G47" s="4" t="str">
        <f t="shared" si="5"/>
        <v>2012Q3</v>
      </c>
      <c r="H47" s="3">
        <f t="shared" si="4"/>
        <v>2.2000000000000002</v>
      </c>
    </row>
    <row r="48" spans="1:8">
      <c r="A48" s="4" t="s">
        <v>139</v>
      </c>
      <c r="B48" s="4">
        <v>6.7167000000000003</v>
      </c>
      <c r="E48" s="59">
        <v>2013</v>
      </c>
      <c r="F48" s="4">
        <v>3</v>
      </c>
      <c r="G48" s="4" t="str">
        <f t="shared" si="5"/>
        <v>2013Q3</v>
      </c>
      <c r="H48" s="3">
        <f t="shared" si="4"/>
        <v>2</v>
      </c>
    </row>
    <row r="49" spans="1:152">
      <c r="A49" s="4" t="s">
        <v>140</v>
      </c>
      <c r="B49" s="4">
        <v>6.7167000000000003</v>
      </c>
      <c r="E49" s="59">
        <v>2014</v>
      </c>
      <c r="F49" s="4">
        <v>3</v>
      </c>
      <c r="G49" s="4" t="str">
        <f t="shared" si="5"/>
        <v>2014Q3</v>
      </c>
      <c r="H49" s="3">
        <f t="shared" si="4"/>
        <v>2</v>
      </c>
    </row>
    <row r="50" spans="1:152">
      <c r="A50" s="4" t="s">
        <v>141</v>
      </c>
      <c r="B50" s="4">
        <v>6.7167000000000003</v>
      </c>
      <c r="E50" s="59">
        <v>2015</v>
      </c>
      <c r="F50" s="4">
        <v>3</v>
      </c>
      <c r="G50" s="4" t="str">
        <f t="shared" si="5"/>
        <v>2015Q3</v>
      </c>
      <c r="H50" s="3">
        <f t="shared" si="4"/>
        <v>2</v>
      </c>
    </row>
    <row r="51" spans="1:152">
      <c r="A51" s="4" t="s">
        <v>142</v>
      </c>
      <c r="B51" s="4">
        <v>6.7167000000000003</v>
      </c>
      <c r="E51" s="59">
        <v>2016</v>
      </c>
      <c r="F51" s="4">
        <v>3</v>
      </c>
      <c r="G51" s="4" t="str">
        <f t="shared" si="5"/>
        <v>2016Q3</v>
      </c>
      <c r="H51" s="3">
        <f t="shared" si="4"/>
        <v>2</v>
      </c>
    </row>
    <row r="52" spans="1:152">
      <c r="A52" s="4" t="s">
        <v>143</v>
      </c>
      <c r="B52" s="4">
        <v>6.7167000000000003</v>
      </c>
      <c r="E52" s="59">
        <v>2017</v>
      </c>
      <c r="F52" s="4">
        <v>3</v>
      </c>
      <c r="G52" s="4" t="str">
        <f t="shared" si="5"/>
        <v>2017Q3</v>
      </c>
      <c r="H52" s="3">
        <f t="shared" si="4"/>
        <v>2</v>
      </c>
    </row>
    <row r="53" spans="1:152">
      <c r="A53" s="4" t="s">
        <v>144</v>
      </c>
      <c r="B53" s="4">
        <v>7.0524999999999904</v>
      </c>
      <c r="E53" s="59">
        <v>2018</v>
      </c>
      <c r="F53" s="4">
        <v>3</v>
      </c>
      <c r="G53" s="4" t="str">
        <f t="shared" si="5"/>
        <v>2018Q3</v>
      </c>
      <c r="H53" s="3">
        <f t="shared" si="4"/>
        <v>2</v>
      </c>
      <c r="BO53" s="5"/>
    </row>
    <row r="54" spans="1:152">
      <c r="A54" s="4" t="s">
        <v>145</v>
      </c>
      <c r="B54" s="4">
        <v>7.7241</v>
      </c>
      <c r="E54" s="59">
        <v>2019</v>
      </c>
      <c r="F54" s="4">
        <v>3</v>
      </c>
      <c r="G54" s="4" t="str">
        <f t="shared" si="5"/>
        <v>2019Q3</v>
      </c>
      <c r="H54" s="3">
        <f t="shared" si="4"/>
        <v>2</v>
      </c>
      <c r="EV54" s="5"/>
    </row>
    <row r="55" spans="1:152">
      <c r="A55" s="4" t="s">
        <v>146</v>
      </c>
      <c r="B55" s="4">
        <v>7.47</v>
      </c>
      <c r="E55" s="59">
        <v>2020</v>
      </c>
      <c r="F55" s="4">
        <v>3</v>
      </c>
      <c r="G55" s="4" t="str">
        <f t="shared" si="5"/>
        <v>2020Q3</v>
      </c>
      <c r="H55" s="3">
        <f t="shared" si="4"/>
        <v>1.85</v>
      </c>
    </row>
    <row r="56" spans="1:152">
      <c r="A56" s="4" t="s">
        <v>147</v>
      </c>
      <c r="B56" s="4">
        <v>7.22</v>
      </c>
      <c r="E56" s="59">
        <v>2021</v>
      </c>
      <c r="F56" s="4">
        <v>3</v>
      </c>
      <c r="G56" s="4" t="str">
        <f t="shared" si="5"/>
        <v>2021Q3</v>
      </c>
      <c r="H56" s="3">
        <f t="shared" si="4"/>
        <v>2.2000000000000002</v>
      </c>
    </row>
    <row r="57" spans="1:152">
      <c r="A57" s="4" t="s">
        <v>148</v>
      </c>
      <c r="B57" s="4">
        <v>7.33</v>
      </c>
      <c r="E57" s="59">
        <v>2022</v>
      </c>
      <c r="F57" s="4">
        <v>3</v>
      </c>
      <c r="G57" s="4" t="str">
        <f t="shared" si="5"/>
        <v>2022Q3</v>
      </c>
      <c r="H57" s="3">
        <f>VLOOKUP(G57,$A$1:$B$220,2)</f>
        <v>2.4500000000000002</v>
      </c>
    </row>
    <row r="58" spans="1:152">
      <c r="A58" s="4" t="s">
        <v>149</v>
      </c>
      <c r="B58" s="4">
        <v>6.76</v>
      </c>
    </row>
    <row r="59" spans="1:152">
      <c r="A59" s="4" t="s">
        <v>150</v>
      </c>
      <c r="B59" s="4">
        <v>6.3599989999999904</v>
      </c>
    </row>
    <row r="60" spans="1:152">
      <c r="A60" s="4" t="s">
        <v>151</v>
      </c>
      <c r="B60" s="4">
        <v>6.3655732622950802</v>
      </c>
    </row>
    <row r="61" spans="1:152">
      <c r="A61" s="4" t="s">
        <v>152</v>
      </c>
      <c r="B61" s="4">
        <v>6.199999</v>
      </c>
    </row>
    <row r="62" spans="1:152">
      <c r="A62" s="4" t="s">
        <v>153</v>
      </c>
      <c r="B62" s="4">
        <v>5.92</v>
      </c>
    </row>
    <row r="63" spans="1:152">
      <c r="A63" s="4" t="s">
        <v>154</v>
      </c>
      <c r="B63" s="4">
        <v>6.18</v>
      </c>
    </row>
    <row r="64" spans="1:152">
      <c r="A64" s="4" t="s">
        <v>155</v>
      </c>
      <c r="B64" s="4">
        <v>6.2299989999999896</v>
      </c>
    </row>
    <row r="65" spans="1:2">
      <c r="A65" s="4" t="s">
        <v>156</v>
      </c>
      <c r="B65" s="4">
        <v>6.25</v>
      </c>
    </row>
    <row r="66" spans="1:2">
      <c r="A66" s="4" t="s">
        <v>157</v>
      </c>
      <c r="B66" s="4">
        <v>6.18</v>
      </c>
    </row>
    <row r="67" spans="1:2">
      <c r="A67" s="4" t="s">
        <v>158</v>
      </c>
      <c r="B67" s="4">
        <v>6.1024585081967198</v>
      </c>
    </row>
    <row r="68" spans="1:2">
      <c r="A68" s="4" t="s">
        <v>159</v>
      </c>
      <c r="B68" s="4">
        <v>5.6499989999999896</v>
      </c>
    </row>
    <row r="69" spans="1:2">
      <c r="A69" s="4" t="s">
        <v>160</v>
      </c>
      <c r="B69" s="4">
        <v>5.3</v>
      </c>
    </row>
    <row r="70" spans="1:2">
      <c r="A70" s="4" t="s">
        <v>161</v>
      </c>
      <c r="B70" s="4">
        <v>4.9533898305084696</v>
      </c>
    </row>
    <row r="71" spans="1:2">
      <c r="A71" s="4" t="s">
        <v>162</v>
      </c>
      <c r="B71" s="4">
        <v>5.0749994999999997</v>
      </c>
    </row>
    <row r="72" spans="1:2">
      <c r="A72" s="4" t="s">
        <v>163</v>
      </c>
      <c r="B72" s="4">
        <v>5.2949999999999999</v>
      </c>
    </row>
    <row r="73" spans="1:2">
      <c r="A73" s="4" t="s">
        <v>164</v>
      </c>
      <c r="B73" s="4">
        <v>5.2113104754098298</v>
      </c>
    </row>
    <row r="74" spans="1:2">
      <c r="A74" s="4" t="s">
        <v>165</v>
      </c>
      <c r="B74" s="4">
        <v>4.8771181186440602</v>
      </c>
    </row>
    <row r="75" spans="1:2">
      <c r="A75" s="4" t="s">
        <v>166</v>
      </c>
      <c r="B75" s="4">
        <v>4.8514279120879102</v>
      </c>
    </row>
    <row r="76" spans="1:2">
      <c r="A76" s="4" t="s">
        <v>167</v>
      </c>
      <c r="B76" s="4">
        <v>4.71885195081967</v>
      </c>
    </row>
    <row r="77" spans="1:2">
      <c r="A77" s="4" t="s">
        <v>168</v>
      </c>
      <c r="B77" s="4">
        <v>4.7052170543478198</v>
      </c>
    </row>
    <row r="78" spans="1:2">
      <c r="A78" s="4" t="s">
        <v>169</v>
      </c>
      <c r="B78" s="4">
        <v>4.8849994999999904</v>
      </c>
    </row>
    <row r="79" spans="1:2">
      <c r="A79" s="4" t="s">
        <v>170</v>
      </c>
      <c r="B79" s="4">
        <v>4.8957371967213099</v>
      </c>
    </row>
    <row r="80" spans="1:2">
      <c r="A80" s="4" t="s">
        <v>171</v>
      </c>
      <c r="B80" s="4">
        <v>5.0808196721311401</v>
      </c>
    </row>
    <row r="81" spans="1:152">
      <c r="A81" s="4" t="s">
        <v>172</v>
      </c>
      <c r="B81" s="4">
        <v>4.7399999999999904</v>
      </c>
    </row>
    <row r="82" spans="1:152">
      <c r="A82" s="4" t="s">
        <v>173</v>
      </c>
      <c r="B82" s="4">
        <v>4.835</v>
      </c>
    </row>
    <row r="83" spans="1:152">
      <c r="A83" s="4" t="s">
        <v>174</v>
      </c>
      <c r="B83" s="4">
        <v>4.6449999999999996</v>
      </c>
    </row>
    <row r="84" spans="1:152">
      <c r="A84" s="4" t="s">
        <v>175</v>
      </c>
      <c r="B84" s="4">
        <v>4.5199999999999996</v>
      </c>
    </row>
    <row r="85" spans="1:152">
      <c r="A85" s="4" t="s">
        <v>176</v>
      </c>
      <c r="B85" s="4">
        <v>4.2668478260869502</v>
      </c>
    </row>
    <row r="86" spans="1:152">
      <c r="A86" s="4" t="s">
        <v>177</v>
      </c>
      <c r="B86" s="4">
        <v>4.29</v>
      </c>
      <c r="EN86" s="5"/>
    </row>
    <row r="87" spans="1:152">
      <c r="A87" s="4" t="s">
        <v>178</v>
      </c>
      <c r="B87" s="4">
        <v>4.34</v>
      </c>
    </row>
    <row r="88" spans="1:152">
      <c r="A88" s="4" t="s">
        <v>179</v>
      </c>
      <c r="B88" s="4">
        <v>4.13</v>
      </c>
    </row>
    <row r="89" spans="1:152">
      <c r="A89" s="4" t="s">
        <v>180</v>
      </c>
      <c r="B89" s="4">
        <v>3.90573770491803</v>
      </c>
    </row>
    <row r="90" spans="1:152">
      <c r="A90" s="4" t="s">
        <v>181</v>
      </c>
      <c r="B90" s="4">
        <v>3.65573770491803</v>
      </c>
    </row>
    <row r="91" spans="1:152">
      <c r="A91" s="4" t="s">
        <v>182</v>
      </c>
      <c r="B91" s="4">
        <v>3.87</v>
      </c>
    </row>
    <row r="92" spans="1:152">
      <c r="A92" s="4" t="s">
        <v>183</v>
      </c>
      <c r="B92" s="4">
        <v>3.9880327868852401</v>
      </c>
    </row>
    <row r="93" spans="1:152">
      <c r="A93" s="4" t="s">
        <v>184</v>
      </c>
      <c r="B93" s="4">
        <v>3.8983606557377</v>
      </c>
      <c r="EV93" s="5"/>
    </row>
    <row r="94" spans="1:152">
      <c r="A94" s="4" t="s">
        <v>185</v>
      </c>
      <c r="B94" s="4">
        <v>3.9122033898305002</v>
      </c>
    </row>
    <row r="95" spans="1:152">
      <c r="A95" s="4" t="s">
        <v>186</v>
      </c>
      <c r="B95" s="4">
        <v>3.94</v>
      </c>
    </row>
    <row r="96" spans="1:152">
      <c r="A96" s="4" t="s">
        <v>187</v>
      </c>
      <c r="B96" s="4">
        <v>3.68</v>
      </c>
    </row>
    <row r="97" spans="1:5">
      <c r="A97" s="4" t="s">
        <v>188</v>
      </c>
      <c r="B97" s="4">
        <v>3.6</v>
      </c>
    </row>
    <row r="98" spans="1:5">
      <c r="A98" s="4" t="s">
        <v>189</v>
      </c>
      <c r="B98" s="4">
        <v>3.3</v>
      </c>
    </row>
    <row r="99" spans="1:5">
      <c r="A99" s="4" t="s">
        <v>190</v>
      </c>
      <c r="B99" s="4">
        <v>3.5</v>
      </c>
    </row>
    <row r="100" spans="1:5">
      <c r="A100" s="4" t="s">
        <v>191</v>
      </c>
      <c r="B100" s="4">
        <v>3.35</v>
      </c>
    </row>
    <row r="101" spans="1:5">
      <c r="A101" s="4" t="s">
        <v>192</v>
      </c>
      <c r="B101" s="4">
        <v>3.2</v>
      </c>
    </row>
    <row r="102" spans="1:5">
      <c r="A102" s="4" t="s">
        <v>193</v>
      </c>
      <c r="B102" s="4">
        <v>3.1</v>
      </c>
    </row>
    <row r="103" spans="1:5">
      <c r="A103" s="4" t="s">
        <v>194</v>
      </c>
      <c r="B103" s="4">
        <v>3.3</v>
      </c>
    </row>
    <row r="104" spans="1:5">
      <c r="A104" s="4" t="s">
        <v>195</v>
      </c>
      <c r="B104" s="4">
        <v>3.05</v>
      </c>
      <c r="D104" s="4">
        <f t="shared" ref="D104" si="6">B104</f>
        <v>3.05</v>
      </c>
      <c r="E104" s="4">
        <v>1993</v>
      </c>
    </row>
    <row r="105" spans="1:5">
      <c r="A105" s="4" t="s">
        <v>196</v>
      </c>
      <c r="B105" s="4">
        <v>3.05</v>
      </c>
    </row>
    <row r="106" spans="1:5">
      <c r="A106" s="4" t="s">
        <v>197</v>
      </c>
      <c r="B106" s="4">
        <v>3.05</v>
      </c>
    </row>
    <row r="107" spans="1:5">
      <c r="A107" s="4" t="s">
        <v>198</v>
      </c>
      <c r="B107" s="4">
        <v>3.1</v>
      </c>
    </row>
    <row r="108" spans="1:5">
      <c r="A108" s="4" t="s">
        <v>199</v>
      </c>
      <c r="B108" s="4">
        <v>3.1</v>
      </c>
      <c r="D108" s="4">
        <f t="shared" ref="D108" si="7">B108</f>
        <v>3.1</v>
      </c>
      <c r="E108" s="4">
        <v>1994</v>
      </c>
    </row>
    <row r="109" spans="1:5">
      <c r="A109" s="4" t="s">
        <v>200</v>
      </c>
      <c r="B109" s="4">
        <v>3.1</v>
      </c>
    </row>
    <row r="110" spans="1:5">
      <c r="A110" s="4" t="s">
        <v>201</v>
      </c>
      <c r="B110" s="4">
        <v>2.9</v>
      </c>
    </row>
    <row r="111" spans="1:5">
      <c r="A111" s="4" t="s">
        <v>202</v>
      </c>
      <c r="B111" s="4">
        <v>2.95</v>
      </c>
    </row>
    <row r="112" spans="1:5">
      <c r="A112" s="4" t="s">
        <v>203</v>
      </c>
      <c r="B112" s="4">
        <v>2.8</v>
      </c>
      <c r="D112" s="4">
        <f t="shared" ref="D112" si="8">B112</f>
        <v>2.8</v>
      </c>
      <c r="E112" s="4">
        <v>1995</v>
      </c>
    </row>
    <row r="113" spans="1:5">
      <c r="A113" s="4" t="s">
        <v>204</v>
      </c>
      <c r="B113" s="4">
        <v>2.6</v>
      </c>
    </row>
    <row r="114" spans="1:5">
      <c r="A114" s="4" t="s">
        <v>205</v>
      </c>
      <c r="B114" s="4">
        <v>2.6</v>
      </c>
    </row>
    <row r="115" spans="1:5">
      <c r="A115" s="4" t="s">
        <v>206</v>
      </c>
      <c r="B115" s="4">
        <v>2.6</v>
      </c>
    </row>
    <row r="116" spans="1:5">
      <c r="A116" s="4" t="s">
        <v>207</v>
      </c>
      <c r="B116" s="4">
        <v>2.6</v>
      </c>
      <c r="D116" s="4">
        <f t="shared" ref="D116" si="9">B116</f>
        <v>2.6</v>
      </c>
      <c r="E116" s="4">
        <v>1996</v>
      </c>
    </row>
    <row r="117" spans="1:5">
      <c r="A117" s="4" t="s">
        <v>208</v>
      </c>
      <c r="B117" s="4">
        <v>2.6</v>
      </c>
    </row>
    <row r="118" spans="1:5">
      <c r="A118" s="4" t="s">
        <v>209</v>
      </c>
      <c r="B118" s="4">
        <v>2.6</v>
      </c>
    </row>
    <row r="119" spans="1:5">
      <c r="A119" s="4" t="s">
        <v>210</v>
      </c>
      <c r="B119" s="4">
        <v>2.4500000000000002</v>
      </c>
    </row>
    <row r="120" spans="1:5">
      <c r="A120" s="4" t="s">
        <v>211</v>
      </c>
      <c r="B120" s="4">
        <v>2.6</v>
      </c>
      <c r="D120" s="4">
        <f t="shared" ref="D120" si="10">B120</f>
        <v>2.6</v>
      </c>
      <c r="E120" s="4">
        <v>1997</v>
      </c>
    </row>
    <row r="121" spans="1:5">
      <c r="A121" s="4" t="s">
        <v>212</v>
      </c>
      <c r="B121" s="4">
        <v>2.25</v>
      </c>
    </row>
    <row r="122" spans="1:5">
      <c r="A122" s="4" t="s">
        <v>213</v>
      </c>
      <c r="B122" s="4">
        <v>2.2000000000000002</v>
      </c>
    </row>
    <row r="123" spans="1:5">
      <c r="A123" s="4" t="s">
        <v>214</v>
      </c>
      <c r="B123" s="4">
        <v>2.1</v>
      </c>
    </row>
    <row r="124" spans="1:5">
      <c r="A124" s="4" t="s">
        <v>215</v>
      </c>
      <c r="B124" s="4">
        <v>2.1</v>
      </c>
      <c r="D124" s="4">
        <f t="shared" ref="D124" si="11">B124</f>
        <v>2.1</v>
      </c>
      <c r="E124" s="4">
        <v>1998</v>
      </c>
    </row>
    <row r="125" spans="1:5">
      <c r="A125" s="4" t="s">
        <v>216</v>
      </c>
      <c r="B125" s="4">
        <v>2.1</v>
      </c>
    </row>
    <row r="126" spans="1:5">
      <c r="A126" s="4" t="s">
        <v>217</v>
      </c>
      <c r="B126" s="4">
        <v>1.9</v>
      </c>
    </row>
    <row r="127" spans="1:5">
      <c r="A127" s="4" t="s">
        <v>218</v>
      </c>
      <c r="B127" s="4">
        <v>2.1</v>
      </c>
    </row>
    <row r="128" spans="1:5">
      <c r="A128" s="4" t="s">
        <v>219</v>
      </c>
      <c r="B128" s="4">
        <v>2.1</v>
      </c>
      <c r="D128" s="4">
        <f t="shared" ref="D128" si="12">B128</f>
        <v>2.1</v>
      </c>
      <c r="E128" s="4">
        <v>1999</v>
      </c>
    </row>
    <row r="129" spans="1:152">
      <c r="A129" s="4" t="s">
        <v>220</v>
      </c>
      <c r="B129" s="4">
        <v>2.1</v>
      </c>
    </row>
    <row r="130" spans="1:152">
      <c r="A130" s="4" t="s">
        <v>221</v>
      </c>
      <c r="B130" s="4">
        <v>2.1</v>
      </c>
      <c r="EV130" s="5"/>
    </row>
    <row r="131" spans="1:152">
      <c r="A131" s="4" t="s">
        <v>222</v>
      </c>
      <c r="B131" s="4">
        <v>2.1</v>
      </c>
    </row>
    <row r="132" spans="1:152">
      <c r="A132" s="4" t="s">
        <v>223</v>
      </c>
      <c r="B132" s="4">
        <v>2.1</v>
      </c>
      <c r="D132" s="4">
        <f t="shared" ref="D132" si="13">B132</f>
        <v>2.1</v>
      </c>
      <c r="E132" s="4">
        <v>2000</v>
      </c>
    </row>
    <row r="133" spans="1:152">
      <c r="A133" s="4" t="s">
        <v>224</v>
      </c>
      <c r="B133" s="4">
        <v>2.1</v>
      </c>
    </row>
    <row r="134" spans="1:152">
      <c r="A134" s="4" t="s">
        <v>225</v>
      </c>
      <c r="B134" s="4">
        <v>2.1</v>
      </c>
    </row>
    <row r="135" spans="1:152">
      <c r="A135" s="4" t="s">
        <v>226</v>
      </c>
      <c r="B135" s="4">
        <v>2.1</v>
      </c>
    </row>
    <row r="136" spans="1:152">
      <c r="A136" s="4" t="s">
        <v>227</v>
      </c>
      <c r="B136" s="4">
        <v>2.1</v>
      </c>
      <c r="D136" s="4">
        <f t="shared" ref="D136" si="14">B136</f>
        <v>2.1</v>
      </c>
      <c r="E136" s="4">
        <v>2001</v>
      </c>
    </row>
    <row r="137" spans="1:152">
      <c r="A137" s="4" t="s">
        <v>228</v>
      </c>
      <c r="B137" s="4">
        <v>2.15</v>
      </c>
    </row>
    <row r="138" spans="1:152">
      <c r="A138" s="4" t="s">
        <v>229</v>
      </c>
      <c r="B138" s="4">
        <v>2.1</v>
      </c>
    </row>
    <row r="139" spans="1:152">
      <c r="A139" s="4" t="s">
        <v>230</v>
      </c>
      <c r="B139" s="4">
        <v>2.1</v>
      </c>
    </row>
    <row r="140" spans="1:152">
      <c r="A140" s="4" t="s">
        <v>231</v>
      </c>
      <c r="B140" s="4">
        <v>2.1</v>
      </c>
      <c r="D140" s="4">
        <f t="shared" ref="D140" si="15">B140</f>
        <v>2.1</v>
      </c>
      <c r="E140" s="4">
        <v>2002</v>
      </c>
    </row>
    <row r="141" spans="1:152">
      <c r="A141" s="4" t="s">
        <v>232</v>
      </c>
      <c r="B141" s="4">
        <v>2.0499999999999998</v>
      </c>
    </row>
    <row r="142" spans="1:152">
      <c r="A142" s="4" t="s">
        <v>233</v>
      </c>
      <c r="B142" s="4">
        <v>2.1</v>
      </c>
    </row>
    <row r="143" spans="1:152">
      <c r="A143" s="4" t="s">
        <v>234</v>
      </c>
      <c r="B143" s="4">
        <v>2.1</v>
      </c>
    </row>
    <row r="144" spans="1:152">
      <c r="A144" s="4" t="s">
        <v>235</v>
      </c>
      <c r="B144" s="4">
        <v>2.1</v>
      </c>
      <c r="D144" s="4">
        <f t="shared" ref="D144" si="16">B144</f>
        <v>2.1</v>
      </c>
      <c r="E144" s="4">
        <v>2003</v>
      </c>
    </row>
    <row r="145" spans="1:152">
      <c r="A145" s="4" t="s">
        <v>236</v>
      </c>
      <c r="B145" s="4">
        <v>2.1</v>
      </c>
    </row>
    <row r="146" spans="1:152">
      <c r="A146" s="4" t="s">
        <v>237</v>
      </c>
      <c r="B146" s="4">
        <v>2.1</v>
      </c>
    </row>
    <row r="147" spans="1:152">
      <c r="A147" s="4" t="s">
        <v>238</v>
      </c>
      <c r="B147" s="4">
        <v>2.1</v>
      </c>
    </row>
    <row r="148" spans="1:152">
      <c r="A148" s="4" t="s">
        <v>239</v>
      </c>
      <c r="B148" s="4">
        <v>2.1</v>
      </c>
      <c r="D148" s="4">
        <f t="shared" ref="D148" si="17">B148</f>
        <v>2.1</v>
      </c>
      <c r="E148" s="4">
        <v>2004</v>
      </c>
    </row>
    <row r="149" spans="1:152">
      <c r="A149" s="4" t="s">
        <v>240</v>
      </c>
      <c r="B149" s="4">
        <v>2.1</v>
      </c>
    </row>
    <row r="150" spans="1:152">
      <c r="A150" s="4" t="s">
        <v>241</v>
      </c>
      <c r="B150" s="4">
        <v>2.0499999999999998</v>
      </c>
    </row>
    <row r="151" spans="1:152">
      <c r="A151" s="4" t="s">
        <v>242</v>
      </c>
      <c r="B151" s="4">
        <v>2.1</v>
      </c>
    </row>
    <row r="152" spans="1:152">
      <c r="A152" s="4" t="s">
        <v>243</v>
      </c>
      <c r="B152" s="4">
        <v>2.1</v>
      </c>
      <c r="D152" s="4">
        <f t="shared" ref="D152" si="18">B152</f>
        <v>2.1</v>
      </c>
      <c r="E152" s="4">
        <v>2005</v>
      </c>
      <c r="EN152" s="5"/>
    </row>
    <row r="153" spans="1:152">
      <c r="A153" s="4" t="s">
        <v>244</v>
      </c>
      <c r="B153" s="4">
        <v>2.1</v>
      </c>
    </row>
    <row r="154" spans="1:152">
      <c r="A154" s="4" t="s">
        <v>245</v>
      </c>
      <c r="B154" s="4">
        <v>2.1</v>
      </c>
      <c r="EV154" s="5"/>
    </row>
    <row r="155" spans="1:152">
      <c r="A155" s="4" t="s">
        <v>246</v>
      </c>
      <c r="B155" s="4">
        <v>2.1</v>
      </c>
    </row>
    <row r="156" spans="1:152">
      <c r="A156" s="4" t="s">
        <v>247</v>
      </c>
      <c r="B156" s="4">
        <v>2.1</v>
      </c>
      <c r="D156" s="4">
        <f t="shared" ref="D156" si="19">B156</f>
        <v>2.1</v>
      </c>
      <c r="E156" s="4">
        <v>2006</v>
      </c>
    </row>
    <row r="157" spans="1:152">
      <c r="A157" s="4" t="s">
        <v>248</v>
      </c>
      <c r="B157" s="4">
        <v>2.1</v>
      </c>
    </row>
    <row r="158" spans="1:152">
      <c r="A158" s="4" t="s">
        <v>249</v>
      </c>
      <c r="B158" s="4">
        <v>2</v>
      </c>
    </row>
    <row r="159" spans="1:152">
      <c r="A159" s="4" t="s">
        <v>250</v>
      </c>
      <c r="B159" s="4">
        <v>2</v>
      </c>
    </row>
    <row r="160" spans="1:152">
      <c r="A160" s="4" t="s">
        <v>251</v>
      </c>
      <c r="B160" s="4">
        <v>2.1</v>
      </c>
      <c r="D160" s="4">
        <f t="shared" ref="D160" si="20">B160</f>
        <v>2.1</v>
      </c>
      <c r="E160" s="4">
        <v>2007</v>
      </c>
    </row>
    <row r="161" spans="1:5">
      <c r="A161" s="4" t="s">
        <v>252</v>
      </c>
      <c r="B161" s="4">
        <v>2.1</v>
      </c>
    </row>
    <row r="162" spans="1:5">
      <c r="A162" s="4" t="s">
        <v>253</v>
      </c>
      <c r="B162" s="4">
        <v>2.2000000000000002</v>
      </c>
    </row>
    <row r="163" spans="1:5">
      <c r="A163" s="4" t="s">
        <v>254</v>
      </c>
      <c r="B163" s="4">
        <v>2.2000000000000002</v>
      </c>
    </row>
    <row r="164" spans="1:5">
      <c r="A164" s="4" t="s">
        <v>255</v>
      </c>
      <c r="B164" s="4">
        <v>2.2000000000000002</v>
      </c>
      <c r="D164" s="4">
        <f t="shared" ref="D164" si="21">B164</f>
        <v>2.2000000000000002</v>
      </c>
      <c r="E164" s="4">
        <v>2008</v>
      </c>
    </row>
    <row r="165" spans="1:5">
      <c r="A165" s="4" t="s">
        <v>256</v>
      </c>
      <c r="B165" s="4">
        <v>2.2000000000000002</v>
      </c>
    </row>
    <row r="166" spans="1:5">
      <c r="A166" s="4" t="s">
        <v>257</v>
      </c>
      <c r="B166" s="4">
        <v>2.2000000000000002</v>
      </c>
    </row>
    <row r="167" spans="1:5">
      <c r="A167" s="4" t="s">
        <v>258</v>
      </c>
      <c r="B167" s="4">
        <v>2.27</v>
      </c>
    </row>
    <row r="168" spans="1:5">
      <c r="A168" s="4" t="s">
        <v>259</v>
      </c>
      <c r="B168" s="4">
        <v>2.15</v>
      </c>
      <c r="D168" s="4">
        <f t="shared" ref="D168" si="22">B168</f>
        <v>2.15</v>
      </c>
      <c r="E168" s="4">
        <v>2009</v>
      </c>
    </row>
    <row r="169" spans="1:5">
      <c r="A169" s="4" t="s">
        <v>260</v>
      </c>
      <c r="B169" s="4">
        <v>2.1</v>
      </c>
    </row>
    <row r="170" spans="1:5">
      <c r="A170" s="4" t="s">
        <v>261</v>
      </c>
      <c r="B170" s="4">
        <v>2.1</v>
      </c>
    </row>
    <row r="171" spans="1:5">
      <c r="A171" s="4" t="s">
        <v>262</v>
      </c>
      <c r="B171" s="4">
        <v>2.15</v>
      </c>
    </row>
    <row r="172" spans="1:5">
      <c r="A172" s="4" t="s">
        <v>263</v>
      </c>
      <c r="B172" s="4">
        <v>2.1</v>
      </c>
      <c r="D172" s="4">
        <f t="shared" ref="D172" si="23">B172</f>
        <v>2.1</v>
      </c>
      <c r="E172" s="4">
        <v>2010</v>
      </c>
    </row>
    <row r="173" spans="1:5">
      <c r="A173" s="4" t="s">
        <v>264</v>
      </c>
      <c r="B173" s="4">
        <v>2</v>
      </c>
    </row>
    <row r="174" spans="1:5">
      <c r="A174" s="4" t="s">
        <v>265</v>
      </c>
      <c r="B174" s="4">
        <v>2.1</v>
      </c>
    </row>
    <row r="175" spans="1:5">
      <c r="A175" s="4" t="s">
        <v>266</v>
      </c>
      <c r="B175" s="4">
        <v>2.27</v>
      </c>
    </row>
    <row r="176" spans="1:5">
      <c r="A176" s="4" t="s">
        <v>267</v>
      </c>
      <c r="B176" s="4">
        <v>2.25</v>
      </c>
      <c r="D176" s="4">
        <f t="shared" ref="D176" si="24">B176</f>
        <v>2.25</v>
      </c>
      <c r="E176" s="4">
        <v>2011</v>
      </c>
    </row>
    <row r="177" spans="1:5">
      <c r="A177" s="4" t="s">
        <v>268</v>
      </c>
      <c r="B177" s="4">
        <v>2.15</v>
      </c>
    </row>
    <row r="178" spans="1:5">
      <c r="A178" s="4" t="s">
        <v>269</v>
      </c>
      <c r="B178" s="4">
        <v>2.15</v>
      </c>
    </row>
    <row r="179" spans="1:5">
      <c r="A179" s="4" t="s">
        <v>270</v>
      </c>
      <c r="B179" s="4">
        <v>2.2000000000000002</v>
      </c>
    </row>
    <row r="180" spans="1:5">
      <c r="A180" s="4" t="s">
        <v>271</v>
      </c>
      <c r="B180" s="4">
        <v>2.2000000000000002</v>
      </c>
      <c r="D180" s="4">
        <f t="shared" ref="D180" si="25">B180</f>
        <v>2.2000000000000002</v>
      </c>
      <c r="E180" s="4">
        <v>2012</v>
      </c>
    </row>
    <row r="181" spans="1:5">
      <c r="A181" s="4" t="s">
        <v>272</v>
      </c>
      <c r="B181" s="4">
        <v>2.1</v>
      </c>
    </row>
    <row r="182" spans="1:5">
      <c r="A182" s="4" t="s">
        <v>273</v>
      </c>
      <c r="B182" s="4">
        <v>2</v>
      </c>
    </row>
    <row r="183" spans="1:5">
      <c r="A183" s="4" t="s">
        <v>274</v>
      </c>
      <c r="B183" s="4">
        <v>2</v>
      </c>
    </row>
    <row r="184" spans="1:5">
      <c r="A184" s="4" t="s">
        <v>275</v>
      </c>
      <c r="B184" s="4">
        <v>2</v>
      </c>
      <c r="D184" s="4">
        <f t="shared" ref="D184" si="26">B184</f>
        <v>2</v>
      </c>
      <c r="E184" s="4">
        <v>2013</v>
      </c>
    </row>
    <row r="185" spans="1:5">
      <c r="A185" s="4" t="s">
        <v>276</v>
      </c>
      <c r="B185" s="4">
        <v>2</v>
      </c>
    </row>
    <row r="186" spans="1:5">
      <c r="A186" s="4" t="s">
        <v>277</v>
      </c>
      <c r="B186" s="4">
        <v>2</v>
      </c>
    </row>
    <row r="187" spans="1:5">
      <c r="A187" s="4" t="s">
        <v>278</v>
      </c>
      <c r="B187" s="4">
        <v>2</v>
      </c>
    </row>
    <row r="188" spans="1:5">
      <c r="A188" s="4" t="s">
        <v>279</v>
      </c>
      <c r="B188" s="4">
        <v>2</v>
      </c>
      <c r="D188" s="4">
        <f t="shared" ref="D188" si="27">B188</f>
        <v>2</v>
      </c>
      <c r="E188" s="4">
        <v>2014</v>
      </c>
    </row>
    <row r="189" spans="1:5">
      <c r="A189" s="4" t="s">
        <v>280</v>
      </c>
      <c r="B189" s="4">
        <v>2</v>
      </c>
    </row>
    <row r="190" spans="1:5">
      <c r="A190" s="4" t="s">
        <v>281</v>
      </c>
      <c r="B190" s="4">
        <v>2</v>
      </c>
    </row>
    <row r="191" spans="1:5">
      <c r="A191" s="4" t="s">
        <v>282</v>
      </c>
      <c r="B191" s="4">
        <v>1.98</v>
      </c>
    </row>
    <row r="192" spans="1:5">
      <c r="A192" s="4" t="s">
        <v>283</v>
      </c>
      <c r="B192" s="4">
        <v>2</v>
      </c>
      <c r="D192" s="4">
        <f t="shared" ref="D192" si="28">B192</f>
        <v>2</v>
      </c>
      <c r="E192" s="4">
        <v>2015</v>
      </c>
    </row>
    <row r="193" spans="1:144">
      <c r="A193" s="4" t="s">
        <v>284</v>
      </c>
      <c r="B193" s="4">
        <v>1.9</v>
      </c>
    </row>
    <row r="194" spans="1:144">
      <c r="A194" s="4" t="s">
        <v>285</v>
      </c>
      <c r="B194" s="4">
        <v>1.97</v>
      </c>
    </row>
    <row r="195" spans="1:144">
      <c r="A195" s="4" t="s">
        <v>286</v>
      </c>
      <c r="B195" s="4">
        <v>2</v>
      </c>
    </row>
    <row r="196" spans="1:144">
      <c r="A196" s="4" t="s">
        <v>287</v>
      </c>
      <c r="B196" s="4">
        <v>2</v>
      </c>
      <c r="D196" s="4">
        <f t="shared" ref="D196" si="29">B196</f>
        <v>2</v>
      </c>
      <c r="E196" s="4">
        <v>2016</v>
      </c>
    </row>
    <row r="197" spans="1:144">
      <c r="A197" s="4" t="s">
        <v>288</v>
      </c>
      <c r="B197" s="4">
        <v>2</v>
      </c>
    </row>
    <row r="198" spans="1:144">
      <c r="A198" s="4" t="s">
        <v>289</v>
      </c>
      <c r="B198" s="4">
        <v>2.1</v>
      </c>
    </row>
    <row r="199" spans="1:144">
      <c r="A199" s="4" t="s">
        <v>290</v>
      </c>
      <c r="B199" s="4">
        <v>2.09</v>
      </c>
    </row>
    <row r="200" spans="1:144">
      <c r="A200" s="4" t="s">
        <v>291</v>
      </c>
      <c r="B200" s="4">
        <v>2</v>
      </c>
      <c r="D200" s="4">
        <f t="shared" ref="D200" si="30">B200</f>
        <v>2</v>
      </c>
      <c r="E200" s="4">
        <v>2017</v>
      </c>
    </row>
    <row r="201" spans="1:144">
      <c r="A201" s="4" t="s">
        <v>292</v>
      </c>
      <c r="B201" s="4">
        <v>2</v>
      </c>
    </row>
    <row r="202" spans="1:144">
      <c r="A202" s="4" t="s">
        <v>293</v>
      </c>
      <c r="B202" s="4">
        <v>2</v>
      </c>
    </row>
    <row r="203" spans="1:144">
      <c r="A203" s="4" t="s">
        <v>294</v>
      </c>
      <c r="B203" s="4">
        <v>2</v>
      </c>
    </row>
    <row r="204" spans="1:144">
      <c r="A204" s="4" t="s">
        <v>295</v>
      </c>
      <c r="B204" s="4">
        <v>2</v>
      </c>
      <c r="D204" s="4">
        <f t="shared" ref="D204" si="31">B204</f>
        <v>2</v>
      </c>
      <c r="E204" s="4">
        <v>2018</v>
      </c>
      <c r="EN204" s="5"/>
    </row>
    <row r="205" spans="1:144">
      <c r="A205" s="4" t="s">
        <v>296</v>
      </c>
      <c r="B205" s="4">
        <v>2</v>
      </c>
    </row>
    <row r="206" spans="1:144">
      <c r="A206" s="4" t="s">
        <v>297</v>
      </c>
      <c r="B206" s="4">
        <v>2</v>
      </c>
    </row>
    <row r="207" spans="1:144">
      <c r="A207" s="4" t="s">
        <v>298</v>
      </c>
      <c r="B207" s="4">
        <v>2</v>
      </c>
    </row>
    <row r="208" spans="1:144">
      <c r="A208" s="4" t="s">
        <v>299</v>
      </c>
      <c r="B208" s="4">
        <v>2</v>
      </c>
      <c r="D208" s="4">
        <f>B208</f>
        <v>2</v>
      </c>
      <c r="E208" s="4">
        <v>2019</v>
      </c>
    </row>
    <row r="209" spans="1:5">
      <c r="A209" s="4" t="s">
        <v>352</v>
      </c>
      <c r="B209" s="4">
        <v>2</v>
      </c>
    </row>
    <row r="210" spans="1:5">
      <c r="A210" s="4" t="s">
        <v>353</v>
      </c>
      <c r="B210" s="4">
        <v>2</v>
      </c>
    </row>
    <row r="211" spans="1:5">
      <c r="A211" s="4" t="s">
        <v>354</v>
      </c>
      <c r="B211" s="4">
        <v>1.86</v>
      </c>
    </row>
    <row r="212" spans="1:5">
      <c r="A212" s="4" t="s">
        <v>355</v>
      </c>
      <c r="B212" s="4">
        <v>1.85</v>
      </c>
      <c r="D212" s="4">
        <f t="shared" ref="D212" si="32">B212</f>
        <v>1.85</v>
      </c>
      <c r="E212" s="4">
        <v>2020</v>
      </c>
    </row>
    <row r="213" spans="1:5">
      <c r="A213" s="4" t="s">
        <v>356</v>
      </c>
      <c r="B213" s="4">
        <v>1.9</v>
      </c>
    </row>
    <row r="214" spans="1:5">
      <c r="A214" s="4" t="s">
        <v>357</v>
      </c>
      <c r="B214" s="4">
        <v>2.0299999999999998</v>
      </c>
    </row>
    <row r="215" spans="1:5">
      <c r="A215" s="4" t="s">
        <v>358</v>
      </c>
      <c r="B215" s="4">
        <v>2.1</v>
      </c>
    </row>
    <row r="216" spans="1:5">
      <c r="A216" s="4" t="s">
        <v>359</v>
      </c>
      <c r="B216" s="4">
        <v>2.2000000000000002</v>
      </c>
      <c r="D216" s="4">
        <f t="shared" ref="D216" si="33">B216</f>
        <v>2.2000000000000002</v>
      </c>
      <c r="E216" s="4">
        <v>2021</v>
      </c>
    </row>
    <row r="217" spans="1:5">
      <c r="A217" s="51" t="s">
        <v>368</v>
      </c>
      <c r="B217" s="4">
        <v>2.2999999999999998</v>
      </c>
    </row>
    <row r="218" spans="1:5">
      <c r="A218" s="51" t="s">
        <v>369</v>
      </c>
      <c r="B218" s="4">
        <v>2.2000000000000002</v>
      </c>
    </row>
    <row r="219" spans="1:5">
      <c r="A219" s="51" t="s">
        <v>370</v>
      </c>
      <c r="B219" s="4">
        <v>2.4</v>
      </c>
    </row>
    <row r="220" spans="1:5">
      <c r="A220" s="51" t="s">
        <v>371</v>
      </c>
      <c r="B220" s="4">
        <v>2.4500000000000002</v>
      </c>
      <c r="D220" s="4">
        <f t="shared" ref="D220" si="34">B220</f>
        <v>2.4500000000000002</v>
      </c>
      <c r="E220" s="4">
        <v>2022</v>
      </c>
    </row>
    <row r="221" spans="1:5">
      <c r="A221" s="51"/>
    </row>
  </sheetData>
  <phoneticPr fontId="3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60820-7D9E-4050-AF13-9C9436B924A0}">
  <sheetPr>
    <tabColor rgb="FFFF0000"/>
  </sheetPr>
  <dimension ref="A1:L84"/>
  <sheetViews>
    <sheetView zoomScale="60" zoomScaleNormal="60" workbookViewId="0"/>
  </sheetViews>
  <sheetFormatPr defaultRowHeight="14.4"/>
  <cols>
    <col min="1" max="1" width="5" bestFit="1" customWidth="1"/>
    <col min="2" max="3" width="7.88671875" bestFit="1" customWidth="1"/>
    <col min="4" max="4" width="7.109375" bestFit="1" customWidth="1"/>
    <col min="5" max="5" width="11.88671875" bestFit="1" customWidth="1"/>
    <col min="6" max="6" width="11.109375" bestFit="1" customWidth="1"/>
    <col min="7" max="7" width="12.33203125" bestFit="1" customWidth="1"/>
    <col min="8" max="8" width="13.33203125" bestFit="1" customWidth="1"/>
    <col min="9" max="9" width="7.6640625" bestFit="1" customWidth="1"/>
    <col min="10" max="10" width="15.33203125" bestFit="1" customWidth="1"/>
    <col min="11" max="11" width="18.33203125" bestFit="1" customWidth="1"/>
    <col min="12" max="12" width="10" bestFit="1" customWidth="1"/>
  </cols>
  <sheetData>
    <row r="1" spans="1:12">
      <c r="A1" s="1" t="s">
        <v>1</v>
      </c>
      <c r="B1" s="1" t="s">
        <v>300</v>
      </c>
      <c r="C1" s="1" t="s">
        <v>344</v>
      </c>
      <c r="D1" s="1" t="s">
        <v>318</v>
      </c>
      <c r="E1" s="1" t="s">
        <v>345</v>
      </c>
      <c r="F1" s="1" t="s">
        <v>346</v>
      </c>
      <c r="G1" s="1" t="s">
        <v>301</v>
      </c>
      <c r="H1" s="1" t="s">
        <v>360</v>
      </c>
      <c r="I1" s="1" t="s">
        <v>362</v>
      </c>
      <c r="J1" s="1" t="s">
        <v>365</v>
      </c>
      <c r="K1" s="1" t="s">
        <v>366</v>
      </c>
      <c r="L1" s="1" t="s">
        <v>367</v>
      </c>
    </row>
    <row r="2" spans="1:12">
      <c r="A2">
        <v>1942</v>
      </c>
      <c r="B2" s="2"/>
      <c r="C2" s="2">
        <f>GNPDEF!J7</f>
        <v>11.299251058287197</v>
      </c>
      <c r="D2" s="2">
        <f>infl_cpi!H12</f>
        <v>12.211981566820285</v>
      </c>
      <c r="E2" s="2"/>
      <c r="F2" s="2"/>
      <c r="G2" s="2"/>
      <c r="H2" s="2"/>
      <c r="I2" s="2"/>
      <c r="J2" s="2"/>
      <c r="K2" s="2"/>
      <c r="L2" s="2"/>
    </row>
    <row r="3" spans="1:12">
      <c r="A3">
        <v>1943</v>
      </c>
      <c r="B3" s="2"/>
      <c r="C3" s="2">
        <f>GNPDEF!J8</f>
        <v>5.7636044470450454</v>
      </c>
      <c r="D3" s="2">
        <f>infl_cpi!H13</f>
        <v>7.5975359342915549</v>
      </c>
      <c r="E3" s="2"/>
      <c r="F3" s="2"/>
      <c r="G3" s="2"/>
      <c r="H3" s="2"/>
      <c r="I3" s="2"/>
      <c r="J3" s="2"/>
      <c r="K3" s="2"/>
      <c r="L3" s="2"/>
    </row>
    <row r="4" spans="1:12">
      <c r="A4">
        <v>1944</v>
      </c>
      <c r="B4" s="2"/>
      <c r="C4" s="2">
        <f>GNPDEF!J9</f>
        <v>2.4619640387275155</v>
      </c>
      <c r="D4" s="2">
        <f>infl_cpi!H14</f>
        <v>0.38167938931299439</v>
      </c>
      <c r="E4" s="2"/>
      <c r="F4" s="2"/>
      <c r="G4" s="2"/>
      <c r="H4" s="2"/>
      <c r="I4" s="2"/>
      <c r="J4" s="2"/>
      <c r="K4" s="2"/>
      <c r="L4" s="2"/>
    </row>
    <row r="5" spans="1:12">
      <c r="A5">
        <v>1945</v>
      </c>
      <c r="B5" s="2"/>
      <c r="C5" s="2">
        <f>GNPDEF!J10</f>
        <v>1.2419006479481576</v>
      </c>
      <c r="D5" s="2">
        <f>infl_cpi!H15</f>
        <v>2.281368821292773</v>
      </c>
      <c r="E5" s="2"/>
      <c r="F5" s="2"/>
      <c r="G5" s="2"/>
      <c r="H5" s="2"/>
      <c r="I5" s="2"/>
      <c r="J5" s="2"/>
      <c r="K5" s="2"/>
      <c r="L5" s="2"/>
    </row>
    <row r="6" spans="1:12">
      <c r="A6">
        <v>1946</v>
      </c>
      <c r="B6" s="2"/>
      <c r="C6" s="2">
        <f>GNPDEF!J11</f>
        <v>12.160000000000014</v>
      </c>
      <c r="D6" s="2">
        <f>infl_cpi!H16</f>
        <v>3.3457249070631967</v>
      </c>
      <c r="E6" s="2"/>
      <c r="F6" s="2"/>
      <c r="G6" s="2"/>
      <c r="H6" s="2"/>
      <c r="I6" s="2"/>
      <c r="J6" s="2"/>
      <c r="K6" s="2"/>
      <c r="L6" s="2"/>
    </row>
    <row r="7" spans="1:12">
      <c r="A7">
        <v>1947</v>
      </c>
      <c r="B7" s="2"/>
      <c r="C7" s="2">
        <f>GNPDEF!J12</f>
        <v>16.024726581074631</v>
      </c>
      <c r="D7" s="2">
        <f>infl_cpi!H17</f>
        <v>18.345323741007192</v>
      </c>
      <c r="E7" s="2">
        <f t="shared" ref="E7:E27" si="0">F7-D8+B8</f>
        <v>-9.2841787169852203</v>
      </c>
      <c r="F7" s="2">
        <f>'LS-CPI'!C3</f>
        <v>-6.13</v>
      </c>
      <c r="H7" s="2"/>
      <c r="I7" s="2"/>
      <c r="J7" s="2"/>
      <c r="K7" s="2"/>
      <c r="L7" s="2"/>
    </row>
    <row r="8" spans="1:12">
      <c r="A8">
        <v>1948</v>
      </c>
      <c r="B8" s="2">
        <f>'Inflation41-51'!H14</f>
        <v>5.9643623164494342</v>
      </c>
      <c r="C8" s="2">
        <f>GNPDEF!J13</f>
        <v>7.9918032786885362</v>
      </c>
      <c r="D8" s="2">
        <f>infl_cpi!H18</f>
        <v>9.1185410334346564</v>
      </c>
      <c r="E8" s="2">
        <f t="shared" si="0"/>
        <v>0.7357917033062934</v>
      </c>
      <c r="F8" s="2">
        <f>'LS-CPI'!C4</f>
        <v>-0.15</v>
      </c>
      <c r="H8" s="2">
        <f>GNP_FRED!G17</f>
        <v>5.9766884351492244</v>
      </c>
      <c r="I8" s="2">
        <f>infl_pce!G17</f>
        <v>6.6547638370394457</v>
      </c>
      <c r="J8" s="2"/>
      <c r="K8" s="2"/>
      <c r="L8" s="2"/>
    </row>
    <row r="9" spans="1:12">
      <c r="A9">
        <v>1949</v>
      </c>
      <c r="B9" s="2">
        <f>'Inflation41-51'!H15</f>
        <v>0.60724017127287144</v>
      </c>
      <c r="C9" s="2">
        <f>GNPDEF!J14</f>
        <v>-0.56925996204933993</v>
      </c>
      <c r="D9" s="2">
        <f>infl_cpi!H19</f>
        <v>-0.27855153203342198</v>
      </c>
      <c r="E9" s="2">
        <f t="shared" si="0"/>
        <v>-4.4925109230997329</v>
      </c>
      <c r="F9" s="2">
        <f>'LS-CPI'!C5</f>
        <v>-4.92</v>
      </c>
      <c r="H9" s="2">
        <f>GNP_FRED!G18</f>
        <v>0.58502340093602445</v>
      </c>
      <c r="I9" s="2">
        <f>infl_pce!G18</f>
        <v>-0.1826206056916635</v>
      </c>
      <c r="J9" s="2"/>
      <c r="K9" s="2"/>
      <c r="L9" s="2"/>
    </row>
    <row r="10" spans="1:12">
      <c r="A10">
        <v>1950</v>
      </c>
      <c r="B10" s="2">
        <f>'Inflation41-51'!H16</f>
        <v>-0.27083494544610787</v>
      </c>
      <c r="C10" s="2">
        <f>GNPDEF!J15</f>
        <v>0.57251908396946938</v>
      </c>
      <c r="D10" s="2">
        <f>infl_cpi!H20</f>
        <v>-0.69832402234637492</v>
      </c>
      <c r="E10" s="2">
        <f t="shared" si="0"/>
        <v>-0.21594543840213731</v>
      </c>
      <c r="F10" s="2">
        <f>'LS-CPI'!C6</f>
        <v>0.36</v>
      </c>
      <c r="H10" s="2">
        <f>GNP_FRED!G19</f>
        <v>-0.25591314462969361</v>
      </c>
      <c r="I10" s="2">
        <f>infl_pce!G19</f>
        <v>-0.38877877725262966</v>
      </c>
      <c r="J10" s="2">
        <f>[1]Sheet1!$D2</f>
        <v>0.50841331481933594</v>
      </c>
      <c r="K10" s="2"/>
      <c r="L10" s="2"/>
    </row>
    <row r="11" spans="1:12">
      <c r="A11">
        <v>1951</v>
      </c>
      <c r="B11" s="2">
        <f>'Inflation41-51'!H17</f>
        <v>8.5661080074487916</v>
      </c>
      <c r="C11" s="2">
        <f>GNPDEF!J16</f>
        <v>8.1593927893738094</v>
      </c>
      <c r="D11" s="2">
        <f>infl_cpi!H21</f>
        <v>9.1420534458509284</v>
      </c>
      <c r="E11" s="2">
        <f t="shared" si="0"/>
        <v>1.8114338679540052</v>
      </c>
      <c r="F11" s="2">
        <f>'LS-CPI'!C7</f>
        <v>2.73</v>
      </c>
      <c r="H11" s="2">
        <f>GNP_FRED!G20</f>
        <v>8.5367749961125838</v>
      </c>
      <c r="I11" s="2">
        <f>infl_pce!G20</f>
        <v>8.1120379582153568</v>
      </c>
      <c r="J11" s="2">
        <f>[1]Sheet1!$D3</f>
        <v>0.57356667518615723</v>
      </c>
      <c r="K11" s="2">
        <f>[1]Sheet1!$E3</f>
        <v>0.47267422080039978</v>
      </c>
      <c r="L11" s="2">
        <f>[1]Sheet1!$F3</f>
        <v>0.47267422080039978</v>
      </c>
    </row>
    <row r="12" spans="1:12">
      <c r="A12">
        <v>1952</v>
      </c>
      <c r="B12" s="2">
        <f>infl_gdp!N19</f>
        <v>1.2721555174385335</v>
      </c>
      <c r="C12" s="2">
        <f>GNPDEF!J17</f>
        <v>1.0526315789473717</v>
      </c>
      <c r="D12" s="2">
        <f>infl_cpi!H22</f>
        <v>2.1907216494845283</v>
      </c>
      <c r="E12" s="2">
        <f t="shared" si="0"/>
        <v>0.29432025637169201</v>
      </c>
      <c r="F12" s="2">
        <f>'LS-CPI'!C8</f>
        <v>-0.32</v>
      </c>
      <c r="H12" s="2">
        <f>GNP_FRED!G21</f>
        <v>1.2822349570200453</v>
      </c>
      <c r="I12" s="2">
        <f>infl_pce!G21</f>
        <v>1.8616833014794443</v>
      </c>
      <c r="J12" s="2">
        <f>[1]Sheet1!$D4</f>
        <v>0.63143593072891235</v>
      </c>
      <c r="K12" s="2">
        <f>[1]Sheet1!$E4</f>
        <v>0.54182320833206177</v>
      </c>
      <c r="L12" s="2">
        <f>[1]Sheet1!$F4</f>
        <v>0.54182320833206177</v>
      </c>
    </row>
    <row r="13" spans="1:12">
      <c r="A13">
        <v>1953</v>
      </c>
      <c r="B13" s="2">
        <f>infl_gdp!N20</f>
        <v>1.6231474947071334</v>
      </c>
      <c r="C13" s="2">
        <f>GNPDEF!J18</f>
        <v>2.0833333333333259</v>
      </c>
      <c r="D13" s="2">
        <f>infl_cpi!H23</f>
        <v>1.0088272383354413</v>
      </c>
      <c r="E13" s="2">
        <f t="shared" si="0"/>
        <v>-1.0103308364544303</v>
      </c>
      <c r="F13" s="2">
        <f>'LS-CPI'!C9</f>
        <v>-1.4</v>
      </c>
      <c r="H13" s="2">
        <f>GNP_FRED!G22</f>
        <v>1.6196336374566966</v>
      </c>
      <c r="I13" s="2">
        <f>infl_pce!G22</f>
        <v>1.3551077136900735</v>
      </c>
      <c r="J13" s="2">
        <f>[1]Sheet1!$D5</f>
        <v>0.68710124492645264</v>
      </c>
      <c r="K13" s="2">
        <f>[1]Sheet1!$E5</f>
        <v>0.60090136528015137</v>
      </c>
      <c r="L13" s="2">
        <f>[1]Sheet1!$F5</f>
        <v>0.60090136528015137</v>
      </c>
    </row>
    <row r="14" spans="1:12">
      <c r="A14">
        <v>1954</v>
      </c>
      <c r="B14" s="2">
        <f>infl_gdp!N21</f>
        <v>1.0138888888888919</v>
      </c>
      <c r="C14" s="2">
        <f>GNPDEF!J19</f>
        <v>1.3605442176870763</v>
      </c>
      <c r="D14" s="2">
        <f>infl_cpi!H24</f>
        <v>0.62421972534332237</v>
      </c>
      <c r="E14" s="2">
        <f t="shared" si="0"/>
        <v>1.8427989276084611</v>
      </c>
      <c r="F14" s="2">
        <f>'LS-CPI'!C10</f>
        <v>-7.0000000000000007E-2</v>
      </c>
      <c r="H14" s="2">
        <f>GNP_FRED!G23</f>
        <v>1.0161469933184897</v>
      </c>
      <c r="I14" s="2">
        <f>infl_pce!G23</f>
        <v>1.3507027768254964</v>
      </c>
      <c r="J14" s="2">
        <f>[1]Sheet1!$D6</f>
        <v>0.74222844839096069</v>
      </c>
      <c r="K14" s="2">
        <f>[1]Sheet1!$E6</f>
        <v>0.65686190128326416</v>
      </c>
      <c r="L14" s="2">
        <f>[1]Sheet1!$F6</f>
        <v>0.65686190128326416</v>
      </c>
    </row>
    <row r="15" spans="1:12">
      <c r="A15">
        <v>1955</v>
      </c>
      <c r="B15" s="2">
        <f>infl_gdp!N22</f>
        <v>1.2924515330675179</v>
      </c>
      <c r="C15" s="2">
        <f>GNPDEF!J20</f>
        <v>1.8456375838926231</v>
      </c>
      <c r="D15" s="2">
        <f>infl_cpi!H25</f>
        <v>-0.62034739454094323</v>
      </c>
      <c r="E15" s="2">
        <f t="shared" si="0"/>
        <v>2.5272019230068441</v>
      </c>
      <c r="F15" s="2">
        <f>'LS-CPI'!C11</f>
        <v>0.45</v>
      </c>
      <c r="H15" s="2">
        <f>GNP_FRED!G24</f>
        <v>1.3090808874190563</v>
      </c>
      <c r="I15" s="2">
        <f>infl_pce!G24</f>
        <v>-1.3529968881076382E-2</v>
      </c>
      <c r="J15" s="2">
        <f>[1]Sheet1!$D7</f>
        <v>0.78151237964630127</v>
      </c>
      <c r="K15" s="2">
        <f>[1]Sheet1!$E7</f>
        <v>0.72067970037460327</v>
      </c>
      <c r="L15" s="2">
        <f>[1]Sheet1!$F7</f>
        <v>0.72067970037460327</v>
      </c>
    </row>
    <row r="16" spans="1:12">
      <c r="A16">
        <v>1956</v>
      </c>
      <c r="B16" s="2">
        <f>infl_gdp!N23</f>
        <v>3.3256413736934887</v>
      </c>
      <c r="C16" s="2">
        <f>GNPDEF!J21</f>
        <v>2.8006589785831926</v>
      </c>
      <c r="D16" s="2">
        <f>infl_cpi!H26</f>
        <v>1.2484394506866447</v>
      </c>
      <c r="E16" s="2">
        <f t="shared" si="0"/>
        <v>0.72109885552892505</v>
      </c>
      <c r="F16" s="2">
        <f>'LS-CPI'!C12</f>
        <v>0.52</v>
      </c>
      <c r="H16" s="2">
        <f>GNP_FRED!G25</f>
        <v>3.3256256800870521</v>
      </c>
      <c r="I16" s="2">
        <f>infl_pce!G25</f>
        <v>1.7523680649526474</v>
      </c>
      <c r="J16" s="2">
        <f>[1]Sheet1!$D8</f>
        <v>0.80062562227249146</v>
      </c>
      <c r="K16" s="2">
        <f>[1]Sheet1!$E8</f>
        <v>0.77102804183959961</v>
      </c>
      <c r="L16" s="2">
        <f>[1]Sheet1!$F8</f>
        <v>0.77102804183959961</v>
      </c>
    </row>
    <row r="17" spans="1:12">
      <c r="A17">
        <v>1957</v>
      </c>
      <c r="B17" s="2">
        <f>infl_gdp!N24</f>
        <v>3.7769311613242262</v>
      </c>
      <c r="C17" s="2">
        <f>GNPDEF!J22</f>
        <v>3.685897435897445</v>
      </c>
      <c r="D17" s="2">
        <f>infl_cpi!H27</f>
        <v>3.5758323057953012</v>
      </c>
      <c r="E17" s="2">
        <f t="shared" si="0"/>
        <v>5.6476992214716804E-2</v>
      </c>
      <c r="F17" s="2">
        <f>'LS-CPI'!C13</f>
        <v>1.22</v>
      </c>
      <c r="H17" s="2">
        <f>GNP_FRED!G26</f>
        <v>3.7714737049957314</v>
      </c>
      <c r="I17" s="2">
        <f>infl_pce!G26</f>
        <v>3.1385065496376097</v>
      </c>
      <c r="J17" s="2">
        <f>[1]Sheet1!$D9</f>
        <v>0.81272554397583008</v>
      </c>
      <c r="K17" s="2">
        <f>[1]Sheet1!$E9</f>
        <v>0.79398834705352783</v>
      </c>
      <c r="L17" s="2">
        <f>[1]Sheet1!$F9</f>
        <v>0.79398834705352783</v>
      </c>
    </row>
    <row r="18" spans="1:12">
      <c r="A18">
        <v>1958</v>
      </c>
      <c r="B18" s="2">
        <f>infl_gdp!N25</f>
        <v>2.0507627065004197</v>
      </c>
      <c r="C18" s="2">
        <f>GNPDEF!J23</f>
        <v>1.7001545595054068</v>
      </c>
      <c r="D18" s="2">
        <f>infl_cpi!H28</f>
        <v>3.2142857142857029</v>
      </c>
      <c r="E18" s="2">
        <f t="shared" si="0"/>
        <v>1.3647910658840021</v>
      </c>
      <c r="F18" s="2">
        <f>'LS-CPI'!C14</f>
        <v>0.35</v>
      </c>
      <c r="H18" s="2">
        <f>GNP_FRED!G27</f>
        <v>2.055055182037302</v>
      </c>
      <c r="I18" s="2">
        <f>infl_pce!G27</f>
        <v>2.7722261620785282</v>
      </c>
      <c r="J18" s="2">
        <f>[1]Sheet1!$D10</f>
        <v>0.83016335964202881</v>
      </c>
      <c r="K18" s="2">
        <f>[1]Sheet1!$E10</f>
        <v>0.80316025018692017</v>
      </c>
      <c r="L18" s="2">
        <f>[1]Sheet1!$F10</f>
        <v>0.80316025018692017</v>
      </c>
    </row>
    <row r="19" spans="1:12">
      <c r="A19">
        <v>1959</v>
      </c>
      <c r="B19" s="2">
        <f>infl_gdp!N26</f>
        <v>1.4761520808782347</v>
      </c>
      <c r="C19" s="2">
        <f>GNPDEF!J24</f>
        <v>2.7355623100303816</v>
      </c>
      <c r="D19" s="2">
        <f>infl_cpi!H29</f>
        <v>0.46136101499423265</v>
      </c>
      <c r="E19" s="2">
        <f t="shared" si="0"/>
        <v>0.48029617911206679</v>
      </c>
      <c r="F19" s="2">
        <f>'LS-CPI'!C15</f>
        <v>0.76</v>
      </c>
      <c r="H19" s="2">
        <f>GNP_FRED!G28</f>
        <v>1.485394655065253</v>
      </c>
      <c r="I19" s="2">
        <f>infl_pce!G28</f>
        <v>1.1228906593061971</v>
      </c>
      <c r="J19" s="2">
        <f>[1]Sheet1!$D11</f>
        <v>0.85776293277740479</v>
      </c>
      <c r="K19" s="2">
        <f>[1]Sheet1!$E11</f>
        <v>0.81502395868301392</v>
      </c>
      <c r="L19" s="2">
        <f>[1]Sheet1!$F11</f>
        <v>0.81502395868301392</v>
      </c>
    </row>
    <row r="20" spans="1:12">
      <c r="A20">
        <v>1960</v>
      </c>
      <c r="B20" s="2">
        <f>infl_gdp!N27</f>
        <v>1.4424546176884157</v>
      </c>
      <c r="C20" s="2">
        <f>GNPDEF!J25</f>
        <v>1.4792899408283988</v>
      </c>
      <c r="D20" s="2">
        <f>infl_cpi!H30</f>
        <v>1.7221584385763489</v>
      </c>
      <c r="E20" s="2">
        <f t="shared" si="0"/>
        <v>0.72762399742888739</v>
      </c>
      <c r="F20" s="2">
        <f>'LS-CPI'!C16</f>
        <v>0.54</v>
      </c>
      <c r="H20" s="2">
        <f>GNP_FRED!G29</f>
        <v>1.4391573274542102</v>
      </c>
      <c r="I20" s="2">
        <f>infl_pce!G29</f>
        <v>1.8176178660049613</v>
      </c>
      <c r="J20" s="2">
        <f>[1]Sheet1!$D12</f>
        <v>0.90564650297164917</v>
      </c>
      <c r="K20" s="2">
        <f>[1]Sheet1!$E12</f>
        <v>0.8314969539642334</v>
      </c>
      <c r="L20" s="2">
        <f>[1]Sheet1!$F12</f>
        <v>0.8314969539642334</v>
      </c>
    </row>
    <row r="21" spans="1:12">
      <c r="A21">
        <v>1961</v>
      </c>
      <c r="B21" s="2">
        <f>infl_gdp!N28</f>
        <v>1.0905585346749236</v>
      </c>
      <c r="C21" s="2">
        <f>GNPDEF!J26</f>
        <v>0.87463556851312685</v>
      </c>
      <c r="D21" s="2">
        <f>infl_cpi!H31</f>
        <v>0.90293453724603623</v>
      </c>
      <c r="E21" s="2">
        <f t="shared" si="0"/>
        <v>0.92531735790157854</v>
      </c>
      <c r="F21" s="2">
        <f>'LS-CPI'!C17</f>
        <v>1.01</v>
      </c>
      <c r="H21" s="2">
        <f>GNP_FRED!G30</f>
        <v>1.0927312243419474</v>
      </c>
      <c r="I21" s="2">
        <f>infl_pce!G30</f>
        <v>0.99311521355023302</v>
      </c>
      <c r="J21" s="2">
        <f>[1]Sheet1!$D13</f>
        <v>0.98015880584716797</v>
      </c>
      <c r="K21" s="2">
        <f>[1]Sheet1!$E13</f>
        <v>0.86477369070053101</v>
      </c>
      <c r="L21" s="2">
        <f>[1]Sheet1!$F13</f>
        <v>0.86477369070053101</v>
      </c>
    </row>
    <row r="22" spans="1:12">
      <c r="A22">
        <v>1962</v>
      </c>
      <c r="B22" s="2">
        <f>infl_gdp!N29</f>
        <v>1.2575992370962075</v>
      </c>
      <c r="C22" s="2">
        <f>GNPDEF!J27</f>
        <v>1.8786127167629951</v>
      </c>
      <c r="D22" s="2">
        <f>infl_cpi!H32</f>
        <v>1.3422818791946289</v>
      </c>
      <c r="E22" s="2">
        <f t="shared" si="0"/>
        <v>0.98632552656783856</v>
      </c>
      <c r="F22" s="2">
        <f>'LS-CPI'!C18</f>
        <v>1.06</v>
      </c>
      <c r="H22" s="2">
        <f>GNP_FRED!G31</f>
        <v>1.2660495670349325</v>
      </c>
      <c r="I22" s="2">
        <f>infl_pce!G31</f>
        <v>1.2608590733590663</v>
      </c>
      <c r="J22" s="2">
        <f>[1]Sheet1!$D14</f>
        <v>1.0858879089355469</v>
      </c>
      <c r="K22" s="2">
        <f>[1]Sheet1!$E14</f>
        <v>0.92216241359710693</v>
      </c>
      <c r="L22" s="2">
        <f>[1]Sheet1!$F14</f>
        <v>0.92216241359710693</v>
      </c>
    </row>
    <row r="23" spans="1:12">
      <c r="A23">
        <v>1963</v>
      </c>
      <c r="B23" s="2">
        <f>infl_gdp!N30</f>
        <v>1.0300782859497426</v>
      </c>
      <c r="C23" s="2">
        <f>GNPDEF!J28</f>
        <v>1.4184397163120588</v>
      </c>
      <c r="D23" s="2">
        <f>infl_cpi!H33</f>
        <v>1.1037527593819041</v>
      </c>
      <c r="E23" s="2">
        <f t="shared" si="0"/>
        <v>1.2372763039122205</v>
      </c>
      <c r="F23" s="2">
        <f>'LS-CPI'!C19</f>
        <v>1.05</v>
      </c>
      <c r="H23" s="2">
        <f>GNP_FRED!G32</f>
        <v>1.0379194432977412</v>
      </c>
      <c r="I23" s="2">
        <f>infl_pce!G32</f>
        <v>1.0187667560321634</v>
      </c>
      <c r="J23" s="2">
        <f>[1]Sheet1!$D15</f>
        <v>1.2269206047058105</v>
      </c>
      <c r="K23" s="2">
        <f>[1]Sheet1!$E15</f>
        <v>1.008526086807251</v>
      </c>
      <c r="L23" s="2">
        <f>[1]Sheet1!$F15</f>
        <v>1.008526086807251</v>
      </c>
    </row>
    <row r="24" spans="1:12">
      <c r="A24">
        <v>1964</v>
      </c>
      <c r="B24" s="2">
        <f>infl_gdp!N31</f>
        <v>1.4973199720344832</v>
      </c>
      <c r="C24" s="2">
        <f>GNPDEF!J29</f>
        <v>1.538461538461533</v>
      </c>
      <c r="D24" s="2">
        <f>infl_cpi!H34</f>
        <v>1.3100436681222627</v>
      </c>
      <c r="E24" s="2">
        <f t="shared" si="0"/>
        <v>1.3712452272228126</v>
      </c>
      <c r="F24" s="2">
        <f>'LS-CPI'!C20</f>
        <v>1.27</v>
      </c>
      <c r="H24" s="2">
        <f>GNP_FRED!G33</f>
        <v>1.5000291834471602</v>
      </c>
      <c r="I24" s="2">
        <f>infl_pce!G33</f>
        <v>1.5569709837225831</v>
      </c>
      <c r="J24" s="2">
        <f>[1]Sheet1!$D16</f>
        <v>1.4063843488693237</v>
      </c>
      <c r="K24" s="2">
        <f>[1]Sheet1!$E16</f>
        <v>1.128477931022644</v>
      </c>
      <c r="L24" s="2">
        <f>[1]Sheet1!$F16</f>
        <v>1.128477931022644</v>
      </c>
    </row>
    <row r="25" spans="1:12">
      <c r="A25">
        <v>1965</v>
      </c>
      <c r="B25" s="2">
        <f>infl_gdp!N32</f>
        <v>1.8253831582572877</v>
      </c>
      <c r="C25" s="2">
        <f>GNPDEF!J30</f>
        <v>2.0661157024793431</v>
      </c>
      <c r="D25" s="2">
        <f>infl_cpi!H35</f>
        <v>1.7241379310344751</v>
      </c>
      <c r="E25" s="2">
        <f t="shared" si="0"/>
        <v>0.74509525597625048</v>
      </c>
      <c r="F25" s="2">
        <f>'LS-CPI'!C21</f>
        <v>0.94</v>
      </c>
      <c r="H25" s="2">
        <f>GNP_FRED!G34</f>
        <v>1.8343875790684194</v>
      </c>
      <c r="I25" s="2">
        <f>infl_pce!G34</f>
        <v>1.4924506387921088</v>
      </c>
      <c r="J25" s="2">
        <f>[1]Sheet1!$D17</f>
        <v>1.6275378465652466</v>
      </c>
      <c r="K25" s="2">
        <f>[1]Sheet1!$E17</f>
        <v>1.2850732803344727</v>
      </c>
      <c r="L25" s="2">
        <f>[1]Sheet1!$F17</f>
        <v>1.2850732803344727</v>
      </c>
    </row>
    <row r="26" spans="1:12">
      <c r="A26">
        <v>1966</v>
      </c>
      <c r="B26" s="2">
        <f>infl_gdp!N33</f>
        <v>2.5593325441118475</v>
      </c>
      <c r="C26" s="2">
        <f>GNPDEF!J31</f>
        <v>3.373819163292846</v>
      </c>
      <c r="D26" s="2">
        <f>infl_cpi!H36</f>
        <v>2.754237288135597</v>
      </c>
      <c r="E26" s="2">
        <f t="shared" si="0"/>
        <v>1.978890657503372</v>
      </c>
      <c r="F26" s="2">
        <f>'LS-CPI'!C22</f>
        <v>1.9</v>
      </c>
      <c r="H26" s="2">
        <f>GNP_FRED!G35</f>
        <v>2.5636681913151493</v>
      </c>
      <c r="I26" s="2">
        <f>infl_pce!G35</f>
        <v>2.2830005149625299</v>
      </c>
      <c r="J26" s="2">
        <f>[1]Sheet1!$D18</f>
        <v>1.8932757377624512</v>
      </c>
      <c r="K26" s="2">
        <f>[1]Sheet1!$E18</f>
        <v>1.4817705154418945</v>
      </c>
      <c r="L26" s="2">
        <f>[1]Sheet1!$F18</f>
        <v>1.4817705154418945</v>
      </c>
    </row>
    <row r="27" spans="1:12">
      <c r="A27">
        <v>1967</v>
      </c>
      <c r="B27" s="2">
        <f>infl_gdp!N34</f>
        <v>2.7593030286373832</v>
      </c>
      <c r="C27" s="2">
        <f>GNPDEF!J32</f>
        <v>2.4804177545691974</v>
      </c>
      <c r="D27" s="2">
        <f>infl_cpi!H37</f>
        <v>2.6804123711340111</v>
      </c>
      <c r="E27" s="2">
        <f t="shared" si="0"/>
        <v>2.6545508807092668</v>
      </c>
      <c r="F27" s="2">
        <f>'LS-CPI'!C23</f>
        <v>2.37</v>
      </c>
      <c r="H27" s="2">
        <f>GNP_FRED!G36</f>
        <v>2.7528491989208925</v>
      </c>
      <c r="I27" s="2">
        <f>infl_pce!G36</f>
        <v>2.3215484448422474</v>
      </c>
      <c r="J27" s="2">
        <f>[1]Sheet1!$D19</f>
        <v>2.1977171897888184</v>
      </c>
      <c r="K27" s="2">
        <f>[1]Sheet1!$E19</f>
        <v>1.7262780666351318</v>
      </c>
      <c r="L27" s="2">
        <f>[1]Sheet1!$F19</f>
        <v>1.7262780666351318</v>
      </c>
    </row>
    <row r="28" spans="1:12">
      <c r="A28">
        <v>1968</v>
      </c>
      <c r="B28" s="2">
        <f>infl_gdp!N35</f>
        <v>4.3006151377373625</v>
      </c>
      <c r="C28" s="2">
        <f>GNPDEF!J33</f>
        <v>4.6114649681528785</v>
      </c>
      <c r="D28" s="2">
        <f>infl_cpi!H38</f>
        <v>4.0160642570280958</v>
      </c>
      <c r="E28" s="2">
        <f t="shared" ref="E28:E29" si="1">F28-D29+B29</f>
        <v>2.1978017920332933</v>
      </c>
      <c r="F28" s="2">
        <f>'LS-CPI'!C24</f>
        <v>2.92</v>
      </c>
      <c r="G28" s="2">
        <f>PTR!H2</f>
        <v>1.6827000000000001</v>
      </c>
      <c r="H28" s="2">
        <f>GNP_FRED!G37</f>
        <v>4.3079890692814482</v>
      </c>
      <c r="I28" s="2">
        <f>infl_pce!G37</f>
        <v>3.9199606363785389</v>
      </c>
      <c r="J28" s="2">
        <f>[1]Sheet1!$D20</f>
        <v>2.53584885597229</v>
      </c>
      <c r="K28" s="2">
        <f>[1]Sheet1!$E20</f>
        <v>2.0122392177581787</v>
      </c>
      <c r="L28" s="2">
        <f>G28</f>
        <v>1.6827000000000001</v>
      </c>
    </row>
    <row r="29" spans="1:12">
      <c r="A29">
        <v>1969</v>
      </c>
      <c r="B29" s="2">
        <f>infl_gdp!N36</f>
        <v>4.7797322939638009</v>
      </c>
      <c r="C29" s="2">
        <f>GNPDEF!J34</f>
        <v>4.8465660009741729</v>
      </c>
      <c r="D29" s="2">
        <f>infl_cpi!H39</f>
        <v>5.5019305019305076</v>
      </c>
      <c r="E29" s="2">
        <f t="shared" si="1"/>
        <v>3.0206970414287575</v>
      </c>
      <c r="F29" s="2">
        <f>'LS-CPI'!C25</f>
        <v>3.45</v>
      </c>
      <c r="G29" s="2">
        <f>PTR!H3</f>
        <v>2.6198000000000001</v>
      </c>
      <c r="H29" s="2">
        <f>GNP_FRED!G38</f>
        <v>4.7773154569271004</v>
      </c>
      <c r="I29" s="2">
        <f>infl_pce!G38</f>
        <v>4.4665404040403978</v>
      </c>
      <c r="J29" s="2">
        <f>[1]Sheet1!$D21</f>
        <v>2.9071798324584961</v>
      </c>
      <c r="K29" s="2">
        <f>[1]Sheet1!$E21</f>
        <v>2.3321597576141357</v>
      </c>
      <c r="L29" s="2">
        <f t="shared" ref="L29:L36" si="2">G29</f>
        <v>2.6198000000000001</v>
      </c>
    </row>
    <row r="30" spans="1:12">
      <c r="A30">
        <v>1970</v>
      </c>
      <c r="B30" s="2">
        <f>infl_gdp!N37</f>
        <v>5.6091233909255633</v>
      </c>
      <c r="C30" s="2">
        <f>GNPDEF!J35</f>
        <v>5.7723577235772261</v>
      </c>
      <c r="D30" s="2">
        <f>infl_cpi!H40</f>
        <v>6.038426349496806</v>
      </c>
      <c r="E30" s="2">
        <f>'SPF-PGDP'!R8</f>
        <v>2.9850746268656803</v>
      </c>
      <c r="F30" s="2">
        <f>'LS-CPI'!C26</f>
        <v>3.95</v>
      </c>
      <c r="G30" s="2">
        <f>PTR!H4</f>
        <v>2.6787000000000001</v>
      </c>
      <c r="H30" s="2">
        <f>GNP_FRED!G39</f>
        <v>5.6135706231308591</v>
      </c>
      <c r="I30" s="2">
        <f>infl_pce!G39</f>
        <v>4.7338470060935833</v>
      </c>
      <c r="J30" s="2">
        <f>[1]Sheet1!$D22</f>
        <v>3.307861328125</v>
      </c>
      <c r="K30" s="2">
        <f>[1]Sheet1!$E22</f>
        <v>2.6873908042907715</v>
      </c>
      <c r="L30" s="2">
        <f t="shared" si="2"/>
        <v>2.6787000000000001</v>
      </c>
    </row>
    <row r="31" spans="1:12">
      <c r="A31">
        <v>1971</v>
      </c>
      <c r="B31" s="2">
        <f>infl_gdp!N38</f>
        <v>5.0655790888445962</v>
      </c>
      <c r="C31" s="2">
        <f>GNPDEF!J36</f>
        <v>5.0840013176677301</v>
      </c>
      <c r="D31" s="2">
        <f>infl_cpi!H41</f>
        <v>4.4003451251078518</v>
      </c>
      <c r="E31" s="2">
        <f>'SPF-PGDP'!R9</f>
        <v>3.4163701067615682</v>
      </c>
      <c r="F31" s="2">
        <f>'LS-CPI'!C27</f>
        <v>4.12</v>
      </c>
      <c r="G31" s="2">
        <f>PTR!H5</f>
        <v>3.0975999999999999</v>
      </c>
      <c r="H31" s="2">
        <f>GNP_FRED!G40</f>
        <v>5.0691672082443517</v>
      </c>
      <c r="I31" s="2">
        <f>infl_pce!G40</f>
        <v>4.4189065730634303</v>
      </c>
      <c r="J31" s="2">
        <f>[1]Sheet1!$D23</f>
        <v>3.7351725101470947</v>
      </c>
      <c r="K31" s="2">
        <f>[1]Sheet1!$E23</f>
        <v>3.0734648704528809</v>
      </c>
      <c r="L31" s="2">
        <f t="shared" si="2"/>
        <v>3.0975999999999999</v>
      </c>
    </row>
    <row r="32" spans="1:12">
      <c r="A32">
        <v>1972</v>
      </c>
      <c r="B32" s="2">
        <f>infl_gdp!N39</f>
        <v>4.0538156153506755</v>
      </c>
      <c r="C32" s="2">
        <f>GNPDEF!J37</f>
        <v>3.8871473354231911</v>
      </c>
      <c r="D32" s="2">
        <f>infl_cpi!H42</f>
        <v>3.140495867768589</v>
      </c>
      <c r="E32" s="2">
        <f>'SPF-PGDP'!R10</f>
        <v>3.3857729138166981</v>
      </c>
      <c r="F32" s="2">
        <f>'LS-CPI'!C28</f>
        <v>3.64</v>
      </c>
      <c r="G32" s="2">
        <f>PTR!H6</f>
        <v>3.4937</v>
      </c>
      <c r="H32" s="2">
        <f>GNP_FRED!G41</f>
        <v>4.0558451886542279</v>
      </c>
      <c r="I32" s="2">
        <f>infl_pce!G41</f>
        <v>3.2648738257506027</v>
      </c>
      <c r="J32" s="2">
        <f>[1]Sheet1!$D24</f>
        <v>4.1832132339477539</v>
      </c>
      <c r="K32" s="2">
        <f>[1]Sheet1!$E24</f>
        <v>3.4894051551818848</v>
      </c>
      <c r="L32" s="2">
        <f t="shared" si="2"/>
        <v>3.4937</v>
      </c>
    </row>
    <row r="33" spans="1:12">
      <c r="A33">
        <v>1973</v>
      </c>
      <c r="B33" s="2">
        <f>infl_gdp!N40</f>
        <v>5.0108101233625968</v>
      </c>
      <c r="C33" s="2">
        <f>GNPDEF!J38</f>
        <v>5.361094347213835</v>
      </c>
      <c r="D33" s="2">
        <f>infl_cpi!H43</f>
        <v>5.5288461538461453</v>
      </c>
      <c r="E33" s="2">
        <f>'SPF-PGDP'!R11</f>
        <v>3.7723362011912842</v>
      </c>
      <c r="F33" s="2">
        <f>'LS-CPI'!C29</f>
        <v>4.12</v>
      </c>
      <c r="G33" s="2">
        <f>PTR!H7</f>
        <v>3.9173</v>
      </c>
      <c r="H33" s="2">
        <f>GNP_FRED!G42</f>
        <v>5.0271739130434812</v>
      </c>
      <c r="I33" s="2">
        <f>infl_pce!G42</f>
        <v>4.9230769230769189</v>
      </c>
      <c r="J33" s="2">
        <f>[1]Sheet1!$D25</f>
        <v>4.6429328918457031</v>
      </c>
      <c r="K33" s="2">
        <f>[1]Sheet1!$E25</f>
        <v>3.931039571762085</v>
      </c>
      <c r="L33" s="2">
        <f t="shared" si="2"/>
        <v>3.9173</v>
      </c>
    </row>
    <row r="34" spans="1:12">
      <c r="A34">
        <v>1974</v>
      </c>
      <c r="B34" s="2">
        <f>infl_gdp!N41</f>
        <v>8.4453594929554612</v>
      </c>
      <c r="C34" s="2">
        <f>GNPDEF!J39</f>
        <v>8.3341288782816214</v>
      </c>
      <c r="D34" s="2">
        <f>infl_cpi!H44</f>
        <v>10.554290053151094</v>
      </c>
      <c r="E34" s="2">
        <f>'SPF-PGDP'!R12</f>
        <v>5.6125528062764163</v>
      </c>
      <c r="F34" s="2">
        <f>'LS-CPI'!C30</f>
        <v>7.04</v>
      </c>
      <c r="G34" s="2">
        <f>PTR!H8</f>
        <v>4.8897333333333304</v>
      </c>
      <c r="H34" s="2">
        <f>GNP_FRED!G43</f>
        <v>8.4290103492884896</v>
      </c>
      <c r="I34" s="2">
        <f>infl_pce!G43</f>
        <v>10.038675676824326</v>
      </c>
      <c r="J34" s="2">
        <f>[1]Sheet1!$D26</f>
        <v>5.0973477363586426</v>
      </c>
      <c r="K34" s="2">
        <f>[1]Sheet1!$E26</f>
        <v>4.3936691284179688</v>
      </c>
      <c r="L34" s="2">
        <f t="shared" si="2"/>
        <v>4.8897333333333304</v>
      </c>
    </row>
    <row r="35" spans="1:12">
      <c r="A35">
        <v>1975</v>
      </c>
      <c r="B35" s="2">
        <f>infl_gdp!N42</f>
        <v>9.9765476677958542</v>
      </c>
      <c r="C35" s="2">
        <f>GNPDEF!J40</f>
        <v>9.6580895311949142</v>
      </c>
      <c r="D35" s="2">
        <f>infl_cpi!H45</f>
        <v>9.684065934065945</v>
      </c>
      <c r="E35" s="2">
        <f>'SPF-PGDP'!R13</f>
        <v>5.5917480998914249</v>
      </c>
      <c r="F35" s="2">
        <f>'LS-CPI'!C31</f>
        <v>5.59</v>
      </c>
      <c r="G35" s="2">
        <f>PTR!H9</f>
        <v>5.0950666666666597</v>
      </c>
      <c r="H35" s="2">
        <f>GNP_FRED!G44</f>
        <v>9.9735282055106076</v>
      </c>
      <c r="I35" s="2">
        <f>infl_pce!G44</f>
        <v>8.566683403499308</v>
      </c>
      <c r="J35" s="2">
        <f>[1]Sheet1!$D27</f>
        <v>5.5207452774047852</v>
      </c>
      <c r="K35" s="2">
        <f>[1]Sheet1!$E27</f>
        <v>4.8650979995727539</v>
      </c>
      <c r="L35" s="2">
        <f t="shared" si="2"/>
        <v>5.0950666666666597</v>
      </c>
    </row>
    <row r="36" spans="1:12">
      <c r="A36">
        <v>1976</v>
      </c>
      <c r="B36" s="2">
        <f>infl_gdp!N43</f>
        <v>5.6155434451477637</v>
      </c>
      <c r="C36" s="2">
        <f>GNPDEF!J41</f>
        <v>5.5126968820315092</v>
      </c>
      <c r="D36" s="2">
        <f>infl_cpi!H46</f>
        <v>6.073888541014405</v>
      </c>
      <c r="E36" s="2">
        <f>'SPF-PGDP'!R14</f>
        <v>5.9001512859304217</v>
      </c>
      <c r="F36" s="2">
        <f>'LS-CPI'!C32</f>
        <v>5.73</v>
      </c>
      <c r="G36" s="2">
        <f>PTR!H10</f>
        <v>4.40286666666666</v>
      </c>
      <c r="H36" s="2">
        <f>GNP_FRED!G45</f>
        <v>5.6414429075128947</v>
      </c>
      <c r="I36" s="2">
        <f>infl_pce!G45</f>
        <v>5.606745170585925</v>
      </c>
      <c r="J36" s="2">
        <f>[1]Sheet1!$D28</f>
        <v>5.8925385475158691</v>
      </c>
      <c r="K36" s="2">
        <f>[1]Sheet1!$E28</f>
        <v>5.3168025016784668</v>
      </c>
      <c r="L36" s="2">
        <f t="shared" si="2"/>
        <v>4.40286666666666</v>
      </c>
    </row>
    <row r="37" spans="1:12" s="64" customFormat="1">
      <c r="A37" s="67" t="s">
        <v>2</v>
      </c>
      <c r="B37" s="66">
        <f>infl_gdp!N44</f>
        <v>1.2915838728286611</v>
      </c>
      <c r="C37" s="66">
        <f>GNPDEF!J42</f>
        <v>1.2109672505711933</v>
      </c>
      <c r="D37" s="66">
        <f>infl_cpi!H47</f>
        <v>1.5938606847697656</v>
      </c>
      <c r="E37" s="66">
        <f>'SPF-PGDP'!R15</f>
        <v>6.0549777117384851</v>
      </c>
      <c r="F37" s="66">
        <f>'LS-CPI'!C33</f>
        <v>6.01</v>
      </c>
      <c r="G37" s="68">
        <f>PTR!H11</f>
        <v>4.4988000000000001</v>
      </c>
      <c r="H37" s="69">
        <f>GNP_FRED!G46</f>
        <v>1.2965340179717622</v>
      </c>
      <c r="I37" s="69">
        <f>infl_pce!G46</f>
        <v>1.5226545393296265</v>
      </c>
      <c r="J37" s="69">
        <f>100*((1+(J36+J38)/200)^(1/4)-1)</f>
        <v>1.4775984804011433</v>
      </c>
      <c r="K37" s="69">
        <f>100*((1+(K36+K38)/200)^(1/4)-1)</f>
        <v>1.3528745924545227</v>
      </c>
      <c r="L37" s="69">
        <f t="shared" ref="L37:L82" si="3">G37</f>
        <v>4.4988000000000001</v>
      </c>
    </row>
    <row r="38" spans="1:12">
      <c r="A38">
        <v>1977</v>
      </c>
      <c r="B38" s="2">
        <f>infl_gdp!N45</f>
        <v>6.1667457680746773</v>
      </c>
      <c r="C38" s="2">
        <f>GNPDEF!J43</f>
        <v>6.1253668447588394</v>
      </c>
      <c r="D38" s="2">
        <f>infl_cpi!H48</f>
        <v>6.6821615339918594</v>
      </c>
      <c r="E38" s="2">
        <f>'SPF-PGDP'!R16</f>
        <v>5.8988764044943798</v>
      </c>
      <c r="F38" s="2">
        <f>'LS-CPI'!C34</f>
        <v>6.68</v>
      </c>
      <c r="G38" s="2">
        <f>PTR!H12</f>
        <v>4.8503999999999996</v>
      </c>
      <c r="H38" s="2">
        <f>GNP_FRED!G47</f>
        <v>6.1747560511975497</v>
      </c>
      <c r="I38" s="2">
        <f>infl_pce!G47</f>
        <v>6.7591332913030433</v>
      </c>
      <c r="J38" s="2">
        <f>[1]Sheet1!$D29</f>
        <v>6.1928353309631348</v>
      </c>
      <c r="K38" s="2">
        <f>[1]Sheet1!$E29</f>
        <v>5.7278141975402832</v>
      </c>
      <c r="L38" s="2">
        <f t="shared" si="3"/>
        <v>4.8503999999999996</v>
      </c>
    </row>
    <row r="39" spans="1:12">
      <c r="A39">
        <v>1978</v>
      </c>
      <c r="B39" s="2">
        <f>infl_gdp!N46</f>
        <v>7.4208738153424214</v>
      </c>
      <c r="C39" s="2">
        <f>GNPDEF!J44</f>
        <v>7.7926682266184599</v>
      </c>
      <c r="D39" s="2">
        <f>infl_cpi!H49</f>
        <v>7.9520697167755783</v>
      </c>
      <c r="E39" s="2">
        <f>'SPF-PGDP'!R17</f>
        <v>6.9055374592833729</v>
      </c>
      <c r="F39" s="2">
        <f>'LS-CPI'!C35</f>
        <v>8.65</v>
      </c>
      <c r="G39" s="2">
        <f>PTR!H13</f>
        <v>5.4150999999999998</v>
      </c>
      <c r="H39" s="2">
        <f>GNP_FRED!G48</f>
        <v>7.4210008056575072</v>
      </c>
      <c r="I39" s="2">
        <f>infl_pce!G48</f>
        <v>7.0460620376701755</v>
      </c>
      <c r="J39" s="2">
        <f>[1]Sheet1!$D30</f>
        <v>6.4033150672912598</v>
      </c>
      <c r="K39" s="2">
        <f>[1]Sheet1!$E30</f>
        <v>6.0773792266845703</v>
      </c>
      <c r="L39" s="2">
        <f t="shared" si="3"/>
        <v>5.4150999999999998</v>
      </c>
    </row>
    <row r="40" spans="1:12">
      <c r="A40">
        <v>1979</v>
      </c>
      <c r="B40" s="2">
        <f>infl_gdp!N47</f>
        <v>8.7781600266341187</v>
      </c>
      <c r="C40" s="2">
        <f>GNPDEF!J45</f>
        <v>8.623865280884079</v>
      </c>
      <c r="D40" s="2">
        <f>infl_cpi!H50</f>
        <v>11.755802219979827</v>
      </c>
      <c r="E40" s="2">
        <f>'SPF-PGDP'!R18</f>
        <v>8.025059665871126</v>
      </c>
      <c r="F40" s="2">
        <f>'LS-CPI'!C36</f>
        <v>9.66</v>
      </c>
      <c r="G40" s="2">
        <f>PTR!H14</f>
        <v>6.7167000000000003</v>
      </c>
      <c r="H40" s="2">
        <f>GNP_FRED!G49</f>
        <v>8.7749999999999986</v>
      </c>
      <c r="I40" s="2">
        <f>infl_pce!G49</f>
        <v>9.3057692866060684</v>
      </c>
      <c r="J40" s="2">
        <f>[1]Sheet1!$D31</f>
        <v>6.5027313232421875</v>
      </c>
      <c r="K40" s="2">
        <f>[1]Sheet1!$E31</f>
        <v>6.3487815856933594</v>
      </c>
      <c r="L40" s="2">
        <f t="shared" si="3"/>
        <v>6.7167000000000003</v>
      </c>
    </row>
    <row r="41" spans="1:12">
      <c r="A41">
        <v>1980</v>
      </c>
      <c r="B41" s="2">
        <f>infl_gdp!N48</f>
        <v>8.8502346459906178</v>
      </c>
      <c r="C41" s="2">
        <f>GNPDEF!J46</f>
        <v>9.1503663780052147</v>
      </c>
      <c r="D41" s="2">
        <f>infl_cpi!H51</f>
        <v>12.866817155756216</v>
      </c>
      <c r="E41" s="2">
        <f>'SPF-PGDP'!R19</f>
        <v>8.9339545080844083</v>
      </c>
      <c r="F41" s="2">
        <f>'LS-CPI'!C37</f>
        <v>8.36</v>
      </c>
      <c r="G41" s="2">
        <f>PTR!H15</f>
        <v>6.7167000000000003</v>
      </c>
      <c r="H41" s="2">
        <f>GNP_FRED!G50</f>
        <v>8.8459868740264014</v>
      </c>
      <c r="I41" s="2">
        <f>infl_pce!G50</f>
        <v>10.612017212984103</v>
      </c>
      <c r="J41" s="2">
        <f>[1]Sheet1!$D32</f>
        <v>6.4749031066894531</v>
      </c>
      <c r="K41" s="2">
        <f>[1]Sheet1!$E32</f>
        <v>6.5179963111877441</v>
      </c>
      <c r="L41" s="2">
        <f t="shared" si="3"/>
        <v>6.7167000000000003</v>
      </c>
    </row>
    <row r="42" spans="1:12">
      <c r="A42">
        <v>1981</v>
      </c>
      <c r="B42" s="2">
        <f>infl_gdp!N49</f>
        <v>9.4146867238389831</v>
      </c>
      <c r="C42" s="2">
        <f>GNPDEF!J47</f>
        <v>9.6926320461606643</v>
      </c>
      <c r="D42" s="2">
        <f>infl_cpi!H52</f>
        <v>10.840000000000005</v>
      </c>
      <c r="E42" s="2">
        <f>'SPF-PGDP'!R20</f>
        <v>7.8028747433264822</v>
      </c>
      <c r="F42" s="2">
        <f>'LS-CPI'!C38</f>
        <v>5.61</v>
      </c>
      <c r="G42" s="2">
        <f>PTR!H16</f>
        <v>7.22</v>
      </c>
      <c r="H42" s="2">
        <f>GNP_FRED!G51</f>
        <v>9.4221429744504306</v>
      </c>
      <c r="I42" s="2">
        <f>infl_pce!G51</f>
        <v>8.6621358756994393</v>
      </c>
      <c r="J42" s="2">
        <f>[1]Sheet1!$D33</f>
        <v>6.3189229965209961</v>
      </c>
      <c r="K42" s="2">
        <f>[1]Sheet1!$E33</f>
        <v>6.5604639053344727</v>
      </c>
      <c r="L42" s="2">
        <f t="shared" si="3"/>
        <v>7.22</v>
      </c>
    </row>
    <row r="43" spans="1:12">
      <c r="A43">
        <v>1982</v>
      </c>
      <c r="B43" s="2">
        <f>infl_gdp!N50</f>
        <v>5.951259208497528</v>
      </c>
      <c r="C43" s="2">
        <f>GNPDEF!J48</f>
        <v>5.4676040665621484</v>
      </c>
      <c r="D43" s="2">
        <f>infl_cpi!H53</f>
        <v>5.7740887766149607</v>
      </c>
      <c r="E43" s="2">
        <f>'SPF-PGDP'!R21</f>
        <v>5.8739255014326641</v>
      </c>
      <c r="F43" s="2">
        <f>'LS-CPI'!C39</f>
        <v>4.7699999999999996</v>
      </c>
      <c r="G43" s="2">
        <f>PTR!H17</f>
        <v>6.3655732622950802</v>
      </c>
      <c r="H43" s="2">
        <f>GNP_FRED!G52</f>
        <v>5.9478119170651045</v>
      </c>
      <c r="I43" s="2">
        <f>infl_pce!G52</f>
        <v>5.4344943422913738</v>
      </c>
      <c r="J43" s="2">
        <f>[1]Sheet1!$D34</f>
        <v>6.058434009552002</v>
      </c>
      <c r="K43" s="2">
        <f>[1]Sheet1!$E34</f>
        <v>6.4618110656738281</v>
      </c>
      <c r="L43" s="2">
        <f t="shared" si="3"/>
        <v>6.3655732622950802</v>
      </c>
    </row>
    <row r="44" spans="1:12">
      <c r="A44">
        <v>1983</v>
      </c>
      <c r="B44" s="2">
        <f>infl_gdp!N51</f>
        <v>3.6442647801920192</v>
      </c>
      <c r="C44" s="2">
        <f>GNPDEF!J49</f>
        <v>3.5296374448493983</v>
      </c>
      <c r="D44" s="2">
        <f>infl_cpi!H54</f>
        <v>2.6270897304674135</v>
      </c>
      <c r="E44" s="2">
        <f>'SPF-PGDP'!R22</f>
        <v>4.9493554327808553</v>
      </c>
      <c r="F44" s="2">
        <f>'LS-CPI'!C40</f>
        <v>5.58</v>
      </c>
      <c r="G44" s="2">
        <f>PTR!H18</f>
        <v>6.2299989999999896</v>
      </c>
      <c r="H44" s="2">
        <f>GNP_FRED!G53</f>
        <v>3.6549086272843256</v>
      </c>
      <c r="I44" s="2">
        <f>infl_pce!G53</f>
        <v>4.2153143144612049</v>
      </c>
      <c r="J44" s="2">
        <f>[1]Sheet1!$D35</f>
        <v>5.7318892478942871</v>
      </c>
      <c r="K44" s="2">
        <f>[1]Sheet1!$E35</f>
        <v>6.2375564575195313</v>
      </c>
      <c r="L44" s="2">
        <f t="shared" si="3"/>
        <v>6.2299989999999896</v>
      </c>
    </row>
    <row r="45" spans="1:12">
      <c r="A45">
        <v>1984</v>
      </c>
      <c r="B45" s="2">
        <f>infl_gdp!N52</f>
        <v>3.5609813175240923</v>
      </c>
      <c r="C45" s="2"/>
      <c r="D45" s="2">
        <f>infl_cpi!H55</f>
        <v>4.2553191489361764</v>
      </c>
      <c r="E45" s="2">
        <f>'SPF-PGDP'!R23</f>
        <v>4.7459893048128476</v>
      </c>
      <c r="F45" s="2">
        <f>'LS-CPI'!C41</f>
        <v>4.4000000000000004</v>
      </c>
      <c r="G45" s="2">
        <f>PTR!H19</f>
        <v>5.6499989999999896</v>
      </c>
      <c r="H45" s="2">
        <f>GNP_FRED!G54</f>
        <v>3.5631308694039188</v>
      </c>
      <c r="I45" s="2">
        <f>infl_pce!G54</f>
        <v>3.5399654048835494</v>
      </c>
      <c r="J45" s="2">
        <f>[1]Sheet1!$D36</f>
        <v>5.375859260559082</v>
      </c>
      <c r="K45" s="2">
        <f>[1]Sheet1!$E36</f>
        <v>5.92718505859375</v>
      </c>
      <c r="L45" s="2">
        <f t="shared" si="3"/>
        <v>5.6499989999999896</v>
      </c>
    </row>
    <row r="46" spans="1:12">
      <c r="A46">
        <v>1985</v>
      </c>
      <c r="B46" s="2">
        <f>infl_gdp!N53</f>
        <v>3.0167219041880244</v>
      </c>
      <c r="C46" s="2"/>
      <c r="D46" s="2">
        <f>infl_cpi!H56</f>
        <v>3.3482142857142794</v>
      </c>
      <c r="E46" s="2">
        <f>'SPF-PGDP'!R24</f>
        <v>4.2132416165090225</v>
      </c>
      <c r="F46" s="2">
        <f>'LS-CPI'!C42</f>
        <v>3.6</v>
      </c>
      <c r="G46" s="2">
        <f>PTR!H20</f>
        <v>5.2949999999999999</v>
      </c>
      <c r="H46" s="2">
        <f>GNP_FRED!G55</f>
        <v>3.0163637734710758</v>
      </c>
      <c r="I46" s="2">
        <f>infl_pce!G55</f>
        <v>3.4325342864913067</v>
      </c>
      <c r="J46" s="2">
        <f>[1]Sheet1!$D37</f>
        <v>5.0190944671630859</v>
      </c>
      <c r="K46" s="2">
        <f>[1]Sheet1!$E37</f>
        <v>5.5715584754943848</v>
      </c>
      <c r="L46" s="2">
        <f t="shared" si="3"/>
        <v>5.2949999999999999</v>
      </c>
    </row>
    <row r="47" spans="1:12">
      <c r="A47">
        <v>1986</v>
      </c>
      <c r="B47" s="2">
        <f>infl_gdp!N54</f>
        <v>1.8590282601542718</v>
      </c>
      <c r="C47" s="2"/>
      <c r="D47" s="2">
        <f>infl_cpi!H57</f>
        <v>1.6352977476087549</v>
      </c>
      <c r="E47" s="2">
        <f>'SPF-PGDP'!R25</f>
        <v>2.6155187445509931</v>
      </c>
      <c r="F47" s="2">
        <f>'LS-CPI'!C43</f>
        <v>4.38</v>
      </c>
      <c r="G47" s="2">
        <f>PTR!H21</f>
        <v>4.71885195081967</v>
      </c>
      <c r="H47" s="2">
        <f>GNP_FRED!G56</f>
        <v>1.8739477344264621</v>
      </c>
      <c r="I47" s="2">
        <f>infl_pce!G56</f>
        <v>1.8461827401633935</v>
      </c>
      <c r="J47" s="2">
        <f>[1]Sheet1!$D38</f>
        <v>4.684086799621582</v>
      </c>
      <c r="K47" s="2">
        <f>[1]Sheet1!$E38</f>
        <v>5.2028589248657227</v>
      </c>
      <c r="L47" s="2">
        <f t="shared" si="3"/>
        <v>4.71885195081967</v>
      </c>
    </row>
    <row r="48" spans="1:12">
      <c r="A48">
        <v>1987</v>
      </c>
      <c r="B48" s="2">
        <f>infl_gdp!N55</f>
        <v>2.6542002404752019</v>
      </c>
      <c r="C48" s="2"/>
      <c r="D48" s="2">
        <f>infl_cpi!H58</f>
        <v>4.1894353369763326</v>
      </c>
      <c r="E48" s="2">
        <f>'SPF-PGDP'!R26</f>
        <v>4.1420118343195256</v>
      </c>
      <c r="F48" s="2">
        <f>'LS-CPI'!C44</f>
        <v>4.5199999999999996</v>
      </c>
      <c r="G48" s="2">
        <f>PTR!H22</f>
        <v>5.0808196721311401</v>
      </c>
      <c r="H48" s="2">
        <f>GNP_FRED!G57</f>
        <v>2.6801753251419091</v>
      </c>
      <c r="I48" s="2">
        <f>infl_pce!G57</f>
        <v>3.4945046839271132</v>
      </c>
      <c r="J48" s="2">
        <f>[1]Sheet1!$D39</f>
        <v>4.3852367401123047</v>
      </c>
      <c r="K48" s="2">
        <f>[1]Sheet1!$E39</f>
        <v>4.8480172157287598</v>
      </c>
      <c r="L48" s="2">
        <f t="shared" si="3"/>
        <v>5.0808196721311401</v>
      </c>
    </row>
    <row r="49" spans="1:12">
      <c r="A49">
        <v>1988</v>
      </c>
      <c r="B49" s="2">
        <f>infl_gdp!N56</f>
        <v>3.8023146043844713</v>
      </c>
      <c r="C49" s="2"/>
      <c r="D49" s="2">
        <f>infl_cpi!H59</f>
        <v>4.1083916083916039</v>
      </c>
      <c r="E49" s="2">
        <f>'SPF-PGDP'!R27</f>
        <v>4.1837571780147575</v>
      </c>
      <c r="F49" s="2">
        <f>'LS-CPI'!C45</f>
        <v>4.79</v>
      </c>
      <c r="G49" s="2">
        <f>PTR!H23</f>
        <v>4.5199999999999996</v>
      </c>
      <c r="H49" s="2">
        <f>GNP_FRED!G58</f>
        <v>3.8033589923023303</v>
      </c>
      <c r="I49" s="2">
        <f>infl_pce!G58</f>
        <v>4.0482511626249496</v>
      </c>
      <c r="J49" s="2">
        <f>[1]Sheet1!$D40</f>
        <v>4.1163058280944824</v>
      </c>
      <c r="K49" s="2">
        <f>[1]Sheet1!$E40</f>
        <v>4.5327553749084473</v>
      </c>
      <c r="L49" s="2">
        <f t="shared" si="3"/>
        <v>4.5199999999999996</v>
      </c>
    </row>
    <row r="50" spans="1:12">
      <c r="A50">
        <v>1989</v>
      </c>
      <c r="B50" s="2">
        <f>infl_gdp!N57</f>
        <v>3.7539788133452268</v>
      </c>
      <c r="C50" s="2"/>
      <c r="D50" s="2">
        <f>infl_cpi!H60</f>
        <v>4.673943464875463</v>
      </c>
      <c r="E50" s="2">
        <f>'SPF-PGDP'!R28</f>
        <v>4.3205027494108483</v>
      </c>
      <c r="F50" s="2">
        <f>'LS-CPI'!C46</f>
        <v>4.1399999999999997</v>
      </c>
      <c r="G50" s="2">
        <f>PTR!H24</f>
        <v>4.13</v>
      </c>
      <c r="H50" s="2">
        <f>GNP_FRED!G59</f>
        <v>3.7668116088583226</v>
      </c>
      <c r="I50" s="2">
        <f>infl_pce!G59</f>
        <v>4.1664526072437758</v>
      </c>
      <c r="J50" s="2">
        <f>[1]Sheet1!$D41</f>
        <v>3.8686008453369141</v>
      </c>
      <c r="K50" s="2">
        <f>[1]Sheet1!$E41</f>
        <v>4.2521815299987793</v>
      </c>
      <c r="L50" s="2">
        <f t="shared" si="3"/>
        <v>4.13</v>
      </c>
    </row>
    <row r="51" spans="1:12">
      <c r="A51">
        <v>1990</v>
      </c>
      <c r="B51" s="2">
        <f>infl_gdp!N58</f>
        <v>3.8210563906112993</v>
      </c>
      <c r="C51" s="2"/>
      <c r="D51" s="2">
        <f>infl_cpi!H61</f>
        <v>5.5347593582887544</v>
      </c>
      <c r="E51" s="2">
        <f>'SPF-PGDP'!R29</f>
        <v>4.3839758125472361</v>
      </c>
      <c r="F51" s="2">
        <f>'LS-CPI'!C47</f>
        <v>3.79</v>
      </c>
      <c r="G51" s="2">
        <f>PTR!H25</f>
        <v>3.9880327868852401</v>
      </c>
      <c r="H51" s="2">
        <f>GNP_FRED!G60</f>
        <v>3.8395946011791526</v>
      </c>
      <c r="I51" s="2">
        <f>infl_pce!G60</f>
        <v>4.4946406260274685</v>
      </c>
      <c r="J51" s="2">
        <f>[1]Sheet1!$D42</f>
        <v>3.6340668201446533</v>
      </c>
      <c r="K51" s="2">
        <f>[1]Sheet1!$E42</f>
        <v>3.9972517490386963</v>
      </c>
      <c r="L51" s="2">
        <f t="shared" si="3"/>
        <v>3.9880327868852401</v>
      </c>
    </row>
    <row r="52" spans="1:12">
      <c r="A52">
        <v>1991</v>
      </c>
      <c r="B52" s="2">
        <f>infl_gdp!N59</f>
        <v>3.2786116322701675</v>
      </c>
      <c r="C52" s="2"/>
      <c r="D52" s="2">
        <f>infl_cpi!H62</f>
        <v>3.8763617937674244</v>
      </c>
      <c r="E52" s="2">
        <f>'SPF-PGDP'!R30</f>
        <v>3.3527696793003159</v>
      </c>
      <c r="F52" s="2">
        <f>'LS-CPI'!C48</f>
        <v>3.49</v>
      </c>
      <c r="G52" s="2">
        <f>PTR!H26</f>
        <v>3.68</v>
      </c>
      <c r="H52" s="2">
        <f>GNP_FRED!G61</f>
        <v>3.2987658955468957</v>
      </c>
      <c r="I52" s="2">
        <f>infl_pce!G61</f>
        <v>3.1009093483527872</v>
      </c>
      <c r="J52" s="2">
        <f>[1]Sheet1!$D43</f>
        <v>3.4091629981994629</v>
      </c>
      <c r="K52" s="2">
        <f>[1]Sheet1!$E43</f>
        <v>3.7574350833892822</v>
      </c>
      <c r="L52" s="2">
        <f t="shared" si="3"/>
        <v>3.68</v>
      </c>
    </row>
    <row r="53" spans="1:12">
      <c r="A53">
        <v>1992</v>
      </c>
      <c r="B53" s="2">
        <f>infl_gdp!N60</f>
        <v>2.0709387347290997</v>
      </c>
      <c r="C53" s="2"/>
      <c r="D53" s="2">
        <f>infl_cpi!H63</f>
        <v>3.0975609756097588</v>
      </c>
      <c r="E53" s="2">
        <f>'SPF-PGDP'!R31</f>
        <v>2.790862667777616</v>
      </c>
      <c r="F53" s="2">
        <f>'LS-CPI'!C49</f>
        <v>3.32</v>
      </c>
      <c r="G53" s="2">
        <f>PTR!H27</f>
        <v>3.35</v>
      </c>
      <c r="H53" s="2">
        <f>GNP_FRED!G62</f>
        <v>2.0668665394748764</v>
      </c>
      <c r="I53" s="2">
        <f>infl_pce!G62</f>
        <v>2.6780400714143893</v>
      </c>
      <c r="J53" s="2">
        <f>[1]Sheet1!$D44</f>
        <v>3.1978070735931396</v>
      </c>
      <c r="K53" s="2">
        <f>[1]Sheet1!$E44</f>
        <v>3.5250997543334961</v>
      </c>
      <c r="L53" s="2">
        <f t="shared" si="3"/>
        <v>3.35</v>
      </c>
    </row>
    <row r="54" spans="1:12">
      <c r="A54">
        <v>1993</v>
      </c>
      <c r="B54" s="2">
        <f>infl_gdp!N61</f>
        <v>2.4605116796440507</v>
      </c>
      <c r="C54" s="2"/>
      <c r="D54" s="2">
        <f>infl_cpi!H64</f>
        <v>2.7442630707357418</v>
      </c>
      <c r="E54" s="2">
        <f>'SPF-PGDP'!R32</f>
        <v>3.0522088353413857</v>
      </c>
      <c r="F54" s="2">
        <f>'LS-CPI'!C50</f>
        <v>3.25</v>
      </c>
      <c r="G54" s="2">
        <f>PTR!H28</f>
        <v>3.05</v>
      </c>
      <c r="H54" s="2">
        <f>GNP_FRED!G63</f>
        <v>2.4567181449997921</v>
      </c>
      <c r="I54" s="2">
        <f>infl_pce!G63</f>
        <v>2.4224230174771266</v>
      </c>
      <c r="J54" s="2">
        <f>[1]Sheet1!$D45</f>
        <v>3.0033257007598877</v>
      </c>
      <c r="K54" s="2">
        <f>[1]Sheet1!$E45</f>
        <v>3.3044874668121338</v>
      </c>
      <c r="L54" s="2">
        <f t="shared" si="3"/>
        <v>3.05</v>
      </c>
    </row>
    <row r="55" spans="1:12">
      <c r="A55">
        <v>1994</v>
      </c>
      <c r="B55" s="2">
        <f>infl_gdp!N62</f>
        <v>2.0959990735915701</v>
      </c>
      <c r="C55" s="2"/>
      <c r="D55" s="2">
        <f>infl_cpi!H65</f>
        <v>2.8781947962237986</v>
      </c>
      <c r="E55" s="2">
        <f>'SPF-PGDP'!R33</f>
        <v>3.0516561514195573</v>
      </c>
      <c r="F55" s="2">
        <f>'LS-CPI'!C51</f>
        <v>3.32</v>
      </c>
      <c r="G55" s="2">
        <f>PTR!H29</f>
        <v>3.1</v>
      </c>
      <c r="H55" s="2">
        <f>GNP_FRED!G64</f>
        <v>2.0937404978063512</v>
      </c>
      <c r="I55" s="2">
        <f>infl_pce!G64</f>
        <v>2.2287355988275692</v>
      </c>
      <c r="J55" s="2">
        <f>[1]Sheet1!$D46</f>
        <v>2.824967622756958</v>
      </c>
      <c r="K55" s="2">
        <f>[1]Sheet1!$E46</f>
        <v>3.1011619567871094</v>
      </c>
      <c r="L55" s="2">
        <f t="shared" si="3"/>
        <v>3.1</v>
      </c>
    </row>
    <row r="56" spans="1:12">
      <c r="A56">
        <v>1995</v>
      </c>
      <c r="B56" s="2">
        <f>infl_gdp!N63</f>
        <v>2.0742358078602807</v>
      </c>
      <c r="C56" s="2"/>
      <c r="D56" s="2">
        <f>infl_cpi!H66</f>
        <v>2.6410026857654367</v>
      </c>
      <c r="E56" s="2">
        <f>'SPF-PGDP'!R34</f>
        <v>2.5676861320102606</v>
      </c>
      <c r="F56" s="2">
        <f>'LS-CPI'!C52</f>
        <v>2.84</v>
      </c>
      <c r="G56" s="2">
        <f>PTR!H30</f>
        <v>2.8</v>
      </c>
      <c r="H56" s="2">
        <f>GNP_FRED!G65</f>
        <v>2.0862584918237337</v>
      </c>
      <c r="I56" s="2">
        <f>infl_pce!G65</f>
        <v>1.9644023050501058</v>
      </c>
      <c r="J56" s="2">
        <f>[1]Sheet1!$D47</f>
        <v>2.662447452545166</v>
      </c>
      <c r="K56" s="2">
        <f>[1]Sheet1!$E47</f>
        <v>2.9141161441802979</v>
      </c>
      <c r="L56" s="2">
        <f t="shared" si="3"/>
        <v>2.8</v>
      </c>
    </row>
    <row r="57" spans="1:12">
      <c r="A57">
        <v>1996</v>
      </c>
      <c r="B57" s="2">
        <f>infl_gdp!N64</f>
        <v>1.7153969025626825</v>
      </c>
      <c r="C57" s="2"/>
      <c r="D57" s="2">
        <f>infl_cpi!H67</f>
        <v>2.9437418229393719</v>
      </c>
      <c r="E57" s="2">
        <f>'SPF-PGDP'!R35</f>
        <v>2.5049864007252953</v>
      </c>
      <c r="F57" s="2">
        <f>'LS-CPI'!C53</f>
        <v>2.86</v>
      </c>
      <c r="G57" s="2">
        <f>PTR!H31</f>
        <v>2.6</v>
      </c>
      <c r="H57" s="2">
        <f>GNP_FRED!G66</f>
        <v>1.7171436510141636</v>
      </c>
      <c r="I57" s="2">
        <f>infl_pce!G66</f>
        <v>2.1075196970962606</v>
      </c>
      <c r="J57" s="2">
        <f>[1]Sheet1!$D48</f>
        <v>2.5177309513092041</v>
      </c>
      <c r="K57" s="2">
        <f>[1]Sheet1!$E48</f>
        <v>2.7418298721313477</v>
      </c>
      <c r="L57" s="2">
        <f t="shared" si="3"/>
        <v>2.6</v>
      </c>
    </row>
    <row r="58" spans="1:12">
      <c r="A58">
        <v>1997</v>
      </c>
      <c r="B58" s="2">
        <f>infl_gdp!N65</f>
        <v>1.7779598525194507</v>
      </c>
      <c r="C58" s="2"/>
      <c r="D58" s="2">
        <f>infl_cpi!H68</f>
        <v>2.2029231095106905</v>
      </c>
      <c r="E58" s="2">
        <f>'SPF-PGDP'!R36</f>
        <v>2.4550462622086933</v>
      </c>
      <c r="F58" s="2">
        <f>'LS-CPI'!C54</f>
        <v>2.4</v>
      </c>
      <c r="G58" s="2">
        <f>PTR!H32</f>
        <v>2.6</v>
      </c>
      <c r="H58" s="2">
        <f>GNP_FRED!G67</f>
        <v>1.7782998251748339</v>
      </c>
      <c r="I58" s="2">
        <f>infl_pce!G67</f>
        <v>1.6482168175373513</v>
      </c>
      <c r="J58" s="2">
        <f>[1]Sheet1!$D49</f>
        <v>2.3918590545654297</v>
      </c>
      <c r="K58" s="2">
        <f>[1]Sheet1!$E49</f>
        <v>2.5867764949798584</v>
      </c>
      <c r="L58" s="2">
        <f t="shared" si="3"/>
        <v>2.6</v>
      </c>
    </row>
    <row r="59" spans="1:12">
      <c r="A59">
        <v>1998</v>
      </c>
      <c r="B59" s="2">
        <f>infl_gdp!N66</f>
        <v>1.145816562013624</v>
      </c>
      <c r="C59" s="2"/>
      <c r="D59" s="2">
        <f>infl_cpi!H69</f>
        <v>1.5958549222797824</v>
      </c>
      <c r="E59" s="2">
        <f>'SPF-PGDP'!R37</f>
        <v>2.0344897832652808</v>
      </c>
      <c r="F59" s="2">
        <f>'LS-CPI'!C55</f>
        <v>0</v>
      </c>
      <c r="G59" s="2">
        <f>PTR!H33</f>
        <v>2.1</v>
      </c>
      <c r="H59" s="2">
        <f>GNP_FRED!G68</f>
        <v>1.150057704178864</v>
      </c>
      <c r="I59" s="2">
        <f>infl_pce!G68</f>
        <v>0.81275733962795638</v>
      </c>
      <c r="J59" s="2">
        <f>[1]Sheet1!$D50</f>
        <v>2.2856957912445068</v>
      </c>
      <c r="K59" s="2">
        <f>[1]Sheet1!$E50</f>
        <v>2.4500937461853027</v>
      </c>
      <c r="L59" s="2">
        <f t="shared" si="3"/>
        <v>2.1</v>
      </c>
    </row>
    <row r="60" spans="1:12">
      <c r="A60">
        <v>1999</v>
      </c>
      <c r="B60" s="2">
        <f>infl_gdp!N67</f>
        <v>1.3357917915793438</v>
      </c>
      <c r="C60" s="2"/>
      <c r="D60" s="2">
        <f>infl_cpi!H70</f>
        <v>2.3459812321501294</v>
      </c>
      <c r="E60" s="2">
        <f>'SPF-PGDP'!R38</f>
        <v>1.867468300228059</v>
      </c>
      <c r="F60" s="2"/>
      <c r="G60" s="2">
        <f>PTR!H34</f>
        <v>2.1</v>
      </c>
      <c r="H60" s="2">
        <f>GNP_FRED!G69</f>
        <v>1.3426202321724645</v>
      </c>
      <c r="I60" s="2">
        <f>infl_pce!G69</f>
        <v>1.5831415381750036</v>
      </c>
      <c r="J60" s="2">
        <f>[1]Sheet1!$D51</f>
        <v>2.2007858753204346</v>
      </c>
      <c r="K60" s="2">
        <f>[1]Sheet1!$E51</f>
        <v>2.3322720527648926</v>
      </c>
      <c r="L60" s="2">
        <f t="shared" si="3"/>
        <v>2.1</v>
      </c>
    </row>
    <row r="61" spans="1:12">
      <c r="A61">
        <v>2000</v>
      </c>
      <c r="B61" s="2">
        <f>infl_gdp!N68</f>
        <v>2.4478682601809076</v>
      </c>
      <c r="C61" s="2"/>
      <c r="D61" s="2">
        <f>infl_cpi!H71</f>
        <v>3.5080725533187307</v>
      </c>
      <c r="E61" s="2">
        <f>'SPF-PGDP'!R39</f>
        <v>2.3743016759776525</v>
      </c>
      <c r="F61" s="2"/>
      <c r="G61" s="2">
        <f>PTR!H35</f>
        <v>2.1</v>
      </c>
      <c r="H61" s="2">
        <f>GNP_FRED!G70</f>
        <v>2.4493696571405987</v>
      </c>
      <c r="I61" s="2">
        <f>infl_pce!G70</f>
        <v>2.5681993792317614</v>
      </c>
      <c r="J61" s="2">
        <f>[1]Sheet1!$D52</f>
        <v>2.1361179351806641</v>
      </c>
      <c r="K61" s="2">
        <f>[1]Sheet1!$E52</f>
        <v>2.2362587451934814</v>
      </c>
      <c r="L61" s="2">
        <f t="shared" si="3"/>
        <v>2.1</v>
      </c>
    </row>
    <row r="62" spans="1:12">
      <c r="A62">
        <v>2001</v>
      </c>
      <c r="B62" s="2">
        <f>infl_gdp!N69</f>
        <v>2.2143286099433723</v>
      </c>
      <c r="C62" s="2"/>
      <c r="D62" s="2">
        <f>infl_cpi!H72</f>
        <v>2.6959368380512272</v>
      </c>
      <c r="E62" s="2">
        <f>'SPF-PGDP'!R40</f>
        <v>2.0890559161826694</v>
      </c>
      <c r="F62" s="2"/>
      <c r="G62" s="2">
        <f>PTR!H36</f>
        <v>2.1</v>
      </c>
      <c r="H62" s="2">
        <f>GNP_FRED!G71</f>
        <v>2.2119144368627053</v>
      </c>
      <c r="I62" s="2">
        <f>infl_pce!G71</f>
        <v>1.8412114711815919</v>
      </c>
      <c r="J62" s="2">
        <f>[1]Sheet1!$D53</f>
        <v>2.087371826171875</v>
      </c>
      <c r="K62" s="2">
        <f>[1]Sheet1!$E53</f>
        <v>2.1628570556640625</v>
      </c>
      <c r="L62" s="2">
        <f t="shared" si="3"/>
        <v>2.1</v>
      </c>
    </row>
    <row r="63" spans="1:12">
      <c r="A63">
        <v>2002</v>
      </c>
      <c r="B63" s="2">
        <f>infl_gdp!N70</f>
        <v>1.4700735036751844</v>
      </c>
      <c r="C63" s="2"/>
      <c r="D63" s="2">
        <f>infl_cpi!H73</f>
        <v>1.593849615600984</v>
      </c>
      <c r="E63" s="2">
        <f>'SPF-PGDP'!R41</f>
        <v>1.8935978358881833</v>
      </c>
      <c r="F63" s="2"/>
      <c r="G63" s="2">
        <f>PTR!H37</f>
        <v>2.1</v>
      </c>
      <c r="H63" s="2">
        <f>GNP_FRED!G72</f>
        <v>1.4702021527960074</v>
      </c>
      <c r="I63" s="2">
        <f>infl_pce!G72</f>
        <v>1.5057673019057027</v>
      </c>
      <c r="J63" s="2">
        <f>[1]Sheet1!$D54</f>
        <v>2.0525667667388916</v>
      </c>
      <c r="K63" s="2">
        <f>[1]Sheet1!$E54</f>
        <v>2.1064636707305908</v>
      </c>
      <c r="L63" s="2">
        <f t="shared" si="3"/>
        <v>2.1</v>
      </c>
    </row>
    <row r="64" spans="1:12">
      <c r="A64">
        <v>2003</v>
      </c>
      <c r="B64" s="2">
        <f>infl_gdp!N71</f>
        <v>2.0006898930665873</v>
      </c>
      <c r="C64" s="2"/>
      <c r="D64" s="2">
        <f>infl_cpi!H74</f>
        <v>2.1963824289405798</v>
      </c>
      <c r="E64" s="2">
        <f>'SPF-PGDP'!R42</f>
        <v>1.7226215118913313</v>
      </c>
      <c r="F64" s="2"/>
      <c r="G64" s="2">
        <f>PTR!H38</f>
        <v>2.1</v>
      </c>
      <c r="H64" s="2">
        <f>GNP_FRED!G73</f>
        <v>1.9996303825540407</v>
      </c>
      <c r="I64" s="2">
        <f>infl_pce!G73</f>
        <v>2.002198589444304</v>
      </c>
      <c r="J64" s="2">
        <f>[1]Sheet1!$D55</f>
        <v>2.0297484397888184</v>
      </c>
      <c r="K64" s="2">
        <f>[1]Sheet1!$E55</f>
        <v>2.0650835037231445</v>
      </c>
      <c r="L64" s="2">
        <f t="shared" si="3"/>
        <v>2.1</v>
      </c>
    </row>
    <row r="65" spans="1:12">
      <c r="A65">
        <v>2004</v>
      </c>
      <c r="B65" s="2">
        <f>infl_gdp!N72</f>
        <v>2.797236581477347</v>
      </c>
      <c r="C65" s="2"/>
      <c r="D65" s="2">
        <f>infl_cpi!H75</f>
        <v>2.7271085425320418</v>
      </c>
      <c r="E65" s="2">
        <f>'SPF-PGDP'!R43</f>
        <v>2.1528327230573963</v>
      </c>
      <c r="F65" s="2"/>
      <c r="G65" s="2">
        <f>PTR!H39</f>
        <v>2.1</v>
      </c>
      <c r="H65" s="2">
        <f>GNP_FRED!G74</f>
        <v>2.7987147895830455</v>
      </c>
      <c r="I65" s="2">
        <f>infl_pce!G74</f>
        <v>2.447264537066185</v>
      </c>
      <c r="J65" s="2">
        <f>[1]Sheet1!$D56</f>
        <v>2.015336275100708</v>
      </c>
      <c r="K65" s="2">
        <f>[1]Sheet1!$E56</f>
        <v>2.0376541614532471</v>
      </c>
      <c r="L65" s="2">
        <f t="shared" si="3"/>
        <v>2.1</v>
      </c>
    </row>
    <row r="66" spans="1:12">
      <c r="A66">
        <v>2005</v>
      </c>
      <c r="B66" s="2">
        <f>infl_gdp!N73</f>
        <v>3.245135821035805</v>
      </c>
      <c r="C66" s="2"/>
      <c r="D66" s="2">
        <f>infl_cpi!H76</f>
        <v>3.8326300984528938</v>
      </c>
      <c r="E66" s="2">
        <f>'SPF-PGDP'!R44</f>
        <v>2.2451780812150268</v>
      </c>
      <c r="F66" s="2"/>
      <c r="G66" s="2">
        <f>PTR!H40</f>
        <v>2.1</v>
      </c>
      <c r="H66" s="2">
        <f>GNP_FRED!G75</f>
        <v>3.2477527759826152</v>
      </c>
      <c r="I66" s="2">
        <f>infl_pce!G75</f>
        <v>3.1842842452395326</v>
      </c>
      <c r="J66" s="2">
        <f>[1]Sheet1!$D57</f>
        <v>2.0026528835296631</v>
      </c>
      <c r="K66" s="2">
        <f>[1]Sheet1!$E57</f>
        <v>2.0222935676574707</v>
      </c>
      <c r="L66" s="2">
        <f t="shared" si="3"/>
        <v>2.1</v>
      </c>
    </row>
    <row r="67" spans="1:12">
      <c r="A67">
        <v>2006</v>
      </c>
      <c r="B67" s="2">
        <f>infl_gdp!N74</f>
        <v>3.1340328197191569</v>
      </c>
      <c r="C67" s="2"/>
      <c r="D67" s="2">
        <f>infl_cpi!H77</f>
        <v>3.3355909244835669</v>
      </c>
      <c r="E67" s="2">
        <f>'SPF-PGDP'!R45</f>
        <v>2.3917811975185943</v>
      </c>
      <c r="F67" s="2"/>
      <c r="G67" s="2">
        <f>PTR!H41</f>
        <v>2.1</v>
      </c>
      <c r="H67" s="2">
        <f>GNP_FRED!G76</f>
        <v>3.1353492130330229</v>
      </c>
      <c r="I67" s="2">
        <f>infl_pce!G76</f>
        <v>2.9485549331592198</v>
      </c>
      <c r="J67" s="2">
        <f>[1]Sheet1!$D58</f>
        <v>1.9863667488098145</v>
      </c>
      <c r="K67" s="2">
        <f>[1]Sheet1!$E58</f>
        <v>2.0115864276885986</v>
      </c>
      <c r="L67" s="2">
        <f t="shared" si="3"/>
        <v>2.1</v>
      </c>
    </row>
    <row r="68" spans="1:12">
      <c r="A68">
        <v>2007</v>
      </c>
      <c r="B68" s="2">
        <f>infl_gdp!N75</f>
        <v>2.5433640817407399</v>
      </c>
      <c r="C68" s="2"/>
      <c r="D68" s="2">
        <f>infl_cpi!H78</f>
        <v>2.3604784532197387</v>
      </c>
      <c r="E68" s="2">
        <f>'SPF-PGDP'!R46</f>
        <v>2.2673089613083786</v>
      </c>
      <c r="F68" s="2"/>
      <c r="G68" s="2">
        <f>PTR!H42</f>
        <v>2.1</v>
      </c>
      <c r="H68" s="2">
        <f>GNP_FRED!G77</f>
        <v>2.5423728813559254</v>
      </c>
      <c r="I68" s="2">
        <f>infl_pce!G77</f>
        <v>2.1764529158460499</v>
      </c>
      <c r="J68" s="2">
        <f>[1]Sheet1!$D59</f>
        <v>1.9636204242706299</v>
      </c>
      <c r="K68" s="2">
        <f>[1]Sheet1!$E59</f>
        <v>1.9988440275192261</v>
      </c>
      <c r="L68" s="2">
        <f t="shared" si="3"/>
        <v>2.1</v>
      </c>
    </row>
    <row r="69" spans="1:12">
      <c r="A69">
        <v>2008</v>
      </c>
      <c r="B69" s="2">
        <f>infl_gdp!N76</f>
        <v>2.0520159684934258</v>
      </c>
      <c r="C69" s="2"/>
      <c r="D69" s="2">
        <f>infl_cpi!H79</f>
        <v>5.3028144439144054</v>
      </c>
      <c r="E69" s="2">
        <f>'SPF-PGDP'!R47</f>
        <v>2.2276838427933265</v>
      </c>
      <c r="F69" s="2"/>
      <c r="G69" s="2">
        <f>PTR!H43</f>
        <v>2.2000000000000002</v>
      </c>
      <c r="H69" s="2">
        <f>GNP_FRED!G78</f>
        <v>2.0661157024793431</v>
      </c>
      <c r="I69" s="2">
        <f>infl_pce!G78</f>
        <v>3.9323946116066155</v>
      </c>
      <c r="J69" s="2">
        <f>[1]Sheet1!$D60</f>
        <v>1.9355925321578979</v>
      </c>
      <c r="K69" s="2">
        <f>[1]Sheet1!$E60</f>
        <v>1.9789948463439941</v>
      </c>
      <c r="L69" s="2">
        <f t="shared" si="3"/>
        <v>2.2000000000000002</v>
      </c>
    </row>
    <row r="70" spans="1:12">
      <c r="A70">
        <v>2009</v>
      </c>
      <c r="B70" s="2">
        <f>infl_gdp!N77</f>
        <v>0.12020244622521492</v>
      </c>
      <c r="C70" s="2"/>
      <c r="D70" s="2">
        <f>infl_cpi!H80</f>
        <v>-1.6233603361339388</v>
      </c>
      <c r="E70" s="2">
        <f>'SPF-PGDP'!R48</f>
        <v>1.4576145336640867</v>
      </c>
      <c r="F70" s="2"/>
      <c r="G70" s="2">
        <f>PTR!H44</f>
        <v>2.15</v>
      </c>
      <c r="H70" s="2">
        <f>GNP_FRED!G79</f>
        <v>0.10648616734143523</v>
      </c>
      <c r="I70" s="2">
        <f>infl_pce!G79</f>
        <v>-1.1976361616966025</v>
      </c>
      <c r="J70" s="2">
        <f>[1]Sheet1!$D61</f>
        <v>1.906525731086731</v>
      </c>
      <c r="K70" s="2">
        <f>[1]Sheet1!$E61</f>
        <v>1.9515367746353149</v>
      </c>
      <c r="L70" s="2">
        <f t="shared" si="3"/>
        <v>2.15</v>
      </c>
    </row>
    <row r="71" spans="1:12">
      <c r="A71">
        <v>2010</v>
      </c>
      <c r="B71" s="2">
        <f>infl_gdp!N78</f>
        <v>1.3985719400973151</v>
      </c>
      <c r="C71" s="2"/>
      <c r="D71" s="2">
        <f>infl_cpi!H81</f>
        <v>1.1756088968004619</v>
      </c>
      <c r="E71" s="2">
        <f>'SPF-PGDP'!R49</f>
        <v>1.5025993687891814</v>
      </c>
      <c r="F71" s="2"/>
      <c r="G71" s="2">
        <f>PTR!H45</f>
        <v>2.1</v>
      </c>
      <c r="H71" s="2">
        <f>GNP_FRED!G80</f>
        <v>1.3986455886844551</v>
      </c>
      <c r="I71" s="2">
        <f>infl_pce!G80</f>
        <v>1.5112148046025675</v>
      </c>
      <c r="J71" s="2">
        <f>[1]Sheet1!$D62</f>
        <v>1.8836065530776978</v>
      </c>
      <c r="K71" s="2">
        <f>[1]Sheet1!$E62</f>
        <v>1.9190977811813354</v>
      </c>
      <c r="L71" s="2">
        <f t="shared" si="3"/>
        <v>2.1</v>
      </c>
    </row>
    <row r="72" spans="1:12">
      <c r="A72">
        <v>2011</v>
      </c>
      <c r="B72" s="2">
        <f>infl_gdp!N79</f>
        <v>2.4023181903159552</v>
      </c>
      <c r="C72" s="2"/>
      <c r="D72" s="2">
        <f>infl_cpi!H82</f>
        <v>3.7561739991019749</v>
      </c>
      <c r="E72" s="2">
        <f>'SPF-PGDP'!R50</f>
        <v>1.8873755837788719</v>
      </c>
      <c r="F72" s="2"/>
      <c r="G72" s="2">
        <f>PTR!H46</f>
        <v>2.25</v>
      </c>
      <c r="H72" s="2">
        <f>GNP_FRED!G81</f>
        <v>2.4076362994276845</v>
      </c>
      <c r="I72" s="2">
        <f>infl_pce!G81</f>
        <v>2.9596740493104789</v>
      </c>
      <c r="J72" s="2">
        <f>[1]Sheet1!$D63</f>
        <v>1.869556188583374</v>
      </c>
      <c r="K72" s="2">
        <f>[1]Sheet1!$E63</f>
        <v>1.8913136720657349</v>
      </c>
      <c r="L72" s="2">
        <f t="shared" si="3"/>
        <v>2.25</v>
      </c>
    </row>
    <row r="73" spans="1:12">
      <c r="A73">
        <v>2012</v>
      </c>
      <c r="B73" s="2">
        <f>infl_gdp!N80</f>
        <v>1.6582991023885718</v>
      </c>
      <c r="C73" s="2"/>
      <c r="D73" s="2">
        <f>infl_cpi!H83</f>
        <v>1.6977843722584263</v>
      </c>
      <c r="E73" s="2">
        <f>'SPF-PGDP'!R51</f>
        <v>1.8588000889758982</v>
      </c>
      <c r="F73" s="2"/>
      <c r="G73" s="2">
        <f>PTR!H47</f>
        <v>2.2000000000000002</v>
      </c>
      <c r="H73" s="2">
        <f>GNP_FRED!G82</f>
        <v>1.6562706019574991</v>
      </c>
      <c r="I73" s="2">
        <f>infl_pce!G82</f>
        <v>1.5331851896948745</v>
      </c>
      <c r="J73" s="2">
        <f>[1]Sheet1!$D64</f>
        <v>1.86326003074646</v>
      </c>
      <c r="K73" s="2">
        <f>[1]Sheet1!$E64</f>
        <v>1.8730099201202393</v>
      </c>
      <c r="L73" s="2">
        <f t="shared" si="3"/>
        <v>2.2000000000000002</v>
      </c>
    </row>
    <row r="74" spans="1:12">
      <c r="A74">
        <v>2013</v>
      </c>
      <c r="B74" s="2">
        <f>infl_gdp!N81</f>
        <v>1.6721540456948958</v>
      </c>
      <c r="C74" s="2"/>
      <c r="D74" s="2">
        <f>infl_cpi!H84</f>
        <v>1.5533587112275704</v>
      </c>
      <c r="E74" s="2">
        <f>'SPF-PGDP'!R52</f>
        <v>1.8131350309691152</v>
      </c>
      <c r="F74" s="2"/>
      <c r="G74" s="2">
        <f>PTR!H48</f>
        <v>2</v>
      </c>
      <c r="H74" s="2">
        <f>GNP_FRED!G83</f>
        <v>1.6701919623258954</v>
      </c>
      <c r="I74" s="2">
        <f>infl_pce!G83</f>
        <v>1.4041013751199261</v>
      </c>
      <c r="J74" s="2">
        <f>[1]Sheet1!$D65</f>
        <v>1.8638075590133667</v>
      </c>
      <c r="K74" s="2">
        <f>[1]Sheet1!$E65</f>
        <v>1.8629597425460815</v>
      </c>
      <c r="L74" s="2">
        <f t="shared" si="3"/>
        <v>2</v>
      </c>
    </row>
    <row r="75" spans="1:12">
      <c r="A75">
        <v>2014</v>
      </c>
      <c r="B75" s="2">
        <f>infl_gdp!N82</f>
        <v>2.0322650285557353</v>
      </c>
      <c r="C75" s="2"/>
      <c r="D75" s="2">
        <f>infl_cpi!H85</f>
        <v>1.7831538919817147</v>
      </c>
      <c r="E75" s="2">
        <f>'SPF-PGDP'!R53</f>
        <v>1.9660189932282801</v>
      </c>
      <c r="F75" s="2"/>
      <c r="G75" s="2">
        <f>PTR!H49</f>
        <v>2</v>
      </c>
      <c r="H75" s="2">
        <f>GNP_FRED!G84</f>
        <v>2.0343074718847554</v>
      </c>
      <c r="I75" s="2">
        <f>infl_pce!G84</f>
        <v>1.6931279504085017</v>
      </c>
      <c r="J75" s="2">
        <f>[1]Sheet1!$D66</f>
        <v>1.8702560663223267</v>
      </c>
      <c r="K75" s="2">
        <f>[1]Sheet1!$E66</f>
        <v>1.8602702617645264</v>
      </c>
      <c r="L75" s="2">
        <f t="shared" si="3"/>
        <v>2</v>
      </c>
    </row>
    <row r="76" spans="1:12">
      <c r="A76">
        <v>2015</v>
      </c>
      <c r="B76" s="2">
        <f>infl_gdp!N83</f>
        <v>0.97329217038384375</v>
      </c>
      <c r="C76" s="2"/>
      <c r="D76" s="2">
        <f>infl_cpi!H86</f>
        <v>0.1095034118294258</v>
      </c>
      <c r="E76" s="2">
        <f>'SPF-PGDP'!R54</f>
        <v>1.7656127709569924</v>
      </c>
      <c r="F76" s="2"/>
      <c r="G76" s="2">
        <f>PTR!H50</f>
        <v>2</v>
      </c>
      <c r="H76" s="2">
        <f>GNP_FRED!G85</f>
        <v>0.96465496513584714</v>
      </c>
      <c r="I76" s="2">
        <f>infl_pce!G85</f>
        <v>0.19576109393624197</v>
      </c>
      <c r="J76" s="2">
        <f>[1]Sheet1!$D67</f>
        <v>1.8811244964599609</v>
      </c>
      <c r="K76" s="2">
        <f>[1]Sheet1!$E67</f>
        <v>1.8642942905426025</v>
      </c>
      <c r="L76" s="2">
        <f t="shared" si="3"/>
        <v>2</v>
      </c>
    </row>
    <row r="77" spans="1:12">
      <c r="A77">
        <v>2016</v>
      </c>
      <c r="B77" s="2">
        <f>infl_gdp!N84</f>
        <v>0.89533189191248752</v>
      </c>
      <c r="C77" s="2"/>
      <c r="D77" s="2">
        <f>infl_cpi!H87</f>
        <v>1.1176153808494904</v>
      </c>
      <c r="E77" s="2">
        <f>'SPF-PGDP'!R55</f>
        <v>1.8891574894798202</v>
      </c>
      <c r="F77" s="2"/>
      <c r="G77" s="2">
        <f>PTR!H51</f>
        <v>2</v>
      </c>
      <c r="H77" s="2">
        <f>GNP_FRED!G86</f>
        <v>0.89352054716227425</v>
      </c>
      <c r="I77" s="2">
        <f>infl_pce!G86</f>
        <v>0.95754867539101785</v>
      </c>
      <c r="J77" s="2">
        <f>[1]Sheet1!$D68</f>
        <v>1.895929217338562</v>
      </c>
      <c r="K77" s="2">
        <f>[1]Sheet1!$E68</f>
        <v>1.8730036020278931</v>
      </c>
      <c r="L77" s="2">
        <f t="shared" si="3"/>
        <v>2</v>
      </c>
    </row>
    <row r="78" spans="1:12">
      <c r="A78">
        <v>2017</v>
      </c>
      <c r="B78" s="2">
        <f>infl_gdp!N85</f>
        <v>1.8701205524455089</v>
      </c>
      <c r="C78" s="2"/>
      <c r="D78" s="2">
        <f>infl_cpi!H88</f>
        <v>1.9669251146416267</v>
      </c>
      <c r="E78" s="2">
        <f>'SPF-PGDP'!R56</f>
        <v>1.9431171465351449</v>
      </c>
      <c r="F78" s="2"/>
      <c r="G78" s="2">
        <f>PTR!H52</f>
        <v>2</v>
      </c>
      <c r="H78" s="2">
        <f>GNP_FRED!G87</f>
        <v>1.8694059443332467</v>
      </c>
      <c r="I78" s="2">
        <f>infl_pce!G87</f>
        <v>1.6852048783759122</v>
      </c>
      <c r="J78" s="2">
        <f>[1]Sheet1!$D69</f>
        <v>1.9130754470825195</v>
      </c>
      <c r="K78" s="2">
        <f>[1]Sheet1!$E69</f>
        <v>1.8865238428115845</v>
      </c>
      <c r="L78" s="2">
        <f t="shared" si="3"/>
        <v>2</v>
      </c>
    </row>
    <row r="79" spans="1:12">
      <c r="A79">
        <v>2018</v>
      </c>
      <c r="B79" s="2">
        <f>infl_gdp!N86</f>
        <v>2.519692336206103</v>
      </c>
      <c r="C79" s="2"/>
      <c r="D79" s="2">
        <f>infl_cpi!H89</f>
        <v>2.6409396519445849</v>
      </c>
      <c r="E79" s="2">
        <f>'SPF-PGDP'!R57</f>
        <v>2.2248576464758862</v>
      </c>
      <c r="F79" s="2"/>
      <c r="G79" s="2">
        <f>PTR!H53</f>
        <v>2</v>
      </c>
      <c r="H79" s="2">
        <f>GNP_FRED!G88</f>
        <v>2.5190924594053588</v>
      </c>
      <c r="I79" s="2">
        <f>infl_pce!G88</f>
        <v>2.271570973638104</v>
      </c>
      <c r="J79" s="2">
        <f>[1]Sheet1!$D70</f>
        <v>1.930909276008606</v>
      </c>
      <c r="K79" s="2">
        <f>[1]Sheet1!$E70</f>
        <v>1.9032928943634033</v>
      </c>
      <c r="L79" s="2">
        <f t="shared" si="3"/>
        <v>2</v>
      </c>
    </row>
    <row r="80" spans="1:12">
      <c r="A80">
        <v>2019</v>
      </c>
      <c r="B80" s="2">
        <f>infl_gdp!N87</f>
        <v>1.7364343888130573</v>
      </c>
      <c r="C80" s="2"/>
      <c r="D80" s="2">
        <f>infl_cpi!H90</f>
        <v>1.7574885241828264</v>
      </c>
      <c r="E80" s="2">
        <f>'SPF-PGDP'!R58</f>
        <v>1.9786157941437343</v>
      </c>
      <c r="F80" s="2"/>
      <c r="G80" s="2">
        <f>PTR!H54</f>
        <v>2</v>
      </c>
      <c r="H80" s="2">
        <f>GNP_FRED!G89</f>
        <v>1.7330536821740461</v>
      </c>
      <c r="I80" s="2">
        <f>infl_pce!G89</f>
        <v>1.4656975190927568</v>
      </c>
      <c r="J80" s="2">
        <f>[1]Sheet1!$D71</f>
        <v>1.9480456113815308</v>
      </c>
      <c r="K80" s="2">
        <f>[1]Sheet1!$E71</f>
        <v>1.9215093851089478</v>
      </c>
      <c r="L80" s="2">
        <f t="shared" si="3"/>
        <v>2</v>
      </c>
    </row>
    <row r="81" spans="1:12">
      <c r="A81">
        <v>2020</v>
      </c>
      <c r="B81" s="2">
        <f>infl_gdp!N88</f>
        <v>1.2625499777876525</v>
      </c>
      <c r="C81" s="2"/>
      <c r="D81" s="2">
        <f>infl_cpi!H91</f>
        <v>1.2223855937486761</v>
      </c>
      <c r="E81" s="2">
        <f>'SPF-PGDP'!R59</f>
        <v>1.5175550335493337</v>
      </c>
      <c r="F81" s="2"/>
      <c r="G81" s="2">
        <f>PTR!H55</f>
        <v>1.85</v>
      </c>
      <c r="H81" s="2">
        <f>GNP_FRED!G90</f>
        <v>1.2636517937279379</v>
      </c>
      <c r="I81" s="2">
        <f>infl_pce!G90</f>
        <v>1.0958779734882906</v>
      </c>
      <c r="J81" s="2">
        <f>[1]Sheet1!$D72</f>
        <v>1.9659907817840576</v>
      </c>
      <c r="K81" s="2">
        <f>[1]Sheet1!$E72</f>
        <v>1.9382020235061646</v>
      </c>
      <c r="L81" s="2">
        <f t="shared" si="3"/>
        <v>1.85</v>
      </c>
    </row>
    <row r="82" spans="1:12">
      <c r="A82">
        <v>2021</v>
      </c>
      <c r="B82" s="2">
        <f>infl_gdp!N89</f>
        <v>5.0372463170455628</v>
      </c>
      <c r="C82" s="2"/>
      <c r="D82" s="2">
        <f>infl_cpi!H92</f>
        <v>5.3356927187125702</v>
      </c>
      <c r="E82" s="2">
        <f>'SPF-PGDP'!R60</f>
        <v>2.2511399857865211</v>
      </c>
      <c r="F82" s="2"/>
      <c r="G82" s="2">
        <f>PTR!H56</f>
        <v>2.2000000000000002</v>
      </c>
      <c r="H82" s="2">
        <f>GNP_FRED!G91</f>
        <v>5.032776671083683</v>
      </c>
      <c r="I82" s="2">
        <f>infl_pce!G91</f>
        <v>4.5219000062866721</v>
      </c>
      <c r="J82" s="2">
        <f>[1]Sheet1!$D73</f>
        <v>1.9865701198577881</v>
      </c>
      <c r="K82" s="2">
        <f>[1]Sheet1!$E73</f>
        <v>1.9547022581100464</v>
      </c>
      <c r="L82" s="2">
        <f t="shared" si="3"/>
        <v>2.2000000000000002</v>
      </c>
    </row>
    <row r="83" spans="1:12">
      <c r="A83">
        <v>2022</v>
      </c>
      <c r="B83" s="2">
        <f>infl_gdp!N90</f>
        <v>7.1479885057471382</v>
      </c>
      <c r="C83" s="2"/>
      <c r="D83" s="2">
        <f>infl_cpi!H93</f>
        <v>8.3294756846311593</v>
      </c>
      <c r="E83" s="2">
        <f>'SPF-PGDP'!R61</f>
        <v>3.0528252307832071</v>
      </c>
      <c r="F83" s="2"/>
      <c r="G83" s="2">
        <f>PTR!H57</f>
        <v>2.4500000000000002</v>
      </c>
      <c r="H83" s="2">
        <f>GNP_FRED!G92</f>
        <v>7.1460798074995058</v>
      </c>
      <c r="I83" s="2">
        <f>infl_pce!G92</f>
        <v>6.3111134024161908</v>
      </c>
      <c r="J83" s="2"/>
      <c r="K83" s="2"/>
      <c r="L83" s="2">
        <f>G83</f>
        <v>2.4500000000000002</v>
      </c>
    </row>
    <row r="84" spans="1:12">
      <c r="B84" s="2"/>
      <c r="E8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8B8D-E782-4BAC-998E-4FD2BC50A8B8}">
  <sheetPr>
    <tabColor rgb="FFFF0000"/>
  </sheetPr>
  <dimension ref="A1:J27"/>
  <sheetViews>
    <sheetView zoomScale="80" zoomScaleNormal="80" workbookViewId="0"/>
  </sheetViews>
  <sheetFormatPr defaultRowHeight="14.4"/>
  <sheetData>
    <row r="1" spans="1:10" ht="15" customHeight="1">
      <c r="A1" t="s">
        <v>350</v>
      </c>
      <c r="B1" t="s">
        <v>1</v>
      </c>
      <c r="C1" t="s">
        <v>326</v>
      </c>
      <c r="D1" t="s">
        <v>351</v>
      </c>
      <c r="E1" t="s">
        <v>337</v>
      </c>
      <c r="F1" t="s">
        <v>336</v>
      </c>
      <c r="G1" t="s">
        <v>335</v>
      </c>
      <c r="H1" t="s">
        <v>334</v>
      </c>
      <c r="I1" t="s">
        <v>333</v>
      </c>
      <c r="J1" t="s">
        <v>303</v>
      </c>
    </row>
    <row r="2" spans="1:10">
      <c r="A2">
        <v>1</v>
      </c>
      <c r="B2">
        <v>1970</v>
      </c>
      <c r="C2">
        <v>2</v>
      </c>
      <c r="D2">
        <v>21.577000000000002</v>
      </c>
      <c r="E2" s="62">
        <f>'SPF-PGDP'!D8</f>
        <v>134</v>
      </c>
      <c r="F2" s="62">
        <f>'SPF-PGDP'!E8</f>
        <v>135</v>
      </c>
      <c r="G2" s="62">
        <f>'SPF-PGDP'!F8</f>
        <v>136</v>
      </c>
      <c r="H2" s="62">
        <f>'SPF-PGDP'!G8</f>
        <v>137</v>
      </c>
      <c r="I2" s="62">
        <f>'SPF-PGDP'!H8</f>
        <v>138</v>
      </c>
      <c r="J2">
        <f>PTR!B11</f>
        <v>2.6787000000000001</v>
      </c>
    </row>
    <row r="3" spans="1:10">
      <c r="A3">
        <v>2</v>
      </c>
      <c r="B3">
        <v>1970</v>
      </c>
      <c r="C3">
        <v>3</v>
      </c>
      <c r="D3">
        <v>21.754000000000001</v>
      </c>
      <c r="E3" s="62">
        <f>'SPF-PGDP'!D9</f>
        <v>135</v>
      </c>
      <c r="F3" s="62">
        <f>'SPF-PGDP'!E9</f>
        <v>136</v>
      </c>
      <c r="G3" s="62">
        <f>'SPF-PGDP'!F9</f>
        <v>137.5</v>
      </c>
      <c r="H3" s="62">
        <f>'SPF-PGDP'!G9</f>
        <v>139</v>
      </c>
      <c r="I3" s="62">
        <f>'SPF-PGDP'!H9</f>
        <v>140</v>
      </c>
      <c r="J3">
        <f>PTR!B12</f>
        <v>2.8353000000000002</v>
      </c>
    </row>
    <row r="4" spans="1:10">
      <c r="A4">
        <v>3</v>
      </c>
      <c r="B4">
        <v>1970</v>
      </c>
      <c r="C4">
        <v>4</v>
      </c>
      <c r="D4">
        <v>22.042000000000002</v>
      </c>
      <c r="E4" s="62">
        <f>'SPF-PGDP'!D10</f>
        <v>136.94999999999999</v>
      </c>
      <c r="F4" s="62">
        <f>'SPF-PGDP'!E10</f>
        <v>138.19999999999999</v>
      </c>
      <c r="G4" s="62">
        <f>'SPF-PGDP'!F10</f>
        <v>139.5</v>
      </c>
      <c r="H4" s="62">
        <f>'SPF-PGDP'!G10</f>
        <v>140.6</v>
      </c>
      <c r="I4" s="62">
        <f>'SPF-PGDP'!H10</f>
        <v>141.80000000000001</v>
      </c>
      <c r="J4">
        <f>PTR!B13</f>
        <v>3.0975999999999999</v>
      </c>
    </row>
    <row r="5" spans="1:10">
      <c r="A5">
        <v>4</v>
      </c>
      <c r="B5">
        <v>1971</v>
      </c>
      <c r="C5">
        <v>1</v>
      </c>
      <c r="D5">
        <v>22.376000000000001</v>
      </c>
      <c r="E5" s="62">
        <f>'SPF-PGDP'!D11</f>
        <v>138.80000000000001</v>
      </c>
      <c r="F5" s="62">
        <f>'SPF-PGDP'!E11</f>
        <v>140</v>
      </c>
      <c r="G5" s="62">
        <f>'SPF-PGDP'!F11</f>
        <v>141.30000000000001</v>
      </c>
      <c r="H5" s="62">
        <f>'SPF-PGDP'!G11</f>
        <v>142.5</v>
      </c>
      <c r="I5" s="62">
        <f>'SPF-PGDP'!H11</f>
        <v>143.69999999999999</v>
      </c>
      <c r="J5">
        <f>PTR!B14</f>
        <v>3.0975999999999999</v>
      </c>
    </row>
    <row r="6" spans="1:10">
      <c r="A6">
        <v>5</v>
      </c>
      <c r="B6">
        <v>1971</v>
      </c>
      <c r="C6">
        <v>2</v>
      </c>
      <c r="D6">
        <v>22.67</v>
      </c>
      <c r="E6" s="62">
        <f>'SPF-PGDP'!D12</f>
        <v>140.5</v>
      </c>
      <c r="F6" s="62">
        <f>'SPF-PGDP'!E12</f>
        <v>141.9</v>
      </c>
      <c r="G6" s="62">
        <f>'SPF-PGDP'!F12</f>
        <v>143</v>
      </c>
      <c r="H6" s="62">
        <f>'SPF-PGDP'!G12</f>
        <v>144.19999999999999</v>
      </c>
      <c r="I6" s="62">
        <f>'SPF-PGDP'!H12</f>
        <v>145.30000000000001</v>
      </c>
      <c r="J6">
        <f>PTR!B15</f>
        <v>3.0975999999999999</v>
      </c>
    </row>
    <row r="7" spans="1:10">
      <c r="A7">
        <v>6</v>
      </c>
      <c r="B7">
        <v>1971</v>
      </c>
      <c r="C7">
        <v>3</v>
      </c>
      <c r="D7">
        <v>22.901</v>
      </c>
      <c r="E7" s="62">
        <f>'SPF-PGDP'!D13</f>
        <v>143.5</v>
      </c>
      <c r="F7" s="62">
        <f>'SPF-PGDP'!E13</f>
        <v>144.80000000000001</v>
      </c>
      <c r="G7" s="62">
        <f>'SPF-PGDP'!F13</f>
        <v>145.69999999999999</v>
      </c>
      <c r="H7" s="62">
        <f>'SPF-PGDP'!G13</f>
        <v>147</v>
      </c>
      <c r="I7" s="62">
        <f>'SPF-PGDP'!H13</f>
        <v>148</v>
      </c>
      <c r="J7">
        <f>PTR!B16</f>
        <v>3.0975999999999999</v>
      </c>
    </row>
    <row r="8" spans="1:10">
      <c r="A8">
        <v>7</v>
      </c>
      <c r="B8">
        <v>1971</v>
      </c>
      <c r="C8">
        <v>4</v>
      </c>
      <c r="D8">
        <v>23.091999999999999</v>
      </c>
      <c r="E8" s="62">
        <f>'SPF-PGDP'!D14</f>
        <v>143.30000000000001</v>
      </c>
      <c r="F8" s="62">
        <f>'SPF-PGDP'!E14</f>
        <v>144.5</v>
      </c>
      <c r="G8" s="62">
        <f>'SPF-PGDP'!F14</f>
        <v>145.69999999999999</v>
      </c>
      <c r="H8" s="62">
        <f>'SPF-PGDP'!G14</f>
        <v>146.9</v>
      </c>
      <c r="I8" s="62">
        <f>'SPF-PGDP'!H14</f>
        <v>148.19999999999999</v>
      </c>
      <c r="J8">
        <f>PTR!B17</f>
        <v>3.4937</v>
      </c>
    </row>
    <row r="9" spans="1:10">
      <c r="A9">
        <v>8</v>
      </c>
      <c r="B9">
        <v>1972</v>
      </c>
      <c r="C9">
        <v>1</v>
      </c>
      <c r="D9">
        <v>23.443000000000001</v>
      </c>
      <c r="E9" s="62">
        <f>'SPF-PGDP'!D15</f>
        <v>144.1</v>
      </c>
      <c r="F9" s="62">
        <f>'SPF-PGDP'!E15</f>
        <v>145.30000000000001</v>
      </c>
      <c r="G9" s="62">
        <f>'SPF-PGDP'!F15</f>
        <v>146.5</v>
      </c>
      <c r="H9" s="62">
        <f>'SPF-PGDP'!G15</f>
        <v>147.80000000000001</v>
      </c>
      <c r="I9" s="62">
        <f>'SPF-PGDP'!H15</f>
        <v>149.19999999999999</v>
      </c>
      <c r="J9">
        <f>PTR!B18</f>
        <v>3.4937</v>
      </c>
    </row>
    <row r="10" spans="1:10">
      <c r="A10">
        <v>9</v>
      </c>
      <c r="B10">
        <v>1972</v>
      </c>
      <c r="C10">
        <v>2</v>
      </c>
      <c r="D10">
        <v>23.588999999999999</v>
      </c>
      <c r="E10" s="62">
        <f>'SPF-PGDP'!D16</f>
        <v>146.19999999999999</v>
      </c>
      <c r="F10" s="62">
        <f>'SPF-PGDP'!E16</f>
        <v>147.4</v>
      </c>
      <c r="G10" s="62">
        <f>'SPF-PGDP'!F16</f>
        <v>148.6</v>
      </c>
      <c r="H10" s="62">
        <f>'SPF-PGDP'!G16</f>
        <v>150</v>
      </c>
      <c r="I10" s="62">
        <f>'SPF-PGDP'!H16</f>
        <v>151.15</v>
      </c>
      <c r="J10">
        <f>PTR!B19</f>
        <v>3.4937</v>
      </c>
    </row>
    <row r="11" spans="1:10">
      <c r="A11">
        <v>10</v>
      </c>
      <c r="B11">
        <v>1972</v>
      </c>
      <c r="C11">
        <v>3</v>
      </c>
      <c r="D11">
        <v>23.815000000000001</v>
      </c>
      <c r="E11" s="62">
        <f>'SPF-PGDP'!D17</f>
        <v>146.69999999999999</v>
      </c>
      <c r="F11" s="62">
        <f>'SPF-PGDP'!E17</f>
        <v>147.94999999999999</v>
      </c>
      <c r="G11" s="62">
        <f>'SPF-PGDP'!F17</f>
        <v>149.30000000000001</v>
      </c>
      <c r="H11" s="62">
        <f>'SPF-PGDP'!G17</f>
        <v>150.6</v>
      </c>
      <c r="I11" s="62">
        <f>'SPF-PGDP'!H17</f>
        <v>152</v>
      </c>
      <c r="J11">
        <f>PTR!B20</f>
        <v>3.4937</v>
      </c>
    </row>
    <row r="12" spans="1:10">
      <c r="A12">
        <v>11</v>
      </c>
      <c r="B12">
        <v>1972</v>
      </c>
      <c r="C12">
        <v>4</v>
      </c>
      <c r="D12">
        <v>24.117999999999999</v>
      </c>
      <c r="E12" s="62">
        <f>'SPF-PGDP'!D18</f>
        <v>147.30000000000001</v>
      </c>
      <c r="F12" s="62">
        <f>'SPF-PGDP'!E18</f>
        <v>148.80000000000001</v>
      </c>
      <c r="G12" s="62">
        <f>'SPF-PGDP'!F18</f>
        <v>150</v>
      </c>
      <c r="H12" s="62">
        <f>'SPF-PGDP'!G18</f>
        <v>151.30000000000001</v>
      </c>
      <c r="I12" s="62">
        <f>'SPF-PGDP'!H18</f>
        <v>152.75</v>
      </c>
      <c r="J12">
        <f>PTR!B21</f>
        <v>3.9173</v>
      </c>
    </row>
    <row r="13" spans="1:10">
      <c r="A13">
        <v>12</v>
      </c>
      <c r="B13">
        <v>1973</v>
      </c>
      <c r="C13">
        <v>1</v>
      </c>
      <c r="D13">
        <v>24.396000000000001</v>
      </c>
      <c r="E13" s="62">
        <f>'SPF-PGDP'!D19</f>
        <v>148.9</v>
      </c>
      <c r="F13" s="62">
        <f>'SPF-PGDP'!E19</f>
        <v>150.19999999999999</v>
      </c>
      <c r="G13" s="62">
        <f>'SPF-PGDP'!F19</f>
        <v>151.6</v>
      </c>
      <c r="H13" s="62">
        <f>'SPF-PGDP'!G19</f>
        <v>153</v>
      </c>
      <c r="I13" s="62">
        <f>'SPF-PGDP'!H19</f>
        <v>154.5</v>
      </c>
      <c r="J13">
        <f>PTR!B22</f>
        <v>3.9173</v>
      </c>
    </row>
    <row r="14" spans="1:10">
      <c r="A14">
        <v>13</v>
      </c>
      <c r="B14">
        <v>1973</v>
      </c>
      <c r="C14">
        <v>2</v>
      </c>
      <c r="D14">
        <v>24.771000000000001</v>
      </c>
      <c r="E14" s="62">
        <f>'SPF-PGDP'!D20</f>
        <v>151.1</v>
      </c>
      <c r="F14" s="62">
        <f>'SPF-PGDP'!E20</f>
        <v>152.69999999999999</v>
      </c>
      <c r="G14" s="62">
        <f>'SPF-PGDP'!F20</f>
        <v>154</v>
      </c>
      <c r="H14" s="62">
        <f>'SPF-PGDP'!G20</f>
        <v>155.5</v>
      </c>
      <c r="I14" s="62">
        <f>'SPF-PGDP'!H20</f>
        <v>156.80000000000001</v>
      </c>
      <c r="J14">
        <f>PTR!B23</f>
        <v>3.9173</v>
      </c>
    </row>
    <row r="15" spans="1:10">
      <c r="A15">
        <v>14</v>
      </c>
      <c r="B15">
        <v>1973</v>
      </c>
      <c r="C15">
        <v>3</v>
      </c>
      <c r="D15">
        <v>25.254000000000001</v>
      </c>
      <c r="E15" s="62">
        <f>'SPF-PGDP'!D21</f>
        <v>156.1</v>
      </c>
      <c r="F15" s="62">
        <f>'SPF-PGDP'!E21</f>
        <v>158</v>
      </c>
      <c r="G15" s="62">
        <f>'SPF-PGDP'!F21</f>
        <v>159.55000000000001</v>
      </c>
      <c r="H15" s="62">
        <f>'SPF-PGDP'!G21</f>
        <v>161.1</v>
      </c>
      <c r="I15" s="62">
        <f>'SPF-PGDP'!H21</f>
        <v>162.5</v>
      </c>
      <c r="J15">
        <f>PTR!B24</f>
        <v>3.9173</v>
      </c>
    </row>
    <row r="16" spans="1:10">
      <c r="A16">
        <v>15</v>
      </c>
      <c r="B16">
        <v>1973</v>
      </c>
      <c r="C16">
        <v>4</v>
      </c>
      <c r="D16">
        <v>25.757000000000001</v>
      </c>
      <c r="E16" s="62">
        <f>'SPF-PGDP'!D22</f>
        <v>157.5</v>
      </c>
      <c r="F16" s="62">
        <f>'SPF-PGDP'!E22</f>
        <v>159.80000000000001</v>
      </c>
      <c r="G16" s="62">
        <f>'SPF-PGDP'!F22</f>
        <v>162</v>
      </c>
      <c r="H16" s="62">
        <f>'SPF-PGDP'!G22</f>
        <v>164</v>
      </c>
      <c r="I16" s="62">
        <f>'SPF-PGDP'!H22</f>
        <v>165.95</v>
      </c>
      <c r="J16">
        <f>PTR!B25</f>
        <v>3.9173</v>
      </c>
    </row>
    <row r="17" spans="1:10">
      <c r="A17">
        <v>16</v>
      </c>
      <c r="B17">
        <v>1974</v>
      </c>
      <c r="C17">
        <v>1</v>
      </c>
      <c r="D17">
        <v>26.242999999999999</v>
      </c>
      <c r="E17" s="62">
        <f>'SPF-PGDP'!D23</f>
        <v>161</v>
      </c>
      <c r="F17" s="62">
        <f>'SPF-PGDP'!E23</f>
        <v>163.6</v>
      </c>
      <c r="G17" s="62">
        <f>'SPF-PGDP'!F23</f>
        <v>166</v>
      </c>
      <c r="H17" s="62">
        <f>'SPF-PGDP'!G23</f>
        <v>168</v>
      </c>
      <c r="I17" s="62">
        <f>'SPF-PGDP'!H23</f>
        <v>170.1</v>
      </c>
      <c r="J17">
        <f>PTR!B26</f>
        <v>4.2110333333333303</v>
      </c>
    </row>
    <row r="18" spans="1:10">
      <c r="A18">
        <v>17</v>
      </c>
      <c r="B18">
        <v>1974</v>
      </c>
      <c r="C18">
        <v>2</v>
      </c>
      <c r="D18">
        <v>26.863</v>
      </c>
      <c r="E18" s="62">
        <f>'SPF-PGDP'!D24</f>
        <v>165.7</v>
      </c>
      <c r="F18" s="62">
        <f>'SPF-PGDP'!E24</f>
        <v>168.4</v>
      </c>
      <c r="G18" s="62">
        <f>'SPF-PGDP'!F24</f>
        <v>171</v>
      </c>
      <c r="H18" s="62">
        <f>'SPF-PGDP'!G24</f>
        <v>173.5</v>
      </c>
      <c r="I18" s="62">
        <f>'SPF-PGDP'!H24</f>
        <v>175</v>
      </c>
      <c r="J18">
        <f>PTR!B27</f>
        <v>4.8897333333333304</v>
      </c>
    </row>
    <row r="19" spans="1:10">
      <c r="A19">
        <v>18</v>
      </c>
      <c r="B19">
        <v>1974</v>
      </c>
      <c r="C19">
        <v>3</v>
      </c>
      <c r="D19">
        <v>27.65</v>
      </c>
      <c r="E19" s="62">
        <f>'SPF-PGDP'!D25</f>
        <v>170.5</v>
      </c>
      <c r="F19" s="62">
        <f>'SPF-PGDP'!E25</f>
        <v>173.85</v>
      </c>
      <c r="G19" s="62">
        <f>'SPF-PGDP'!F25</f>
        <v>176.7</v>
      </c>
      <c r="H19" s="62">
        <f>'SPF-PGDP'!G25</f>
        <v>179.75</v>
      </c>
      <c r="I19" s="63">
        <f>H19*(1+((H19/G19)-1))</f>
        <v>182.85264572722127</v>
      </c>
      <c r="J19">
        <f>PTR!B28</f>
        <v>5.0721999999999996</v>
      </c>
    </row>
    <row r="20" spans="1:10">
      <c r="A20">
        <v>19</v>
      </c>
      <c r="B20">
        <v>1974</v>
      </c>
      <c r="C20">
        <v>4</v>
      </c>
      <c r="D20">
        <v>28.463000000000001</v>
      </c>
      <c r="E20" s="62">
        <f>'SPF-PGDP'!D26</f>
        <v>176.4</v>
      </c>
      <c r="F20" s="62">
        <f>'SPF-PGDP'!E26</f>
        <v>180.25</v>
      </c>
      <c r="G20" s="62">
        <f>'SPF-PGDP'!F26</f>
        <v>183.7</v>
      </c>
      <c r="H20" s="62">
        <f>'SPF-PGDP'!G26</f>
        <v>186.95</v>
      </c>
      <c r="I20" s="62">
        <f>'SPF-PGDP'!H26</f>
        <v>189.95</v>
      </c>
      <c r="J20">
        <f>PTR!B29</f>
        <v>5.0721999999999996</v>
      </c>
    </row>
    <row r="21" spans="1:10">
      <c r="A21">
        <v>20</v>
      </c>
      <c r="B21">
        <v>1975</v>
      </c>
      <c r="C21">
        <v>1</v>
      </c>
      <c r="D21">
        <v>29.11</v>
      </c>
      <c r="E21" s="62">
        <f>'SPF-PGDP'!D27</f>
        <v>181.6</v>
      </c>
      <c r="F21" s="62">
        <f>'SPF-PGDP'!E27</f>
        <v>185.3</v>
      </c>
      <c r="G21" s="62">
        <f>'SPF-PGDP'!F27</f>
        <v>188.7</v>
      </c>
      <c r="H21" s="62">
        <f>'SPF-PGDP'!G27</f>
        <v>191.8</v>
      </c>
      <c r="I21" s="62">
        <f>'SPF-PGDP'!H27</f>
        <v>194.75</v>
      </c>
      <c r="J21">
        <f>PTR!B30</f>
        <v>5.0721999999999996</v>
      </c>
    </row>
    <row r="22" spans="1:10">
      <c r="A22">
        <v>21</v>
      </c>
      <c r="B22">
        <v>1975</v>
      </c>
      <c r="C22">
        <v>2</v>
      </c>
      <c r="D22">
        <v>29.542999999999999</v>
      </c>
      <c r="E22" s="62">
        <f>'SPF-PGDP'!D28</f>
        <v>184.2</v>
      </c>
      <c r="F22" s="62">
        <f>'SPF-PGDP'!E28</f>
        <v>186.9</v>
      </c>
      <c r="G22" s="62">
        <f>'SPF-PGDP'!F28</f>
        <v>189.6</v>
      </c>
      <c r="H22" s="62">
        <f>'SPF-PGDP'!G28</f>
        <v>192.1</v>
      </c>
      <c r="I22" s="62">
        <f>'SPF-PGDP'!H28</f>
        <v>194.5</v>
      </c>
      <c r="J22">
        <f>PTR!B31</f>
        <v>5.0950666666666597</v>
      </c>
    </row>
    <row r="23" spans="1:10">
      <c r="A23">
        <v>22</v>
      </c>
      <c r="B23">
        <v>1975</v>
      </c>
      <c r="C23">
        <v>3</v>
      </c>
      <c r="D23">
        <v>30.065000000000001</v>
      </c>
      <c r="E23" s="62">
        <f>'SPF-PGDP'!D29</f>
        <v>186.7</v>
      </c>
      <c r="F23" s="62">
        <f>'SPF-PGDP'!E29</f>
        <v>189.5</v>
      </c>
      <c r="G23" s="62">
        <f>'SPF-PGDP'!F29</f>
        <v>192</v>
      </c>
      <c r="H23" s="62">
        <f>'SPF-PGDP'!G29</f>
        <v>194.7</v>
      </c>
      <c r="I23" s="62">
        <f>'SPF-PGDP'!H29</f>
        <v>197.8</v>
      </c>
      <c r="J23">
        <f>PTR!B32</f>
        <v>5.1407999999999996</v>
      </c>
    </row>
    <row r="24" spans="1:10">
      <c r="A24">
        <v>23</v>
      </c>
      <c r="B24">
        <v>1975</v>
      </c>
      <c r="C24">
        <v>4</v>
      </c>
      <c r="D24">
        <v>30.568000000000001</v>
      </c>
      <c r="E24" s="62">
        <f>'SPF-PGDP'!D30</f>
        <v>189.25</v>
      </c>
      <c r="F24" s="62">
        <f>'SPF-PGDP'!E30</f>
        <v>192</v>
      </c>
      <c r="G24" s="62">
        <f>'SPF-PGDP'!F30</f>
        <v>195</v>
      </c>
      <c r="H24" s="62">
        <f>'SPF-PGDP'!G30</f>
        <v>198</v>
      </c>
      <c r="I24" s="62">
        <f>'SPF-PGDP'!H30</f>
        <v>201</v>
      </c>
      <c r="J24">
        <f>PTR!B33</f>
        <v>5.1407999999999996</v>
      </c>
    </row>
    <row r="25" spans="1:10">
      <c r="A25">
        <v>24</v>
      </c>
      <c r="B25">
        <v>1976</v>
      </c>
      <c r="C25">
        <v>1</v>
      </c>
      <c r="D25">
        <v>30.890999999999998</v>
      </c>
      <c r="E25" s="62">
        <f>'SPF-PGDP'!D31</f>
        <v>131</v>
      </c>
      <c r="F25" s="62">
        <f>'SPF-PGDP'!E31</f>
        <v>133</v>
      </c>
      <c r="G25" s="62">
        <f>'SPF-PGDP'!F31</f>
        <v>135</v>
      </c>
      <c r="H25" s="62">
        <f>'SPF-PGDP'!G31</f>
        <v>137</v>
      </c>
      <c r="I25" s="62">
        <f>'SPF-PGDP'!H31</f>
        <v>139.1</v>
      </c>
      <c r="J25">
        <f>PTR!B34</f>
        <v>4.87883333333333</v>
      </c>
    </row>
    <row r="26" spans="1:10">
      <c r="A26">
        <v>25</v>
      </c>
      <c r="B26">
        <v>1976</v>
      </c>
      <c r="C26">
        <v>2</v>
      </c>
      <c r="D26">
        <v>31.202000000000002</v>
      </c>
      <c r="E26" s="62">
        <f>'SPF-PGDP'!D32</f>
        <v>132.19999999999999</v>
      </c>
      <c r="F26" s="62">
        <f>'SPF-PGDP'!E32</f>
        <v>134.1</v>
      </c>
      <c r="G26" s="62">
        <f>'SPF-PGDP'!F32</f>
        <v>136.1</v>
      </c>
      <c r="H26" s="62">
        <f>'SPF-PGDP'!G32</f>
        <v>138.05000000000001</v>
      </c>
      <c r="I26" s="62">
        <f>'SPF-PGDP'!H32</f>
        <v>140</v>
      </c>
      <c r="J26">
        <f>PTR!B35</f>
        <v>4.40286666666666</v>
      </c>
    </row>
    <row r="27" spans="1:10">
      <c r="A27">
        <v>26</v>
      </c>
      <c r="B27">
        <v>1976</v>
      </c>
      <c r="C27">
        <v>3</v>
      </c>
      <c r="D27">
        <v>31.605</v>
      </c>
      <c r="E27" s="62">
        <f>'SPF-PGDP'!D33</f>
        <v>134.6</v>
      </c>
      <c r="F27" s="62">
        <f>'SPF-PGDP'!E33</f>
        <v>136.55000000000001</v>
      </c>
      <c r="G27" s="62">
        <f>'SPF-PGDP'!F33</f>
        <v>138.5</v>
      </c>
      <c r="H27" s="62">
        <f>'SPF-PGDP'!G33</f>
        <v>140.5</v>
      </c>
      <c r="I27" s="62">
        <f>'SPF-PGDP'!H33</f>
        <v>142.75</v>
      </c>
      <c r="J27">
        <f>PTR!B36</f>
        <v>4.4988000000000001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360-4FAE-41E1-B245-4EC12A2AEDA4}">
  <dimension ref="A1:M233"/>
  <sheetViews>
    <sheetView zoomScale="80" zoomScaleNormal="80" workbookViewId="0"/>
  </sheetViews>
  <sheetFormatPr defaultRowHeight="14.4"/>
  <sheetData>
    <row r="1" spans="1:13">
      <c r="A1" t="s">
        <v>350</v>
      </c>
      <c r="B1" t="s">
        <v>1</v>
      </c>
      <c r="C1" t="s">
        <v>326</v>
      </c>
      <c r="D1" t="s">
        <v>339</v>
      </c>
      <c r="E1" t="s">
        <v>347</v>
      </c>
      <c r="F1" t="s">
        <v>348</v>
      </c>
      <c r="G1" t="s">
        <v>349</v>
      </c>
      <c r="H1" t="s">
        <v>337</v>
      </c>
      <c r="I1" t="s">
        <v>336</v>
      </c>
      <c r="J1" t="s">
        <v>335</v>
      </c>
      <c r="K1" t="s">
        <v>334</v>
      </c>
      <c r="L1" t="s">
        <v>333</v>
      </c>
      <c r="M1" t="s">
        <v>303</v>
      </c>
    </row>
    <row r="2" spans="1:13">
      <c r="A2">
        <v>1</v>
      </c>
      <c r="B2">
        <v>1941</v>
      </c>
      <c r="C2">
        <v>1</v>
      </c>
      <c r="E2">
        <v>29.81</v>
      </c>
      <c r="F2">
        <v>14.133333333333333</v>
      </c>
    </row>
    <row r="3" spans="1:13">
      <c r="A3">
        <v>2</v>
      </c>
      <c r="B3">
        <v>1941</v>
      </c>
      <c r="C3">
        <v>2</v>
      </c>
      <c r="E3">
        <v>30.71</v>
      </c>
      <c r="F3">
        <v>14.466666666666667</v>
      </c>
    </row>
    <row r="4" spans="1:13">
      <c r="A4">
        <v>3</v>
      </c>
      <c r="B4">
        <v>1941</v>
      </c>
      <c r="C4">
        <v>3</v>
      </c>
      <c r="E4">
        <v>31.85</v>
      </c>
      <c r="F4">
        <v>14.9</v>
      </c>
    </row>
    <row r="5" spans="1:13">
      <c r="A5">
        <v>4</v>
      </c>
      <c r="B5">
        <v>1941</v>
      </c>
      <c r="C5">
        <v>4</v>
      </c>
      <c r="E5">
        <v>32.549999999999997</v>
      </c>
      <c r="F5">
        <v>15.4</v>
      </c>
    </row>
    <row r="6" spans="1:13">
      <c r="A6">
        <v>5</v>
      </c>
      <c r="B6">
        <v>1942</v>
      </c>
      <c r="C6">
        <v>1</v>
      </c>
      <c r="E6">
        <v>33.549999999999997</v>
      </c>
      <c r="F6">
        <v>15.833333333333334</v>
      </c>
    </row>
    <row r="7" spans="1:13">
      <c r="A7">
        <v>6</v>
      </c>
      <c r="B7">
        <v>1942</v>
      </c>
      <c r="C7">
        <v>2</v>
      </c>
      <c r="E7">
        <v>34.18</v>
      </c>
      <c r="F7">
        <v>16.233333333333334</v>
      </c>
    </row>
    <row r="8" spans="1:13">
      <c r="A8">
        <v>7</v>
      </c>
      <c r="B8">
        <v>1942</v>
      </c>
      <c r="C8">
        <v>3</v>
      </c>
      <c r="E8">
        <v>34.53</v>
      </c>
      <c r="F8">
        <v>16.466666666666665</v>
      </c>
    </row>
    <row r="9" spans="1:13">
      <c r="A9">
        <v>8</v>
      </c>
      <c r="B9">
        <v>1942</v>
      </c>
      <c r="C9">
        <v>4</v>
      </c>
      <c r="E9">
        <v>35.020000000000003</v>
      </c>
      <c r="F9">
        <v>16.8</v>
      </c>
    </row>
    <row r="10" spans="1:13">
      <c r="A10">
        <v>9</v>
      </c>
      <c r="B10">
        <v>1943</v>
      </c>
      <c r="C10">
        <v>1</v>
      </c>
      <c r="E10">
        <v>35.67</v>
      </c>
      <c r="F10">
        <v>17</v>
      </c>
    </row>
    <row r="11" spans="1:13">
      <c r="A11">
        <v>10</v>
      </c>
      <c r="B11">
        <v>1943</v>
      </c>
      <c r="C11">
        <v>2</v>
      </c>
      <c r="E11">
        <v>36.15</v>
      </c>
      <c r="F11">
        <v>17.466666666666665</v>
      </c>
    </row>
    <row r="12" spans="1:13">
      <c r="A12">
        <v>11</v>
      </c>
      <c r="B12">
        <v>1943</v>
      </c>
      <c r="C12">
        <v>3</v>
      </c>
      <c r="E12">
        <v>36.26</v>
      </c>
      <c r="F12">
        <v>17.366666666666667</v>
      </c>
    </row>
    <row r="13" spans="1:13">
      <c r="A13">
        <v>12</v>
      </c>
      <c r="B13">
        <v>1943</v>
      </c>
      <c r="C13">
        <v>4</v>
      </c>
      <c r="E13">
        <v>36.479999999999997</v>
      </c>
      <c r="F13">
        <v>17.399999999999999</v>
      </c>
    </row>
    <row r="14" spans="1:13">
      <c r="A14">
        <v>13</v>
      </c>
      <c r="B14">
        <v>1944</v>
      </c>
      <c r="C14">
        <v>1</v>
      </c>
      <c r="E14">
        <v>36.81</v>
      </c>
      <c r="F14">
        <v>17.399999999999999</v>
      </c>
    </row>
    <row r="15" spans="1:13">
      <c r="A15">
        <v>14</v>
      </c>
      <c r="B15">
        <v>1944</v>
      </c>
      <c r="C15">
        <v>2</v>
      </c>
      <c r="E15">
        <v>37.04</v>
      </c>
      <c r="F15">
        <v>17.533333333333335</v>
      </c>
    </row>
    <row r="16" spans="1:13">
      <c r="A16">
        <v>15</v>
      </c>
      <c r="B16">
        <v>1944</v>
      </c>
      <c r="C16">
        <v>3</v>
      </c>
      <c r="E16">
        <v>37.08</v>
      </c>
      <c r="F16">
        <v>17.7</v>
      </c>
    </row>
    <row r="17" spans="1:7">
      <c r="A17">
        <v>16</v>
      </c>
      <c r="B17">
        <v>1944</v>
      </c>
      <c r="C17">
        <v>4</v>
      </c>
      <c r="E17">
        <v>37.119999999999997</v>
      </c>
      <c r="F17">
        <v>17.733333333333334</v>
      </c>
    </row>
    <row r="18" spans="1:7">
      <c r="A18">
        <v>17</v>
      </c>
      <c r="B18">
        <v>1945</v>
      </c>
      <c r="C18">
        <v>1</v>
      </c>
      <c r="E18">
        <v>37.11</v>
      </c>
      <c r="F18">
        <v>17.8</v>
      </c>
    </row>
    <row r="19" spans="1:7">
      <c r="A19">
        <v>18</v>
      </c>
      <c r="B19">
        <v>1945</v>
      </c>
      <c r="C19">
        <v>2</v>
      </c>
      <c r="E19">
        <v>37.5</v>
      </c>
      <c r="F19">
        <v>17.933333333333334</v>
      </c>
    </row>
    <row r="20" spans="1:7">
      <c r="A20">
        <v>19</v>
      </c>
      <c r="B20">
        <v>1945</v>
      </c>
      <c r="C20">
        <v>3</v>
      </c>
      <c r="E20">
        <v>37.99</v>
      </c>
      <c r="F20">
        <v>18.100000000000001</v>
      </c>
    </row>
    <row r="21" spans="1:7">
      <c r="A21">
        <v>20</v>
      </c>
      <c r="B21">
        <v>1945</v>
      </c>
      <c r="C21">
        <v>4</v>
      </c>
      <c r="E21">
        <v>39.04</v>
      </c>
      <c r="F21">
        <v>18.133333333333333</v>
      </c>
    </row>
    <row r="22" spans="1:7">
      <c r="A22">
        <v>21</v>
      </c>
      <c r="B22">
        <v>1946</v>
      </c>
      <c r="C22">
        <v>1</v>
      </c>
      <c r="E22">
        <v>40.53</v>
      </c>
      <c r="F22">
        <v>18.2</v>
      </c>
    </row>
    <row r="23" spans="1:7">
      <c r="A23">
        <v>22</v>
      </c>
      <c r="B23">
        <v>1946</v>
      </c>
      <c r="C23">
        <v>2</v>
      </c>
      <c r="E23">
        <v>42.06</v>
      </c>
      <c r="F23">
        <v>18.533333333333335</v>
      </c>
    </row>
    <row r="24" spans="1:7">
      <c r="A24">
        <v>23</v>
      </c>
      <c r="B24">
        <v>1946</v>
      </c>
      <c r="C24">
        <v>3</v>
      </c>
      <c r="E24">
        <v>45.26</v>
      </c>
      <c r="F24">
        <v>20.133333333333333</v>
      </c>
    </row>
    <row r="25" spans="1:7">
      <c r="A25">
        <v>24</v>
      </c>
      <c r="B25">
        <v>1946</v>
      </c>
      <c r="C25">
        <v>4</v>
      </c>
      <c r="E25">
        <v>47.66</v>
      </c>
      <c r="F25">
        <v>21.2</v>
      </c>
      <c r="G25">
        <v>-5.45</v>
      </c>
    </row>
    <row r="26" spans="1:7">
      <c r="A26">
        <v>25</v>
      </c>
      <c r="B26">
        <v>1947</v>
      </c>
      <c r="C26">
        <v>1</v>
      </c>
      <c r="D26">
        <v>11.952</v>
      </c>
      <c r="E26">
        <v>48.3</v>
      </c>
      <c r="F26">
        <v>21.633333333333333</v>
      </c>
    </row>
    <row r="27" spans="1:7">
      <c r="A27">
        <v>26</v>
      </c>
      <c r="B27">
        <v>1947</v>
      </c>
      <c r="C27">
        <v>2</v>
      </c>
      <c r="D27">
        <v>12.122</v>
      </c>
      <c r="E27">
        <v>48.8</v>
      </c>
      <c r="F27">
        <v>21.933333333333334</v>
      </c>
      <c r="G27">
        <v>-6.13</v>
      </c>
    </row>
    <row r="28" spans="1:7">
      <c r="A28">
        <v>27</v>
      </c>
      <c r="B28">
        <v>1947</v>
      </c>
      <c r="C28">
        <v>3</v>
      </c>
      <c r="D28">
        <v>12.326000000000001</v>
      </c>
      <c r="E28">
        <v>49.7</v>
      </c>
      <c r="F28">
        <v>22.566666666666666</v>
      </c>
    </row>
    <row r="29" spans="1:7">
      <c r="A29">
        <v>28</v>
      </c>
      <c r="B29">
        <v>1947</v>
      </c>
      <c r="C29">
        <v>4</v>
      </c>
      <c r="D29">
        <v>12.63</v>
      </c>
      <c r="E29">
        <v>51.3</v>
      </c>
      <c r="F29">
        <v>23.166666666666668</v>
      </c>
      <c r="G29">
        <v>0.63</v>
      </c>
    </row>
    <row r="30" spans="1:7">
      <c r="A30">
        <v>29</v>
      </c>
      <c r="B30">
        <v>1948</v>
      </c>
      <c r="C30">
        <v>1</v>
      </c>
      <c r="D30">
        <v>12.731</v>
      </c>
      <c r="E30">
        <v>52.1</v>
      </c>
      <c r="F30">
        <v>23.533333333333335</v>
      </c>
    </row>
    <row r="31" spans="1:7">
      <c r="A31">
        <v>30</v>
      </c>
      <c r="B31">
        <v>1948</v>
      </c>
      <c r="C31">
        <v>2</v>
      </c>
      <c r="D31">
        <v>12.845000000000001</v>
      </c>
      <c r="E31">
        <v>52.7</v>
      </c>
      <c r="F31">
        <v>23.933333333333334</v>
      </c>
      <c r="G31">
        <v>-0.15</v>
      </c>
    </row>
    <row r="32" spans="1:7">
      <c r="A32">
        <v>31</v>
      </c>
      <c r="B32">
        <v>1948</v>
      </c>
      <c r="C32">
        <v>3</v>
      </c>
      <c r="D32">
        <v>13.083</v>
      </c>
      <c r="E32">
        <v>53.7</v>
      </c>
      <c r="F32">
        <v>24.466666666666665</v>
      </c>
    </row>
    <row r="33" spans="1:7">
      <c r="A33">
        <v>32</v>
      </c>
      <c r="B33">
        <v>1948</v>
      </c>
      <c r="C33">
        <v>4</v>
      </c>
      <c r="D33">
        <v>13.122999999999999</v>
      </c>
      <c r="E33">
        <v>53.4</v>
      </c>
      <c r="F33">
        <v>24.233333333333334</v>
      </c>
      <c r="G33">
        <v>-3.27</v>
      </c>
    </row>
    <row r="34" spans="1:7">
      <c r="A34">
        <v>33</v>
      </c>
      <c r="B34">
        <v>1949</v>
      </c>
      <c r="C34">
        <v>1</v>
      </c>
      <c r="D34">
        <v>13.053000000000001</v>
      </c>
      <c r="E34">
        <v>52.9</v>
      </c>
      <c r="F34">
        <v>23.866666666666667</v>
      </c>
    </row>
    <row r="35" spans="1:7">
      <c r="A35">
        <v>34</v>
      </c>
      <c r="B35">
        <v>1949</v>
      </c>
      <c r="C35">
        <v>2</v>
      </c>
      <c r="D35">
        <v>12.923</v>
      </c>
      <c r="E35">
        <v>52.4</v>
      </c>
      <c r="F35">
        <v>23.866666666666667</v>
      </c>
      <c r="G35">
        <v>-4.92</v>
      </c>
    </row>
    <row r="36" spans="1:7">
      <c r="A36">
        <v>35</v>
      </c>
      <c r="B36">
        <v>1949</v>
      </c>
      <c r="C36">
        <v>3</v>
      </c>
      <c r="D36">
        <v>12.863</v>
      </c>
      <c r="E36">
        <v>52.3</v>
      </c>
      <c r="F36">
        <v>23.8</v>
      </c>
    </row>
    <row r="37" spans="1:7">
      <c r="A37">
        <v>36</v>
      </c>
      <c r="B37">
        <v>1949</v>
      </c>
      <c r="C37">
        <v>4</v>
      </c>
      <c r="D37">
        <v>12.864000000000001</v>
      </c>
      <c r="E37">
        <v>52.3</v>
      </c>
      <c r="F37">
        <v>23.7</v>
      </c>
      <c r="G37">
        <v>-1.78</v>
      </c>
    </row>
    <row r="38" spans="1:7">
      <c r="A38">
        <v>37</v>
      </c>
      <c r="B38">
        <v>1950</v>
      </c>
      <c r="C38">
        <v>1</v>
      </c>
      <c r="D38">
        <v>12.845000000000001</v>
      </c>
      <c r="E38">
        <v>52.2</v>
      </c>
      <c r="F38">
        <v>23.533333333333335</v>
      </c>
    </row>
    <row r="39" spans="1:7">
      <c r="A39">
        <v>38</v>
      </c>
      <c r="B39">
        <v>1950</v>
      </c>
      <c r="C39">
        <v>2</v>
      </c>
      <c r="D39">
        <v>12.888</v>
      </c>
      <c r="E39">
        <v>52.7</v>
      </c>
      <c r="F39">
        <v>23.7</v>
      </c>
      <c r="G39">
        <v>0.36</v>
      </c>
    </row>
    <row r="40" spans="1:7">
      <c r="A40">
        <v>39</v>
      </c>
      <c r="B40">
        <v>1950</v>
      </c>
      <c r="C40">
        <v>3</v>
      </c>
      <c r="D40">
        <v>13.167999999999999</v>
      </c>
      <c r="E40">
        <v>54.2</v>
      </c>
      <c r="F40">
        <v>24.266666666666666</v>
      </c>
    </row>
    <row r="41" spans="1:7">
      <c r="A41">
        <v>40</v>
      </c>
      <c r="B41">
        <v>1950</v>
      </c>
      <c r="C41">
        <v>4</v>
      </c>
      <c r="D41">
        <v>13.414999999999999</v>
      </c>
      <c r="E41">
        <v>55.1</v>
      </c>
      <c r="F41">
        <v>24.766666666666666</v>
      </c>
      <c r="G41">
        <v>4.25</v>
      </c>
    </row>
    <row r="42" spans="1:7">
      <c r="A42">
        <v>41</v>
      </c>
      <c r="B42">
        <v>1951</v>
      </c>
      <c r="C42">
        <v>1</v>
      </c>
      <c r="D42">
        <v>13.9</v>
      </c>
      <c r="E42">
        <v>56.8</v>
      </c>
      <c r="F42">
        <v>25.633333333333333</v>
      </c>
    </row>
    <row r="43" spans="1:7">
      <c r="A43">
        <v>42</v>
      </c>
      <c r="B43">
        <v>1951</v>
      </c>
      <c r="C43">
        <v>2</v>
      </c>
      <c r="D43">
        <v>13.992000000000001</v>
      </c>
      <c r="E43">
        <v>57</v>
      </c>
      <c r="F43">
        <v>25.866666666666667</v>
      </c>
      <c r="G43">
        <v>2.73</v>
      </c>
    </row>
    <row r="44" spans="1:7">
      <c r="A44">
        <v>43</v>
      </c>
      <c r="B44">
        <v>1951</v>
      </c>
      <c r="C44">
        <v>3</v>
      </c>
      <c r="D44">
        <v>14</v>
      </c>
      <c r="E44">
        <v>57</v>
      </c>
      <c r="F44">
        <v>25.966666666666665</v>
      </c>
    </row>
    <row r="45" spans="1:7">
      <c r="A45">
        <v>44</v>
      </c>
      <c r="B45">
        <v>1951</v>
      </c>
      <c r="C45">
        <v>4</v>
      </c>
      <c r="D45">
        <v>14.16</v>
      </c>
      <c r="E45">
        <v>57.6</v>
      </c>
      <c r="F45">
        <v>26.366666666666667</v>
      </c>
      <c r="G45">
        <v>2.1</v>
      </c>
    </row>
    <row r="46" spans="1:7">
      <c r="A46">
        <v>45</v>
      </c>
      <c r="B46">
        <v>1952</v>
      </c>
      <c r="C46">
        <v>1</v>
      </c>
      <c r="D46">
        <v>14.153</v>
      </c>
      <c r="E46">
        <v>57.6</v>
      </c>
      <c r="F46">
        <v>26.366666666666667</v>
      </c>
    </row>
    <row r="47" spans="1:7">
      <c r="A47">
        <v>46</v>
      </c>
      <c r="B47">
        <v>1952</v>
      </c>
      <c r="C47">
        <v>2</v>
      </c>
      <c r="D47">
        <v>14.17</v>
      </c>
      <c r="E47">
        <v>57.6</v>
      </c>
      <c r="F47">
        <v>26.433333333333334</v>
      </c>
      <c r="G47">
        <v>-0.32</v>
      </c>
    </row>
    <row r="48" spans="1:7">
      <c r="A48">
        <v>47</v>
      </c>
      <c r="B48">
        <v>1952</v>
      </c>
      <c r="C48">
        <v>3</v>
      </c>
      <c r="D48">
        <v>14.329000000000001</v>
      </c>
      <c r="E48">
        <v>57.9</v>
      </c>
      <c r="F48">
        <v>26.7</v>
      </c>
    </row>
    <row r="49" spans="1:7">
      <c r="A49">
        <v>48</v>
      </c>
      <c r="B49">
        <v>1952</v>
      </c>
      <c r="C49">
        <v>4</v>
      </c>
      <c r="D49">
        <v>14.368</v>
      </c>
      <c r="E49">
        <v>58.6</v>
      </c>
      <c r="F49">
        <v>26.7</v>
      </c>
      <c r="G49">
        <v>-0.85</v>
      </c>
    </row>
    <row r="50" spans="1:7">
      <c r="A50">
        <v>49</v>
      </c>
      <c r="B50">
        <v>1953</v>
      </c>
      <c r="C50">
        <v>1</v>
      </c>
      <c r="D50">
        <v>14.371</v>
      </c>
      <c r="E50">
        <v>58.8</v>
      </c>
      <c r="F50">
        <v>26.566666666666666</v>
      </c>
    </row>
    <row r="51" spans="1:7">
      <c r="A51">
        <v>50</v>
      </c>
      <c r="B51">
        <v>1953</v>
      </c>
      <c r="C51">
        <v>2</v>
      </c>
      <c r="D51">
        <v>14.4</v>
      </c>
      <c r="E51">
        <v>58.8</v>
      </c>
      <c r="F51">
        <v>26.7</v>
      </c>
      <c r="G51">
        <v>-1.4</v>
      </c>
    </row>
    <row r="52" spans="1:7">
      <c r="A52">
        <v>51</v>
      </c>
      <c r="B52">
        <v>1953</v>
      </c>
      <c r="C52">
        <v>3</v>
      </c>
      <c r="D52">
        <v>14.46</v>
      </c>
      <c r="E52">
        <v>59</v>
      </c>
      <c r="F52">
        <v>26.866666666666667</v>
      </c>
    </row>
    <row r="53" spans="1:7">
      <c r="A53">
        <v>52</v>
      </c>
      <c r="B53">
        <v>1953</v>
      </c>
      <c r="C53">
        <v>4</v>
      </c>
      <c r="D53">
        <v>14.487</v>
      </c>
      <c r="E53">
        <v>58.7</v>
      </c>
      <c r="F53">
        <v>26.933333333333334</v>
      </c>
      <c r="G53">
        <v>-1.04</v>
      </c>
    </row>
    <row r="54" spans="1:7">
      <c r="A54">
        <v>53</v>
      </c>
      <c r="B54">
        <v>1954</v>
      </c>
      <c r="C54">
        <v>1</v>
      </c>
      <c r="D54">
        <v>14.532999999999999</v>
      </c>
      <c r="E54">
        <v>59.4</v>
      </c>
      <c r="F54">
        <v>26.9</v>
      </c>
    </row>
    <row r="55" spans="1:7">
      <c r="A55">
        <v>54</v>
      </c>
      <c r="B55">
        <v>1954</v>
      </c>
      <c r="C55">
        <v>2</v>
      </c>
      <c r="D55">
        <v>14.545999999999999</v>
      </c>
      <c r="E55">
        <v>59.6</v>
      </c>
      <c r="F55">
        <v>26.866666666666667</v>
      </c>
      <c r="G55">
        <v>-7.0000000000000007E-2</v>
      </c>
    </row>
    <row r="56" spans="1:7">
      <c r="A56">
        <v>55</v>
      </c>
      <c r="B56">
        <v>1954</v>
      </c>
      <c r="C56">
        <v>3</v>
      </c>
      <c r="D56">
        <v>14.565</v>
      </c>
      <c r="E56">
        <v>59.5</v>
      </c>
      <c r="F56">
        <v>26.866666666666667</v>
      </c>
    </row>
    <row r="57" spans="1:7">
      <c r="A57">
        <v>56</v>
      </c>
      <c r="B57">
        <v>1954</v>
      </c>
      <c r="C57">
        <v>4</v>
      </c>
      <c r="D57">
        <v>14.605</v>
      </c>
      <c r="E57">
        <v>59.8</v>
      </c>
      <c r="F57">
        <v>26.766666666666666</v>
      </c>
      <c r="G57">
        <v>0.15</v>
      </c>
    </row>
    <row r="58" spans="1:7">
      <c r="A58">
        <v>57</v>
      </c>
      <c r="B58">
        <v>1955</v>
      </c>
      <c r="C58">
        <v>1</v>
      </c>
      <c r="D58">
        <v>14.673</v>
      </c>
      <c r="E58">
        <v>60.3</v>
      </c>
      <c r="F58">
        <v>26.7</v>
      </c>
    </row>
    <row r="59" spans="1:7">
      <c r="A59">
        <v>58</v>
      </c>
      <c r="B59">
        <v>1955</v>
      </c>
      <c r="C59">
        <v>2</v>
      </c>
      <c r="D59">
        <v>14.734</v>
      </c>
      <c r="E59">
        <v>60.7</v>
      </c>
      <c r="F59">
        <v>26.7</v>
      </c>
      <c r="G59">
        <v>0.45</v>
      </c>
    </row>
    <row r="60" spans="1:7">
      <c r="A60">
        <v>59</v>
      </c>
      <c r="B60">
        <v>1955</v>
      </c>
      <c r="C60">
        <v>3</v>
      </c>
      <c r="D60">
        <v>14.837</v>
      </c>
      <c r="E60">
        <v>61</v>
      </c>
      <c r="F60">
        <v>26.833333333333332</v>
      </c>
    </row>
    <row r="61" spans="1:7">
      <c r="A61">
        <v>60</v>
      </c>
      <c r="B61">
        <v>1955</v>
      </c>
      <c r="C61">
        <v>4</v>
      </c>
      <c r="D61">
        <v>14.984</v>
      </c>
      <c r="E61">
        <v>61.4</v>
      </c>
      <c r="F61">
        <v>26.866666666666667</v>
      </c>
      <c r="G61">
        <v>0.52</v>
      </c>
    </row>
    <row r="62" spans="1:7">
      <c r="A62">
        <v>61</v>
      </c>
      <c r="B62">
        <v>1956</v>
      </c>
      <c r="C62">
        <v>1</v>
      </c>
      <c r="D62">
        <v>15.134</v>
      </c>
      <c r="E62">
        <v>61.9</v>
      </c>
      <c r="F62">
        <v>26.8</v>
      </c>
    </row>
    <row r="63" spans="1:7">
      <c r="A63">
        <v>62</v>
      </c>
      <c r="B63">
        <v>1956</v>
      </c>
      <c r="C63">
        <v>2</v>
      </c>
      <c r="D63">
        <v>15.224</v>
      </c>
      <c r="E63">
        <v>62.4</v>
      </c>
      <c r="F63">
        <v>27.033333333333335</v>
      </c>
      <c r="G63">
        <v>0.52</v>
      </c>
    </row>
    <row r="64" spans="1:7">
      <c r="A64">
        <v>63</v>
      </c>
      <c r="B64">
        <v>1956</v>
      </c>
      <c r="C64">
        <v>3</v>
      </c>
      <c r="D64">
        <v>15.414999999999999</v>
      </c>
      <c r="E64">
        <v>63.1</v>
      </c>
      <c r="F64">
        <v>27.366666666666667</v>
      </c>
    </row>
    <row r="65" spans="1:7">
      <c r="A65">
        <v>64</v>
      </c>
      <c r="B65">
        <v>1956</v>
      </c>
      <c r="C65">
        <v>4</v>
      </c>
      <c r="D65">
        <v>15.477</v>
      </c>
      <c r="E65">
        <v>63.7</v>
      </c>
      <c r="F65">
        <v>27.533333333333335</v>
      </c>
      <c r="G65">
        <v>0.95</v>
      </c>
    </row>
    <row r="66" spans="1:7">
      <c r="A66">
        <v>65</v>
      </c>
      <c r="B66">
        <v>1957</v>
      </c>
      <c r="C66">
        <v>1</v>
      </c>
      <c r="D66">
        <v>15.689</v>
      </c>
      <c r="E66">
        <v>64.400000000000006</v>
      </c>
      <c r="F66">
        <v>27.7</v>
      </c>
    </row>
    <row r="67" spans="1:7">
      <c r="A67">
        <v>66</v>
      </c>
      <c r="B67">
        <v>1957</v>
      </c>
      <c r="C67">
        <v>2</v>
      </c>
      <c r="D67">
        <v>15.798999999999999</v>
      </c>
      <c r="E67">
        <v>64.7</v>
      </c>
      <c r="F67">
        <v>28</v>
      </c>
      <c r="G67">
        <v>1.22</v>
      </c>
    </row>
    <row r="68" spans="1:7">
      <c r="A68">
        <v>67</v>
      </c>
      <c r="B68">
        <v>1957</v>
      </c>
      <c r="C68">
        <v>3</v>
      </c>
      <c r="D68">
        <v>15.893000000000001</v>
      </c>
      <c r="E68">
        <v>65.3</v>
      </c>
      <c r="F68">
        <v>28.3</v>
      </c>
    </row>
    <row r="69" spans="1:7">
      <c r="A69">
        <v>68</v>
      </c>
      <c r="B69">
        <v>1957</v>
      </c>
      <c r="C69">
        <v>4</v>
      </c>
      <c r="D69">
        <v>15.904</v>
      </c>
      <c r="E69">
        <v>65.400000000000006</v>
      </c>
      <c r="F69">
        <v>28.366666666666667</v>
      </c>
      <c r="G69">
        <v>0.64</v>
      </c>
    </row>
    <row r="70" spans="1:7">
      <c r="A70">
        <v>69</v>
      </c>
      <c r="B70">
        <v>1958</v>
      </c>
      <c r="C70">
        <v>1</v>
      </c>
      <c r="D70">
        <v>16.076000000000001</v>
      </c>
      <c r="E70">
        <v>65.599999999999994</v>
      </c>
      <c r="F70">
        <v>28.666666666666668</v>
      </c>
    </row>
    <row r="71" spans="1:7">
      <c r="A71">
        <v>70</v>
      </c>
      <c r="B71">
        <v>1958</v>
      </c>
      <c r="C71">
        <v>2</v>
      </c>
      <c r="D71">
        <v>16.123000000000001</v>
      </c>
      <c r="E71">
        <v>65.8</v>
      </c>
      <c r="F71">
        <v>28.9</v>
      </c>
      <c r="G71">
        <v>0.35</v>
      </c>
    </row>
    <row r="72" spans="1:7">
      <c r="A72">
        <v>71</v>
      </c>
      <c r="B72">
        <v>1958</v>
      </c>
      <c r="C72">
        <v>3</v>
      </c>
      <c r="D72">
        <v>16.221</v>
      </c>
      <c r="E72">
        <v>66.2</v>
      </c>
      <c r="F72">
        <v>28.933333333333334</v>
      </c>
    </row>
    <row r="73" spans="1:7">
      <c r="A73">
        <v>72</v>
      </c>
      <c r="B73">
        <v>1958</v>
      </c>
      <c r="C73">
        <v>4</v>
      </c>
      <c r="D73">
        <v>16.297999999999998</v>
      </c>
      <c r="E73">
        <v>66.5</v>
      </c>
      <c r="F73">
        <v>28.933333333333334</v>
      </c>
      <c r="G73">
        <v>0.9</v>
      </c>
    </row>
    <row r="74" spans="1:7">
      <c r="A74">
        <v>73</v>
      </c>
      <c r="B74">
        <v>1959</v>
      </c>
      <c r="C74">
        <v>1</v>
      </c>
      <c r="D74">
        <v>16.335999999999999</v>
      </c>
      <c r="E74">
        <v>67</v>
      </c>
      <c r="F74">
        <v>28.933333333333334</v>
      </c>
    </row>
    <row r="75" spans="1:7">
      <c r="A75">
        <v>74</v>
      </c>
      <c r="B75">
        <v>1959</v>
      </c>
      <c r="C75">
        <v>2</v>
      </c>
      <c r="D75">
        <v>16.361000000000001</v>
      </c>
      <c r="E75">
        <v>67.599999999999994</v>
      </c>
      <c r="F75">
        <v>29.033333333333335</v>
      </c>
      <c r="G75">
        <v>0.76</v>
      </c>
    </row>
    <row r="76" spans="1:7">
      <c r="A76">
        <v>75</v>
      </c>
      <c r="B76">
        <v>1959</v>
      </c>
      <c r="C76">
        <v>3</v>
      </c>
      <c r="D76">
        <v>16.423999999999999</v>
      </c>
      <c r="E76">
        <v>67.8</v>
      </c>
      <c r="F76">
        <v>29.233333333333334</v>
      </c>
    </row>
    <row r="77" spans="1:7">
      <c r="A77">
        <v>76</v>
      </c>
      <c r="B77">
        <v>1959</v>
      </c>
      <c r="C77">
        <v>4</v>
      </c>
      <c r="D77">
        <v>16.489000000000001</v>
      </c>
      <c r="E77">
        <v>68</v>
      </c>
      <c r="F77">
        <v>29.4</v>
      </c>
      <c r="G77">
        <v>1.02</v>
      </c>
    </row>
    <row r="78" spans="1:7">
      <c r="A78">
        <v>77</v>
      </c>
      <c r="B78">
        <v>1960</v>
      </c>
      <c r="C78">
        <v>1</v>
      </c>
      <c r="D78">
        <v>16.555</v>
      </c>
      <c r="E78">
        <v>68.400000000000006</v>
      </c>
      <c r="F78">
        <v>29.366666666666667</v>
      </c>
    </row>
    <row r="79" spans="1:7">
      <c r="A79">
        <v>78</v>
      </c>
      <c r="B79">
        <v>1960</v>
      </c>
      <c r="C79">
        <v>2</v>
      </c>
      <c r="D79">
        <v>16.597000000000001</v>
      </c>
      <c r="E79">
        <v>68.599999999999994</v>
      </c>
      <c r="F79">
        <v>29.533333333333335</v>
      </c>
      <c r="G79">
        <v>0.54</v>
      </c>
    </row>
    <row r="80" spans="1:7">
      <c r="A80">
        <v>79</v>
      </c>
      <c r="B80">
        <v>1960</v>
      </c>
      <c r="C80">
        <v>3</v>
      </c>
      <c r="D80">
        <v>16.654</v>
      </c>
      <c r="E80">
        <v>68.900000000000006</v>
      </c>
      <c r="F80">
        <v>29.6</v>
      </c>
    </row>
    <row r="81" spans="1:7">
      <c r="A81">
        <v>80</v>
      </c>
      <c r="B81">
        <v>1960</v>
      </c>
      <c r="C81">
        <v>4</v>
      </c>
      <c r="D81">
        <v>16.702999999999999</v>
      </c>
      <c r="E81">
        <v>69</v>
      </c>
      <c r="F81">
        <v>29.8</v>
      </c>
      <c r="G81">
        <v>0.61</v>
      </c>
    </row>
    <row r="82" spans="1:7">
      <c r="A82">
        <v>81</v>
      </c>
      <c r="B82">
        <v>1961</v>
      </c>
      <c r="C82">
        <v>1</v>
      </c>
      <c r="D82">
        <v>16.739000000000001</v>
      </c>
      <c r="E82">
        <v>68.900000000000006</v>
      </c>
      <c r="F82">
        <v>29.8</v>
      </c>
    </row>
    <row r="83" spans="1:7">
      <c r="A83">
        <v>82</v>
      </c>
      <c r="B83">
        <v>1961</v>
      </c>
      <c r="C83">
        <v>2</v>
      </c>
      <c r="D83">
        <v>16.777999999999999</v>
      </c>
      <c r="E83">
        <v>69.2</v>
      </c>
      <c r="F83">
        <v>29.8</v>
      </c>
      <c r="G83">
        <v>1.01</v>
      </c>
    </row>
    <row r="84" spans="1:7">
      <c r="A84">
        <v>83</v>
      </c>
      <c r="B84">
        <v>1961</v>
      </c>
      <c r="C84">
        <v>3</v>
      </c>
      <c r="D84">
        <v>16.821000000000002</v>
      </c>
      <c r="E84">
        <v>69.5</v>
      </c>
      <c r="F84">
        <v>29.966666666666665</v>
      </c>
    </row>
    <row r="85" spans="1:7">
      <c r="A85">
        <v>84</v>
      </c>
      <c r="B85">
        <v>1961</v>
      </c>
      <c r="C85">
        <v>4</v>
      </c>
      <c r="D85">
        <v>16.873999999999999</v>
      </c>
      <c r="E85">
        <v>69.7</v>
      </c>
      <c r="F85">
        <v>30</v>
      </c>
      <c r="G85">
        <v>1.07</v>
      </c>
    </row>
    <row r="86" spans="1:7">
      <c r="A86">
        <v>85</v>
      </c>
      <c r="B86">
        <v>1962</v>
      </c>
      <c r="C86">
        <v>1</v>
      </c>
      <c r="D86">
        <v>16.960999999999999</v>
      </c>
      <c r="E86">
        <v>70.2</v>
      </c>
      <c r="F86">
        <v>30.066666666666666</v>
      </c>
    </row>
    <row r="87" spans="1:7">
      <c r="A87">
        <v>86</v>
      </c>
      <c r="B87">
        <v>1962</v>
      </c>
      <c r="C87">
        <v>2</v>
      </c>
      <c r="D87">
        <v>16.989000000000001</v>
      </c>
      <c r="E87">
        <v>70.5</v>
      </c>
      <c r="F87">
        <v>30.2</v>
      </c>
      <c r="G87">
        <v>1.06</v>
      </c>
    </row>
    <row r="88" spans="1:7">
      <c r="A88">
        <v>87</v>
      </c>
      <c r="B88">
        <v>1962</v>
      </c>
      <c r="C88">
        <v>3</v>
      </c>
      <c r="D88">
        <v>17.024000000000001</v>
      </c>
      <c r="E88">
        <v>70.599999999999994</v>
      </c>
      <c r="F88">
        <v>30.333333333333332</v>
      </c>
    </row>
    <row r="89" spans="1:7">
      <c r="A89">
        <v>88</v>
      </c>
      <c r="B89">
        <v>1962</v>
      </c>
      <c r="C89">
        <v>4</v>
      </c>
      <c r="D89">
        <v>17.059000000000001</v>
      </c>
      <c r="E89">
        <v>71.099999999999994</v>
      </c>
      <c r="F89">
        <v>30.4</v>
      </c>
      <c r="G89">
        <v>1.05</v>
      </c>
    </row>
    <row r="90" spans="1:7">
      <c r="A90">
        <v>89</v>
      </c>
      <c r="B90">
        <v>1963</v>
      </c>
      <c r="C90">
        <v>1</v>
      </c>
      <c r="D90">
        <v>17.134</v>
      </c>
      <c r="E90">
        <v>71.400000000000006</v>
      </c>
      <c r="F90">
        <v>30.433333333333334</v>
      </c>
    </row>
    <row r="91" spans="1:7">
      <c r="A91">
        <v>90</v>
      </c>
      <c r="B91">
        <v>1963</v>
      </c>
      <c r="C91">
        <v>2</v>
      </c>
      <c r="D91">
        <v>17.164000000000001</v>
      </c>
      <c r="E91">
        <v>71.5</v>
      </c>
      <c r="F91">
        <v>30.533333333333335</v>
      </c>
      <c r="G91">
        <v>1.05</v>
      </c>
    </row>
    <row r="92" spans="1:7">
      <c r="A92">
        <v>91</v>
      </c>
      <c r="B92">
        <v>1963</v>
      </c>
      <c r="C92">
        <v>3</v>
      </c>
      <c r="D92">
        <v>17.187000000000001</v>
      </c>
      <c r="E92">
        <v>71.7</v>
      </c>
      <c r="F92">
        <v>30.7</v>
      </c>
    </row>
    <row r="93" spans="1:7">
      <c r="A93">
        <v>92</v>
      </c>
      <c r="B93">
        <v>1963</v>
      </c>
      <c r="C93">
        <v>4</v>
      </c>
      <c r="D93">
        <v>17.326000000000001</v>
      </c>
      <c r="E93">
        <v>72.2</v>
      </c>
      <c r="F93">
        <v>30.833333333333332</v>
      </c>
      <c r="G93">
        <v>1.04</v>
      </c>
    </row>
    <row r="94" spans="1:7">
      <c r="A94">
        <v>93</v>
      </c>
      <c r="B94">
        <v>1964</v>
      </c>
      <c r="C94">
        <v>1</v>
      </c>
      <c r="D94">
        <v>17.381</v>
      </c>
      <c r="E94">
        <v>72.400000000000006</v>
      </c>
      <c r="F94">
        <v>30.9</v>
      </c>
    </row>
    <row r="95" spans="1:7">
      <c r="A95">
        <v>94</v>
      </c>
      <c r="B95">
        <v>1964</v>
      </c>
      <c r="C95">
        <v>2</v>
      </c>
      <c r="D95">
        <v>17.420999999999999</v>
      </c>
      <c r="E95">
        <v>72.599999999999994</v>
      </c>
      <c r="F95">
        <v>30.933333333333334</v>
      </c>
      <c r="G95">
        <v>1.27</v>
      </c>
    </row>
    <row r="96" spans="1:7">
      <c r="A96">
        <v>95</v>
      </c>
      <c r="B96">
        <v>1964</v>
      </c>
      <c r="C96">
        <v>3</v>
      </c>
      <c r="D96">
        <v>17.489999999999998</v>
      </c>
      <c r="E96">
        <v>73</v>
      </c>
      <c r="F96">
        <v>31.066666666666666</v>
      </c>
    </row>
    <row r="97" spans="1:13">
      <c r="A97">
        <v>96</v>
      </c>
      <c r="B97">
        <v>1964</v>
      </c>
      <c r="C97">
        <v>4</v>
      </c>
      <c r="D97">
        <v>17.57</v>
      </c>
      <c r="E97">
        <v>73.2</v>
      </c>
      <c r="F97">
        <v>31.166666666666668</v>
      </c>
      <c r="G97">
        <v>1.18</v>
      </c>
    </row>
    <row r="98" spans="1:13">
      <c r="A98">
        <v>97</v>
      </c>
      <c r="B98">
        <v>1965</v>
      </c>
      <c r="C98">
        <v>1</v>
      </c>
      <c r="D98">
        <v>17.658000000000001</v>
      </c>
      <c r="E98">
        <v>73.8</v>
      </c>
      <c r="F98">
        <v>31.233333333333334</v>
      </c>
    </row>
    <row r="99" spans="1:13">
      <c r="A99">
        <v>98</v>
      </c>
      <c r="B99">
        <v>1965</v>
      </c>
      <c r="C99">
        <v>2</v>
      </c>
      <c r="D99">
        <v>17.739000000000001</v>
      </c>
      <c r="E99">
        <v>74.099999999999994</v>
      </c>
      <c r="F99">
        <v>31.466666666666665</v>
      </c>
      <c r="G99">
        <v>0.94</v>
      </c>
    </row>
    <row r="100" spans="1:13">
      <c r="A100">
        <v>99</v>
      </c>
      <c r="B100">
        <v>1965</v>
      </c>
      <c r="C100">
        <v>3</v>
      </c>
      <c r="D100">
        <v>17.808</v>
      </c>
      <c r="E100">
        <v>74.599999999999994</v>
      </c>
      <c r="F100">
        <v>31.6</v>
      </c>
    </row>
    <row r="101" spans="1:13">
      <c r="A101">
        <v>100</v>
      </c>
      <c r="B101">
        <v>1965</v>
      </c>
      <c r="C101">
        <v>4</v>
      </c>
      <c r="D101">
        <v>17.93</v>
      </c>
      <c r="E101">
        <v>75</v>
      </c>
      <c r="F101">
        <v>31.733333333333334</v>
      </c>
      <c r="G101">
        <v>1.63</v>
      </c>
    </row>
    <row r="102" spans="1:13">
      <c r="A102">
        <v>101</v>
      </c>
      <c r="B102">
        <v>1966</v>
      </c>
      <c r="C102">
        <v>1</v>
      </c>
      <c r="D102">
        <v>18.045999999999999</v>
      </c>
      <c r="E102">
        <v>75.7</v>
      </c>
      <c r="F102">
        <v>31.966666666666665</v>
      </c>
    </row>
    <row r="103" spans="1:13">
      <c r="A103">
        <v>102</v>
      </c>
      <c r="B103">
        <v>1966</v>
      </c>
      <c r="C103">
        <v>2</v>
      </c>
      <c r="D103">
        <v>18.193000000000001</v>
      </c>
      <c r="E103">
        <v>76.599999999999994</v>
      </c>
      <c r="F103">
        <v>32.333333333333336</v>
      </c>
      <c r="G103">
        <v>1.9</v>
      </c>
    </row>
    <row r="104" spans="1:13">
      <c r="A104">
        <v>103</v>
      </c>
      <c r="B104">
        <v>1966</v>
      </c>
      <c r="C104">
        <v>3</v>
      </c>
      <c r="D104">
        <v>18.369</v>
      </c>
      <c r="E104">
        <v>77</v>
      </c>
      <c r="F104">
        <v>32.633333333333333</v>
      </c>
    </row>
    <row r="105" spans="1:13">
      <c r="A105">
        <v>104</v>
      </c>
      <c r="B105">
        <v>1966</v>
      </c>
      <c r="C105">
        <v>4</v>
      </c>
      <c r="D105">
        <v>18.523</v>
      </c>
      <c r="E105">
        <v>77.8</v>
      </c>
      <c r="F105">
        <v>32.9</v>
      </c>
      <c r="G105">
        <v>2.2400000000000002</v>
      </c>
    </row>
    <row r="106" spans="1:13">
      <c r="A106">
        <v>105</v>
      </c>
      <c r="B106">
        <v>1967</v>
      </c>
      <c r="C106">
        <v>1</v>
      </c>
      <c r="D106">
        <v>18.600000000000001</v>
      </c>
      <c r="E106">
        <v>78.3</v>
      </c>
      <c r="F106">
        <v>32.93333333333333</v>
      </c>
    </row>
    <row r="107" spans="1:13">
      <c r="A107">
        <v>106</v>
      </c>
      <c r="B107">
        <v>1967</v>
      </c>
      <c r="C107">
        <v>2</v>
      </c>
      <c r="D107">
        <v>18.695</v>
      </c>
      <c r="E107">
        <v>78.5</v>
      </c>
      <c r="F107">
        <v>33.200000000000003</v>
      </c>
      <c r="G107">
        <v>2.37</v>
      </c>
    </row>
    <row r="108" spans="1:13">
      <c r="A108">
        <v>107</v>
      </c>
      <c r="B108">
        <v>1967</v>
      </c>
      <c r="C108">
        <v>3</v>
      </c>
      <c r="D108">
        <v>18.873999999999999</v>
      </c>
      <c r="E108">
        <v>79.3</v>
      </c>
      <c r="F108">
        <v>33.5</v>
      </c>
    </row>
    <row r="109" spans="1:13">
      <c r="A109">
        <v>108</v>
      </c>
      <c r="B109">
        <v>1967</v>
      </c>
      <c r="C109">
        <v>4</v>
      </c>
      <c r="D109">
        <v>19.084</v>
      </c>
      <c r="E109">
        <v>80.099999999999994</v>
      </c>
      <c r="F109">
        <v>33.799999999999997</v>
      </c>
      <c r="G109">
        <v>2.8</v>
      </c>
    </row>
    <row r="110" spans="1:13">
      <c r="A110">
        <v>109</v>
      </c>
      <c r="B110">
        <v>1968</v>
      </c>
      <c r="C110">
        <v>1</v>
      </c>
      <c r="D110">
        <v>19.295000000000002</v>
      </c>
      <c r="E110">
        <v>81.180000000000007</v>
      </c>
      <c r="F110">
        <v>34.200000000000003</v>
      </c>
      <c r="M110">
        <v>1.6827000000000001</v>
      </c>
    </row>
    <row r="111" spans="1:13">
      <c r="A111">
        <v>110</v>
      </c>
      <c r="B111">
        <v>1968</v>
      </c>
      <c r="C111">
        <v>2</v>
      </c>
      <c r="D111">
        <v>19.498999999999999</v>
      </c>
      <c r="E111">
        <v>82.12</v>
      </c>
      <c r="F111">
        <v>34.533333333333331</v>
      </c>
      <c r="G111">
        <v>2.92</v>
      </c>
      <c r="M111">
        <v>1.6827000000000001</v>
      </c>
    </row>
    <row r="112" spans="1:13">
      <c r="A112">
        <v>111</v>
      </c>
      <c r="B112">
        <v>1968</v>
      </c>
      <c r="C112">
        <v>3</v>
      </c>
      <c r="D112">
        <v>19.690000000000001</v>
      </c>
      <c r="E112">
        <v>82.8</v>
      </c>
      <c r="F112">
        <v>35</v>
      </c>
      <c r="M112">
        <v>2.5154000000000001</v>
      </c>
    </row>
    <row r="113" spans="1:13">
      <c r="A113">
        <v>112</v>
      </c>
      <c r="B113">
        <v>1968</v>
      </c>
      <c r="C113">
        <v>4</v>
      </c>
      <c r="D113">
        <v>19.968</v>
      </c>
      <c r="E113">
        <v>84.04</v>
      </c>
      <c r="F113">
        <v>35.4</v>
      </c>
      <c r="G113">
        <v>2.85</v>
      </c>
      <c r="H113" s="50">
        <v>123</v>
      </c>
      <c r="I113" s="50">
        <v>124</v>
      </c>
      <c r="J113" s="50">
        <v>125</v>
      </c>
      <c r="K113" s="50">
        <v>126</v>
      </c>
      <c r="L113" s="50">
        <v>127</v>
      </c>
      <c r="M113">
        <v>2.5154000000000001</v>
      </c>
    </row>
    <row r="114" spans="1:13">
      <c r="A114">
        <v>113</v>
      </c>
      <c r="B114">
        <v>1969</v>
      </c>
      <c r="C114">
        <v>1</v>
      </c>
      <c r="D114">
        <v>20.173999999999999</v>
      </c>
      <c r="E114">
        <v>84.97</v>
      </c>
      <c r="F114">
        <v>35.833333333333336</v>
      </c>
      <c r="H114" s="50">
        <v>125</v>
      </c>
      <c r="I114" s="50">
        <v>126</v>
      </c>
      <c r="J114" s="50">
        <v>127</v>
      </c>
      <c r="K114" s="50">
        <v>127</v>
      </c>
      <c r="L114" s="50" t="s">
        <v>330</v>
      </c>
      <c r="M114">
        <v>2.5154000000000001</v>
      </c>
    </row>
    <row r="115" spans="1:13">
      <c r="A115">
        <v>114</v>
      </c>
      <c r="B115">
        <v>1969</v>
      </c>
      <c r="C115">
        <v>2</v>
      </c>
      <c r="D115">
        <v>20.431000000000001</v>
      </c>
      <c r="E115">
        <v>86.1</v>
      </c>
      <c r="F115">
        <v>36.43333333333333</v>
      </c>
      <c r="G115">
        <v>3.45</v>
      </c>
      <c r="H115" s="50">
        <v>126</v>
      </c>
      <c r="I115" s="50">
        <v>127</v>
      </c>
      <c r="J115" s="50">
        <v>128</v>
      </c>
      <c r="K115" s="50">
        <v>129</v>
      </c>
      <c r="L115" s="50" t="s">
        <v>330</v>
      </c>
      <c r="M115">
        <v>2.6198000000000001</v>
      </c>
    </row>
    <row r="116" spans="1:13">
      <c r="A116">
        <v>115</v>
      </c>
      <c r="B116">
        <v>1969</v>
      </c>
      <c r="C116">
        <v>3</v>
      </c>
      <c r="D116">
        <v>20.718</v>
      </c>
      <c r="E116">
        <v>87.49</v>
      </c>
      <c r="F116">
        <v>36.966666666666669</v>
      </c>
      <c r="H116" s="50">
        <v>129</v>
      </c>
      <c r="I116" s="50">
        <v>130</v>
      </c>
      <c r="J116" s="50">
        <v>131</v>
      </c>
      <c r="K116" s="50">
        <v>132</v>
      </c>
      <c r="L116" s="50" t="s">
        <v>330</v>
      </c>
      <c r="M116">
        <v>2.6787000000000001</v>
      </c>
    </row>
    <row r="117" spans="1:13">
      <c r="A117">
        <v>116</v>
      </c>
      <c r="B117">
        <v>1969</v>
      </c>
      <c r="C117">
        <v>4</v>
      </c>
      <c r="D117">
        <v>20.984999999999999</v>
      </c>
      <c r="E117">
        <v>88.62</v>
      </c>
      <c r="F117">
        <v>37.5</v>
      </c>
      <c r="G117">
        <v>3.42</v>
      </c>
      <c r="H117" s="50">
        <v>131</v>
      </c>
      <c r="I117" s="50">
        <v>132</v>
      </c>
      <c r="J117" s="50">
        <v>133</v>
      </c>
      <c r="K117" s="50">
        <v>134</v>
      </c>
      <c r="L117" s="50">
        <v>135</v>
      </c>
      <c r="M117">
        <v>2.6787000000000001</v>
      </c>
    </row>
    <row r="118" spans="1:13">
      <c r="A118">
        <v>117</v>
      </c>
      <c r="B118">
        <v>1970</v>
      </c>
      <c r="C118">
        <v>1</v>
      </c>
      <c r="D118">
        <v>21.28</v>
      </c>
      <c r="E118">
        <v>89.89</v>
      </c>
      <c r="F118">
        <v>38</v>
      </c>
      <c r="H118" s="50">
        <v>132</v>
      </c>
      <c r="I118" s="50">
        <v>133</v>
      </c>
      <c r="J118" s="50">
        <v>134</v>
      </c>
      <c r="K118" s="50">
        <v>135</v>
      </c>
      <c r="L118" s="50" t="s">
        <v>330</v>
      </c>
      <c r="M118">
        <v>2.6787000000000001</v>
      </c>
    </row>
    <row r="119" spans="1:13">
      <c r="A119">
        <v>118</v>
      </c>
      <c r="B119">
        <v>1970</v>
      </c>
      <c r="C119">
        <v>2</v>
      </c>
      <c r="D119">
        <v>21.577000000000002</v>
      </c>
      <c r="E119">
        <v>91.07</v>
      </c>
      <c r="F119">
        <v>38.633333333333333</v>
      </c>
      <c r="G119">
        <v>3.95</v>
      </c>
      <c r="H119" s="50">
        <v>134</v>
      </c>
      <c r="I119" s="50">
        <v>135</v>
      </c>
      <c r="J119" s="50">
        <v>136</v>
      </c>
      <c r="K119" s="50">
        <v>137</v>
      </c>
      <c r="L119" s="50">
        <v>138</v>
      </c>
      <c r="M119">
        <v>2.6787000000000001</v>
      </c>
    </row>
    <row r="120" spans="1:13">
      <c r="A120">
        <v>119</v>
      </c>
      <c r="B120">
        <v>1970</v>
      </c>
      <c r="C120">
        <v>3</v>
      </c>
      <c r="D120">
        <v>21.754000000000001</v>
      </c>
      <c r="E120">
        <v>91.79</v>
      </c>
      <c r="F120">
        <v>39.06666666666667</v>
      </c>
      <c r="H120" s="50">
        <v>135</v>
      </c>
      <c r="I120" s="50">
        <v>136</v>
      </c>
      <c r="J120" s="50">
        <v>137.5</v>
      </c>
      <c r="K120" s="50">
        <v>139</v>
      </c>
      <c r="L120" s="50">
        <v>140</v>
      </c>
      <c r="M120">
        <v>2.8353000000000002</v>
      </c>
    </row>
    <row r="121" spans="1:13">
      <c r="A121">
        <v>120</v>
      </c>
      <c r="B121">
        <v>1970</v>
      </c>
      <c r="C121">
        <v>4</v>
      </c>
      <c r="D121">
        <v>22.042000000000002</v>
      </c>
      <c r="E121">
        <v>93.03</v>
      </c>
      <c r="F121">
        <v>39.6</v>
      </c>
      <c r="G121">
        <v>3.79</v>
      </c>
      <c r="H121" s="50">
        <v>136.94999999999999</v>
      </c>
      <c r="I121" s="50">
        <v>138.19999999999999</v>
      </c>
      <c r="J121" s="50">
        <v>139.5</v>
      </c>
      <c r="K121" s="50">
        <v>140.6</v>
      </c>
      <c r="L121" s="50">
        <v>141.80000000000001</v>
      </c>
      <c r="M121">
        <v>3.0975999999999999</v>
      </c>
    </row>
    <row r="122" spans="1:13">
      <c r="A122">
        <v>121</v>
      </c>
      <c r="B122">
        <v>1971</v>
      </c>
      <c r="C122">
        <v>1</v>
      </c>
      <c r="D122">
        <v>22.376000000000001</v>
      </c>
      <c r="E122">
        <v>94.4</v>
      </c>
      <c r="F122">
        <v>39.9</v>
      </c>
      <c r="H122" s="50">
        <v>138.80000000000001</v>
      </c>
      <c r="I122" s="50">
        <v>140</v>
      </c>
      <c r="J122" s="50">
        <v>141.30000000000001</v>
      </c>
      <c r="K122" s="50">
        <v>142.5</v>
      </c>
      <c r="L122" s="50">
        <v>143.69999999999999</v>
      </c>
      <c r="M122">
        <v>3.0975999999999999</v>
      </c>
    </row>
    <row r="123" spans="1:13">
      <c r="A123">
        <v>122</v>
      </c>
      <c r="B123">
        <v>1971</v>
      </c>
      <c r="C123">
        <v>2</v>
      </c>
      <c r="D123">
        <v>22.67</v>
      </c>
      <c r="E123">
        <v>95.7</v>
      </c>
      <c r="F123">
        <v>40.333333333333336</v>
      </c>
      <c r="G123">
        <v>4.12</v>
      </c>
      <c r="H123" s="50">
        <v>140.5</v>
      </c>
      <c r="I123" s="50">
        <v>141.9</v>
      </c>
      <c r="J123" s="50">
        <v>143</v>
      </c>
      <c r="K123" s="50">
        <v>144.19999999999999</v>
      </c>
      <c r="L123" s="50">
        <v>145.30000000000001</v>
      </c>
      <c r="M123">
        <v>3.0975999999999999</v>
      </c>
    </row>
    <row r="124" spans="1:13">
      <c r="A124">
        <v>123</v>
      </c>
      <c r="B124">
        <v>1971</v>
      </c>
      <c r="C124">
        <v>3</v>
      </c>
      <c r="D124">
        <v>22.901</v>
      </c>
      <c r="E124">
        <v>96.52</v>
      </c>
      <c r="F124">
        <v>40.766666666666666</v>
      </c>
      <c r="H124" s="50">
        <v>143.5</v>
      </c>
      <c r="I124" s="50">
        <v>144.80000000000001</v>
      </c>
      <c r="J124" s="50">
        <v>145.69999999999999</v>
      </c>
      <c r="K124" s="50">
        <v>147</v>
      </c>
      <c r="L124" s="50">
        <v>148</v>
      </c>
      <c r="M124">
        <v>3.0975999999999999</v>
      </c>
    </row>
    <row r="125" spans="1:13">
      <c r="A125">
        <v>124</v>
      </c>
      <c r="B125">
        <v>1971</v>
      </c>
      <c r="C125">
        <v>4</v>
      </c>
      <c r="D125">
        <v>23.091999999999999</v>
      </c>
      <c r="E125">
        <v>97.39</v>
      </c>
      <c r="F125">
        <v>40.966666666666669</v>
      </c>
      <c r="G125">
        <v>3.07</v>
      </c>
      <c r="H125" s="50">
        <v>143.30000000000001</v>
      </c>
      <c r="I125" s="50">
        <v>144.5</v>
      </c>
      <c r="J125" s="50">
        <v>145.69999999999999</v>
      </c>
      <c r="K125" s="50">
        <v>146.9</v>
      </c>
      <c r="L125" s="50">
        <v>148.19999999999999</v>
      </c>
      <c r="M125">
        <v>3.4937</v>
      </c>
    </row>
    <row r="126" spans="1:13">
      <c r="A126">
        <v>125</v>
      </c>
      <c r="B126">
        <v>1972</v>
      </c>
      <c r="C126">
        <v>1</v>
      </c>
      <c r="D126">
        <v>23.443000000000001</v>
      </c>
      <c r="E126">
        <v>98.72</v>
      </c>
      <c r="F126">
        <v>41.266666666666666</v>
      </c>
      <c r="H126" s="50">
        <v>144.1</v>
      </c>
      <c r="I126" s="50">
        <v>145.30000000000001</v>
      </c>
      <c r="J126" s="50">
        <v>146.5</v>
      </c>
      <c r="K126" s="50">
        <v>147.80000000000001</v>
      </c>
      <c r="L126" s="50">
        <v>149.19999999999999</v>
      </c>
      <c r="M126">
        <v>3.4937</v>
      </c>
    </row>
    <row r="127" spans="1:13">
      <c r="A127">
        <v>126</v>
      </c>
      <c r="B127">
        <v>1972</v>
      </c>
      <c r="C127">
        <v>2</v>
      </c>
      <c r="D127">
        <v>23.588999999999999</v>
      </c>
      <c r="E127">
        <v>99.42</v>
      </c>
      <c r="F127">
        <v>41.6</v>
      </c>
      <c r="G127">
        <v>3.64</v>
      </c>
      <c r="H127" s="50">
        <v>146.19999999999999</v>
      </c>
      <c r="I127" s="50">
        <v>147.4</v>
      </c>
      <c r="J127" s="50">
        <v>148.6</v>
      </c>
      <c r="K127" s="50">
        <v>150</v>
      </c>
      <c r="L127" s="50">
        <v>151.15</v>
      </c>
      <c r="M127">
        <v>3.4937</v>
      </c>
    </row>
    <row r="128" spans="1:13">
      <c r="A128">
        <v>127</v>
      </c>
      <c r="B128">
        <v>1972</v>
      </c>
      <c r="C128">
        <v>3</v>
      </c>
      <c r="D128">
        <v>23.815000000000001</v>
      </c>
      <c r="E128">
        <v>100.25</v>
      </c>
      <c r="F128">
        <v>42</v>
      </c>
      <c r="H128" s="50">
        <v>146.69999999999999</v>
      </c>
      <c r="I128" s="50">
        <v>147.94999999999999</v>
      </c>
      <c r="J128" s="50">
        <v>149.30000000000001</v>
      </c>
      <c r="K128" s="50">
        <v>150.6</v>
      </c>
      <c r="L128" s="50">
        <v>152</v>
      </c>
      <c r="M128">
        <v>3.4937</v>
      </c>
    </row>
    <row r="129" spans="1:13">
      <c r="A129">
        <v>128</v>
      </c>
      <c r="B129">
        <v>1972</v>
      </c>
      <c r="C129">
        <v>4</v>
      </c>
      <c r="D129">
        <v>24.117999999999999</v>
      </c>
      <c r="E129">
        <v>101.54</v>
      </c>
      <c r="F129">
        <v>42.4</v>
      </c>
      <c r="G129">
        <v>3.51</v>
      </c>
      <c r="H129" s="50">
        <v>147.30000000000001</v>
      </c>
      <c r="I129" s="50">
        <v>148.80000000000001</v>
      </c>
      <c r="J129" s="50">
        <v>150</v>
      </c>
      <c r="K129" s="50">
        <v>151.30000000000001</v>
      </c>
      <c r="L129" s="50">
        <v>152.75</v>
      </c>
      <c r="M129">
        <v>3.9173</v>
      </c>
    </row>
    <row r="130" spans="1:13">
      <c r="A130">
        <v>129</v>
      </c>
      <c r="B130">
        <v>1973</v>
      </c>
      <c r="C130">
        <v>1</v>
      </c>
      <c r="D130">
        <v>24.396000000000001</v>
      </c>
      <c r="E130">
        <v>102.95</v>
      </c>
      <c r="F130">
        <v>42.93333333333333</v>
      </c>
      <c r="H130" s="50">
        <v>148.9</v>
      </c>
      <c r="I130" s="50">
        <v>150.19999999999999</v>
      </c>
      <c r="J130" s="50">
        <v>151.6</v>
      </c>
      <c r="K130" s="50">
        <v>153</v>
      </c>
      <c r="L130" s="50">
        <v>154.5</v>
      </c>
      <c r="M130">
        <v>3.9173</v>
      </c>
    </row>
    <row r="131" spans="1:13">
      <c r="A131">
        <v>130</v>
      </c>
      <c r="B131">
        <v>1973</v>
      </c>
      <c r="C131">
        <v>2</v>
      </c>
      <c r="D131">
        <v>24.771000000000001</v>
      </c>
      <c r="E131">
        <v>104.75</v>
      </c>
      <c r="F131">
        <v>43.9</v>
      </c>
      <c r="G131">
        <v>4.12</v>
      </c>
      <c r="H131" s="50">
        <v>151.1</v>
      </c>
      <c r="I131" s="50">
        <v>152.69999999999999</v>
      </c>
      <c r="J131" s="50">
        <v>154</v>
      </c>
      <c r="K131" s="50">
        <v>155.5</v>
      </c>
      <c r="L131" s="50">
        <v>156.80000000000001</v>
      </c>
      <c r="M131">
        <v>3.9173</v>
      </c>
    </row>
    <row r="132" spans="1:13">
      <c r="A132">
        <v>131</v>
      </c>
      <c r="B132">
        <v>1973</v>
      </c>
      <c r="C132">
        <v>3</v>
      </c>
      <c r="D132">
        <v>25.254000000000001</v>
      </c>
      <c r="E132">
        <v>106.53</v>
      </c>
      <c r="F132">
        <v>44.866666666666667</v>
      </c>
      <c r="H132" s="50">
        <v>156.1</v>
      </c>
      <c r="I132" s="50">
        <v>158</v>
      </c>
      <c r="J132" s="50">
        <v>159.55000000000001</v>
      </c>
      <c r="K132" s="50">
        <v>161.1</v>
      </c>
      <c r="L132" s="50">
        <v>162.5</v>
      </c>
      <c r="M132">
        <v>3.9173</v>
      </c>
    </row>
    <row r="133" spans="1:13">
      <c r="A133">
        <v>132</v>
      </c>
      <c r="B133">
        <v>1973</v>
      </c>
      <c r="C133">
        <v>4</v>
      </c>
      <c r="D133">
        <v>25.757000000000001</v>
      </c>
      <c r="E133">
        <v>108.74</v>
      </c>
      <c r="F133">
        <v>45.9</v>
      </c>
      <c r="G133">
        <v>5.25</v>
      </c>
      <c r="H133" s="50">
        <v>157.5</v>
      </c>
      <c r="I133" s="50">
        <v>159.80000000000001</v>
      </c>
      <c r="J133" s="50">
        <v>162</v>
      </c>
      <c r="K133" s="50">
        <v>164</v>
      </c>
      <c r="L133" s="50">
        <v>165.95</v>
      </c>
      <c r="M133">
        <v>3.9173</v>
      </c>
    </row>
    <row r="134" spans="1:13">
      <c r="A134">
        <v>133</v>
      </c>
      <c r="B134">
        <v>1974</v>
      </c>
      <c r="C134">
        <v>1</v>
      </c>
      <c r="D134">
        <v>26.242999999999999</v>
      </c>
      <c r="E134">
        <v>110.72</v>
      </c>
      <c r="F134">
        <v>47.2</v>
      </c>
      <c r="H134" s="50">
        <v>161</v>
      </c>
      <c r="I134" s="50">
        <v>163.6</v>
      </c>
      <c r="J134" s="50">
        <v>166</v>
      </c>
      <c r="K134" s="50">
        <v>168</v>
      </c>
      <c r="L134" s="50">
        <v>170.1</v>
      </c>
      <c r="M134">
        <v>4.2110333333333303</v>
      </c>
    </row>
    <row r="135" spans="1:13">
      <c r="A135">
        <v>134</v>
      </c>
      <c r="B135">
        <v>1974</v>
      </c>
      <c r="C135">
        <v>2</v>
      </c>
      <c r="D135">
        <v>26.863</v>
      </c>
      <c r="E135">
        <v>113.48</v>
      </c>
      <c r="F135">
        <v>48.533333333333331</v>
      </c>
      <c r="G135">
        <v>7.04</v>
      </c>
      <c r="H135" s="50">
        <v>165.7</v>
      </c>
      <c r="I135" s="50">
        <v>168.4</v>
      </c>
      <c r="J135" s="50">
        <v>171</v>
      </c>
      <c r="K135" s="50">
        <v>173.5</v>
      </c>
      <c r="L135" s="50">
        <v>175</v>
      </c>
      <c r="M135">
        <v>4.8897333333333304</v>
      </c>
    </row>
    <row r="136" spans="1:13">
      <c r="A136">
        <v>135</v>
      </c>
      <c r="B136">
        <v>1974</v>
      </c>
      <c r="C136">
        <v>3</v>
      </c>
      <c r="D136">
        <v>27.65</v>
      </c>
      <c r="E136">
        <v>116.42</v>
      </c>
      <c r="F136">
        <v>50</v>
      </c>
      <c r="H136" s="50">
        <v>170.5</v>
      </c>
      <c r="I136" s="50">
        <v>173.85</v>
      </c>
      <c r="J136" s="50">
        <v>176.7</v>
      </c>
      <c r="K136" s="50">
        <v>179.75</v>
      </c>
      <c r="L136" s="50" t="s">
        <v>330</v>
      </c>
      <c r="M136">
        <v>5.0721999999999996</v>
      </c>
    </row>
    <row r="137" spans="1:13">
      <c r="A137">
        <v>136</v>
      </c>
      <c r="B137">
        <v>1974</v>
      </c>
      <c r="C137">
        <v>4</v>
      </c>
      <c r="D137">
        <v>28.463000000000001</v>
      </c>
      <c r="E137">
        <v>119.79</v>
      </c>
      <c r="F137">
        <v>51.5</v>
      </c>
      <c r="G137">
        <v>7.12</v>
      </c>
      <c r="H137" s="50">
        <v>176.4</v>
      </c>
      <c r="I137" s="50">
        <v>180.25</v>
      </c>
      <c r="J137" s="50">
        <v>183.7</v>
      </c>
      <c r="K137" s="50">
        <v>186.95</v>
      </c>
      <c r="L137" s="50">
        <v>189.95</v>
      </c>
      <c r="M137">
        <v>5.0721999999999996</v>
      </c>
    </row>
    <row r="138" spans="1:13">
      <c r="A138">
        <v>137</v>
      </c>
      <c r="B138">
        <v>1975</v>
      </c>
      <c r="C138">
        <v>1</v>
      </c>
      <c r="D138">
        <v>29.11</v>
      </c>
      <c r="E138">
        <v>122.88</v>
      </c>
      <c r="F138">
        <v>52.43333333333333</v>
      </c>
      <c r="H138" s="50">
        <v>181.6</v>
      </c>
      <c r="I138" s="50">
        <v>185.3</v>
      </c>
      <c r="J138" s="50">
        <v>188.7</v>
      </c>
      <c r="K138" s="50">
        <v>191.8</v>
      </c>
      <c r="L138" s="50">
        <v>194.75</v>
      </c>
      <c r="M138">
        <v>5.0721999999999996</v>
      </c>
    </row>
    <row r="139" spans="1:13">
      <c r="A139">
        <v>138</v>
      </c>
      <c r="B139">
        <v>1975</v>
      </c>
      <c r="C139">
        <v>2</v>
      </c>
      <c r="D139">
        <v>29.542999999999999</v>
      </c>
      <c r="E139">
        <v>124.44</v>
      </c>
      <c r="F139">
        <v>53.233333333333334</v>
      </c>
      <c r="G139">
        <v>5.59</v>
      </c>
      <c r="H139" s="50">
        <v>184.2</v>
      </c>
      <c r="I139" s="50">
        <v>186.9</v>
      </c>
      <c r="J139" s="50">
        <v>189.6</v>
      </c>
      <c r="K139" s="50">
        <v>192.1</v>
      </c>
      <c r="L139" s="50">
        <v>194.5</v>
      </c>
      <c r="M139">
        <v>5.0950666666666597</v>
      </c>
    </row>
    <row r="140" spans="1:13">
      <c r="A140">
        <v>139</v>
      </c>
      <c r="B140">
        <v>1975</v>
      </c>
      <c r="C140">
        <v>3</v>
      </c>
      <c r="D140">
        <v>30.065000000000001</v>
      </c>
      <c r="E140">
        <v>126.68</v>
      </c>
      <c r="F140">
        <v>54.366666666666667</v>
      </c>
      <c r="H140" s="50">
        <v>186.7</v>
      </c>
      <c r="I140" s="50">
        <v>189.5</v>
      </c>
      <c r="J140" s="50">
        <v>192</v>
      </c>
      <c r="K140" s="50">
        <v>194.7</v>
      </c>
      <c r="L140" s="50">
        <v>197.8</v>
      </c>
      <c r="M140">
        <v>5.1407999999999996</v>
      </c>
    </row>
    <row r="141" spans="1:13">
      <c r="A141">
        <v>140</v>
      </c>
      <c r="B141">
        <v>1975</v>
      </c>
      <c r="C141">
        <v>4</v>
      </c>
      <c r="D141">
        <v>30.568000000000001</v>
      </c>
      <c r="E141">
        <v>128.99</v>
      </c>
      <c r="F141">
        <v>55.233333333333334</v>
      </c>
      <c r="G141">
        <v>5.91</v>
      </c>
      <c r="H141" s="50">
        <v>189.25</v>
      </c>
      <c r="I141" s="50">
        <v>192</v>
      </c>
      <c r="J141" s="50">
        <v>195</v>
      </c>
      <c r="K141" s="50">
        <v>198</v>
      </c>
      <c r="L141" s="50">
        <v>201</v>
      </c>
      <c r="M141">
        <v>5.1407999999999996</v>
      </c>
    </row>
    <row r="142" spans="1:13">
      <c r="A142">
        <v>141</v>
      </c>
      <c r="B142">
        <v>1976</v>
      </c>
      <c r="C142">
        <v>1</v>
      </c>
      <c r="D142">
        <v>30.890999999999998</v>
      </c>
      <c r="E142">
        <v>130.12</v>
      </c>
      <c r="F142">
        <v>55.766666666666666</v>
      </c>
      <c r="H142" s="50">
        <v>131</v>
      </c>
      <c r="I142" s="50">
        <v>133</v>
      </c>
      <c r="J142" s="50">
        <v>135</v>
      </c>
      <c r="K142" s="50">
        <v>137</v>
      </c>
      <c r="L142" s="50">
        <v>139.1</v>
      </c>
      <c r="M142">
        <v>4.87883333333333</v>
      </c>
    </row>
    <row r="143" spans="1:13">
      <c r="A143">
        <v>142</v>
      </c>
      <c r="B143">
        <v>1976</v>
      </c>
      <c r="C143">
        <v>2</v>
      </c>
      <c r="D143">
        <v>31.202000000000002</v>
      </c>
      <c r="E143">
        <v>131.30000000000001</v>
      </c>
      <c r="F143">
        <v>56.466666666666669</v>
      </c>
      <c r="G143">
        <v>5.73</v>
      </c>
      <c r="H143" s="50">
        <v>132.19999999999999</v>
      </c>
      <c r="I143" s="50">
        <v>134.1</v>
      </c>
      <c r="J143" s="50">
        <v>136.1</v>
      </c>
      <c r="K143" s="50">
        <v>138.05000000000001</v>
      </c>
      <c r="L143" s="50">
        <v>140</v>
      </c>
      <c r="M143">
        <v>4.40286666666666</v>
      </c>
    </row>
    <row r="144" spans="1:13">
      <c r="A144">
        <v>143</v>
      </c>
      <c r="B144">
        <v>1976</v>
      </c>
      <c r="C144">
        <v>3</v>
      </c>
      <c r="D144">
        <v>31.605</v>
      </c>
      <c r="E144">
        <v>132.88999999999999</v>
      </c>
      <c r="F144">
        <v>57.366666666666667</v>
      </c>
      <c r="H144" s="50">
        <v>134.6</v>
      </c>
      <c r="I144" s="50">
        <v>136.55000000000001</v>
      </c>
      <c r="J144" s="50">
        <v>138.5</v>
      </c>
      <c r="K144" s="50">
        <v>140.5</v>
      </c>
      <c r="L144" s="50">
        <v>142.75</v>
      </c>
      <c r="M144">
        <v>4.4988000000000001</v>
      </c>
    </row>
    <row r="145" spans="1:13">
      <c r="A145">
        <v>144</v>
      </c>
      <c r="B145">
        <v>1976</v>
      </c>
      <c r="C145">
        <v>4</v>
      </c>
      <c r="D145">
        <v>32.171999999999997</v>
      </c>
      <c r="E145">
        <v>134.99</v>
      </c>
      <c r="F145">
        <v>58.033333333333331</v>
      </c>
      <c r="G145">
        <v>5.27</v>
      </c>
      <c r="H145" s="50">
        <v>136.15</v>
      </c>
      <c r="I145" s="50">
        <v>138.1</v>
      </c>
      <c r="J145" s="50">
        <v>139.94999999999999</v>
      </c>
      <c r="K145" s="50">
        <v>141.94999999999999</v>
      </c>
      <c r="L145" s="50">
        <v>143.94999999999999</v>
      </c>
      <c r="M145">
        <v>4.4988000000000001</v>
      </c>
    </row>
    <row r="146" spans="1:13">
      <c r="A146">
        <v>145</v>
      </c>
      <c r="B146">
        <v>1977</v>
      </c>
      <c r="C146">
        <v>1</v>
      </c>
      <c r="D146">
        <v>32.69</v>
      </c>
      <c r="E146">
        <v>136.80000000000001</v>
      </c>
      <c r="F146">
        <v>59.033333333333331</v>
      </c>
      <c r="H146" s="50">
        <v>138.19999999999999</v>
      </c>
      <c r="I146" s="50">
        <v>140.05000000000001</v>
      </c>
      <c r="J146" s="50">
        <v>141.94999999999999</v>
      </c>
      <c r="K146" s="50">
        <v>144.05000000000001</v>
      </c>
      <c r="L146" s="50">
        <v>146</v>
      </c>
      <c r="M146">
        <v>4.4988000000000001</v>
      </c>
    </row>
    <row r="147" spans="1:13">
      <c r="A147">
        <v>146</v>
      </c>
      <c r="B147">
        <v>1977</v>
      </c>
      <c r="C147">
        <v>2</v>
      </c>
      <c r="D147">
        <v>33.151000000000003</v>
      </c>
      <c r="E147">
        <v>139.01</v>
      </c>
      <c r="F147">
        <v>60.333333333333336</v>
      </c>
      <c r="G147">
        <v>6.01</v>
      </c>
      <c r="H147" s="50">
        <v>140.4</v>
      </c>
      <c r="I147" s="50">
        <v>142.5</v>
      </c>
      <c r="J147" s="50">
        <v>144.75</v>
      </c>
      <c r="K147" s="50">
        <v>146.9</v>
      </c>
      <c r="L147" s="50">
        <v>149.19999999999999</v>
      </c>
      <c r="M147">
        <v>4.6159999999999997</v>
      </c>
    </row>
    <row r="148" spans="1:13">
      <c r="A148">
        <v>147</v>
      </c>
      <c r="B148">
        <v>1977</v>
      </c>
      <c r="C148">
        <v>3</v>
      </c>
      <c r="D148">
        <v>33.554000000000002</v>
      </c>
      <c r="E148">
        <v>141.03</v>
      </c>
      <c r="F148">
        <v>61.2</v>
      </c>
      <c r="H148" s="50">
        <v>142.4</v>
      </c>
      <c r="I148" s="50">
        <v>144.69999999999999</v>
      </c>
      <c r="J148" s="50">
        <v>146.80000000000001</v>
      </c>
      <c r="K148" s="50">
        <v>148.80000000000001</v>
      </c>
      <c r="L148" s="50">
        <v>150.80000000000001</v>
      </c>
      <c r="M148">
        <v>4.8503999999999996</v>
      </c>
    </row>
    <row r="149" spans="1:13">
      <c r="A149">
        <v>148</v>
      </c>
      <c r="B149">
        <v>1977</v>
      </c>
      <c r="C149">
        <v>4</v>
      </c>
      <c r="D149">
        <v>34.279000000000003</v>
      </c>
      <c r="E149">
        <v>143.24</v>
      </c>
      <c r="F149">
        <v>61.866666666666667</v>
      </c>
      <c r="G149">
        <v>6.24</v>
      </c>
      <c r="H149" s="50">
        <v>144.4</v>
      </c>
      <c r="I149" s="50">
        <v>146.5</v>
      </c>
      <c r="J149" s="50">
        <v>148.6</v>
      </c>
      <c r="K149" s="50">
        <v>150.80000000000001</v>
      </c>
      <c r="L149" s="50">
        <v>153</v>
      </c>
      <c r="M149">
        <v>4.8503999999999996</v>
      </c>
    </row>
    <row r="150" spans="1:13">
      <c r="A150">
        <v>149</v>
      </c>
      <c r="B150">
        <v>1978</v>
      </c>
      <c r="C150">
        <v>1</v>
      </c>
      <c r="D150">
        <v>34.777999999999999</v>
      </c>
      <c r="E150">
        <v>145.12</v>
      </c>
      <c r="F150">
        <v>62.93333333333333</v>
      </c>
      <c r="H150" s="50">
        <v>146.5</v>
      </c>
      <c r="I150" s="50">
        <v>148.75</v>
      </c>
      <c r="J150" s="50">
        <v>150.94999999999999</v>
      </c>
      <c r="K150" s="50">
        <v>153.25</v>
      </c>
      <c r="L150" s="50">
        <v>155.15</v>
      </c>
      <c r="M150">
        <v>5.0386333333333297</v>
      </c>
    </row>
    <row r="151" spans="1:13">
      <c r="A151">
        <v>150</v>
      </c>
      <c r="B151">
        <v>1978</v>
      </c>
      <c r="C151">
        <v>2</v>
      </c>
      <c r="D151">
        <v>35.442999999999998</v>
      </c>
      <c r="E151">
        <v>148.88999999999999</v>
      </c>
      <c r="F151">
        <v>64.533333333333331</v>
      </c>
      <c r="G151">
        <v>6.68</v>
      </c>
      <c r="H151" s="50">
        <v>149.25</v>
      </c>
      <c r="I151" s="50">
        <v>151.6</v>
      </c>
      <c r="J151" s="50">
        <v>154.1</v>
      </c>
      <c r="K151" s="50">
        <v>156.5</v>
      </c>
      <c r="L151" s="50">
        <v>159</v>
      </c>
      <c r="M151">
        <v>5.4150999999999998</v>
      </c>
    </row>
    <row r="152" spans="1:13">
      <c r="A152">
        <v>151</v>
      </c>
      <c r="B152">
        <v>1978</v>
      </c>
      <c r="C152">
        <v>3</v>
      </c>
      <c r="D152">
        <v>36.043999999999997</v>
      </c>
      <c r="E152">
        <v>152.02000000000001</v>
      </c>
      <c r="F152">
        <v>66.066666666666663</v>
      </c>
      <c r="H152" s="50">
        <v>153.5</v>
      </c>
      <c r="I152" s="50">
        <v>156.1</v>
      </c>
      <c r="J152" s="50">
        <v>158.6</v>
      </c>
      <c r="K152" s="50">
        <v>161.30000000000001</v>
      </c>
      <c r="L152" s="50">
        <v>164.1</v>
      </c>
      <c r="M152">
        <v>5.4150999999999998</v>
      </c>
    </row>
    <row r="153" spans="1:13">
      <c r="A153">
        <v>152</v>
      </c>
      <c r="B153">
        <v>1978</v>
      </c>
      <c r="C153">
        <v>4</v>
      </c>
      <c r="D153">
        <v>36.781999999999996</v>
      </c>
      <c r="E153">
        <v>155.38</v>
      </c>
      <c r="F153">
        <v>67.400000000000006</v>
      </c>
      <c r="G153">
        <v>7.25</v>
      </c>
      <c r="H153" s="50">
        <v>156.5</v>
      </c>
      <c r="I153" s="50">
        <v>159.15</v>
      </c>
      <c r="J153" s="50">
        <v>161.94999999999999</v>
      </c>
      <c r="K153" s="50">
        <v>164.7</v>
      </c>
      <c r="L153" s="50">
        <v>167.6</v>
      </c>
      <c r="M153">
        <v>5.6591666666666596</v>
      </c>
    </row>
    <row r="154" spans="1:13">
      <c r="A154">
        <v>153</v>
      </c>
      <c r="B154">
        <v>1979</v>
      </c>
      <c r="C154">
        <v>1</v>
      </c>
      <c r="D154">
        <v>37.451999999999998</v>
      </c>
      <c r="E154">
        <v>158.6</v>
      </c>
      <c r="F154">
        <v>69.066666666666663</v>
      </c>
      <c r="H154" s="50">
        <v>159.69999999999999</v>
      </c>
      <c r="I154" s="50">
        <v>162.69999999999999</v>
      </c>
      <c r="J154" s="50">
        <v>165.6</v>
      </c>
      <c r="K154" s="50">
        <v>168.5</v>
      </c>
      <c r="L154" s="50">
        <v>171.4</v>
      </c>
      <c r="M154">
        <v>6.1473000000000004</v>
      </c>
    </row>
    <row r="155" spans="1:13">
      <c r="A155">
        <v>154</v>
      </c>
      <c r="B155">
        <v>1979</v>
      </c>
      <c r="C155">
        <v>2</v>
      </c>
      <c r="D155">
        <v>38.369999999999997</v>
      </c>
      <c r="E155">
        <v>161.85</v>
      </c>
      <c r="F155">
        <v>71.466666666666669</v>
      </c>
      <c r="G155">
        <v>8.65</v>
      </c>
      <c r="H155" s="50">
        <v>163.35</v>
      </c>
      <c r="I155" s="50">
        <v>166.7</v>
      </c>
      <c r="J155" s="50">
        <v>170</v>
      </c>
      <c r="K155" s="50">
        <v>173.05</v>
      </c>
      <c r="L155" s="50">
        <v>176.3</v>
      </c>
      <c r="M155">
        <v>6.1473000000000004</v>
      </c>
    </row>
    <row r="156" spans="1:13">
      <c r="A156">
        <v>155</v>
      </c>
      <c r="B156">
        <v>1979</v>
      </c>
      <c r="C156">
        <v>3</v>
      </c>
      <c r="D156">
        <v>39.207999999999998</v>
      </c>
      <c r="E156">
        <v>165.13</v>
      </c>
      <c r="F156">
        <v>73.833333333333329</v>
      </c>
      <c r="H156" s="50">
        <v>167.6</v>
      </c>
      <c r="I156" s="50">
        <v>171.1</v>
      </c>
      <c r="J156" s="50">
        <v>174.3</v>
      </c>
      <c r="K156" s="50">
        <v>178</v>
      </c>
      <c r="L156" s="50">
        <v>181.05</v>
      </c>
      <c r="M156">
        <v>6.7167000000000003</v>
      </c>
    </row>
    <row r="157" spans="1:13">
      <c r="A157">
        <v>156</v>
      </c>
      <c r="B157">
        <v>1979</v>
      </c>
      <c r="C157">
        <v>4</v>
      </c>
      <c r="D157">
        <v>39.936</v>
      </c>
      <c r="E157">
        <v>168.05</v>
      </c>
      <c r="F157">
        <v>75.933333333333337</v>
      </c>
      <c r="G157">
        <v>9.5500000000000007</v>
      </c>
      <c r="H157" s="50">
        <v>171</v>
      </c>
      <c r="I157" s="50">
        <v>174.4</v>
      </c>
      <c r="J157" s="50">
        <v>178</v>
      </c>
      <c r="K157" s="50">
        <v>181.6</v>
      </c>
      <c r="L157" s="50">
        <v>185</v>
      </c>
      <c r="M157">
        <v>6.7167000000000003</v>
      </c>
    </row>
    <row r="158" spans="1:13">
      <c r="A158">
        <v>157</v>
      </c>
      <c r="B158">
        <v>1980</v>
      </c>
      <c r="C158">
        <v>1</v>
      </c>
      <c r="D158">
        <v>40.774999999999999</v>
      </c>
      <c r="E158">
        <v>171.94</v>
      </c>
      <c r="F158">
        <v>78.933333333333337</v>
      </c>
      <c r="H158" s="50">
        <v>174.8</v>
      </c>
      <c r="I158" s="50">
        <v>178.6</v>
      </c>
      <c r="J158" s="50">
        <v>182.5</v>
      </c>
      <c r="K158" s="50">
        <v>186</v>
      </c>
      <c r="L158" s="50">
        <v>190</v>
      </c>
      <c r="M158">
        <v>6.7167000000000003</v>
      </c>
    </row>
    <row r="159" spans="1:13">
      <c r="A159">
        <v>158</v>
      </c>
      <c r="B159">
        <v>1980</v>
      </c>
      <c r="C159">
        <v>2</v>
      </c>
      <c r="D159">
        <v>41.744999999999997</v>
      </c>
      <c r="E159">
        <v>176.46</v>
      </c>
      <c r="F159">
        <v>81.833333333333329</v>
      </c>
      <c r="G159">
        <v>9.66</v>
      </c>
      <c r="H159" s="50">
        <v>178.7</v>
      </c>
      <c r="I159" s="50">
        <v>182.9</v>
      </c>
      <c r="J159" s="50">
        <v>186.6</v>
      </c>
      <c r="K159" s="50">
        <v>190.4</v>
      </c>
      <c r="L159" s="50">
        <v>194.5</v>
      </c>
      <c r="M159">
        <v>6.7167000000000003</v>
      </c>
    </row>
    <row r="160" spans="1:13">
      <c r="A160">
        <v>159</v>
      </c>
      <c r="B160">
        <v>1980</v>
      </c>
      <c r="C160">
        <v>3</v>
      </c>
      <c r="D160">
        <v>42.677999999999997</v>
      </c>
      <c r="E160">
        <v>180.24</v>
      </c>
      <c r="F160">
        <v>83.333333333333329</v>
      </c>
      <c r="H160" s="50">
        <v>182.45</v>
      </c>
      <c r="I160" s="50">
        <v>186.7</v>
      </c>
      <c r="J160" s="50">
        <v>190.55</v>
      </c>
      <c r="K160" s="50">
        <v>194.7</v>
      </c>
      <c r="L160" s="50">
        <v>198.75</v>
      </c>
      <c r="M160">
        <v>6.7167000000000003</v>
      </c>
    </row>
    <row r="161" spans="1:13">
      <c r="A161">
        <v>160</v>
      </c>
      <c r="B161">
        <v>1980</v>
      </c>
      <c r="C161">
        <v>4</v>
      </c>
      <c r="D161">
        <v>43.79</v>
      </c>
      <c r="E161">
        <v>185.13</v>
      </c>
      <c r="F161">
        <v>85.533333333333331</v>
      </c>
      <c r="G161">
        <v>10.210000000000001</v>
      </c>
      <c r="H161" s="50">
        <v>187.25</v>
      </c>
      <c r="I161" s="50">
        <v>191.85</v>
      </c>
      <c r="J161" s="50">
        <v>196</v>
      </c>
      <c r="K161" s="50">
        <v>200.15</v>
      </c>
      <c r="L161" s="50">
        <v>204.8</v>
      </c>
      <c r="M161">
        <v>7.0524999999999904</v>
      </c>
    </row>
    <row r="162" spans="1:13">
      <c r="A162">
        <v>161</v>
      </c>
      <c r="B162">
        <v>1981</v>
      </c>
      <c r="C162">
        <v>1</v>
      </c>
      <c r="D162">
        <v>44.942999999999998</v>
      </c>
      <c r="E162">
        <v>190.01</v>
      </c>
      <c r="F162">
        <v>87.8</v>
      </c>
      <c r="H162" s="50">
        <v>188.15</v>
      </c>
      <c r="I162" s="50">
        <v>192.5</v>
      </c>
      <c r="J162" s="50">
        <v>196.9</v>
      </c>
      <c r="K162" s="50">
        <v>201.15</v>
      </c>
      <c r="L162" s="50">
        <v>205.2</v>
      </c>
      <c r="M162">
        <v>7.7241</v>
      </c>
    </row>
    <row r="163" spans="1:13">
      <c r="A163">
        <v>162</v>
      </c>
      <c r="B163">
        <v>1981</v>
      </c>
      <c r="C163">
        <v>2</v>
      </c>
      <c r="D163">
        <v>45.834000000000003</v>
      </c>
      <c r="E163">
        <v>193.03</v>
      </c>
      <c r="F163">
        <v>89.833333333333329</v>
      </c>
      <c r="G163">
        <v>8.36</v>
      </c>
      <c r="H163" s="50">
        <v>191.85</v>
      </c>
      <c r="I163" s="50">
        <v>195.8</v>
      </c>
      <c r="J163" s="50">
        <v>200.05</v>
      </c>
      <c r="K163" s="50">
        <v>204</v>
      </c>
      <c r="L163" s="50">
        <v>208.5</v>
      </c>
      <c r="M163">
        <v>7.47</v>
      </c>
    </row>
    <row r="164" spans="1:13">
      <c r="A164">
        <v>163</v>
      </c>
      <c r="B164">
        <v>1981</v>
      </c>
      <c r="C164">
        <v>3</v>
      </c>
      <c r="D164">
        <v>46.695999999999998</v>
      </c>
      <c r="E164">
        <v>197.71</v>
      </c>
      <c r="F164">
        <v>92.36666666666666</v>
      </c>
      <c r="H164" s="50">
        <v>194.8</v>
      </c>
      <c r="I164" s="50">
        <v>198.8</v>
      </c>
      <c r="J164" s="50">
        <v>202.1</v>
      </c>
      <c r="K164" s="50">
        <v>205.4</v>
      </c>
      <c r="L164" s="50">
        <v>210</v>
      </c>
      <c r="M164">
        <v>7.22</v>
      </c>
    </row>
    <row r="165" spans="1:13">
      <c r="A165">
        <v>164</v>
      </c>
      <c r="B165">
        <v>1981</v>
      </c>
      <c r="C165">
        <v>4</v>
      </c>
      <c r="D165">
        <v>47.503</v>
      </c>
      <c r="E165">
        <v>201.69</v>
      </c>
      <c r="F165">
        <v>93.7</v>
      </c>
      <c r="G165">
        <v>7.34</v>
      </c>
      <c r="H165" s="50">
        <v>199.5</v>
      </c>
      <c r="I165" s="50">
        <v>203.2</v>
      </c>
      <c r="J165" s="50">
        <v>206.9</v>
      </c>
      <c r="K165" s="50">
        <v>210.5</v>
      </c>
      <c r="L165" s="50">
        <v>214.5</v>
      </c>
      <c r="M165">
        <v>7.33</v>
      </c>
    </row>
    <row r="166" spans="1:13">
      <c r="A166">
        <v>165</v>
      </c>
      <c r="B166">
        <v>1982</v>
      </c>
      <c r="C166">
        <v>1</v>
      </c>
      <c r="D166">
        <v>48.156999999999996</v>
      </c>
      <c r="E166">
        <v>203.98</v>
      </c>
      <c r="F166">
        <v>94.466666666666669</v>
      </c>
      <c r="H166" s="50">
        <v>203</v>
      </c>
      <c r="I166" s="50">
        <v>206.15</v>
      </c>
      <c r="J166" s="50">
        <v>209.7</v>
      </c>
      <c r="K166" s="50">
        <v>213.4</v>
      </c>
      <c r="L166" s="50">
        <v>217.25</v>
      </c>
      <c r="M166">
        <v>6.76</v>
      </c>
    </row>
    <row r="167" spans="1:13">
      <c r="A167">
        <v>166</v>
      </c>
      <c r="B167">
        <v>1982</v>
      </c>
      <c r="C167">
        <v>2</v>
      </c>
      <c r="D167">
        <v>48.783000000000001</v>
      </c>
      <c r="E167">
        <v>206.77</v>
      </c>
      <c r="F167">
        <v>95.9</v>
      </c>
      <c r="G167">
        <v>5.61</v>
      </c>
      <c r="H167" s="50">
        <v>204.4</v>
      </c>
      <c r="I167" s="50">
        <v>207.35</v>
      </c>
      <c r="J167" s="50">
        <v>210.7</v>
      </c>
      <c r="K167" s="50">
        <v>214</v>
      </c>
      <c r="L167" s="50">
        <v>217.15</v>
      </c>
      <c r="M167">
        <v>6.3599989999999904</v>
      </c>
    </row>
    <row r="168" spans="1:13">
      <c r="A168">
        <v>167</v>
      </c>
      <c r="B168">
        <v>1982</v>
      </c>
      <c r="C168">
        <v>3</v>
      </c>
      <c r="D168">
        <v>49.475000000000001</v>
      </c>
      <c r="E168">
        <v>208.52</v>
      </c>
      <c r="F168">
        <v>97.7</v>
      </c>
      <c r="H168" s="50">
        <v>209.4</v>
      </c>
      <c r="I168" s="50">
        <v>212.5</v>
      </c>
      <c r="J168" s="50">
        <v>215.6</v>
      </c>
      <c r="K168" s="50">
        <v>218.7</v>
      </c>
      <c r="L168" s="50">
        <v>221.7</v>
      </c>
      <c r="M168">
        <v>6.3655732622950802</v>
      </c>
    </row>
    <row r="169" spans="1:13">
      <c r="A169">
        <v>168</v>
      </c>
      <c r="B169">
        <v>1982</v>
      </c>
      <c r="C169">
        <v>4</v>
      </c>
      <c r="D169">
        <v>49.987000000000002</v>
      </c>
      <c r="E169">
        <v>210.28</v>
      </c>
      <c r="F169">
        <v>97.933333333333337</v>
      </c>
      <c r="G169">
        <v>4.95</v>
      </c>
      <c r="H169" s="50">
        <v>211.1</v>
      </c>
      <c r="I169" s="50">
        <v>214</v>
      </c>
      <c r="J169" s="50">
        <v>216.7</v>
      </c>
      <c r="K169" s="50">
        <v>219.7</v>
      </c>
      <c r="L169" s="50">
        <v>222.9</v>
      </c>
      <c r="M169">
        <v>6.199999</v>
      </c>
    </row>
    <row r="170" spans="1:13">
      <c r="A170">
        <v>169</v>
      </c>
      <c r="B170">
        <v>1983</v>
      </c>
      <c r="C170">
        <v>1</v>
      </c>
      <c r="D170">
        <v>50.363999999999997</v>
      </c>
      <c r="E170">
        <v>212.86</v>
      </c>
      <c r="F170">
        <v>97.86666666666666</v>
      </c>
      <c r="H170" s="50">
        <v>212.95</v>
      </c>
      <c r="I170" s="50">
        <v>215.35</v>
      </c>
      <c r="J170" s="50">
        <v>218</v>
      </c>
      <c r="K170" s="50">
        <v>221</v>
      </c>
      <c r="L170" s="50">
        <v>223.6</v>
      </c>
      <c r="M170">
        <v>5.92</v>
      </c>
    </row>
    <row r="171" spans="1:13">
      <c r="A171">
        <v>170</v>
      </c>
      <c r="B171">
        <v>1983</v>
      </c>
      <c r="C171">
        <v>2</v>
      </c>
      <c r="D171">
        <v>50.738999999999997</v>
      </c>
      <c r="E171">
        <v>214.26</v>
      </c>
      <c r="F171">
        <v>99.1</v>
      </c>
      <c r="G171">
        <v>4.7699999999999996</v>
      </c>
      <c r="H171" s="50">
        <v>215.6</v>
      </c>
      <c r="I171" s="50">
        <v>217.9</v>
      </c>
      <c r="J171" s="50">
        <v>220.4</v>
      </c>
      <c r="K171" s="50">
        <v>223.1</v>
      </c>
      <c r="L171" s="50">
        <v>226</v>
      </c>
      <c r="M171">
        <v>6.18</v>
      </c>
    </row>
    <row r="172" spans="1:13">
      <c r="A172">
        <v>171</v>
      </c>
      <c r="B172">
        <v>1983</v>
      </c>
      <c r="C172">
        <v>3</v>
      </c>
      <c r="D172">
        <v>51.277999999999999</v>
      </c>
      <c r="E172">
        <v>215.88</v>
      </c>
      <c r="F172">
        <v>100.26666666666667</v>
      </c>
      <c r="H172" s="50">
        <v>217.2</v>
      </c>
      <c r="I172" s="50">
        <v>219.7</v>
      </c>
      <c r="J172" s="50">
        <v>222.4</v>
      </c>
      <c r="K172" s="50">
        <v>225</v>
      </c>
      <c r="L172" s="50">
        <v>227.95</v>
      </c>
      <c r="M172">
        <v>6.2299989999999896</v>
      </c>
    </row>
    <row r="173" spans="1:13">
      <c r="A173">
        <v>172</v>
      </c>
      <c r="B173">
        <v>1983</v>
      </c>
      <c r="C173">
        <v>4</v>
      </c>
      <c r="D173">
        <v>51.667000000000002</v>
      </c>
      <c r="E173">
        <v>218.2</v>
      </c>
      <c r="F173">
        <v>101.16666666666667</v>
      </c>
      <c r="G173">
        <v>5.25</v>
      </c>
      <c r="H173" s="50">
        <v>218.7</v>
      </c>
      <c r="I173" s="50">
        <v>221.8</v>
      </c>
      <c r="J173" s="50">
        <v>224.7</v>
      </c>
      <c r="K173" s="50">
        <v>227.9</v>
      </c>
      <c r="L173" s="50">
        <v>230.8</v>
      </c>
      <c r="M173">
        <v>6.25</v>
      </c>
    </row>
    <row r="174" spans="1:13">
      <c r="A174">
        <v>173</v>
      </c>
      <c r="B174">
        <v>1984</v>
      </c>
      <c r="C174">
        <v>1</v>
      </c>
      <c r="D174">
        <v>52.19</v>
      </c>
      <c r="F174">
        <v>102.3</v>
      </c>
      <c r="H174" s="50">
        <v>221</v>
      </c>
      <c r="I174" s="50">
        <v>223.55</v>
      </c>
      <c r="J174" s="50">
        <v>226</v>
      </c>
      <c r="K174" s="50">
        <v>229</v>
      </c>
      <c r="L174" s="50">
        <v>232</v>
      </c>
      <c r="M174">
        <v>6.18</v>
      </c>
    </row>
    <row r="175" spans="1:13">
      <c r="A175">
        <v>174</v>
      </c>
      <c r="B175">
        <v>1984</v>
      </c>
      <c r="C175">
        <v>2</v>
      </c>
      <c r="D175">
        <v>52.636000000000003</v>
      </c>
      <c r="F175">
        <v>103.4</v>
      </c>
      <c r="G175">
        <v>5.58</v>
      </c>
      <c r="H175" s="50">
        <v>223</v>
      </c>
      <c r="I175" s="50">
        <v>226</v>
      </c>
      <c r="J175" s="50">
        <v>228.9</v>
      </c>
      <c r="K175" s="50">
        <v>231.8</v>
      </c>
      <c r="L175" s="50">
        <v>235</v>
      </c>
      <c r="M175">
        <v>6.1024585081967198</v>
      </c>
    </row>
    <row r="176" spans="1:13">
      <c r="A176">
        <v>175</v>
      </c>
      <c r="B176">
        <v>1984</v>
      </c>
      <c r="C176">
        <v>3</v>
      </c>
      <c r="D176">
        <v>53.103999999999999</v>
      </c>
      <c r="F176">
        <v>104.53333333333333</v>
      </c>
      <c r="H176" s="50">
        <v>224.4</v>
      </c>
      <c r="I176" s="50">
        <v>226.65</v>
      </c>
      <c r="J176" s="50">
        <v>229.3</v>
      </c>
      <c r="K176" s="50">
        <v>232</v>
      </c>
      <c r="L176" s="50">
        <v>235.05</v>
      </c>
      <c r="M176">
        <v>5.6499989999999896</v>
      </c>
    </row>
    <row r="177" spans="1:13">
      <c r="A177">
        <v>176</v>
      </c>
      <c r="B177">
        <v>1984</v>
      </c>
      <c r="C177">
        <v>4</v>
      </c>
      <c r="D177">
        <v>53.500999999999998</v>
      </c>
      <c r="F177">
        <v>105.3</v>
      </c>
      <c r="G177">
        <v>4.43</v>
      </c>
      <c r="H177" s="50">
        <v>226.6</v>
      </c>
      <c r="I177" s="50">
        <v>229</v>
      </c>
      <c r="J177" s="50">
        <v>231.6</v>
      </c>
      <c r="K177" s="50">
        <v>234.2</v>
      </c>
      <c r="L177" s="50">
        <v>236.6</v>
      </c>
      <c r="M177">
        <v>5.3</v>
      </c>
    </row>
    <row r="178" spans="1:13">
      <c r="A178">
        <v>177</v>
      </c>
      <c r="B178">
        <v>1985</v>
      </c>
      <c r="C178">
        <v>1</v>
      </c>
      <c r="D178">
        <v>54.03</v>
      </c>
      <c r="F178">
        <v>105.96666666666667</v>
      </c>
      <c r="H178" s="50">
        <v>227.9</v>
      </c>
      <c r="I178" s="50">
        <v>229.85</v>
      </c>
      <c r="J178" s="50">
        <v>232</v>
      </c>
      <c r="K178" s="50">
        <v>234.85</v>
      </c>
      <c r="L178" s="50">
        <v>237</v>
      </c>
      <c r="M178">
        <v>4.9533898305084696</v>
      </c>
    </row>
    <row r="179" spans="1:13">
      <c r="A179">
        <v>178</v>
      </c>
      <c r="B179">
        <v>1985</v>
      </c>
      <c r="C179">
        <v>2</v>
      </c>
      <c r="D179">
        <v>54.378</v>
      </c>
      <c r="F179">
        <v>107.26666666666667</v>
      </c>
      <c r="G179">
        <v>4.4000000000000004</v>
      </c>
      <c r="H179" s="50">
        <v>231</v>
      </c>
      <c r="I179" s="50">
        <v>233.35</v>
      </c>
      <c r="J179" s="50">
        <v>235.85</v>
      </c>
      <c r="K179" s="50">
        <v>238.6</v>
      </c>
      <c r="L179" s="50">
        <v>241</v>
      </c>
      <c r="M179">
        <v>5.0749994999999997</v>
      </c>
    </row>
    <row r="180" spans="1:13">
      <c r="A180">
        <v>179</v>
      </c>
      <c r="B180">
        <v>1985</v>
      </c>
      <c r="C180">
        <v>3</v>
      </c>
      <c r="D180">
        <v>54.706000000000003</v>
      </c>
      <c r="F180">
        <v>108.03333333333333</v>
      </c>
      <c r="H180" s="50">
        <v>232.6</v>
      </c>
      <c r="I180" s="50">
        <v>234.7</v>
      </c>
      <c r="J180" s="50">
        <v>237.1</v>
      </c>
      <c r="K180" s="50">
        <v>239.7</v>
      </c>
      <c r="L180" s="50">
        <v>242.4</v>
      </c>
      <c r="M180">
        <v>5.2949999999999999</v>
      </c>
    </row>
    <row r="181" spans="1:13">
      <c r="A181">
        <v>180</v>
      </c>
      <c r="B181">
        <v>1985</v>
      </c>
      <c r="C181">
        <v>4</v>
      </c>
      <c r="D181">
        <v>55.012</v>
      </c>
      <c r="F181">
        <v>109</v>
      </c>
      <c r="G181">
        <v>3.81</v>
      </c>
      <c r="H181" s="50">
        <v>234</v>
      </c>
      <c r="I181" s="50">
        <v>236.3</v>
      </c>
      <c r="J181" s="50">
        <v>238.2</v>
      </c>
      <c r="K181" s="50">
        <v>240.6</v>
      </c>
      <c r="L181" s="50">
        <v>243.3</v>
      </c>
      <c r="M181">
        <v>5.2113104754098298</v>
      </c>
    </row>
    <row r="182" spans="1:13">
      <c r="A182">
        <v>181</v>
      </c>
      <c r="B182">
        <v>1986</v>
      </c>
      <c r="C182">
        <v>1</v>
      </c>
      <c r="D182">
        <v>55.286000000000001</v>
      </c>
      <c r="F182">
        <v>109.23333333333333</v>
      </c>
      <c r="H182" s="50">
        <v>114</v>
      </c>
      <c r="I182" s="50">
        <v>114.7</v>
      </c>
      <c r="J182" s="50">
        <v>115.8</v>
      </c>
      <c r="K182" s="50">
        <v>117</v>
      </c>
      <c r="L182" s="50">
        <v>117.8</v>
      </c>
      <c r="M182">
        <v>4.8771181186440602</v>
      </c>
    </row>
    <row r="183" spans="1:13">
      <c r="A183">
        <v>182</v>
      </c>
      <c r="B183">
        <v>1986</v>
      </c>
      <c r="C183">
        <v>2</v>
      </c>
      <c r="D183">
        <v>55.494999999999997</v>
      </c>
      <c r="F183">
        <v>109</v>
      </c>
      <c r="G183">
        <v>3.6</v>
      </c>
      <c r="H183" s="50">
        <v>114.2</v>
      </c>
      <c r="I183" s="50">
        <v>115</v>
      </c>
      <c r="J183" s="50">
        <v>115.9</v>
      </c>
      <c r="K183" s="50">
        <v>116.85</v>
      </c>
      <c r="L183" s="50">
        <v>117.8</v>
      </c>
      <c r="M183">
        <v>4.8514279120879102</v>
      </c>
    </row>
    <row r="184" spans="1:13">
      <c r="A184">
        <v>183</v>
      </c>
      <c r="B184">
        <v>1986</v>
      </c>
      <c r="C184">
        <v>3</v>
      </c>
      <c r="D184">
        <v>55.722999999999999</v>
      </c>
      <c r="F184">
        <v>109.8</v>
      </c>
      <c r="H184" s="50">
        <v>114.7</v>
      </c>
      <c r="I184" s="50">
        <v>115.2</v>
      </c>
      <c r="J184" s="50">
        <v>116.1</v>
      </c>
      <c r="K184" s="50">
        <v>116.95</v>
      </c>
      <c r="L184" s="50">
        <v>117.7</v>
      </c>
      <c r="M184">
        <v>4.71885195081967</v>
      </c>
    </row>
    <row r="185" spans="1:13">
      <c r="A185">
        <v>184</v>
      </c>
      <c r="B185">
        <v>1986</v>
      </c>
      <c r="C185">
        <v>4</v>
      </c>
      <c r="D185">
        <v>56.026000000000003</v>
      </c>
      <c r="F185">
        <v>110.4</v>
      </c>
      <c r="G185">
        <v>3.63</v>
      </c>
      <c r="H185" s="50">
        <v>115.7</v>
      </c>
      <c r="I185" s="50">
        <v>116.55</v>
      </c>
      <c r="J185" s="50">
        <v>117.35</v>
      </c>
      <c r="K185" s="50">
        <v>118.35</v>
      </c>
      <c r="L185" s="50">
        <v>119.3</v>
      </c>
      <c r="M185">
        <v>4.7052170543478198</v>
      </c>
    </row>
    <row r="186" spans="1:13">
      <c r="A186">
        <v>185</v>
      </c>
      <c r="B186">
        <v>1987</v>
      </c>
      <c r="C186">
        <v>1</v>
      </c>
      <c r="D186">
        <v>56.381999999999998</v>
      </c>
      <c r="F186">
        <v>111.63333333333334</v>
      </c>
      <c r="H186" s="50">
        <v>116.1</v>
      </c>
      <c r="I186" s="50">
        <v>117.05</v>
      </c>
      <c r="J186" s="50">
        <v>118.1</v>
      </c>
      <c r="K186" s="50">
        <v>119.25</v>
      </c>
      <c r="L186" s="50">
        <v>120.4</v>
      </c>
      <c r="M186">
        <v>4.8849994999999904</v>
      </c>
    </row>
    <row r="187" spans="1:13">
      <c r="A187">
        <v>186</v>
      </c>
      <c r="B187">
        <v>1987</v>
      </c>
      <c r="C187">
        <v>2</v>
      </c>
      <c r="D187">
        <v>56.773000000000003</v>
      </c>
      <c r="F187">
        <v>113.1</v>
      </c>
      <c r="G187">
        <v>4.38</v>
      </c>
      <c r="H187" s="50">
        <v>117.4</v>
      </c>
      <c r="I187" s="50">
        <v>118.5</v>
      </c>
      <c r="J187" s="50">
        <v>119.7</v>
      </c>
      <c r="K187" s="50">
        <v>120.9</v>
      </c>
      <c r="L187" s="50">
        <v>122</v>
      </c>
      <c r="M187">
        <v>4.8957371967213099</v>
      </c>
    </row>
    <row r="188" spans="1:13">
      <c r="A188">
        <v>187</v>
      </c>
      <c r="B188">
        <v>1987</v>
      </c>
      <c r="C188">
        <v>3</v>
      </c>
      <c r="D188">
        <v>57.201999999999998</v>
      </c>
      <c r="F188">
        <v>114.4</v>
      </c>
      <c r="H188" s="50">
        <v>118.3</v>
      </c>
      <c r="I188" s="50">
        <v>119.5</v>
      </c>
      <c r="J188" s="50">
        <v>120.75</v>
      </c>
      <c r="K188" s="50">
        <v>122</v>
      </c>
      <c r="L188" s="50">
        <v>123.2</v>
      </c>
      <c r="M188">
        <v>5.0808196721311401</v>
      </c>
    </row>
    <row r="189" spans="1:13">
      <c r="A189">
        <v>188</v>
      </c>
      <c r="B189">
        <v>1987</v>
      </c>
      <c r="C189">
        <v>4</v>
      </c>
      <c r="D189">
        <v>57.658000000000001</v>
      </c>
      <c r="F189">
        <v>115.36666666666666</v>
      </c>
      <c r="G189">
        <v>4.13</v>
      </c>
      <c r="H189" s="50">
        <v>118.8</v>
      </c>
      <c r="I189" s="50">
        <v>119.8</v>
      </c>
      <c r="J189" s="50">
        <v>120.8</v>
      </c>
      <c r="K189" s="50">
        <v>121.9</v>
      </c>
      <c r="L189" s="50">
        <v>123.1</v>
      </c>
      <c r="M189">
        <v>4.7399999999999904</v>
      </c>
    </row>
    <row r="190" spans="1:13">
      <c r="A190">
        <v>189</v>
      </c>
      <c r="B190">
        <v>1988</v>
      </c>
      <c r="C190">
        <v>1</v>
      </c>
      <c r="D190">
        <v>58.11</v>
      </c>
      <c r="F190">
        <v>116.06666666666666</v>
      </c>
      <c r="H190" s="50">
        <v>119.65</v>
      </c>
      <c r="I190" s="50">
        <v>120.65</v>
      </c>
      <c r="J190" s="50">
        <v>121.85</v>
      </c>
      <c r="K190" s="50">
        <v>123.05</v>
      </c>
      <c r="L190" s="50">
        <v>124.15</v>
      </c>
      <c r="M190">
        <v>4.835</v>
      </c>
    </row>
    <row r="191" spans="1:13">
      <c r="A191">
        <v>190</v>
      </c>
      <c r="B191">
        <v>1988</v>
      </c>
      <c r="C191">
        <v>2</v>
      </c>
      <c r="D191">
        <v>58.676000000000002</v>
      </c>
      <c r="F191">
        <v>117.53333333333333</v>
      </c>
      <c r="G191">
        <v>4.5199999999999996</v>
      </c>
      <c r="H191" s="50">
        <v>120.45</v>
      </c>
      <c r="I191" s="50">
        <v>121.55</v>
      </c>
      <c r="J191" s="50">
        <v>122.9</v>
      </c>
      <c r="K191" s="50">
        <v>124.1</v>
      </c>
      <c r="L191" s="50">
        <v>125.2</v>
      </c>
      <c r="M191">
        <v>4.6449999999999996</v>
      </c>
    </row>
    <row r="192" spans="1:13">
      <c r="A192">
        <v>191</v>
      </c>
      <c r="B192">
        <v>1988</v>
      </c>
      <c r="C192">
        <v>3</v>
      </c>
      <c r="D192">
        <v>59.377000000000002</v>
      </c>
      <c r="F192">
        <v>119.1</v>
      </c>
      <c r="H192" s="50">
        <v>121.9</v>
      </c>
      <c r="I192" s="50">
        <v>123.1</v>
      </c>
      <c r="J192" s="50">
        <v>124.35</v>
      </c>
      <c r="K192" s="50">
        <v>125.75</v>
      </c>
      <c r="L192" s="50">
        <v>127</v>
      </c>
      <c r="M192">
        <v>4.5199999999999996</v>
      </c>
    </row>
    <row r="193" spans="1:13">
      <c r="A193">
        <v>192</v>
      </c>
      <c r="B193">
        <v>1988</v>
      </c>
      <c r="C193">
        <v>4</v>
      </c>
      <c r="D193">
        <v>59.89</v>
      </c>
      <c r="F193">
        <v>120.33333333333333</v>
      </c>
      <c r="G193">
        <v>4.72</v>
      </c>
      <c r="H193" s="50">
        <v>123.6</v>
      </c>
      <c r="I193" s="50">
        <v>125</v>
      </c>
      <c r="J193" s="50">
        <v>126.4</v>
      </c>
      <c r="K193" s="50">
        <v>127.9</v>
      </c>
      <c r="L193" s="50">
        <v>129</v>
      </c>
      <c r="M193">
        <v>4.2668478260869502</v>
      </c>
    </row>
    <row r="194" spans="1:13">
      <c r="A194">
        <v>193</v>
      </c>
      <c r="B194">
        <v>1989</v>
      </c>
      <c r="C194">
        <v>1</v>
      </c>
      <c r="D194">
        <v>60.515000000000001</v>
      </c>
      <c r="F194">
        <v>121.66666666666667</v>
      </c>
      <c r="H194" s="50">
        <v>125.1</v>
      </c>
      <c r="I194" s="50">
        <v>126.3</v>
      </c>
      <c r="J194" s="50">
        <v>127.9</v>
      </c>
      <c r="K194" s="50">
        <v>129.30000000000001</v>
      </c>
      <c r="L194" s="50">
        <v>130.80000000000001</v>
      </c>
      <c r="M194">
        <v>4.29</v>
      </c>
    </row>
    <row r="195" spans="1:13">
      <c r="A195">
        <v>194</v>
      </c>
      <c r="B195">
        <v>1989</v>
      </c>
      <c r="C195">
        <v>2</v>
      </c>
      <c r="D195">
        <v>61.158999999999999</v>
      </c>
      <c r="F195">
        <v>123.66666666666667</v>
      </c>
      <c r="G195">
        <v>4.79</v>
      </c>
      <c r="H195" s="50">
        <v>126.7</v>
      </c>
      <c r="I195" s="50">
        <v>128.1</v>
      </c>
      <c r="J195" s="50">
        <v>129.4</v>
      </c>
      <c r="K195" s="50">
        <v>131</v>
      </c>
      <c r="L195" s="50">
        <v>132.5</v>
      </c>
      <c r="M195">
        <v>4.34</v>
      </c>
    </row>
    <row r="196" spans="1:13">
      <c r="A196">
        <v>195</v>
      </c>
      <c r="B196">
        <v>1989</v>
      </c>
      <c r="C196">
        <v>3</v>
      </c>
      <c r="D196">
        <v>61.606000000000002</v>
      </c>
      <c r="F196">
        <v>124.66666666666667</v>
      </c>
      <c r="H196" s="50">
        <v>127.3</v>
      </c>
      <c r="I196" s="50">
        <v>128.69999999999999</v>
      </c>
      <c r="J196" s="50">
        <v>130</v>
      </c>
      <c r="K196" s="50">
        <v>131.19999999999999</v>
      </c>
      <c r="L196" s="50">
        <v>132.80000000000001</v>
      </c>
      <c r="M196">
        <v>4.13</v>
      </c>
    </row>
    <row r="197" spans="1:13">
      <c r="A197">
        <v>196</v>
      </c>
      <c r="B197">
        <v>1989</v>
      </c>
      <c r="C197">
        <v>4</v>
      </c>
      <c r="D197">
        <v>62.045000000000002</v>
      </c>
      <c r="F197">
        <v>125.86666666666666</v>
      </c>
      <c r="G197">
        <v>4.01</v>
      </c>
      <c r="H197" s="50">
        <v>128</v>
      </c>
      <c r="I197" s="50">
        <v>129.30000000000001</v>
      </c>
      <c r="J197" s="50">
        <v>130.5</v>
      </c>
      <c r="K197" s="50">
        <v>131.9</v>
      </c>
      <c r="L197" s="50">
        <v>133.1</v>
      </c>
      <c r="M197">
        <v>3.90573770491803</v>
      </c>
    </row>
    <row r="198" spans="1:13">
      <c r="A198">
        <v>197</v>
      </c>
      <c r="B198">
        <v>1990</v>
      </c>
      <c r="C198">
        <v>1</v>
      </c>
      <c r="D198">
        <v>62.713999999999999</v>
      </c>
      <c r="F198">
        <v>128.03333333333333</v>
      </c>
      <c r="H198" s="50">
        <v>129.30000000000001</v>
      </c>
      <c r="I198" s="50">
        <v>130.5</v>
      </c>
      <c r="J198" s="50">
        <v>131.80000000000001</v>
      </c>
      <c r="K198" s="50">
        <v>133</v>
      </c>
      <c r="L198" s="50">
        <v>134.5</v>
      </c>
      <c r="M198">
        <v>3.65573770491803</v>
      </c>
    </row>
    <row r="199" spans="1:13">
      <c r="A199">
        <v>198</v>
      </c>
      <c r="B199">
        <v>1990</v>
      </c>
      <c r="C199">
        <v>2</v>
      </c>
      <c r="D199">
        <v>63.415999999999997</v>
      </c>
      <c r="F199">
        <v>129.33333333333334</v>
      </c>
      <c r="G199">
        <v>4.1399999999999997</v>
      </c>
      <c r="H199" s="50">
        <v>131</v>
      </c>
      <c r="I199" s="50">
        <v>132.19999999999999</v>
      </c>
      <c r="J199" s="50">
        <v>133.5</v>
      </c>
      <c r="K199" s="50">
        <v>135</v>
      </c>
      <c r="L199" s="50">
        <v>136</v>
      </c>
      <c r="M199">
        <v>3.87</v>
      </c>
    </row>
    <row r="200" spans="1:13">
      <c r="A200">
        <v>199</v>
      </c>
      <c r="B200">
        <v>1990</v>
      </c>
      <c r="C200">
        <v>3</v>
      </c>
      <c r="D200">
        <v>63.96</v>
      </c>
      <c r="F200">
        <v>131.56666666666666</v>
      </c>
      <c r="H200" s="50">
        <v>132.30000000000001</v>
      </c>
      <c r="I200" s="50">
        <v>133.80000000000001</v>
      </c>
      <c r="J200" s="50">
        <v>135.30000000000001</v>
      </c>
      <c r="K200" s="50">
        <v>136.6</v>
      </c>
      <c r="L200" s="50">
        <v>138.1</v>
      </c>
      <c r="M200">
        <v>3.9880327868852401</v>
      </c>
    </row>
    <row r="201" spans="1:13">
      <c r="A201">
        <v>200</v>
      </c>
      <c r="B201">
        <v>1990</v>
      </c>
      <c r="C201">
        <v>4</v>
      </c>
      <c r="D201">
        <v>64.436000000000007</v>
      </c>
      <c r="F201">
        <v>133.69999999999999</v>
      </c>
      <c r="G201">
        <v>3.78</v>
      </c>
      <c r="H201" s="50">
        <v>133.65</v>
      </c>
      <c r="I201" s="50">
        <v>135.19999999999999</v>
      </c>
      <c r="J201" s="50">
        <v>136.65</v>
      </c>
      <c r="K201" s="50">
        <v>138</v>
      </c>
      <c r="L201" s="50">
        <v>139.35</v>
      </c>
      <c r="M201">
        <v>3.8983606557377</v>
      </c>
    </row>
    <row r="202" spans="1:13">
      <c r="A202">
        <v>201</v>
      </c>
      <c r="B202">
        <v>1991</v>
      </c>
      <c r="C202">
        <v>1</v>
      </c>
      <c r="D202">
        <v>65.066999999999993</v>
      </c>
      <c r="F202">
        <v>134.80000000000001</v>
      </c>
      <c r="H202" s="50">
        <v>134.5</v>
      </c>
      <c r="I202" s="50">
        <v>135.80000000000001</v>
      </c>
      <c r="J202" s="50">
        <v>137.1</v>
      </c>
      <c r="K202" s="50">
        <v>138.1</v>
      </c>
      <c r="L202" s="50">
        <v>139.19999999999999</v>
      </c>
      <c r="M202">
        <v>3.9122033898305002</v>
      </c>
    </row>
    <row r="203" spans="1:13">
      <c r="A203">
        <v>202</v>
      </c>
      <c r="B203">
        <v>1991</v>
      </c>
      <c r="C203">
        <v>2</v>
      </c>
      <c r="D203">
        <v>65.545000000000002</v>
      </c>
      <c r="F203">
        <v>135.6</v>
      </c>
      <c r="G203">
        <v>3.79</v>
      </c>
      <c r="H203" s="50">
        <v>136</v>
      </c>
      <c r="I203" s="50">
        <v>137.19999999999999</v>
      </c>
      <c r="J203" s="50">
        <v>138.30000000000001</v>
      </c>
      <c r="K203" s="50">
        <v>139.4</v>
      </c>
      <c r="L203" s="50">
        <v>140.6</v>
      </c>
      <c r="M203">
        <v>3.94</v>
      </c>
    </row>
    <row r="204" spans="1:13">
      <c r="A204">
        <v>203</v>
      </c>
      <c r="B204">
        <v>1991</v>
      </c>
      <c r="C204">
        <v>3</v>
      </c>
      <c r="D204">
        <v>66.057000000000002</v>
      </c>
      <c r="F204">
        <v>136.66666666666666</v>
      </c>
      <c r="H204" s="50">
        <v>137.19999999999999</v>
      </c>
      <c r="I204" s="50">
        <v>138.30000000000001</v>
      </c>
      <c r="J204" s="50">
        <v>139.4</v>
      </c>
      <c r="K204" s="50">
        <v>140.69999999999999</v>
      </c>
      <c r="L204" s="50">
        <v>141.80000000000001</v>
      </c>
      <c r="M204">
        <v>3.68</v>
      </c>
    </row>
    <row r="205" spans="1:13">
      <c r="A205">
        <v>204</v>
      </c>
      <c r="B205">
        <v>1991</v>
      </c>
      <c r="C205">
        <v>4</v>
      </c>
      <c r="D205">
        <v>66.448999999999998</v>
      </c>
      <c r="F205">
        <v>137.69999999999999</v>
      </c>
      <c r="G205">
        <v>3.39</v>
      </c>
      <c r="H205" s="50">
        <v>137.80000000000001</v>
      </c>
      <c r="I205" s="50">
        <v>138.9</v>
      </c>
      <c r="J205" s="50">
        <v>139.9</v>
      </c>
      <c r="K205" s="50">
        <v>141</v>
      </c>
      <c r="L205" s="50">
        <v>142.19999999999999</v>
      </c>
      <c r="M205">
        <v>3.6</v>
      </c>
    </row>
    <row r="206" spans="1:13">
      <c r="A206">
        <v>205</v>
      </c>
      <c r="B206">
        <v>1992</v>
      </c>
      <c r="C206">
        <v>1</v>
      </c>
      <c r="D206">
        <v>66.695999999999998</v>
      </c>
      <c r="F206">
        <v>138.66666666666666</v>
      </c>
      <c r="H206" s="50">
        <v>118.746</v>
      </c>
      <c r="I206" s="50">
        <v>119.626</v>
      </c>
      <c r="J206" s="50">
        <v>120.5</v>
      </c>
      <c r="K206" s="50">
        <v>121.43600000000001</v>
      </c>
      <c r="L206" s="50">
        <v>122.605</v>
      </c>
      <c r="M206">
        <v>3.3</v>
      </c>
    </row>
    <row r="207" spans="1:13">
      <c r="A207">
        <v>206</v>
      </c>
      <c r="B207">
        <v>1992</v>
      </c>
      <c r="C207">
        <v>2</v>
      </c>
      <c r="D207">
        <v>67.096999999999994</v>
      </c>
      <c r="F207">
        <v>139.80000000000001</v>
      </c>
      <c r="G207">
        <v>3.49</v>
      </c>
      <c r="H207" s="50">
        <v>119.681</v>
      </c>
      <c r="I207" s="50">
        <v>120.5</v>
      </c>
      <c r="J207" s="50">
        <v>121.4</v>
      </c>
      <c r="K207" s="50">
        <v>122.45</v>
      </c>
      <c r="L207" s="50">
        <v>123.4</v>
      </c>
      <c r="M207">
        <v>3.5</v>
      </c>
    </row>
    <row r="208" spans="1:13">
      <c r="A208">
        <v>207</v>
      </c>
      <c r="B208">
        <v>1992</v>
      </c>
      <c r="C208">
        <v>3</v>
      </c>
      <c r="D208">
        <v>67.424999999999997</v>
      </c>
      <c r="F208">
        <v>140.9</v>
      </c>
      <c r="H208" s="50">
        <v>121.217</v>
      </c>
      <c r="I208" s="50">
        <v>122.04300000000001</v>
      </c>
      <c r="J208" s="50">
        <v>122.962</v>
      </c>
      <c r="K208" s="50">
        <v>123.783</v>
      </c>
      <c r="L208" s="50">
        <v>124.6</v>
      </c>
      <c r="M208">
        <v>3.35</v>
      </c>
    </row>
    <row r="209" spans="1:13">
      <c r="A209">
        <v>208</v>
      </c>
      <c r="B209">
        <v>1992</v>
      </c>
      <c r="C209">
        <v>4</v>
      </c>
      <c r="D209">
        <v>67.888999999999996</v>
      </c>
      <c r="F209">
        <v>141.9</v>
      </c>
      <c r="G209">
        <v>3.14</v>
      </c>
      <c r="H209" s="50">
        <v>122</v>
      </c>
      <c r="I209" s="50">
        <v>122.8</v>
      </c>
      <c r="J209" s="50">
        <v>123.6</v>
      </c>
      <c r="K209" s="50">
        <v>124.42700000000001</v>
      </c>
      <c r="L209" s="50">
        <v>125.30200000000001</v>
      </c>
      <c r="M209">
        <v>3.2</v>
      </c>
    </row>
    <row r="210" spans="1:13">
      <c r="A210">
        <v>209</v>
      </c>
      <c r="B210">
        <v>1993</v>
      </c>
      <c r="C210">
        <v>1</v>
      </c>
      <c r="D210">
        <v>68.27</v>
      </c>
      <c r="F210">
        <v>143.1</v>
      </c>
      <c r="H210" s="50">
        <v>122.54300000000001</v>
      </c>
      <c r="I210" s="50">
        <v>123.30200000000001</v>
      </c>
      <c r="J210" s="50">
        <v>124.18600000000001</v>
      </c>
      <c r="K210" s="50">
        <v>125.1</v>
      </c>
      <c r="L210" s="50">
        <v>125.95</v>
      </c>
      <c r="M210">
        <v>3.1</v>
      </c>
    </row>
    <row r="211" spans="1:13">
      <c r="A211">
        <v>210</v>
      </c>
      <c r="B211">
        <v>1993</v>
      </c>
      <c r="C211">
        <v>2</v>
      </c>
      <c r="D211">
        <v>68.676000000000002</v>
      </c>
      <c r="F211">
        <v>144.19999999999999</v>
      </c>
      <c r="G211">
        <v>3.32</v>
      </c>
      <c r="H211" s="50">
        <v>123.721</v>
      </c>
      <c r="I211" s="50">
        <v>124.5</v>
      </c>
      <c r="J211" s="50">
        <v>125.4</v>
      </c>
      <c r="K211" s="50">
        <v>126.2</v>
      </c>
      <c r="L211" s="50">
        <v>127.1305</v>
      </c>
      <c r="M211">
        <v>3.3</v>
      </c>
    </row>
    <row r="212" spans="1:13">
      <c r="A212">
        <v>211</v>
      </c>
      <c r="B212">
        <v>1993</v>
      </c>
      <c r="C212">
        <v>3</v>
      </c>
      <c r="D212">
        <v>69.084000000000003</v>
      </c>
      <c r="F212">
        <v>144.76666666666668</v>
      </c>
      <c r="H212" s="50">
        <v>124.5</v>
      </c>
      <c r="I212" s="50">
        <v>125.4</v>
      </c>
      <c r="J212" s="50">
        <v>126.4</v>
      </c>
      <c r="K212" s="50">
        <v>127.4</v>
      </c>
      <c r="L212" s="50">
        <v>128.30000000000001</v>
      </c>
      <c r="M212">
        <v>3.05</v>
      </c>
    </row>
    <row r="213" spans="1:13">
      <c r="A213">
        <v>212</v>
      </c>
      <c r="B213">
        <v>1993</v>
      </c>
      <c r="C213">
        <v>4</v>
      </c>
      <c r="D213">
        <v>69.460999999999999</v>
      </c>
      <c r="F213">
        <v>145.76666666666668</v>
      </c>
      <c r="G213">
        <v>2.88</v>
      </c>
      <c r="H213" s="50">
        <v>125.3</v>
      </c>
      <c r="I213" s="50">
        <v>126.1</v>
      </c>
      <c r="J213" s="50">
        <v>127</v>
      </c>
      <c r="K213" s="50">
        <v>127.9415</v>
      </c>
      <c r="L213" s="50">
        <v>128.85</v>
      </c>
      <c r="M213">
        <v>3.05</v>
      </c>
    </row>
    <row r="214" spans="1:13">
      <c r="A214">
        <v>213</v>
      </c>
      <c r="B214">
        <v>1994</v>
      </c>
      <c r="C214">
        <v>1</v>
      </c>
      <c r="D214">
        <v>69.793000000000006</v>
      </c>
      <c r="F214">
        <v>146.69999999999999</v>
      </c>
      <c r="H214" s="50">
        <v>125.765</v>
      </c>
      <c r="I214" s="50">
        <v>126.6</v>
      </c>
      <c r="J214" s="50">
        <v>127.38</v>
      </c>
      <c r="K214" s="50">
        <v>128.30000000000001</v>
      </c>
      <c r="L214" s="50">
        <v>129.24</v>
      </c>
      <c r="M214">
        <v>3.05</v>
      </c>
    </row>
    <row r="215" spans="1:13">
      <c r="A215">
        <v>214</v>
      </c>
      <c r="B215">
        <v>1994</v>
      </c>
      <c r="C215">
        <v>2</v>
      </c>
      <c r="D215">
        <v>70.13</v>
      </c>
      <c r="F215">
        <v>147.63333333333333</v>
      </c>
      <c r="G215">
        <v>3.25</v>
      </c>
      <c r="H215" s="50">
        <v>126.54</v>
      </c>
      <c r="I215" s="50">
        <v>127.4</v>
      </c>
      <c r="J215" s="50">
        <v>128.30000000000001</v>
      </c>
      <c r="K215" s="50">
        <v>129.19999999999999</v>
      </c>
      <c r="L215" s="50">
        <v>130.19999999999999</v>
      </c>
      <c r="M215">
        <v>3.1</v>
      </c>
    </row>
    <row r="216" spans="1:13">
      <c r="A216">
        <v>215</v>
      </c>
      <c r="B216">
        <v>1994</v>
      </c>
      <c r="C216">
        <v>3</v>
      </c>
      <c r="D216">
        <v>70.531999999999996</v>
      </c>
      <c r="F216">
        <v>148.93333333333334</v>
      </c>
      <c r="H216" s="50">
        <v>126.8</v>
      </c>
      <c r="I216" s="50">
        <v>127.77500000000001</v>
      </c>
      <c r="J216" s="50">
        <v>128.69999999999999</v>
      </c>
      <c r="K216" s="50">
        <v>129.69999999999999</v>
      </c>
      <c r="L216" s="50">
        <v>130.6695</v>
      </c>
      <c r="M216">
        <v>3.1</v>
      </c>
    </row>
    <row r="217" spans="1:13">
      <c r="A217">
        <v>216</v>
      </c>
      <c r="B217">
        <v>1994</v>
      </c>
      <c r="C217">
        <v>4</v>
      </c>
      <c r="D217">
        <v>70.915000000000006</v>
      </c>
      <c r="F217">
        <v>149.63333333333333</v>
      </c>
      <c r="G217">
        <v>3.43</v>
      </c>
      <c r="H217" s="50">
        <v>127.3</v>
      </c>
      <c r="I217" s="50">
        <v>128.30000000000001</v>
      </c>
      <c r="J217" s="50">
        <v>129.25</v>
      </c>
      <c r="K217" s="50">
        <v>130.25</v>
      </c>
      <c r="L217" s="50">
        <v>131.25</v>
      </c>
      <c r="M217">
        <v>3.1</v>
      </c>
    </row>
    <row r="218" spans="1:13">
      <c r="A218">
        <v>217</v>
      </c>
      <c r="B218">
        <v>1995</v>
      </c>
      <c r="C218">
        <v>1</v>
      </c>
      <c r="D218">
        <v>71.3</v>
      </c>
      <c r="F218">
        <v>150.86666666666667</v>
      </c>
      <c r="H218" s="50">
        <v>127.9</v>
      </c>
      <c r="I218" s="50">
        <v>128.69999999999999</v>
      </c>
      <c r="J218" s="50">
        <v>129.6</v>
      </c>
      <c r="K218" s="50">
        <v>130.55000000000001</v>
      </c>
      <c r="L218" s="50">
        <v>131.6</v>
      </c>
      <c r="M218">
        <v>2.9</v>
      </c>
    </row>
    <row r="219" spans="1:13">
      <c r="A219">
        <v>218</v>
      </c>
      <c r="B219">
        <v>1995</v>
      </c>
      <c r="C219">
        <v>2</v>
      </c>
      <c r="D219">
        <v>71.641999999999996</v>
      </c>
      <c r="F219">
        <v>152.19999999999999</v>
      </c>
      <c r="G219">
        <v>3.32</v>
      </c>
      <c r="H219" s="50">
        <v>128.5</v>
      </c>
      <c r="I219" s="50">
        <v>129.4</v>
      </c>
      <c r="J219" s="50">
        <v>130.30000000000001</v>
      </c>
      <c r="K219" s="50">
        <v>131.30000000000001</v>
      </c>
      <c r="L219" s="50">
        <v>132.273</v>
      </c>
      <c r="M219">
        <v>2.95</v>
      </c>
    </row>
    <row r="220" spans="1:13">
      <c r="A220">
        <v>219</v>
      </c>
      <c r="B220">
        <v>1995</v>
      </c>
      <c r="C220">
        <v>3</v>
      </c>
      <c r="D220">
        <v>71.995000000000005</v>
      </c>
      <c r="F220">
        <v>152.86666666666667</v>
      </c>
      <c r="H220" s="50">
        <v>128.79300000000001</v>
      </c>
      <c r="I220" s="50">
        <v>129.59</v>
      </c>
      <c r="J220" s="50">
        <v>130.4</v>
      </c>
      <c r="K220" s="50">
        <v>131.30000000000001</v>
      </c>
      <c r="L220" s="50">
        <v>132.1</v>
      </c>
      <c r="M220">
        <v>2.8</v>
      </c>
    </row>
    <row r="221" spans="1:13">
      <c r="A221">
        <v>220</v>
      </c>
      <c r="B221">
        <v>1995</v>
      </c>
      <c r="C221">
        <v>4</v>
      </c>
      <c r="D221">
        <v>72.341999999999999</v>
      </c>
      <c r="F221">
        <v>153.6</v>
      </c>
      <c r="G221">
        <v>2.84</v>
      </c>
      <c r="H221" s="50">
        <v>128.95249999999999</v>
      </c>
      <c r="I221" s="50">
        <v>129.69999999999999</v>
      </c>
      <c r="J221" s="50">
        <v>130.44300000000001</v>
      </c>
      <c r="K221" s="50">
        <v>131.19300000000001</v>
      </c>
      <c r="L221" s="50">
        <v>131.98349999999999</v>
      </c>
      <c r="M221">
        <v>2.6</v>
      </c>
    </row>
    <row r="222" spans="1:13">
      <c r="A222">
        <v>221</v>
      </c>
      <c r="B222">
        <v>1996</v>
      </c>
      <c r="C222">
        <v>1</v>
      </c>
      <c r="D222">
        <v>72.69</v>
      </c>
      <c r="F222">
        <v>155</v>
      </c>
      <c r="H222" s="50">
        <v>109.17149999999999</v>
      </c>
      <c r="I222" s="50">
        <v>109.7835</v>
      </c>
      <c r="J222" s="50">
        <v>110.3965</v>
      </c>
      <c r="K222" s="50">
        <v>111.0885</v>
      </c>
      <c r="L222" s="50">
        <v>111.7505</v>
      </c>
      <c r="M222">
        <v>2.6</v>
      </c>
    </row>
    <row r="223" spans="1:13">
      <c r="A223">
        <v>222</v>
      </c>
      <c r="B223">
        <v>1996</v>
      </c>
      <c r="C223">
        <v>2</v>
      </c>
      <c r="D223">
        <v>72.991</v>
      </c>
      <c r="F223">
        <v>156.53333333333333</v>
      </c>
      <c r="G223">
        <v>2.84</v>
      </c>
      <c r="H223" s="50">
        <v>109.9</v>
      </c>
      <c r="I223" s="50">
        <v>110.55</v>
      </c>
      <c r="J223" s="50">
        <v>111.20699999999999</v>
      </c>
      <c r="K223" s="50">
        <v>111.9645</v>
      </c>
      <c r="L223" s="50">
        <v>112.65</v>
      </c>
      <c r="M223">
        <v>2.6</v>
      </c>
    </row>
    <row r="224" spans="1:13">
      <c r="A224">
        <v>223</v>
      </c>
      <c r="B224">
        <v>1996</v>
      </c>
      <c r="C224">
        <v>3</v>
      </c>
      <c r="D224">
        <v>73.23</v>
      </c>
      <c r="F224">
        <v>157.36666666666667</v>
      </c>
      <c r="H224" s="50">
        <v>110.3</v>
      </c>
      <c r="I224" s="50">
        <v>110.9</v>
      </c>
      <c r="J224" s="50">
        <v>111.7</v>
      </c>
      <c r="K224" s="50">
        <v>112.4</v>
      </c>
      <c r="L224" s="50">
        <v>113.063</v>
      </c>
      <c r="M224">
        <v>2.6</v>
      </c>
    </row>
    <row r="225" spans="1:13">
      <c r="A225">
        <v>224</v>
      </c>
      <c r="B225">
        <v>1996</v>
      </c>
      <c r="C225">
        <v>4</v>
      </c>
      <c r="D225">
        <v>73.620999999999995</v>
      </c>
      <c r="F225">
        <v>158.5</v>
      </c>
      <c r="G225">
        <v>2.92</v>
      </c>
      <c r="H225" s="50">
        <v>110.7</v>
      </c>
      <c r="I225" s="50">
        <v>111.4</v>
      </c>
      <c r="J225" s="50">
        <v>112.1</v>
      </c>
      <c r="K225" s="50">
        <v>112.8125</v>
      </c>
      <c r="L225" s="50">
        <v>113.5395</v>
      </c>
      <c r="M225">
        <v>2.6</v>
      </c>
    </row>
    <row r="226" spans="1:13">
      <c r="A226">
        <v>225</v>
      </c>
      <c r="B226">
        <v>1997</v>
      </c>
      <c r="C226">
        <v>1</v>
      </c>
      <c r="D226">
        <v>74.06</v>
      </c>
      <c r="F226">
        <v>159.56666666666666</v>
      </c>
      <c r="H226" s="50">
        <v>111.3</v>
      </c>
      <c r="I226" s="50">
        <v>112</v>
      </c>
      <c r="J226" s="50">
        <v>112.7</v>
      </c>
      <c r="K226" s="50">
        <v>113.41200000000001</v>
      </c>
      <c r="L226" s="50">
        <v>114.1695</v>
      </c>
      <c r="M226">
        <v>2.6</v>
      </c>
    </row>
    <row r="227" spans="1:13">
      <c r="A227">
        <v>226</v>
      </c>
      <c r="B227">
        <v>1997</v>
      </c>
      <c r="C227">
        <v>2</v>
      </c>
      <c r="D227">
        <v>74.209999999999994</v>
      </c>
      <c r="F227">
        <v>160.19999999999999</v>
      </c>
      <c r="G227">
        <v>2.86</v>
      </c>
      <c r="H227" s="50">
        <v>112.05</v>
      </c>
      <c r="I227" s="50">
        <v>112.705</v>
      </c>
      <c r="J227" s="50">
        <v>113.426</v>
      </c>
      <c r="K227" s="50">
        <v>114.105</v>
      </c>
      <c r="L227" s="50">
        <v>114.765</v>
      </c>
      <c r="M227">
        <v>2.4500000000000002</v>
      </c>
    </row>
    <row r="228" spans="1:13">
      <c r="A228">
        <v>227</v>
      </c>
      <c r="B228">
        <v>1997</v>
      </c>
      <c r="C228">
        <v>3</v>
      </c>
      <c r="D228">
        <v>74.531999999999996</v>
      </c>
      <c r="F228">
        <v>160.83333333333334</v>
      </c>
      <c r="H228" s="50">
        <v>112.727</v>
      </c>
      <c r="I228" s="50">
        <v>113.4</v>
      </c>
      <c r="J228" s="50">
        <v>114.07</v>
      </c>
      <c r="K228" s="50">
        <v>114.79</v>
      </c>
      <c r="L228" s="50">
        <v>115.4945</v>
      </c>
      <c r="M228">
        <v>2.6</v>
      </c>
    </row>
    <row r="229" spans="1:13">
      <c r="A229">
        <v>228</v>
      </c>
      <c r="B229">
        <v>1997</v>
      </c>
      <c r="C229">
        <v>4</v>
      </c>
      <c r="D229">
        <v>74.777000000000001</v>
      </c>
      <c r="F229">
        <v>161.46666666666667</v>
      </c>
      <c r="G229">
        <v>2.46</v>
      </c>
      <c r="H229" s="50">
        <v>113.2</v>
      </c>
      <c r="I229" s="50">
        <v>113.837</v>
      </c>
      <c r="J229" s="50">
        <v>114.479</v>
      </c>
      <c r="K229" s="50">
        <v>115.1665</v>
      </c>
      <c r="L229" s="50">
        <v>115.8</v>
      </c>
      <c r="M229">
        <v>2.25</v>
      </c>
    </row>
    <row r="230" spans="1:13">
      <c r="A230">
        <v>229</v>
      </c>
      <c r="B230">
        <v>1998</v>
      </c>
      <c r="C230">
        <v>1</v>
      </c>
      <c r="D230">
        <v>74.887</v>
      </c>
      <c r="F230">
        <v>161.9</v>
      </c>
      <c r="H230" s="50">
        <v>113.661</v>
      </c>
      <c r="I230" s="50">
        <v>114.239</v>
      </c>
      <c r="J230" s="50">
        <v>114.8</v>
      </c>
      <c r="K230" s="50">
        <v>115.4235</v>
      </c>
      <c r="L230" s="50">
        <v>116.2</v>
      </c>
      <c r="M230">
        <v>2.2000000000000002</v>
      </c>
    </row>
    <row r="231" spans="1:13">
      <c r="A231">
        <v>230</v>
      </c>
      <c r="B231">
        <v>1998</v>
      </c>
      <c r="C231">
        <v>2</v>
      </c>
      <c r="D231">
        <v>75.063000000000002</v>
      </c>
      <c r="F231">
        <v>162.76666666666668</v>
      </c>
      <c r="G231">
        <v>2.4</v>
      </c>
      <c r="H231" s="50">
        <v>113.753</v>
      </c>
      <c r="I231" s="50">
        <v>114.3</v>
      </c>
      <c r="J231" s="50">
        <v>114.88500000000001</v>
      </c>
      <c r="K231" s="50">
        <v>115.483</v>
      </c>
      <c r="L231" s="50">
        <v>116.083</v>
      </c>
      <c r="M231">
        <v>2.1</v>
      </c>
    </row>
    <row r="232" spans="1:13">
      <c r="A232">
        <v>231</v>
      </c>
      <c r="B232">
        <v>1998</v>
      </c>
      <c r="C232">
        <v>3</v>
      </c>
      <c r="D232">
        <v>75.385999999999996</v>
      </c>
      <c r="F232">
        <v>163.4</v>
      </c>
      <c r="H232" s="50">
        <v>112.90300000000001</v>
      </c>
      <c r="I232" s="50">
        <v>113.39149999999999</v>
      </c>
      <c r="J232" s="50">
        <v>113.92400000000001</v>
      </c>
      <c r="K232" s="50">
        <v>114.55549999999999</v>
      </c>
      <c r="L232" s="50">
        <v>115.2</v>
      </c>
      <c r="M232">
        <v>2.1</v>
      </c>
    </row>
    <row r="233" spans="1:13">
      <c r="A233">
        <v>232</v>
      </c>
      <c r="B233">
        <v>1998</v>
      </c>
      <c r="C233">
        <v>4</v>
      </c>
      <c r="D233">
        <v>75.593000000000004</v>
      </c>
      <c r="F233">
        <v>163.96666666666667</v>
      </c>
      <c r="G233">
        <v>2.19</v>
      </c>
      <c r="H233" s="50">
        <v>113.1965</v>
      </c>
      <c r="I233" s="50">
        <v>113.6575</v>
      </c>
      <c r="J233" s="50">
        <v>114.2165</v>
      </c>
      <c r="K233" s="50">
        <v>114.75</v>
      </c>
      <c r="L233" s="50">
        <v>115.29349999999999</v>
      </c>
      <c r="M233">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2227-A8C9-4C52-BFC9-9369BF2251A1}">
  <dimension ref="A1:L46"/>
  <sheetViews>
    <sheetView zoomScale="80" zoomScaleNormal="80" workbookViewId="0"/>
  </sheetViews>
  <sheetFormatPr defaultColWidth="8.88671875" defaultRowHeight="14.4"/>
  <cols>
    <col min="1" max="1" width="5" style="20" bestFit="1" customWidth="1"/>
    <col min="2" max="2" width="7" style="20" bestFit="1" customWidth="1"/>
    <col min="3" max="3" width="18.5546875" style="20" bestFit="1" customWidth="1"/>
    <col min="4" max="5" width="23.5546875" style="20" bestFit="1" customWidth="1"/>
    <col min="6" max="16384" width="8.88671875" style="20"/>
  </cols>
  <sheetData>
    <row r="1" spans="1:8">
      <c r="A1" s="20" t="s">
        <v>1</v>
      </c>
      <c r="B1" s="20" t="s">
        <v>326</v>
      </c>
      <c r="C1" s="20" t="s">
        <v>325</v>
      </c>
      <c r="D1" s="20" t="s">
        <v>324</v>
      </c>
      <c r="E1" s="20" t="s">
        <v>324</v>
      </c>
    </row>
    <row r="2" spans="1:8">
      <c r="C2" s="20" t="s">
        <v>323</v>
      </c>
      <c r="D2" s="20" t="s">
        <v>323</v>
      </c>
      <c r="E2" s="20" t="s">
        <v>322</v>
      </c>
    </row>
    <row r="3" spans="1:8">
      <c r="A3" s="20">
        <v>1941</v>
      </c>
      <c r="B3" s="20">
        <v>1</v>
      </c>
    </row>
    <row r="4" spans="1:8">
      <c r="A4" s="20">
        <v>1941</v>
      </c>
      <c r="B4" s="20">
        <v>2</v>
      </c>
      <c r="C4" s="21">
        <v>9.7729894908339823</v>
      </c>
    </row>
    <row r="5" spans="1:8">
      <c r="A5" s="20">
        <v>1941</v>
      </c>
      <c r="B5" s="20">
        <v>3</v>
      </c>
      <c r="C5" s="21">
        <v>12.530739918560663</v>
      </c>
      <c r="G5" s="23"/>
    </row>
    <row r="6" spans="1:8">
      <c r="A6" s="20">
        <v>1941</v>
      </c>
      <c r="B6" s="20">
        <v>4</v>
      </c>
      <c r="C6" s="21">
        <v>14.113705943799992</v>
      </c>
    </row>
    <row r="7" spans="1:8">
      <c r="A7" s="20">
        <f t="shared" ref="A7:A46" si="0">A3+1</f>
        <v>1942</v>
      </c>
      <c r="B7" s="20">
        <f t="shared" ref="B7:B46" si="1">B3</f>
        <v>1</v>
      </c>
      <c r="C7" s="21">
        <v>11.739451779059218</v>
      </c>
    </row>
    <row r="8" spans="1:8">
      <c r="A8" s="20">
        <f t="shared" si="0"/>
        <v>1942</v>
      </c>
      <c r="B8" s="20">
        <f t="shared" si="1"/>
        <v>2</v>
      </c>
      <c r="C8" s="21">
        <v>10.494689632645549</v>
      </c>
      <c r="E8" s="21">
        <v>1.2043461186018956</v>
      </c>
      <c r="G8" s="20">
        <v>1942</v>
      </c>
      <c r="H8" s="21">
        <f>E8</f>
        <v>1.2043461186018956</v>
      </c>
    </row>
    <row r="9" spans="1:8">
      <c r="A9" s="20">
        <f t="shared" si="0"/>
        <v>1942</v>
      </c>
      <c r="B9" s="20">
        <f t="shared" si="1"/>
        <v>3</v>
      </c>
      <c r="C9" s="21">
        <v>5.8746410247724423</v>
      </c>
      <c r="G9" s="20">
        <v>1943</v>
      </c>
      <c r="H9" s="56">
        <f>E12</f>
        <v>6.7520372526193251</v>
      </c>
    </row>
    <row r="10" spans="1:8">
      <c r="A10" s="20">
        <f t="shared" si="0"/>
        <v>1942</v>
      </c>
      <c r="B10" s="20">
        <f t="shared" si="1"/>
        <v>4</v>
      </c>
      <c r="C10" s="21">
        <v>8.3463661687426018</v>
      </c>
      <c r="G10" s="20">
        <v>1944</v>
      </c>
      <c r="H10" s="56">
        <f>E16</f>
        <v>7.9486247425178735</v>
      </c>
    </row>
    <row r="11" spans="1:8">
      <c r="A11" s="20">
        <f t="shared" si="0"/>
        <v>1943</v>
      </c>
      <c r="B11" s="20">
        <f t="shared" si="1"/>
        <v>1</v>
      </c>
      <c r="C11" s="21">
        <v>4.8476156571849893</v>
      </c>
      <c r="G11" s="20">
        <v>1945</v>
      </c>
      <c r="H11" s="56">
        <f>E20</f>
        <v>2.3829969944181961</v>
      </c>
    </row>
    <row r="12" spans="1:8">
      <c r="A12" s="20">
        <f t="shared" si="0"/>
        <v>1943</v>
      </c>
      <c r="B12" s="20">
        <f t="shared" si="1"/>
        <v>2</v>
      </c>
      <c r="C12" s="21">
        <v>11.440857080225641</v>
      </c>
      <c r="E12" s="22">
        <v>6.7520372526193251</v>
      </c>
      <c r="G12" s="20">
        <v>1946</v>
      </c>
      <c r="H12" s="56">
        <f>E24</f>
        <v>12.897291773122133</v>
      </c>
    </row>
    <row r="13" spans="1:8">
      <c r="A13" s="20">
        <f t="shared" si="0"/>
        <v>1943</v>
      </c>
      <c r="B13" s="20">
        <f t="shared" si="1"/>
        <v>3</v>
      </c>
      <c r="C13" s="21">
        <v>-2.2704846060361716</v>
      </c>
      <c r="G13" s="20">
        <v>1947</v>
      </c>
      <c r="H13" s="21">
        <f>E28</f>
        <v>10.971304426541128</v>
      </c>
    </row>
    <row r="14" spans="1:8">
      <c r="A14" s="20">
        <f t="shared" si="0"/>
        <v>1943</v>
      </c>
      <c r="B14" s="20">
        <f t="shared" si="1"/>
        <v>4</v>
      </c>
      <c r="C14" s="21">
        <v>0.76996757351581735</v>
      </c>
      <c r="G14" s="20">
        <v>1948</v>
      </c>
      <c r="H14" s="21">
        <f>E32</f>
        <v>5.9643623164494342</v>
      </c>
    </row>
    <row r="15" spans="1:8">
      <c r="A15" s="20">
        <f t="shared" si="0"/>
        <v>1944</v>
      </c>
      <c r="B15" s="20">
        <f t="shared" si="1"/>
        <v>1</v>
      </c>
      <c r="C15" s="21">
        <v>0</v>
      </c>
      <c r="G15" s="20">
        <v>1949</v>
      </c>
      <c r="H15" s="21">
        <f>E36</f>
        <v>0.60724017127287144</v>
      </c>
    </row>
    <row r="16" spans="1:8">
      <c r="A16" s="20">
        <f t="shared" si="0"/>
        <v>1944</v>
      </c>
      <c r="B16" s="20">
        <f t="shared" si="1"/>
        <v>2</v>
      </c>
      <c r="C16" s="21">
        <v>3.1005458525861895</v>
      </c>
      <c r="E16" s="22">
        <v>7.9486247425178735</v>
      </c>
      <c r="G16" s="20">
        <v>1950</v>
      </c>
      <c r="H16" s="21">
        <f>E40</f>
        <v>-0.27083494544610787</v>
      </c>
    </row>
    <row r="17" spans="1:12">
      <c r="A17" s="20">
        <f t="shared" si="0"/>
        <v>1944</v>
      </c>
      <c r="B17" s="20">
        <f t="shared" si="1"/>
        <v>3</v>
      </c>
      <c r="C17" s="21">
        <v>3.85684079186559</v>
      </c>
      <c r="G17" s="20">
        <v>1951</v>
      </c>
      <c r="H17" s="58">
        <f>E44</f>
        <v>8.5661080074487916</v>
      </c>
      <c r="I17" s="23"/>
      <c r="J17" s="23"/>
      <c r="K17" s="23"/>
      <c r="L17" s="23"/>
    </row>
    <row r="18" spans="1:12">
      <c r="A18" s="20">
        <f t="shared" si="0"/>
        <v>1944</v>
      </c>
      <c r="B18" s="20">
        <f t="shared" si="1"/>
        <v>4</v>
      </c>
      <c r="C18" s="21">
        <v>0.75542629530440664</v>
      </c>
    </row>
    <row r="19" spans="1:12">
      <c r="A19" s="20">
        <f t="shared" si="0"/>
        <v>1945</v>
      </c>
      <c r="B19" s="20">
        <f t="shared" si="1"/>
        <v>1</v>
      </c>
      <c r="C19" s="21">
        <v>1.5122605174501702</v>
      </c>
    </row>
    <row r="20" spans="1:12">
      <c r="A20" s="20">
        <f t="shared" si="0"/>
        <v>1945</v>
      </c>
      <c r="B20" s="20">
        <f t="shared" si="1"/>
        <v>2</v>
      </c>
      <c r="C20" s="21">
        <v>3.0300888981832363</v>
      </c>
      <c r="E20" s="22">
        <v>2.3829969944181961</v>
      </c>
    </row>
    <row r="21" spans="1:12">
      <c r="A21" s="20">
        <f t="shared" si="0"/>
        <v>1945</v>
      </c>
      <c r="B21" s="20">
        <f t="shared" si="1"/>
        <v>3</v>
      </c>
      <c r="C21" s="21">
        <v>3.7696174483983436</v>
      </c>
    </row>
    <row r="22" spans="1:12">
      <c r="A22" s="20">
        <f t="shared" si="0"/>
        <v>1945</v>
      </c>
      <c r="B22" s="20">
        <f t="shared" si="1"/>
        <v>4</v>
      </c>
      <c r="C22" s="21">
        <v>0.73868568992059291</v>
      </c>
    </row>
    <row r="23" spans="1:12">
      <c r="A23" s="20">
        <f t="shared" si="0"/>
        <v>1946</v>
      </c>
      <c r="B23" s="20">
        <f t="shared" si="1"/>
        <v>1</v>
      </c>
      <c r="C23" s="21">
        <v>1.4787179922669758</v>
      </c>
    </row>
    <row r="24" spans="1:12">
      <c r="A24" s="20">
        <f t="shared" si="0"/>
        <v>1946</v>
      </c>
      <c r="B24" s="20">
        <f t="shared" si="1"/>
        <v>2</v>
      </c>
      <c r="C24" s="21">
        <v>7.5297399506620843</v>
      </c>
      <c r="E24" s="22">
        <v>12.897291773122133</v>
      </c>
    </row>
    <row r="25" spans="1:12">
      <c r="A25" s="20">
        <f t="shared" si="0"/>
        <v>1946</v>
      </c>
      <c r="B25" s="20">
        <f t="shared" si="1"/>
        <v>3</v>
      </c>
      <c r="C25" s="21">
        <v>39.267117929092457</v>
      </c>
    </row>
    <row r="26" spans="1:12">
      <c r="A26" s="20">
        <f t="shared" si="0"/>
        <v>1946</v>
      </c>
      <c r="B26" s="20">
        <f t="shared" si="1"/>
        <v>4</v>
      </c>
      <c r="C26" s="21">
        <v>22.936461362006465</v>
      </c>
    </row>
    <row r="27" spans="1:12">
      <c r="A27" s="20">
        <f t="shared" si="0"/>
        <v>1947</v>
      </c>
      <c r="B27" s="20">
        <f t="shared" si="1"/>
        <v>1</v>
      </c>
      <c r="C27" s="21">
        <v>8.4302164221449196</v>
      </c>
    </row>
    <row r="28" spans="1:12">
      <c r="A28" s="20">
        <f t="shared" si="0"/>
        <v>1947</v>
      </c>
      <c r="B28" s="20">
        <f t="shared" si="1"/>
        <v>2</v>
      </c>
      <c r="C28" s="21">
        <v>5.6634501445015584</v>
      </c>
      <c r="D28" s="21">
        <v>5.8119652936763133</v>
      </c>
      <c r="E28" s="21">
        <v>10.971304426541128</v>
      </c>
    </row>
    <row r="29" spans="1:12">
      <c r="A29" s="20">
        <f t="shared" si="0"/>
        <v>1947</v>
      </c>
      <c r="B29" s="20">
        <f t="shared" si="1"/>
        <v>3</v>
      </c>
      <c r="C29" s="21">
        <v>12.060124408944773</v>
      </c>
      <c r="D29" s="21">
        <v>6.9034041778998745</v>
      </c>
    </row>
    <row r="30" spans="1:12">
      <c r="A30" s="20">
        <f t="shared" si="0"/>
        <v>1947</v>
      </c>
      <c r="B30" s="20">
        <f t="shared" si="1"/>
        <v>4</v>
      </c>
      <c r="C30" s="21">
        <v>11.06687269259028</v>
      </c>
      <c r="D30" s="21">
        <v>10.23633061376783</v>
      </c>
    </row>
    <row r="31" spans="1:12">
      <c r="A31" s="20">
        <f t="shared" si="0"/>
        <v>1948</v>
      </c>
      <c r="B31" s="20">
        <f t="shared" si="1"/>
        <v>1</v>
      </c>
      <c r="C31" s="21">
        <v>6.4828302350220524</v>
      </c>
      <c r="D31" s="21">
        <v>3.2373077430155384</v>
      </c>
    </row>
    <row r="32" spans="1:12">
      <c r="A32" s="20">
        <f t="shared" si="0"/>
        <v>1948</v>
      </c>
      <c r="B32" s="20">
        <f t="shared" si="1"/>
        <v>2</v>
      </c>
      <c r="C32" s="21">
        <v>6.9741816342325347</v>
      </c>
      <c r="D32" s="21">
        <v>3.6302060913953049</v>
      </c>
      <c r="E32" s="21">
        <v>5.9643623164494342</v>
      </c>
    </row>
    <row r="33" spans="1:7">
      <c r="A33" s="20">
        <f t="shared" si="0"/>
        <v>1948</v>
      </c>
      <c r="B33" s="20">
        <f t="shared" si="1"/>
        <v>3</v>
      </c>
      <c r="C33" s="21">
        <v>9.2160493141980169</v>
      </c>
      <c r="D33" s="21">
        <v>7.6199859872728259</v>
      </c>
      <c r="E33" s="21"/>
    </row>
    <row r="34" spans="1:7">
      <c r="A34" s="20">
        <f t="shared" si="0"/>
        <v>1948</v>
      </c>
      <c r="B34" s="20">
        <f t="shared" si="1"/>
        <v>4</v>
      </c>
      <c r="C34" s="21">
        <v>-3.7604898605762327</v>
      </c>
      <c r="D34" s="21">
        <v>1.228581162071074</v>
      </c>
      <c r="E34" s="21"/>
    </row>
    <row r="35" spans="1:7">
      <c r="A35" s="20">
        <f t="shared" si="0"/>
        <v>1949</v>
      </c>
      <c r="B35" s="20">
        <f t="shared" si="1"/>
        <v>1</v>
      </c>
      <c r="C35" s="21">
        <v>-5.9162875726411439</v>
      </c>
      <c r="D35" s="21">
        <v>-2.1166472213882792</v>
      </c>
      <c r="E35" s="21"/>
    </row>
    <row r="36" spans="1:7">
      <c r="A36" s="20">
        <f t="shared" si="0"/>
        <v>1949</v>
      </c>
      <c r="B36" s="20">
        <f t="shared" si="1"/>
        <v>2</v>
      </c>
      <c r="C36" s="21">
        <v>0</v>
      </c>
      <c r="D36" s="21">
        <v>-3.9246389415174998</v>
      </c>
      <c r="E36" s="21">
        <v>0.60724017127287144</v>
      </c>
    </row>
    <row r="37" spans="1:7">
      <c r="A37" s="20">
        <f t="shared" si="0"/>
        <v>1949</v>
      </c>
      <c r="B37" s="20">
        <f t="shared" si="1"/>
        <v>3</v>
      </c>
      <c r="C37" s="21">
        <v>-1.1126456457209999</v>
      </c>
      <c r="D37" s="21">
        <v>-1.8442600712333612</v>
      </c>
      <c r="E37" s="21"/>
    </row>
    <row r="38" spans="1:7">
      <c r="A38" s="20">
        <f t="shared" si="0"/>
        <v>1949</v>
      </c>
      <c r="B38" s="20">
        <f t="shared" si="1"/>
        <v>4</v>
      </c>
      <c r="C38" s="21">
        <v>-1.6701094362484792</v>
      </c>
      <c r="D38" s="21">
        <v>3.1100571238029673E-2</v>
      </c>
      <c r="E38" s="21"/>
    </row>
    <row r="39" spans="1:7">
      <c r="A39" s="20">
        <f t="shared" si="0"/>
        <v>1950</v>
      </c>
      <c r="B39" s="20">
        <f t="shared" si="1"/>
        <v>1</v>
      </c>
      <c r="C39" s="21">
        <v>-2.7834060303196462</v>
      </c>
      <c r="D39" s="21">
        <v>-0.58948840848164208</v>
      </c>
      <c r="E39" s="21"/>
    </row>
    <row r="40" spans="1:7">
      <c r="A40" s="20">
        <f t="shared" si="0"/>
        <v>1950</v>
      </c>
      <c r="B40" s="20">
        <f t="shared" si="1"/>
        <v>2</v>
      </c>
      <c r="C40" s="21">
        <v>2.8630976633348348</v>
      </c>
      <c r="D40" s="21">
        <v>1.3457813273027197</v>
      </c>
      <c r="E40" s="21">
        <v>-0.27083494544610787</v>
      </c>
    </row>
    <row r="41" spans="1:7">
      <c r="A41" s="20">
        <f t="shared" si="0"/>
        <v>1950</v>
      </c>
      <c r="B41" s="20">
        <f t="shared" si="1"/>
        <v>3</v>
      </c>
      <c r="C41" s="21">
        <v>9.9125071285679489</v>
      </c>
      <c r="D41" s="21">
        <v>8.9775805698653066</v>
      </c>
      <c r="E41" s="21"/>
    </row>
    <row r="42" spans="1:7">
      <c r="A42" s="20">
        <f t="shared" si="0"/>
        <v>1950</v>
      </c>
      <c r="B42" s="20">
        <f t="shared" si="1"/>
        <v>4</v>
      </c>
      <c r="C42" s="21">
        <v>8.4999999014678593</v>
      </c>
      <c r="D42" s="21">
        <v>7.7167983739395707</v>
      </c>
      <c r="E42" s="21"/>
    </row>
    <row r="43" spans="1:7">
      <c r="A43" s="20">
        <f t="shared" si="0"/>
        <v>1951</v>
      </c>
      <c r="B43" s="20">
        <f t="shared" si="1"/>
        <v>1</v>
      </c>
      <c r="C43" s="21">
        <v>14.749315655873119</v>
      </c>
      <c r="D43" s="21">
        <v>15.264744777380557</v>
      </c>
      <c r="E43" s="21"/>
      <c r="G43" s="57"/>
    </row>
    <row r="44" spans="1:7">
      <c r="A44" s="20">
        <f t="shared" si="0"/>
        <v>1951</v>
      </c>
      <c r="B44" s="20">
        <f t="shared" si="1"/>
        <v>2</v>
      </c>
      <c r="C44" s="21">
        <v>3.6911105391404408</v>
      </c>
      <c r="D44" s="21">
        <v>2.6738825390312249</v>
      </c>
      <c r="E44" s="21">
        <v>8.5661080074487916</v>
      </c>
    </row>
    <row r="45" spans="1:7">
      <c r="A45" s="20">
        <f t="shared" si="0"/>
        <v>1951</v>
      </c>
      <c r="B45" s="20">
        <f t="shared" si="1"/>
        <v>3</v>
      </c>
      <c r="C45" s="21">
        <v>1.5553823649181897</v>
      </c>
      <c r="D45" s="21">
        <v>0.22889833273500582</v>
      </c>
    </row>
    <row r="46" spans="1:7">
      <c r="A46" s="20">
        <f t="shared" si="0"/>
        <v>1951</v>
      </c>
      <c r="B46" s="20">
        <f t="shared" si="1"/>
        <v>4</v>
      </c>
      <c r="C46" s="21">
        <v>6.3055902756064208</v>
      </c>
      <c r="D46" s="21">
        <v>4.6503947088712527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22290-5889-487A-A6C7-3578289045A3}">
  <sheetPr codeName="Sheet19"/>
  <dimension ref="A1:AC312"/>
  <sheetViews>
    <sheetView zoomScale="80" zoomScaleNormal="80" workbookViewId="0"/>
  </sheetViews>
  <sheetFormatPr defaultColWidth="8.88671875" defaultRowHeight="14.4"/>
  <cols>
    <col min="1" max="1" width="9.6640625" style="4" customWidth="1"/>
    <col min="2" max="2" width="13.88671875" style="4" bestFit="1" customWidth="1"/>
    <col min="3" max="6" width="8.88671875" style="4"/>
    <col min="7" max="7" width="14.44140625" style="4" bestFit="1" customWidth="1"/>
    <col min="8" max="8" width="26.5546875" style="4" customWidth="1"/>
    <col min="9" max="10" width="8.88671875" style="4"/>
    <col min="11" max="11" width="7.33203125" style="4" bestFit="1" customWidth="1"/>
    <col min="12" max="12" width="20.33203125" style="4" bestFit="1" customWidth="1"/>
    <col min="13" max="13" width="22.6640625" style="4" bestFit="1" customWidth="1"/>
    <col min="14" max="16384" width="8.88671875" style="4"/>
  </cols>
  <sheetData>
    <row r="1" spans="1:29">
      <c r="A1" s="4" t="s">
        <v>3</v>
      </c>
      <c r="K1" s="19" t="s">
        <v>307</v>
      </c>
      <c r="L1" s="18" t="s">
        <v>329</v>
      </c>
      <c r="M1" s="18" t="s">
        <v>328</v>
      </c>
    </row>
    <row r="2" spans="1:29">
      <c r="A2" s="4" t="s">
        <v>4</v>
      </c>
      <c r="K2" s="4">
        <v>1941</v>
      </c>
      <c r="L2" s="25">
        <v>8.2530000000000001</v>
      </c>
    </row>
    <row r="3" spans="1:29">
      <c r="A3" s="55" t="s">
        <v>378</v>
      </c>
      <c r="K3" s="4">
        <v>1942</v>
      </c>
      <c r="L3" s="25">
        <v>8.9090000000000007</v>
      </c>
      <c r="M3" s="3">
        <f>(L3/L2-1)*100</f>
        <v>7.9486247425178735</v>
      </c>
    </row>
    <row r="4" spans="1:29">
      <c r="A4" s="4" t="s">
        <v>5</v>
      </c>
      <c r="K4" s="4">
        <v>1943</v>
      </c>
      <c r="L4" s="25">
        <v>9.3160000000000007</v>
      </c>
      <c r="M4" s="3">
        <f t="shared" ref="M4:M16" si="0">(L4/L3-1)*100</f>
        <v>4.5684139634077914</v>
      </c>
    </row>
    <row r="5" spans="1:29">
      <c r="K5" s="4">
        <v>1944</v>
      </c>
      <c r="L5" s="25">
        <v>9.5380000000000003</v>
      </c>
      <c r="M5" s="3">
        <f t="shared" si="0"/>
        <v>2.3829969944181961</v>
      </c>
    </row>
    <row r="6" spans="1:29">
      <c r="K6" s="4">
        <v>1945</v>
      </c>
      <c r="L6" s="25">
        <v>9.7850000000000001</v>
      </c>
      <c r="M6" s="3">
        <f t="shared" si="0"/>
        <v>2.5896414342629459</v>
      </c>
      <c r="O6" s="25"/>
      <c r="P6" s="25"/>
      <c r="Q6" s="25"/>
      <c r="R6" s="25"/>
      <c r="S6" s="25"/>
      <c r="T6" s="25"/>
      <c r="U6" s="25"/>
      <c r="V6" s="25"/>
      <c r="W6" s="25"/>
      <c r="X6" s="25"/>
      <c r="Y6" s="25"/>
      <c r="Z6" s="25"/>
      <c r="AA6" s="25"/>
      <c r="AB6" s="25"/>
      <c r="AC6" s="25"/>
    </row>
    <row r="7" spans="1:29">
      <c r="K7" s="4">
        <v>1946</v>
      </c>
      <c r="L7" s="25">
        <v>11.047000000000001</v>
      </c>
      <c r="M7" s="3">
        <f t="shared" si="0"/>
        <v>12.897291773122133</v>
      </c>
    </row>
    <row r="8" spans="1:29">
      <c r="A8" s="31" t="s">
        <v>6</v>
      </c>
      <c r="B8" s="32" t="s">
        <v>339</v>
      </c>
      <c r="C8" s="31" t="s">
        <v>7</v>
      </c>
      <c r="D8" s="31" t="s">
        <v>8</v>
      </c>
      <c r="E8" s="31" t="s">
        <v>300</v>
      </c>
      <c r="F8" s="33" t="s">
        <v>321</v>
      </c>
      <c r="G8" s="31" t="s">
        <v>327</v>
      </c>
      <c r="H8" s="34" t="s">
        <v>341</v>
      </c>
      <c r="I8" s="31" t="s">
        <v>340</v>
      </c>
      <c r="K8" s="4">
        <v>1947</v>
      </c>
      <c r="L8" s="25">
        <v>12.259</v>
      </c>
      <c r="M8" s="3">
        <f t="shared" si="0"/>
        <v>10.971304426541128</v>
      </c>
    </row>
    <row r="9" spans="1:29">
      <c r="A9" s="4" t="s">
        <v>9</v>
      </c>
      <c r="B9" s="30">
        <v>11.952</v>
      </c>
      <c r="C9" s="4">
        <v>1947</v>
      </c>
      <c r="D9" s="4">
        <v>1</v>
      </c>
      <c r="H9" s="35"/>
      <c r="K9" s="4">
        <v>1948</v>
      </c>
      <c r="L9" s="25">
        <v>12.946999999999999</v>
      </c>
      <c r="M9" s="3">
        <f t="shared" si="0"/>
        <v>5.6122032792234267</v>
      </c>
    </row>
    <row r="10" spans="1:29">
      <c r="A10" s="4" t="s">
        <v>10</v>
      </c>
      <c r="B10" s="30">
        <v>12.122</v>
      </c>
      <c r="C10" s="4">
        <v>1947</v>
      </c>
      <c r="D10" s="4">
        <v>2</v>
      </c>
      <c r="F10" s="3">
        <f t="shared" ref="F10:F73" si="1">((B10/B9)^4-1)*100</f>
        <v>5.8119652936763133</v>
      </c>
      <c r="H10" s="35"/>
      <c r="K10" s="4">
        <v>1949</v>
      </c>
      <c r="L10" s="25">
        <v>12.926</v>
      </c>
      <c r="M10" s="3">
        <f t="shared" si="0"/>
        <v>-0.162199737390889</v>
      </c>
    </row>
    <row r="11" spans="1:29">
      <c r="A11" s="4" t="s">
        <v>11</v>
      </c>
      <c r="B11" s="30">
        <v>12.326000000000001</v>
      </c>
      <c r="C11" s="4">
        <v>1947</v>
      </c>
      <c r="D11" s="4">
        <v>3</v>
      </c>
      <c r="F11" s="3">
        <f t="shared" si="1"/>
        <v>6.9034041778998745</v>
      </c>
      <c r="H11" s="35"/>
      <c r="K11" s="4">
        <v>1950</v>
      </c>
      <c r="L11" s="25">
        <v>13.087</v>
      </c>
      <c r="M11" s="3">
        <f t="shared" si="0"/>
        <v>1.245551601423478</v>
      </c>
    </row>
    <row r="12" spans="1:29">
      <c r="A12" s="4" t="s">
        <v>12</v>
      </c>
      <c r="B12" s="30">
        <v>12.63</v>
      </c>
      <c r="C12" s="4">
        <v>1947</v>
      </c>
      <c r="D12" s="4">
        <v>4</v>
      </c>
      <c r="F12" s="3">
        <f t="shared" si="1"/>
        <v>10.23633061376783</v>
      </c>
      <c r="G12" s="24">
        <f>AVERAGE(B9:B12)</f>
        <v>12.2575</v>
      </c>
      <c r="H12" s="36"/>
      <c r="K12" s="4">
        <v>1951</v>
      </c>
      <c r="L12" s="25">
        <v>14.013999999999999</v>
      </c>
      <c r="M12" s="3">
        <f t="shared" si="0"/>
        <v>7.0833651715442869</v>
      </c>
    </row>
    <row r="13" spans="1:29">
      <c r="A13" s="4" t="s">
        <v>13</v>
      </c>
      <c r="B13" s="30">
        <v>12.731</v>
      </c>
      <c r="C13" s="4">
        <v>1948</v>
      </c>
      <c r="D13" s="4">
        <v>1</v>
      </c>
      <c r="F13" s="3">
        <f t="shared" si="1"/>
        <v>3.2373077430155384</v>
      </c>
      <c r="H13" s="36"/>
      <c r="K13" s="4">
        <v>1952</v>
      </c>
      <c r="L13" s="25">
        <v>14.256</v>
      </c>
      <c r="M13" s="3">
        <f t="shared" si="0"/>
        <v>1.7268445839874413</v>
      </c>
    </row>
    <row r="14" spans="1:29">
      <c r="A14" s="4" t="s">
        <v>14</v>
      </c>
      <c r="B14" s="30">
        <v>12.845000000000001</v>
      </c>
      <c r="C14" s="4">
        <v>1948</v>
      </c>
      <c r="D14" s="4">
        <v>2</v>
      </c>
      <c r="E14" s="3">
        <f>(B14/B10-1)*100</f>
        <v>5.9643623164494342</v>
      </c>
      <c r="F14" s="3">
        <f t="shared" si="1"/>
        <v>3.6302060913953049</v>
      </c>
      <c r="H14" s="36"/>
      <c r="K14" s="4">
        <v>1953</v>
      </c>
      <c r="L14" s="25">
        <v>14.429</v>
      </c>
      <c r="M14" s="3">
        <f t="shared" si="0"/>
        <v>1.2135241301908017</v>
      </c>
    </row>
    <row r="15" spans="1:29">
      <c r="A15" s="4" t="s">
        <v>15</v>
      </c>
      <c r="B15" s="30">
        <v>13.083</v>
      </c>
      <c r="C15" s="4">
        <v>1948</v>
      </c>
      <c r="D15" s="4">
        <v>3</v>
      </c>
      <c r="F15" s="3">
        <f t="shared" si="1"/>
        <v>7.6199859872728259</v>
      </c>
      <c r="H15" s="36"/>
      <c r="K15" s="4">
        <v>1954</v>
      </c>
      <c r="L15" s="25">
        <v>14.563000000000001</v>
      </c>
      <c r="M15" s="3">
        <f t="shared" si="0"/>
        <v>0.92868528657565896</v>
      </c>
    </row>
    <row r="16" spans="1:29">
      <c r="A16" s="4" t="s">
        <v>16</v>
      </c>
      <c r="B16" s="30">
        <v>13.122999999999999</v>
      </c>
      <c r="C16" s="4">
        <v>1948</v>
      </c>
      <c r="D16" s="4">
        <v>4</v>
      </c>
      <c r="F16" s="3">
        <f t="shared" si="1"/>
        <v>1.228581162071074</v>
      </c>
      <c r="G16" s="24">
        <f>AVERAGE(B13:B16)</f>
        <v>12.945499999999999</v>
      </c>
      <c r="H16" s="36">
        <f>(G16/G12-1)*100</f>
        <v>5.6128900673057203</v>
      </c>
      <c r="I16" s="4" t="str">
        <f>LEFT(A16,4)</f>
        <v>1948</v>
      </c>
      <c r="K16" s="4">
        <v>1955</v>
      </c>
      <c r="L16" s="25">
        <v>14.808999999999999</v>
      </c>
      <c r="M16" s="3">
        <f t="shared" si="0"/>
        <v>1.6892123875575038</v>
      </c>
    </row>
    <row r="17" spans="1:14">
      <c r="A17" s="4" t="s">
        <v>17</v>
      </c>
      <c r="B17" s="30">
        <v>13.053000000000001</v>
      </c>
      <c r="C17" s="4">
        <v>1949</v>
      </c>
      <c r="D17" s="4">
        <v>1</v>
      </c>
      <c r="F17" s="3">
        <f t="shared" si="1"/>
        <v>-2.1166472213882792</v>
      </c>
      <c r="H17" s="36"/>
    </row>
    <row r="18" spans="1:14">
      <c r="A18" s="4" t="s">
        <v>18</v>
      </c>
      <c r="B18" s="30">
        <v>12.923</v>
      </c>
      <c r="C18" s="4">
        <v>1949</v>
      </c>
      <c r="D18" s="4">
        <v>2</v>
      </c>
      <c r="E18" s="3">
        <f>(B18/B14-1)*100</f>
        <v>0.60724017127287144</v>
      </c>
      <c r="F18" s="3">
        <f t="shared" si="1"/>
        <v>-3.9246389415174998</v>
      </c>
      <c r="H18" s="36"/>
      <c r="K18" s="19" t="s">
        <v>307</v>
      </c>
      <c r="L18" s="19" t="s">
        <v>414</v>
      </c>
      <c r="M18" s="19" t="s">
        <v>415</v>
      </c>
      <c r="N18" s="19" t="s">
        <v>300</v>
      </c>
    </row>
    <row r="19" spans="1:14">
      <c r="A19" s="4" t="s">
        <v>19</v>
      </c>
      <c r="B19" s="30">
        <v>12.863</v>
      </c>
      <c r="C19" s="4">
        <v>1949</v>
      </c>
      <c r="D19" s="4">
        <v>3</v>
      </c>
      <c r="F19" s="3">
        <f t="shared" si="1"/>
        <v>-1.8442600712333612</v>
      </c>
      <c r="H19" s="36"/>
      <c r="K19" s="59">
        <v>1952</v>
      </c>
      <c r="L19" s="4">
        <v>2</v>
      </c>
      <c r="M19" s="4" t="str">
        <f>_xlfn.CONCAT(K19,"Q",L19)</f>
        <v>1952Q2</v>
      </c>
      <c r="N19" s="3">
        <f>VLOOKUP(M19,A9:E312,5)</f>
        <v>1.2721555174385335</v>
      </c>
    </row>
    <row r="20" spans="1:14">
      <c r="A20" s="4" t="s">
        <v>20</v>
      </c>
      <c r="B20" s="30">
        <v>12.864000000000001</v>
      </c>
      <c r="C20" s="4">
        <v>1949</v>
      </c>
      <c r="D20" s="4">
        <v>4</v>
      </c>
      <c r="F20" s="3">
        <f t="shared" si="1"/>
        <v>3.1100571238029673E-2</v>
      </c>
      <c r="G20" s="24">
        <f>AVERAGE(B17:B20)</f>
        <v>12.925750000000001</v>
      </c>
      <c r="H20" s="36">
        <f t="shared" ref="H20" si="2">(G20/G16-1)*100</f>
        <v>-0.15256266656366035</v>
      </c>
      <c r="I20" s="4" t="str">
        <f>LEFT(A20,4)</f>
        <v>1949</v>
      </c>
      <c r="K20" s="59">
        <v>1953</v>
      </c>
      <c r="L20" s="4">
        <v>2</v>
      </c>
      <c r="M20" s="4" t="str">
        <f t="shared" ref="M20:M83" si="3">_xlfn.CONCAT(K20,"Q",L20)</f>
        <v>1953Q2</v>
      </c>
      <c r="N20" s="3">
        <f>VLOOKUP(M20,A10:E313,5)</f>
        <v>1.6231474947071334</v>
      </c>
    </row>
    <row r="21" spans="1:14">
      <c r="A21" s="4" t="s">
        <v>21</v>
      </c>
      <c r="B21" s="30">
        <v>12.845000000000001</v>
      </c>
      <c r="C21" s="4">
        <v>1950</v>
      </c>
      <c r="D21" s="4">
        <v>1</v>
      </c>
      <c r="F21" s="3">
        <f t="shared" si="1"/>
        <v>-0.58948840848164208</v>
      </c>
      <c r="H21" s="36"/>
      <c r="K21" s="4">
        <v>1954</v>
      </c>
      <c r="L21" s="4">
        <v>2</v>
      </c>
      <c r="M21" s="4" t="str">
        <f t="shared" si="3"/>
        <v>1954Q2</v>
      </c>
      <c r="N21" s="3">
        <f t="shared" ref="N21:N84" si="4">VLOOKUP(M21,A11:E314,5)</f>
        <v>1.0138888888888919</v>
      </c>
    </row>
    <row r="22" spans="1:14">
      <c r="A22" s="4" t="s">
        <v>22</v>
      </c>
      <c r="B22" s="30">
        <v>12.888</v>
      </c>
      <c r="C22" s="4">
        <v>1950</v>
      </c>
      <c r="D22" s="4">
        <v>2</v>
      </c>
      <c r="E22" s="3">
        <f>(B22/B18-1)*100</f>
        <v>-0.27083494544610787</v>
      </c>
      <c r="F22" s="3">
        <f t="shared" si="1"/>
        <v>1.3457813273027197</v>
      </c>
      <c r="H22" s="36"/>
      <c r="K22" s="59">
        <v>1955</v>
      </c>
      <c r="L22" s="4">
        <v>2</v>
      </c>
      <c r="M22" s="4" t="str">
        <f t="shared" si="3"/>
        <v>1955Q2</v>
      </c>
      <c r="N22" s="3">
        <f t="shared" si="4"/>
        <v>1.2924515330675179</v>
      </c>
    </row>
    <row r="23" spans="1:14">
      <c r="A23" s="4" t="s">
        <v>23</v>
      </c>
      <c r="B23" s="30">
        <v>13.167999999999999</v>
      </c>
      <c r="C23" s="4">
        <v>1950</v>
      </c>
      <c r="D23" s="4">
        <v>3</v>
      </c>
      <c r="F23" s="3">
        <f t="shared" si="1"/>
        <v>8.9775805698653066</v>
      </c>
      <c r="H23" s="36"/>
      <c r="K23" s="59">
        <v>1956</v>
      </c>
      <c r="L23" s="4">
        <v>2</v>
      </c>
      <c r="M23" s="4" t="str">
        <f t="shared" si="3"/>
        <v>1956Q2</v>
      </c>
      <c r="N23" s="3">
        <f t="shared" si="4"/>
        <v>3.3256413736934887</v>
      </c>
    </row>
    <row r="24" spans="1:14">
      <c r="A24" s="4" t="s">
        <v>24</v>
      </c>
      <c r="B24" s="30">
        <v>13.414999999999999</v>
      </c>
      <c r="C24" s="4">
        <v>1950</v>
      </c>
      <c r="D24" s="4">
        <v>4</v>
      </c>
      <c r="F24" s="3">
        <f t="shared" si="1"/>
        <v>7.7167983739395707</v>
      </c>
      <c r="G24" s="24">
        <f>AVERAGE(B21:B24)</f>
        <v>13.078999999999999</v>
      </c>
      <c r="H24" s="36">
        <f t="shared" ref="H24" si="5">(G24/G20-1)*100</f>
        <v>1.1856178558304009</v>
      </c>
      <c r="I24" s="4" t="str">
        <f>LEFT(A24,4)</f>
        <v>1950</v>
      </c>
      <c r="K24" s="4">
        <v>1957</v>
      </c>
      <c r="L24" s="4">
        <v>2</v>
      </c>
      <c r="M24" s="4" t="str">
        <f t="shared" si="3"/>
        <v>1957Q2</v>
      </c>
      <c r="N24" s="3">
        <f t="shared" si="4"/>
        <v>3.7769311613242262</v>
      </c>
    </row>
    <row r="25" spans="1:14">
      <c r="A25" s="4" t="s">
        <v>25</v>
      </c>
      <c r="B25" s="30">
        <v>13.9</v>
      </c>
      <c r="C25" s="4">
        <v>1951</v>
      </c>
      <c r="D25" s="4">
        <v>1</v>
      </c>
      <c r="F25" s="3">
        <f t="shared" si="1"/>
        <v>15.264744777380557</v>
      </c>
      <c r="H25" s="36"/>
      <c r="K25" s="59">
        <v>1958</v>
      </c>
      <c r="L25" s="4">
        <v>2</v>
      </c>
      <c r="M25" s="4" t="str">
        <f t="shared" si="3"/>
        <v>1958Q2</v>
      </c>
      <c r="N25" s="3">
        <f t="shared" si="4"/>
        <v>2.0507627065004197</v>
      </c>
    </row>
    <row r="26" spans="1:14">
      <c r="A26" s="4" t="s">
        <v>26</v>
      </c>
      <c r="B26" s="30">
        <v>13.992000000000001</v>
      </c>
      <c r="C26" s="4">
        <v>1951</v>
      </c>
      <c r="D26" s="4">
        <v>2</v>
      </c>
      <c r="E26" s="3">
        <f>(B26/B22-1)*100</f>
        <v>8.5661080074487916</v>
      </c>
      <c r="F26" s="3">
        <f t="shared" si="1"/>
        <v>2.6738825390312249</v>
      </c>
      <c r="H26" s="36"/>
      <c r="K26" s="59">
        <v>1959</v>
      </c>
      <c r="L26" s="4">
        <v>2</v>
      </c>
      <c r="M26" s="4" t="str">
        <f t="shared" si="3"/>
        <v>1959Q2</v>
      </c>
      <c r="N26" s="3">
        <f t="shared" si="4"/>
        <v>1.4761520808782347</v>
      </c>
    </row>
    <row r="27" spans="1:14">
      <c r="A27" s="4" t="s">
        <v>27</v>
      </c>
      <c r="B27" s="30">
        <v>14</v>
      </c>
      <c r="C27" s="4">
        <v>1951</v>
      </c>
      <c r="D27" s="4">
        <v>3</v>
      </c>
      <c r="F27" s="3">
        <f t="shared" si="1"/>
        <v>0.22889833273500582</v>
      </c>
      <c r="H27" s="36"/>
      <c r="K27" s="4">
        <v>1960</v>
      </c>
      <c r="L27" s="4">
        <v>2</v>
      </c>
      <c r="M27" s="4" t="str">
        <f t="shared" si="3"/>
        <v>1960Q2</v>
      </c>
      <c r="N27" s="3">
        <f t="shared" si="4"/>
        <v>1.4424546176884157</v>
      </c>
    </row>
    <row r="28" spans="1:14">
      <c r="A28" s="4" t="s">
        <v>28</v>
      </c>
      <c r="B28" s="30">
        <v>14.16</v>
      </c>
      <c r="C28" s="4">
        <v>1951</v>
      </c>
      <c r="D28" s="4">
        <v>4</v>
      </c>
      <c r="F28" s="3">
        <f t="shared" si="1"/>
        <v>4.6503947088712527</v>
      </c>
      <c r="G28" s="24">
        <f>AVERAGE(B25:B28)</f>
        <v>14.013000000000002</v>
      </c>
      <c r="H28" s="36">
        <f t="shared" ref="H28" si="6">(G28/G24-1)*100</f>
        <v>7.1412187476106892</v>
      </c>
      <c r="I28" s="4" t="str">
        <f>LEFT(A28,4)</f>
        <v>1951</v>
      </c>
      <c r="K28" s="59">
        <v>1961</v>
      </c>
      <c r="L28" s="4">
        <v>2</v>
      </c>
      <c r="M28" s="4" t="str">
        <f t="shared" si="3"/>
        <v>1961Q2</v>
      </c>
      <c r="N28" s="3">
        <f t="shared" si="4"/>
        <v>1.0905585346749236</v>
      </c>
    </row>
    <row r="29" spans="1:14">
      <c r="A29" s="4" t="s">
        <v>29</v>
      </c>
      <c r="B29" s="30">
        <v>14.153</v>
      </c>
      <c r="C29" s="4">
        <v>1952</v>
      </c>
      <c r="D29" s="4">
        <v>1</v>
      </c>
      <c r="F29" s="3">
        <f t="shared" si="1"/>
        <v>-0.19759353199146901</v>
      </c>
      <c r="H29" s="36"/>
      <c r="K29" s="59">
        <v>1962</v>
      </c>
      <c r="L29" s="4">
        <v>2</v>
      </c>
      <c r="M29" s="4" t="str">
        <f t="shared" si="3"/>
        <v>1962Q2</v>
      </c>
      <c r="N29" s="3">
        <f t="shared" si="4"/>
        <v>1.2575992370962075</v>
      </c>
    </row>
    <row r="30" spans="1:14">
      <c r="A30" s="4" t="s">
        <v>30</v>
      </c>
      <c r="B30" s="30">
        <v>14.17</v>
      </c>
      <c r="C30" s="4">
        <v>1952</v>
      </c>
      <c r="D30" s="4">
        <v>2</v>
      </c>
      <c r="E30" s="3">
        <f>(B30/B26-1)*100</f>
        <v>1.2721555174385335</v>
      </c>
      <c r="F30" s="3">
        <f t="shared" si="1"/>
        <v>0.48132986880999873</v>
      </c>
      <c r="H30" s="36"/>
      <c r="K30" s="4">
        <v>1963</v>
      </c>
      <c r="L30" s="4">
        <v>2</v>
      </c>
      <c r="M30" s="4" t="str">
        <f t="shared" si="3"/>
        <v>1963Q2</v>
      </c>
      <c r="N30" s="3">
        <f t="shared" si="4"/>
        <v>1.0300782859497426</v>
      </c>
    </row>
    <row r="31" spans="1:14">
      <c r="A31" s="4" t="s">
        <v>31</v>
      </c>
      <c r="B31" s="30">
        <v>14.329000000000001</v>
      </c>
      <c r="C31" s="4">
        <v>1952</v>
      </c>
      <c r="D31" s="4">
        <v>3</v>
      </c>
      <c r="F31" s="3">
        <f t="shared" si="1"/>
        <v>4.5644674004832853</v>
      </c>
      <c r="H31" s="36"/>
      <c r="K31" s="59">
        <v>1964</v>
      </c>
      <c r="L31" s="4">
        <v>2</v>
      </c>
      <c r="M31" s="4" t="str">
        <f t="shared" si="3"/>
        <v>1964Q2</v>
      </c>
      <c r="N31" s="3">
        <f t="shared" si="4"/>
        <v>1.4973199720344832</v>
      </c>
    </row>
    <row r="32" spans="1:14">
      <c r="A32" s="4" t="s">
        <v>32</v>
      </c>
      <c r="B32" s="30">
        <v>14.368</v>
      </c>
      <c r="C32" s="4">
        <v>1952</v>
      </c>
      <c r="D32" s="4">
        <v>4</v>
      </c>
      <c r="F32" s="3">
        <f t="shared" si="1"/>
        <v>1.0931540697019182</v>
      </c>
      <c r="G32" s="24">
        <f>AVERAGE(B29:B32)</f>
        <v>14.255000000000001</v>
      </c>
      <c r="H32" s="36">
        <f t="shared" ref="H32" si="7">(G32/G28-1)*100</f>
        <v>1.7269678155998003</v>
      </c>
      <c r="I32" s="4" t="str">
        <f>LEFT(A32,4)</f>
        <v>1952</v>
      </c>
      <c r="K32" s="59">
        <v>1965</v>
      </c>
      <c r="L32" s="4">
        <v>2</v>
      </c>
      <c r="M32" s="4" t="str">
        <f t="shared" si="3"/>
        <v>1965Q2</v>
      </c>
      <c r="N32" s="3">
        <f t="shared" si="4"/>
        <v>1.8253831582572877</v>
      </c>
    </row>
    <row r="33" spans="1:15">
      <c r="A33" s="4" t="s">
        <v>33</v>
      </c>
      <c r="B33" s="30">
        <v>14.371</v>
      </c>
      <c r="C33" s="4">
        <v>1953</v>
      </c>
      <c r="D33" s="4">
        <v>1</v>
      </c>
      <c r="F33" s="3">
        <f t="shared" si="1"/>
        <v>8.354509239338892E-2</v>
      </c>
      <c r="H33" s="36"/>
      <c r="K33" s="4">
        <v>1966</v>
      </c>
      <c r="L33" s="4">
        <v>2</v>
      </c>
      <c r="M33" s="4" t="str">
        <f t="shared" si="3"/>
        <v>1966Q2</v>
      </c>
      <c r="N33" s="3">
        <f t="shared" si="4"/>
        <v>2.5593325441118475</v>
      </c>
    </row>
    <row r="34" spans="1:15">
      <c r="A34" s="4" t="s">
        <v>34</v>
      </c>
      <c r="B34" s="30">
        <v>14.4</v>
      </c>
      <c r="C34" s="4">
        <v>1953</v>
      </c>
      <c r="D34" s="4">
        <v>2</v>
      </c>
      <c r="E34" s="3">
        <f>(B34/B30-1)*100</f>
        <v>1.6231474947071334</v>
      </c>
      <c r="F34" s="3">
        <f t="shared" si="1"/>
        <v>0.80962769742369822</v>
      </c>
      <c r="H34" s="36"/>
      <c r="K34" s="59">
        <v>1967</v>
      </c>
      <c r="L34" s="4">
        <v>2</v>
      </c>
      <c r="M34" s="4" t="str">
        <f t="shared" si="3"/>
        <v>1967Q2</v>
      </c>
      <c r="N34" s="3">
        <f t="shared" si="4"/>
        <v>2.7593030286373832</v>
      </c>
    </row>
    <row r="35" spans="1:15">
      <c r="A35" s="4" t="s">
        <v>35</v>
      </c>
      <c r="B35" s="30">
        <v>14.46</v>
      </c>
      <c r="C35" s="4">
        <v>1953</v>
      </c>
      <c r="D35" s="4">
        <v>3</v>
      </c>
      <c r="F35" s="3">
        <f t="shared" si="1"/>
        <v>1.6771122986593445</v>
      </c>
      <c r="H35" s="36"/>
      <c r="K35" s="59">
        <v>1968</v>
      </c>
      <c r="L35" s="4">
        <v>2</v>
      </c>
      <c r="M35" s="4" t="str">
        <f t="shared" si="3"/>
        <v>1968Q2</v>
      </c>
      <c r="N35" s="3">
        <f t="shared" si="4"/>
        <v>4.3006151377373625</v>
      </c>
    </row>
    <row r="36" spans="1:15">
      <c r="A36" s="4" t="s">
        <v>36</v>
      </c>
      <c r="B36" s="30">
        <v>14.487</v>
      </c>
      <c r="C36" s="4">
        <v>1953</v>
      </c>
      <c r="D36" s="4">
        <v>4</v>
      </c>
      <c r="F36" s="3">
        <f t="shared" si="1"/>
        <v>0.74898247818417918</v>
      </c>
      <c r="G36" s="24">
        <f>AVERAGE(B33:B36)</f>
        <v>14.429500000000001</v>
      </c>
      <c r="H36" s="36">
        <f t="shared" ref="H36" si="8">(G36/G32-1)*100</f>
        <v>1.2241318835496395</v>
      </c>
      <c r="I36" s="4" t="str">
        <f>LEFT(A36,4)</f>
        <v>1953</v>
      </c>
      <c r="K36" s="4">
        <v>1969</v>
      </c>
      <c r="L36" s="4">
        <v>2</v>
      </c>
      <c r="M36" s="4" t="str">
        <f t="shared" si="3"/>
        <v>1969Q2</v>
      </c>
      <c r="N36" s="3">
        <f t="shared" si="4"/>
        <v>4.7797322939638009</v>
      </c>
    </row>
    <row r="37" spans="1:15">
      <c r="A37" s="4" t="s">
        <v>37</v>
      </c>
      <c r="B37" s="30">
        <v>14.532999999999999</v>
      </c>
      <c r="C37" s="4">
        <v>1954</v>
      </c>
      <c r="D37" s="4">
        <v>1</v>
      </c>
      <c r="F37" s="3">
        <f t="shared" si="1"/>
        <v>1.2761664149358865</v>
      </c>
      <c r="H37" s="36"/>
      <c r="K37" s="59">
        <v>1970</v>
      </c>
      <c r="L37" s="4">
        <v>2</v>
      </c>
      <c r="M37" s="4" t="str">
        <f t="shared" si="3"/>
        <v>1970Q2</v>
      </c>
      <c r="N37" s="3">
        <f t="shared" si="4"/>
        <v>5.6091233909255633</v>
      </c>
    </row>
    <row r="38" spans="1:15">
      <c r="A38" s="4" t="s">
        <v>38</v>
      </c>
      <c r="B38" s="30">
        <v>14.545999999999999</v>
      </c>
      <c r="C38" s="4">
        <v>1954</v>
      </c>
      <c r="D38" s="4">
        <v>2</v>
      </c>
      <c r="E38" s="3">
        <f>(B38/B34-1)*100</f>
        <v>1.0138888888888919</v>
      </c>
      <c r="F38" s="3">
        <f t="shared" si="1"/>
        <v>0.35828675332030269</v>
      </c>
      <c r="H38" s="36"/>
      <c r="K38" s="59">
        <v>1971</v>
      </c>
      <c r="L38" s="4">
        <v>2</v>
      </c>
      <c r="M38" s="4" t="str">
        <f t="shared" si="3"/>
        <v>1971Q2</v>
      </c>
      <c r="N38" s="3">
        <f t="shared" si="4"/>
        <v>5.0655790888445962</v>
      </c>
    </row>
    <row r="39" spans="1:15">
      <c r="A39" s="4" t="s">
        <v>39</v>
      </c>
      <c r="B39" s="30">
        <v>14.565</v>
      </c>
      <c r="C39" s="4">
        <v>1954</v>
      </c>
      <c r="D39" s="4">
        <v>3</v>
      </c>
      <c r="F39" s="3">
        <f t="shared" si="1"/>
        <v>0.52350499537037187</v>
      </c>
      <c r="H39" s="36"/>
      <c r="K39" s="4">
        <v>1972</v>
      </c>
      <c r="L39" s="4">
        <v>2</v>
      </c>
      <c r="M39" s="4" t="str">
        <f t="shared" si="3"/>
        <v>1972Q2</v>
      </c>
      <c r="N39" s="3">
        <f t="shared" si="4"/>
        <v>4.0538156153506755</v>
      </c>
    </row>
    <row r="40" spans="1:15">
      <c r="A40" s="4" t="s">
        <v>40</v>
      </c>
      <c r="B40" s="30">
        <v>14.605</v>
      </c>
      <c r="C40" s="4">
        <v>1954</v>
      </c>
      <c r="D40" s="4">
        <v>4</v>
      </c>
      <c r="F40" s="3">
        <f t="shared" si="1"/>
        <v>1.1030574795628967</v>
      </c>
      <c r="G40" s="24">
        <f>AVERAGE(B37:B40)</f>
        <v>14.562249999999999</v>
      </c>
      <c r="H40" s="36">
        <f t="shared" ref="H40" si="9">(G40/G36-1)*100</f>
        <v>0.91999029765410523</v>
      </c>
      <c r="I40" s="4" t="str">
        <f>LEFT(A40,4)</f>
        <v>1954</v>
      </c>
      <c r="K40" s="59">
        <v>1973</v>
      </c>
      <c r="L40" s="4">
        <v>2</v>
      </c>
      <c r="M40" s="4" t="str">
        <f t="shared" si="3"/>
        <v>1973Q2</v>
      </c>
      <c r="N40" s="3">
        <f t="shared" si="4"/>
        <v>5.0108101233625968</v>
      </c>
    </row>
    <row r="41" spans="1:15">
      <c r="A41" s="4" t="s">
        <v>41</v>
      </c>
      <c r="B41" s="30">
        <v>14.673</v>
      </c>
      <c r="C41" s="4">
        <v>1955</v>
      </c>
      <c r="D41" s="4">
        <v>1</v>
      </c>
      <c r="F41" s="3">
        <f t="shared" si="1"/>
        <v>1.8754229827776969</v>
      </c>
      <c r="H41" s="36"/>
      <c r="K41" s="59">
        <v>1974</v>
      </c>
      <c r="L41" s="4">
        <v>2</v>
      </c>
      <c r="M41" s="4" t="str">
        <f t="shared" si="3"/>
        <v>1974Q2</v>
      </c>
      <c r="N41" s="3">
        <f t="shared" si="4"/>
        <v>8.4453594929554612</v>
      </c>
    </row>
    <row r="42" spans="1:15">
      <c r="A42" s="4" t="s">
        <v>42</v>
      </c>
      <c r="B42" s="30">
        <v>14.734</v>
      </c>
      <c r="C42" s="4">
        <v>1955</v>
      </c>
      <c r="D42" s="4">
        <v>2</v>
      </c>
      <c r="E42" s="3">
        <f>(B42/B38-1)*100</f>
        <v>1.2924515330675179</v>
      </c>
      <c r="F42" s="3">
        <f t="shared" si="1"/>
        <v>1.6733169201404774</v>
      </c>
      <c r="H42" s="36"/>
      <c r="K42" s="4">
        <v>1975</v>
      </c>
      <c r="L42" s="4">
        <v>2</v>
      </c>
      <c r="M42" s="4" t="str">
        <f t="shared" si="3"/>
        <v>1975Q2</v>
      </c>
      <c r="N42" s="3">
        <f t="shared" si="4"/>
        <v>9.9765476677958542</v>
      </c>
    </row>
    <row r="43" spans="1:15">
      <c r="A43" s="4" t="s">
        <v>43</v>
      </c>
      <c r="B43" s="30">
        <v>14.837</v>
      </c>
      <c r="C43" s="4">
        <v>1955</v>
      </c>
      <c r="D43" s="4">
        <v>3</v>
      </c>
      <c r="F43" s="3">
        <f t="shared" si="1"/>
        <v>2.8257118294761963</v>
      </c>
      <c r="H43" s="36"/>
      <c r="K43" s="59">
        <v>1976</v>
      </c>
      <c r="L43" s="4">
        <v>2</v>
      </c>
      <c r="M43" s="4" t="str">
        <f t="shared" si="3"/>
        <v>1976Q2</v>
      </c>
      <c r="N43" s="3">
        <f t="shared" si="4"/>
        <v>5.6155434451477637</v>
      </c>
    </row>
    <row r="44" spans="1:15">
      <c r="A44" s="4" t="s">
        <v>44</v>
      </c>
      <c r="B44" s="30">
        <v>14.984</v>
      </c>
      <c r="C44" s="4">
        <v>1955</v>
      </c>
      <c r="D44" s="4">
        <v>4</v>
      </c>
      <c r="F44" s="3">
        <f t="shared" si="1"/>
        <v>4.0223523697968</v>
      </c>
      <c r="G44" s="24">
        <f>AVERAGE(B41:B44)</f>
        <v>14.807</v>
      </c>
      <c r="H44" s="36">
        <f t="shared" ref="H44" si="10">(G44/G40-1)*100</f>
        <v>1.6807155487647885</v>
      </c>
      <c r="I44" s="4" t="str">
        <f>LEFT(A44,4)</f>
        <v>1955</v>
      </c>
      <c r="K44" s="59">
        <v>1976</v>
      </c>
      <c r="L44" s="4">
        <v>3</v>
      </c>
      <c r="M44" s="4" t="str">
        <f t="shared" si="3"/>
        <v>1976Q3</v>
      </c>
      <c r="N44" s="3">
        <f t="shared" si="4"/>
        <v>1.2915838728286611</v>
      </c>
      <c r="O44" s="59" t="s">
        <v>2</v>
      </c>
    </row>
    <row r="45" spans="1:15">
      <c r="A45" s="4" t="s">
        <v>45</v>
      </c>
      <c r="B45" s="30">
        <v>15.134</v>
      </c>
      <c r="C45" s="4">
        <v>1956</v>
      </c>
      <c r="D45" s="4">
        <v>1</v>
      </c>
      <c r="F45" s="3">
        <f t="shared" si="1"/>
        <v>4.0648017147426829</v>
      </c>
      <c r="H45" s="36"/>
      <c r="K45" s="59">
        <v>1977</v>
      </c>
      <c r="L45" s="4">
        <v>3</v>
      </c>
      <c r="M45" s="4" t="str">
        <f t="shared" si="3"/>
        <v>1977Q3</v>
      </c>
      <c r="N45" s="3">
        <f t="shared" si="4"/>
        <v>6.1667457680746773</v>
      </c>
    </row>
    <row r="46" spans="1:15">
      <c r="A46" s="4" t="s">
        <v>46</v>
      </c>
      <c r="B46" s="30">
        <v>15.224</v>
      </c>
      <c r="C46" s="4">
        <v>1956</v>
      </c>
      <c r="D46" s="4">
        <v>2</v>
      </c>
      <c r="E46" s="3">
        <f>(B46/B42-1)*100</f>
        <v>3.3256413736934887</v>
      </c>
      <c r="F46" s="3">
        <f t="shared" si="1"/>
        <v>2.4000532755346748</v>
      </c>
      <c r="H46" s="36"/>
      <c r="K46" s="4">
        <v>1978</v>
      </c>
      <c r="L46" s="4">
        <v>3</v>
      </c>
      <c r="M46" s="4" t="str">
        <f t="shared" si="3"/>
        <v>1978Q3</v>
      </c>
      <c r="N46" s="3">
        <f t="shared" si="4"/>
        <v>7.4208738153424214</v>
      </c>
    </row>
    <row r="47" spans="1:15">
      <c r="A47" s="4" t="s">
        <v>47</v>
      </c>
      <c r="B47" s="30">
        <v>15.414999999999999</v>
      </c>
      <c r="C47" s="4">
        <v>1956</v>
      </c>
      <c r="D47" s="4">
        <v>3</v>
      </c>
      <c r="F47" s="3">
        <f t="shared" si="1"/>
        <v>5.1136253621166139</v>
      </c>
      <c r="H47" s="36"/>
      <c r="K47" s="59">
        <v>1979</v>
      </c>
      <c r="L47" s="4">
        <v>3</v>
      </c>
      <c r="M47" s="4" t="str">
        <f t="shared" si="3"/>
        <v>1979Q3</v>
      </c>
      <c r="N47" s="3">
        <f t="shared" si="4"/>
        <v>8.7781600266341187</v>
      </c>
    </row>
    <row r="48" spans="1:15">
      <c r="A48" s="4" t="s">
        <v>48</v>
      </c>
      <c r="B48" s="30">
        <v>15.477</v>
      </c>
      <c r="C48" s="4">
        <v>1956</v>
      </c>
      <c r="D48" s="4">
        <v>4</v>
      </c>
      <c r="F48" s="3">
        <f t="shared" si="1"/>
        <v>1.6185547902028308</v>
      </c>
      <c r="G48" s="24">
        <f>AVERAGE(B45:B48)</f>
        <v>15.3125</v>
      </c>
      <c r="H48" s="36">
        <f t="shared" ref="H48" si="11">(G48/G44-1)*100</f>
        <v>3.4139258458836919</v>
      </c>
      <c r="I48" s="4" t="str">
        <f>LEFT(A48,4)</f>
        <v>1956</v>
      </c>
      <c r="K48" s="59">
        <v>1980</v>
      </c>
      <c r="L48" s="4">
        <v>3</v>
      </c>
      <c r="M48" s="4" t="str">
        <f t="shared" si="3"/>
        <v>1980Q3</v>
      </c>
      <c r="N48" s="3">
        <f t="shared" si="4"/>
        <v>8.8502346459906178</v>
      </c>
    </row>
    <row r="49" spans="1:14">
      <c r="A49" s="4" t="s">
        <v>49</v>
      </c>
      <c r="B49" s="30">
        <v>15.689</v>
      </c>
      <c r="C49" s="4">
        <v>1957</v>
      </c>
      <c r="D49" s="4">
        <v>1</v>
      </c>
      <c r="F49" s="3">
        <f t="shared" si="1"/>
        <v>5.5927065017753685</v>
      </c>
      <c r="H49" s="36"/>
      <c r="K49" s="4">
        <v>1981</v>
      </c>
      <c r="L49" s="4">
        <v>3</v>
      </c>
      <c r="M49" s="4" t="str">
        <f t="shared" si="3"/>
        <v>1981Q3</v>
      </c>
      <c r="N49" s="3">
        <f t="shared" si="4"/>
        <v>9.4146867238389831</v>
      </c>
    </row>
    <row r="50" spans="1:14">
      <c r="A50" s="4" t="s">
        <v>50</v>
      </c>
      <c r="B50" s="30">
        <v>15.798999999999999</v>
      </c>
      <c r="C50" s="4">
        <v>1957</v>
      </c>
      <c r="D50" s="4">
        <v>2</v>
      </c>
      <c r="E50" s="3">
        <f>(B50/B46-1)*100</f>
        <v>3.7769311613242262</v>
      </c>
      <c r="F50" s="3">
        <f t="shared" si="1"/>
        <v>2.834145665407628</v>
      </c>
      <c r="H50" s="36"/>
      <c r="K50" s="59">
        <v>1982</v>
      </c>
      <c r="L50" s="4">
        <v>3</v>
      </c>
      <c r="M50" s="4" t="str">
        <f t="shared" si="3"/>
        <v>1982Q3</v>
      </c>
      <c r="N50" s="3">
        <f t="shared" si="4"/>
        <v>5.951259208497528</v>
      </c>
    </row>
    <row r="51" spans="1:14">
      <c r="A51" s="4" t="s">
        <v>51</v>
      </c>
      <c r="B51" s="30">
        <v>15.893000000000001</v>
      </c>
      <c r="C51" s="4">
        <v>1957</v>
      </c>
      <c r="D51" s="4">
        <v>3</v>
      </c>
      <c r="F51" s="3">
        <f t="shared" si="1"/>
        <v>2.4012215039706852</v>
      </c>
      <c r="H51" s="36"/>
      <c r="K51" s="59">
        <v>1983</v>
      </c>
      <c r="L51" s="4">
        <v>3</v>
      </c>
      <c r="M51" s="4" t="str">
        <f t="shared" si="3"/>
        <v>1983Q3</v>
      </c>
      <c r="N51" s="3">
        <f t="shared" si="4"/>
        <v>3.6442647801920192</v>
      </c>
    </row>
    <row r="52" spans="1:14">
      <c r="A52" s="4" t="s">
        <v>52</v>
      </c>
      <c r="B52" s="30">
        <v>15.904</v>
      </c>
      <c r="C52" s="4">
        <v>1957</v>
      </c>
      <c r="D52" s="4">
        <v>4</v>
      </c>
      <c r="F52" s="3">
        <f t="shared" si="1"/>
        <v>0.27713900188610641</v>
      </c>
      <c r="G52" s="24">
        <f>AVERAGE(B49:B52)</f>
        <v>15.821249999999999</v>
      </c>
      <c r="H52" s="36">
        <f t="shared" ref="H52" si="12">(G52/G48-1)*100</f>
        <v>3.322448979591841</v>
      </c>
      <c r="I52" s="4" t="str">
        <f>LEFT(A52,4)</f>
        <v>1957</v>
      </c>
      <c r="K52" s="4">
        <v>1984</v>
      </c>
      <c r="L52" s="4">
        <v>3</v>
      </c>
      <c r="M52" s="4" t="str">
        <f t="shared" si="3"/>
        <v>1984Q3</v>
      </c>
      <c r="N52" s="3">
        <f t="shared" si="4"/>
        <v>3.5609813175240923</v>
      </c>
    </row>
    <row r="53" spans="1:14">
      <c r="A53" s="4" t="s">
        <v>53</v>
      </c>
      <c r="B53" s="30">
        <v>16.076000000000001</v>
      </c>
      <c r="C53" s="4">
        <v>1958</v>
      </c>
      <c r="D53" s="4">
        <v>1</v>
      </c>
      <c r="F53" s="3">
        <f t="shared" si="1"/>
        <v>4.3966401729286231</v>
      </c>
      <c r="H53" s="36"/>
      <c r="K53" s="59">
        <v>1985</v>
      </c>
      <c r="L53" s="4">
        <v>3</v>
      </c>
      <c r="M53" s="4" t="str">
        <f t="shared" si="3"/>
        <v>1985Q3</v>
      </c>
      <c r="N53" s="3">
        <f t="shared" si="4"/>
        <v>3.0167219041880244</v>
      </c>
    </row>
    <row r="54" spans="1:14">
      <c r="A54" s="4" t="s">
        <v>54</v>
      </c>
      <c r="B54" s="30">
        <v>16.123000000000001</v>
      </c>
      <c r="C54" s="4">
        <v>1958</v>
      </c>
      <c r="D54" s="4">
        <v>2</v>
      </c>
      <c r="E54" s="3">
        <f>(B54/B50-1)*100</f>
        <v>2.0507627065004197</v>
      </c>
      <c r="F54" s="3">
        <f t="shared" si="1"/>
        <v>1.1745836459776893</v>
      </c>
      <c r="H54" s="36"/>
      <c r="K54" s="59">
        <v>1986</v>
      </c>
      <c r="L54" s="4">
        <v>3</v>
      </c>
      <c r="M54" s="4" t="str">
        <f t="shared" si="3"/>
        <v>1986Q3</v>
      </c>
      <c r="N54" s="3">
        <f t="shared" si="4"/>
        <v>1.8590282601542718</v>
      </c>
    </row>
    <row r="55" spans="1:14">
      <c r="A55" s="4" t="s">
        <v>55</v>
      </c>
      <c r="B55" s="30">
        <v>16.221</v>
      </c>
      <c r="C55" s="4">
        <v>1958</v>
      </c>
      <c r="D55" s="4">
        <v>3</v>
      </c>
      <c r="F55" s="3">
        <f t="shared" si="1"/>
        <v>2.4535665154851394</v>
      </c>
      <c r="H55" s="36"/>
      <c r="K55" s="4">
        <v>1987</v>
      </c>
      <c r="L55" s="4">
        <v>3</v>
      </c>
      <c r="M55" s="4" t="str">
        <f t="shared" si="3"/>
        <v>1987Q3</v>
      </c>
      <c r="N55" s="3">
        <f t="shared" si="4"/>
        <v>2.6542002404752019</v>
      </c>
    </row>
    <row r="56" spans="1:14">
      <c r="A56" s="4" t="s">
        <v>56</v>
      </c>
      <c r="B56" s="30">
        <v>16.297999999999998</v>
      </c>
      <c r="C56" s="4">
        <v>1958</v>
      </c>
      <c r="D56" s="4">
        <v>4</v>
      </c>
      <c r="F56" s="3">
        <f t="shared" si="1"/>
        <v>1.9123360554563762</v>
      </c>
      <c r="G56" s="24">
        <f>AVERAGE(B53:B56)</f>
        <v>16.179500000000001</v>
      </c>
      <c r="H56" s="36">
        <f t="shared" ref="H56" si="13">(G56/G52-1)*100</f>
        <v>2.2643596428853607</v>
      </c>
      <c r="I56" s="4" t="str">
        <f>LEFT(A56,4)</f>
        <v>1958</v>
      </c>
      <c r="K56" s="59">
        <v>1988</v>
      </c>
      <c r="L56" s="4">
        <v>3</v>
      </c>
      <c r="M56" s="4" t="str">
        <f t="shared" si="3"/>
        <v>1988Q3</v>
      </c>
      <c r="N56" s="3">
        <f t="shared" si="4"/>
        <v>3.8023146043844713</v>
      </c>
    </row>
    <row r="57" spans="1:14">
      <c r="A57" s="4" t="s">
        <v>57</v>
      </c>
      <c r="B57" s="30">
        <v>16.335999999999999</v>
      </c>
      <c r="C57" s="4">
        <v>1959</v>
      </c>
      <c r="D57" s="4">
        <v>1</v>
      </c>
      <c r="F57" s="3">
        <f t="shared" si="1"/>
        <v>0.93589658706110246</v>
      </c>
      <c r="H57" s="36"/>
      <c r="K57" s="59">
        <v>1989</v>
      </c>
      <c r="L57" s="4">
        <v>3</v>
      </c>
      <c r="M57" s="4" t="str">
        <f t="shared" si="3"/>
        <v>1989Q3</v>
      </c>
      <c r="N57" s="3">
        <f t="shared" si="4"/>
        <v>3.7539788133452268</v>
      </c>
    </row>
    <row r="58" spans="1:14">
      <c r="A58" s="4" t="s">
        <v>58</v>
      </c>
      <c r="B58" s="30">
        <v>16.361000000000001</v>
      </c>
      <c r="C58" s="4">
        <v>1959</v>
      </c>
      <c r="D58" s="4">
        <v>2</v>
      </c>
      <c r="E58" s="3">
        <f>(B58/B54-1)*100</f>
        <v>1.4761520808782347</v>
      </c>
      <c r="F58" s="3">
        <f t="shared" si="1"/>
        <v>0.6135515955496329</v>
      </c>
      <c r="H58" s="36"/>
      <c r="K58" s="4">
        <v>1990</v>
      </c>
      <c r="L58" s="4">
        <v>3</v>
      </c>
      <c r="M58" s="4" t="str">
        <f t="shared" si="3"/>
        <v>1990Q3</v>
      </c>
      <c r="N58" s="3">
        <f t="shared" si="4"/>
        <v>3.8210563906112993</v>
      </c>
    </row>
    <row r="59" spans="1:14">
      <c r="A59" s="4" t="s">
        <v>59</v>
      </c>
      <c r="B59" s="30">
        <v>16.423999999999999</v>
      </c>
      <c r="C59" s="4">
        <v>1959</v>
      </c>
      <c r="D59" s="4">
        <v>3</v>
      </c>
      <c r="F59" s="3">
        <f t="shared" si="1"/>
        <v>1.549167377138283</v>
      </c>
      <c r="H59" s="36"/>
      <c r="K59" s="59">
        <v>1991</v>
      </c>
      <c r="L59" s="4">
        <v>3</v>
      </c>
      <c r="M59" s="4" t="str">
        <f t="shared" si="3"/>
        <v>1991Q3</v>
      </c>
      <c r="N59" s="3">
        <f t="shared" si="4"/>
        <v>3.2786116322701675</v>
      </c>
    </row>
    <row r="60" spans="1:14">
      <c r="A60" s="4" t="s">
        <v>60</v>
      </c>
      <c r="B60" s="30">
        <v>16.489000000000001</v>
      </c>
      <c r="C60" s="4">
        <v>1959</v>
      </c>
      <c r="D60" s="4">
        <v>4</v>
      </c>
      <c r="F60" s="3">
        <f t="shared" si="1"/>
        <v>1.5924716836234643</v>
      </c>
      <c r="G60" s="24">
        <f>AVERAGE(B57:B60)</f>
        <v>16.4025</v>
      </c>
      <c r="H60" s="36">
        <f t="shared" ref="H60" si="14">(G60/G56-1)*100</f>
        <v>1.3782873389165173</v>
      </c>
      <c r="I60" s="4" t="str">
        <f>LEFT(A60,4)</f>
        <v>1959</v>
      </c>
      <c r="K60" s="59">
        <v>1992</v>
      </c>
      <c r="L60" s="4">
        <v>3</v>
      </c>
      <c r="M60" s="4" t="str">
        <f t="shared" si="3"/>
        <v>1992Q3</v>
      </c>
      <c r="N60" s="3">
        <f t="shared" si="4"/>
        <v>2.0709387347290997</v>
      </c>
    </row>
    <row r="61" spans="1:14">
      <c r="A61" s="4" t="s">
        <v>61</v>
      </c>
      <c r="B61" s="30">
        <v>16.555</v>
      </c>
      <c r="C61" s="4">
        <v>1960</v>
      </c>
      <c r="D61" s="4">
        <v>1</v>
      </c>
      <c r="F61" s="3">
        <f t="shared" si="1"/>
        <v>1.610705868000295</v>
      </c>
      <c r="H61" s="36"/>
      <c r="K61" s="4">
        <v>1993</v>
      </c>
      <c r="L61" s="4">
        <v>3</v>
      </c>
      <c r="M61" s="4" t="str">
        <f t="shared" si="3"/>
        <v>1993Q3</v>
      </c>
      <c r="N61" s="3">
        <f t="shared" si="4"/>
        <v>2.4605116796440507</v>
      </c>
    </row>
    <row r="62" spans="1:14">
      <c r="A62" s="4" t="s">
        <v>62</v>
      </c>
      <c r="B62" s="30">
        <v>16.597000000000001</v>
      </c>
      <c r="C62" s="4">
        <v>1960</v>
      </c>
      <c r="D62" s="4">
        <v>2</v>
      </c>
      <c r="E62" s="3">
        <f>(B62/B58-1)*100</f>
        <v>1.4424546176884157</v>
      </c>
      <c r="F62" s="3">
        <f t="shared" si="1"/>
        <v>1.0186675050513294</v>
      </c>
      <c r="H62" s="36"/>
      <c r="K62" s="59">
        <v>1994</v>
      </c>
      <c r="L62" s="4">
        <v>3</v>
      </c>
      <c r="M62" s="4" t="str">
        <f t="shared" si="3"/>
        <v>1994Q3</v>
      </c>
      <c r="N62" s="3">
        <f t="shared" si="4"/>
        <v>2.0959990735915701</v>
      </c>
    </row>
    <row r="63" spans="1:14">
      <c r="A63" s="4" t="s">
        <v>63</v>
      </c>
      <c r="B63" s="30">
        <v>16.654</v>
      </c>
      <c r="C63" s="4">
        <v>1960</v>
      </c>
      <c r="D63" s="4">
        <v>3</v>
      </c>
      <c r="F63" s="3">
        <f t="shared" si="1"/>
        <v>1.3808353385574179</v>
      </c>
      <c r="H63" s="36"/>
      <c r="K63" s="59">
        <v>1995</v>
      </c>
      <c r="L63" s="4">
        <v>3</v>
      </c>
      <c r="M63" s="4" t="str">
        <f t="shared" si="3"/>
        <v>1995Q3</v>
      </c>
      <c r="N63" s="3">
        <f t="shared" si="4"/>
        <v>2.0742358078602807</v>
      </c>
    </row>
    <row r="64" spans="1:14">
      <c r="A64" s="4" t="s">
        <v>64</v>
      </c>
      <c r="B64" s="30">
        <v>16.702999999999999</v>
      </c>
      <c r="C64" s="4">
        <v>1960</v>
      </c>
      <c r="D64" s="4">
        <v>4</v>
      </c>
      <c r="F64" s="3">
        <f t="shared" si="1"/>
        <v>1.18209868731185</v>
      </c>
      <c r="G64" s="24">
        <f>AVERAGE(B61:B64)</f>
        <v>16.62725</v>
      </c>
      <c r="H64" s="36">
        <f t="shared" ref="H64" si="15">(G64/G60-1)*100</f>
        <v>1.3702179545800997</v>
      </c>
      <c r="I64" s="4" t="str">
        <f>LEFT(A64,4)</f>
        <v>1960</v>
      </c>
      <c r="K64" s="4">
        <v>1996</v>
      </c>
      <c r="L64" s="4">
        <v>3</v>
      </c>
      <c r="M64" s="4" t="str">
        <f t="shared" si="3"/>
        <v>1996Q3</v>
      </c>
      <c r="N64" s="3">
        <f t="shared" si="4"/>
        <v>1.7153969025626825</v>
      </c>
    </row>
    <row r="65" spans="1:14">
      <c r="A65" s="4" t="s">
        <v>65</v>
      </c>
      <c r="B65" s="30">
        <v>16.739000000000001</v>
      </c>
      <c r="C65" s="4">
        <v>1961</v>
      </c>
      <c r="D65" s="4">
        <v>1</v>
      </c>
      <c r="F65" s="3">
        <f t="shared" si="1"/>
        <v>0.86491177871517166</v>
      </c>
      <c r="H65" s="36"/>
      <c r="K65" s="59">
        <v>1997</v>
      </c>
      <c r="L65" s="4">
        <v>3</v>
      </c>
      <c r="M65" s="4" t="str">
        <f t="shared" si="3"/>
        <v>1997Q3</v>
      </c>
      <c r="N65" s="3">
        <f t="shared" si="4"/>
        <v>1.7779598525194507</v>
      </c>
    </row>
    <row r="66" spans="1:14">
      <c r="A66" s="4" t="s">
        <v>66</v>
      </c>
      <c r="B66" s="30">
        <v>16.777999999999999</v>
      </c>
      <c r="C66" s="4">
        <v>1961</v>
      </c>
      <c r="D66" s="4">
        <v>2</v>
      </c>
      <c r="E66" s="3">
        <f>(B66/B62-1)*100</f>
        <v>1.0905585346749236</v>
      </c>
      <c r="F66" s="3">
        <f t="shared" si="1"/>
        <v>0.93521740354314264</v>
      </c>
      <c r="H66" s="36"/>
      <c r="K66" s="59">
        <v>1998</v>
      </c>
      <c r="L66" s="4">
        <v>3</v>
      </c>
      <c r="M66" s="4" t="str">
        <f t="shared" si="3"/>
        <v>1998Q3</v>
      </c>
      <c r="N66" s="3">
        <f t="shared" si="4"/>
        <v>1.145816562013624</v>
      </c>
    </row>
    <row r="67" spans="1:14">
      <c r="A67" s="4" t="s">
        <v>67</v>
      </c>
      <c r="B67" s="30">
        <v>16.821000000000002</v>
      </c>
      <c r="C67" s="4">
        <v>1961</v>
      </c>
      <c r="D67" s="4">
        <v>3</v>
      </c>
      <c r="F67" s="3">
        <f t="shared" si="1"/>
        <v>1.0290997348364472</v>
      </c>
      <c r="H67" s="36"/>
      <c r="K67" s="4">
        <v>1999</v>
      </c>
      <c r="L67" s="4">
        <v>3</v>
      </c>
      <c r="M67" s="4" t="str">
        <f t="shared" si="3"/>
        <v>1999Q3</v>
      </c>
      <c r="N67" s="3">
        <f t="shared" si="4"/>
        <v>1.3357917915793438</v>
      </c>
    </row>
    <row r="68" spans="1:14">
      <c r="A68" s="4" t="s">
        <v>68</v>
      </c>
      <c r="B68" s="30">
        <v>16.873999999999999</v>
      </c>
      <c r="C68" s="4">
        <v>1961</v>
      </c>
      <c r="D68" s="4">
        <v>4</v>
      </c>
      <c r="F68" s="3">
        <f t="shared" si="1"/>
        <v>1.2662984849956871</v>
      </c>
      <c r="G68" s="24">
        <f>AVERAGE(B65:B68)</f>
        <v>16.802999999999997</v>
      </c>
      <c r="H68" s="36">
        <f t="shared" ref="H68" si="16">(G68/G64-1)*100</f>
        <v>1.056999804537706</v>
      </c>
      <c r="I68" s="4" t="str">
        <f>LEFT(A68,4)</f>
        <v>1961</v>
      </c>
      <c r="K68" s="59">
        <v>2000</v>
      </c>
      <c r="L68" s="4">
        <v>3</v>
      </c>
      <c r="M68" s="4" t="str">
        <f t="shared" si="3"/>
        <v>2000Q3</v>
      </c>
      <c r="N68" s="3">
        <f t="shared" si="4"/>
        <v>2.4478682601809076</v>
      </c>
    </row>
    <row r="69" spans="1:14">
      <c r="A69" s="4" t="s">
        <v>69</v>
      </c>
      <c r="B69" s="30">
        <v>16.960999999999999</v>
      </c>
      <c r="C69" s="4">
        <v>1962</v>
      </c>
      <c r="D69" s="4">
        <v>1</v>
      </c>
      <c r="F69" s="3">
        <f t="shared" si="1"/>
        <v>2.078349071129737</v>
      </c>
      <c r="H69" s="36"/>
      <c r="K69" s="59">
        <v>2001</v>
      </c>
      <c r="L69" s="4">
        <v>3</v>
      </c>
      <c r="M69" s="4" t="str">
        <f t="shared" si="3"/>
        <v>2001Q3</v>
      </c>
      <c r="N69" s="3">
        <f t="shared" si="4"/>
        <v>2.2143286099433723</v>
      </c>
    </row>
    <row r="70" spans="1:14">
      <c r="A70" s="4" t="s">
        <v>70</v>
      </c>
      <c r="B70" s="30">
        <v>16.989000000000001</v>
      </c>
      <c r="C70" s="4">
        <v>1962</v>
      </c>
      <c r="D70" s="4">
        <v>2</v>
      </c>
      <c r="E70" s="3">
        <f>(B70/B66-1)*100</f>
        <v>1.2575992370962075</v>
      </c>
      <c r="F70" s="3">
        <f t="shared" si="1"/>
        <v>0.66197539942580708</v>
      </c>
      <c r="H70" s="36"/>
      <c r="K70" s="4">
        <v>2002</v>
      </c>
      <c r="L70" s="4">
        <v>3</v>
      </c>
      <c r="M70" s="4" t="str">
        <f t="shared" si="3"/>
        <v>2002Q3</v>
      </c>
      <c r="N70" s="3">
        <f t="shared" si="4"/>
        <v>1.4700735036751844</v>
      </c>
    </row>
    <row r="71" spans="1:14">
      <c r="A71" s="4" t="s">
        <v>71</v>
      </c>
      <c r="B71" s="30">
        <v>17.024000000000001</v>
      </c>
      <c r="C71" s="4">
        <v>1962</v>
      </c>
      <c r="D71" s="4">
        <v>3</v>
      </c>
      <c r="F71" s="3">
        <f t="shared" si="1"/>
        <v>0.82661267514532177</v>
      </c>
      <c r="H71" s="36"/>
      <c r="K71" s="59">
        <v>2003</v>
      </c>
      <c r="L71" s="4">
        <v>3</v>
      </c>
      <c r="M71" s="4" t="str">
        <f t="shared" si="3"/>
        <v>2003Q3</v>
      </c>
      <c r="N71" s="3">
        <f t="shared" si="4"/>
        <v>2.0006898930665873</v>
      </c>
    </row>
    <row r="72" spans="1:14">
      <c r="A72" s="4" t="s">
        <v>72</v>
      </c>
      <c r="B72" s="30">
        <v>17.059000000000001</v>
      </c>
      <c r="C72" s="4">
        <v>1962</v>
      </c>
      <c r="D72" s="4">
        <v>4</v>
      </c>
      <c r="F72" s="3">
        <f t="shared" si="1"/>
        <v>0.82490798566023926</v>
      </c>
      <c r="G72" s="24">
        <f>AVERAGE(B69:B72)</f>
        <v>17.00825</v>
      </c>
      <c r="H72" s="36">
        <f t="shared" ref="H72" si="17">(G72/G68-1)*100</f>
        <v>1.221508064036203</v>
      </c>
      <c r="I72" s="4" t="str">
        <f>LEFT(A72,4)</f>
        <v>1962</v>
      </c>
      <c r="K72" s="59">
        <v>2004</v>
      </c>
      <c r="L72" s="4">
        <v>3</v>
      </c>
      <c r="M72" s="4" t="str">
        <f t="shared" si="3"/>
        <v>2004Q3</v>
      </c>
      <c r="N72" s="3">
        <f t="shared" si="4"/>
        <v>2.797236581477347</v>
      </c>
    </row>
    <row r="73" spans="1:14">
      <c r="A73" s="4" t="s">
        <v>73</v>
      </c>
      <c r="B73" s="30">
        <v>17.134</v>
      </c>
      <c r="C73" s="4">
        <v>1963</v>
      </c>
      <c r="D73" s="4">
        <v>1</v>
      </c>
      <c r="F73" s="3">
        <f t="shared" si="1"/>
        <v>1.7702340873621436</v>
      </c>
      <c r="H73" s="36"/>
      <c r="K73" s="4">
        <v>2005</v>
      </c>
      <c r="L73" s="4">
        <v>3</v>
      </c>
      <c r="M73" s="4" t="str">
        <f t="shared" si="3"/>
        <v>2005Q3</v>
      </c>
      <c r="N73" s="3">
        <f t="shared" si="4"/>
        <v>3.245135821035805</v>
      </c>
    </row>
    <row r="74" spans="1:14">
      <c r="A74" s="4" t="s">
        <v>74</v>
      </c>
      <c r="B74" s="30">
        <v>17.164000000000001</v>
      </c>
      <c r="C74" s="4">
        <v>1963</v>
      </c>
      <c r="D74" s="4">
        <v>2</v>
      </c>
      <c r="E74" s="3">
        <f>(B74/B70-1)*100</f>
        <v>1.0300782859497426</v>
      </c>
      <c r="F74" s="3">
        <f t="shared" ref="F74:F137" si="18">((B74/B73)^4-1)*100</f>
        <v>0.70220340186297747</v>
      </c>
      <c r="H74" s="36"/>
      <c r="K74" s="59">
        <v>2006</v>
      </c>
      <c r="L74" s="4">
        <v>3</v>
      </c>
      <c r="M74" s="4" t="str">
        <f t="shared" si="3"/>
        <v>2006Q3</v>
      </c>
      <c r="N74" s="3">
        <f t="shared" si="4"/>
        <v>3.1340328197191569</v>
      </c>
    </row>
    <row r="75" spans="1:14">
      <c r="A75" s="4" t="s">
        <v>75</v>
      </c>
      <c r="B75" s="30">
        <v>17.187000000000001</v>
      </c>
      <c r="C75" s="4">
        <v>1963</v>
      </c>
      <c r="D75" s="4">
        <v>3</v>
      </c>
      <c r="F75" s="3">
        <f t="shared" si="18"/>
        <v>0.53708393838041157</v>
      </c>
      <c r="H75" s="36"/>
      <c r="K75" s="59">
        <v>2007</v>
      </c>
      <c r="L75" s="4">
        <v>3</v>
      </c>
      <c r="M75" s="4" t="str">
        <f t="shared" si="3"/>
        <v>2007Q3</v>
      </c>
      <c r="N75" s="3">
        <f t="shared" si="4"/>
        <v>2.5433640817407399</v>
      </c>
    </row>
    <row r="76" spans="1:14">
      <c r="A76" s="4" t="s">
        <v>76</v>
      </c>
      <c r="B76" s="30">
        <v>17.326000000000001</v>
      </c>
      <c r="C76" s="4">
        <v>1963</v>
      </c>
      <c r="D76" s="4">
        <v>4</v>
      </c>
      <c r="F76" s="3">
        <f t="shared" si="18"/>
        <v>3.2744598936991443</v>
      </c>
      <c r="G76" s="24">
        <f>AVERAGE(B73:B76)</f>
        <v>17.202750000000002</v>
      </c>
      <c r="H76" s="36">
        <f t="shared" ref="H76" si="19">(G76/G72-1)*100</f>
        <v>1.1435626828157019</v>
      </c>
      <c r="I76" s="4" t="str">
        <f>LEFT(A76,4)</f>
        <v>1963</v>
      </c>
      <c r="K76" s="4">
        <v>2008</v>
      </c>
      <c r="L76" s="4">
        <v>3</v>
      </c>
      <c r="M76" s="4" t="str">
        <f t="shared" si="3"/>
        <v>2008Q3</v>
      </c>
      <c r="N76" s="3">
        <f t="shared" si="4"/>
        <v>2.0520159684934258</v>
      </c>
    </row>
    <row r="77" spans="1:14">
      <c r="A77" s="4" t="s">
        <v>77</v>
      </c>
      <c r="B77" s="30">
        <v>17.381</v>
      </c>
      <c r="C77" s="4">
        <v>1964</v>
      </c>
      <c r="D77" s="4">
        <v>1</v>
      </c>
      <c r="F77" s="3">
        <f t="shared" si="18"/>
        <v>1.2758269494925534</v>
      </c>
      <c r="H77" s="36"/>
      <c r="K77" s="59">
        <v>2009</v>
      </c>
      <c r="L77" s="4">
        <v>3</v>
      </c>
      <c r="M77" s="4" t="str">
        <f t="shared" si="3"/>
        <v>2009Q3</v>
      </c>
      <c r="N77" s="3">
        <f t="shared" si="4"/>
        <v>0.12020244622521492</v>
      </c>
    </row>
    <row r="78" spans="1:14">
      <c r="A78" s="4" t="s">
        <v>78</v>
      </c>
      <c r="B78" s="30">
        <v>17.420999999999999</v>
      </c>
      <c r="C78" s="4">
        <v>1964</v>
      </c>
      <c r="D78" s="4">
        <v>2</v>
      </c>
      <c r="E78" s="3">
        <f>(B78/B74-1)*100</f>
        <v>1.4973199720344832</v>
      </c>
      <c r="F78" s="3">
        <f t="shared" si="18"/>
        <v>0.9237280659646796</v>
      </c>
      <c r="H78" s="36"/>
      <c r="K78" s="59">
        <v>2010</v>
      </c>
      <c r="L78" s="4">
        <v>3</v>
      </c>
      <c r="M78" s="4" t="str">
        <f t="shared" si="3"/>
        <v>2010Q3</v>
      </c>
      <c r="N78" s="3">
        <f t="shared" si="4"/>
        <v>1.3985719400973151</v>
      </c>
    </row>
    <row r="79" spans="1:14">
      <c r="A79" s="4" t="s">
        <v>79</v>
      </c>
      <c r="B79" s="30">
        <v>17.489999999999998</v>
      </c>
      <c r="C79" s="4">
        <v>1964</v>
      </c>
      <c r="D79" s="4">
        <v>3</v>
      </c>
      <c r="F79" s="3">
        <f t="shared" si="18"/>
        <v>1.5937321574839514</v>
      </c>
      <c r="H79" s="36"/>
      <c r="K79" s="4">
        <v>2011</v>
      </c>
      <c r="L79" s="4">
        <v>3</v>
      </c>
      <c r="M79" s="4" t="str">
        <f t="shared" si="3"/>
        <v>2011Q3</v>
      </c>
      <c r="N79" s="3">
        <f t="shared" si="4"/>
        <v>2.4023181903159552</v>
      </c>
    </row>
    <row r="80" spans="1:14">
      <c r="A80" s="4" t="s">
        <v>80</v>
      </c>
      <c r="B80" s="30">
        <v>17.57</v>
      </c>
      <c r="C80" s="4">
        <v>1964</v>
      </c>
      <c r="D80" s="4">
        <v>4</v>
      </c>
      <c r="F80" s="3">
        <f t="shared" si="18"/>
        <v>1.8422083645553533</v>
      </c>
      <c r="G80" s="24">
        <f>AVERAGE(B77:B80)</f>
        <v>17.465499999999999</v>
      </c>
      <c r="H80" s="36">
        <f t="shared" ref="H80" si="20">(G80/G76-1)*100</f>
        <v>1.5273720771388222</v>
      </c>
      <c r="I80" s="4" t="str">
        <f>LEFT(A80,4)</f>
        <v>1964</v>
      </c>
      <c r="K80" s="59">
        <v>2012</v>
      </c>
      <c r="L80" s="4">
        <v>3</v>
      </c>
      <c r="M80" s="4" t="str">
        <f t="shared" si="3"/>
        <v>2012Q3</v>
      </c>
      <c r="N80" s="3">
        <f t="shared" si="4"/>
        <v>1.6582991023885718</v>
      </c>
    </row>
    <row r="81" spans="1:14">
      <c r="A81" s="4" t="s">
        <v>81</v>
      </c>
      <c r="B81" s="30">
        <v>17.658000000000001</v>
      </c>
      <c r="C81" s="4">
        <v>1965</v>
      </c>
      <c r="D81" s="4">
        <v>1</v>
      </c>
      <c r="F81" s="3">
        <f t="shared" si="18"/>
        <v>2.018516498673173</v>
      </c>
      <c r="H81" s="36"/>
      <c r="K81" s="59">
        <v>2013</v>
      </c>
      <c r="L81" s="4">
        <v>3</v>
      </c>
      <c r="M81" s="4" t="str">
        <f t="shared" si="3"/>
        <v>2013Q3</v>
      </c>
      <c r="N81" s="3">
        <f t="shared" si="4"/>
        <v>1.6721540456948958</v>
      </c>
    </row>
    <row r="82" spans="1:14">
      <c r="A82" s="4" t="s">
        <v>82</v>
      </c>
      <c r="B82" s="30">
        <v>17.739000000000001</v>
      </c>
      <c r="C82" s="4">
        <v>1965</v>
      </c>
      <c r="D82" s="4">
        <v>2</v>
      </c>
      <c r="E82" s="3">
        <f>(B82/B78-1)*100</f>
        <v>1.8253831582572877</v>
      </c>
      <c r="F82" s="3">
        <f t="shared" si="18"/>
        <v>1.8475262386706159</v>
      </c>
      <c r="H82" s="36"/>
      <c r="K82" s="4">
        <v>2014</v>
      </c>
      <c r="L82" s="4">
        <v>3</v>
      </c>
      <c r="M82" s="4" t="str">
        <f t="shared" si="3"/>
        <v>2014Q3</v>
      </c>
      <c r="N82" s="3">
        <f t="shared" si="4"/>
        <v>2.0322650285557353</v>
      </c>
    </row>
    <row r="83" spans="1:14">
      <c r="A83" s="4" t="s">
        <v>83</v>
      </c>
      <c r="B83" s="30">
        <v>17.808</v>
      </c>
      <c r="C83" s="4">
        <v>1965</v>
      </c>
      <c r="D83" s="4">
        <v>3</v>
      </c>
      <c r="F83" s="3">
        <f t="shared" si="18"/>
        <v>1.5649953775655812</v>
      </c>
      <c r="H83" s="36"/>
      <c r="K83" s="59">
        <v>2015</v>
      </c>
      <c r="L83" s="4">
        <v>3</v>
      </c>
      <c r="M83" s="4" t="str">
        <f t="shared" si="3"/>
        <v>2015Q3</v>
      </c>
      <c r="N83" s="3">
        <f t="shared" si="4"/>
        <v>0.97329217038384375</v>
      </c>
    </row>
    <row r="84" spans="1:14">
      <c r="A84" s="4" t="s">
        <v>84</v>
      </c>
      <c r="B84" s="30">
        <v>17.93</v>
      </c>
      <c r="C84" s="4">
        <v>1965</v>
      </c>
      <c r="D84" s="4">
        <v>4</v>
      </c>
      <c r="F84" s="3">
        <f t="shared" si="18"/>
        <v>2.7686307721949355</v>
      </c>
      <c r="G84" s="24">
        <f>AVERAGE(B81:B84)</f>
        <v>17.783750000000001</v>
      </c>
      <c r="H84" s="36">
        <f t="shared" ref="H84" si="21">(G84/G80-1)*100</f>
        <v>1.8221636941399</v>
      </c>
      <c r="I84" s="4" t="str">
        <f>LEFT(A84,4)</f>
        <v>1965</v>
      </c>
      <c r="K84" s="59">
        <v>2016</v>
      </c>
      <c r="L84" s="4">
        <v>3</v>
      </c>
      <c r="M84" s="4" t="str">
        <f t="shared" ref="M84:M90" si="22">_xlfn.CONCAT(K84,"Q",L84)</f>
        <v>2016Q3</v>
      </c>
      <c r="N84" s="3">
        <f t="shared" si="4"/>
        <v>0.89533189191248752</v>
      </c>
    </row>
    <row r="85" spans="1:14">
      <c r="A85" s="4" t="s">
        <v>85</v>
      </c>
      <c r="B85" s="30">
        <v>18.045999999999999</v>
      </c>
      <c r="C85" s="4">
        <v>1966</v>
      </c>
      <c r="D85" s="4">
        <v>1</v>
      </c>
      <c r="F85" s="3">
        <f t="shared" si="18"/>
        <v>2.6130635632273247</v>
      </c>
      <c r="H85" s="36"/>
      <c r="K85" s="4">
        <v>2017</v>
      </c>
      <c r="L85" s="4">
        <v>3</v>
      </c>
      <c r="M85" s="4" t="str">
        <f t="shared" si="22"/>
        <v>2017Q3</v>
      </c>
      <c r="N85" s="3">
        <f t="shared" ref="N85:N90" si="23">VLOOKUP(M85,A75:E378,5)</f>
        <v>1.8701205524455089</v>
      </c>
    </row>
    <row r="86" spans="1:14">
      <c r="A86" s="4" t="s">
        <v>86</v>
      </c>
      <c r="B86" s="30">
        <v>18.193000000000001</v>
      </c>
      <c r="C86" s="4">
        <v>1966</v>
      </c>
      <c r="D86" s="4">
        <v>2</v>
      </c>
      <c r="E86" s="3">
        <f>(B86/B82-1)*100</f>
        <v>2.5593325441118475</v>
      </c>
      <c r="F86" s="3">
        <f t="shared" si="18"/>
        <v>3.2983693636885691</v>
      </c>
      <c r="H86" s="36"/>
      <c r="K86" s="59">
        <v>2018</v>
      </c>
      <c r="L86" s="4">
        <v>3</v>
      </c>
      <c r="M86" s="4" t="str">
        <f t="shared" si="22"/>
        <v>2018Q3</v>
      </c>
      <c r="N86" s="3">
        <f t="shared" si="23"/>
        <v>2.519692336206103</v>
      </c>
    </row>
    <row r="87" spans="1:14">
      <c r="A87" s="4" t="s">
        <v>87</v>
      </c>
      <c r="B87" s="30">
        <v>18.369</v>
      </c>
      <c r="C87" s="4">
        <v>1966</v>
      </c>
      <c r="D87" s="4">
        <v>3</v>
      </c>
      <c r="F87" s="3">
        <f t="shared" si="18"/>
        <v>3.9261355579343959</v>
      </c>
      <c r="H87" s="36"/>
      <c r="K87" s="59">
        <v>2019</v>
      </c>
      <c r="L87" s="4">
        <v>3</v>
      </c>
      <c r="M87" s="4" t="str">
        <f t="shared" si="22"/>
        <v>2019Q3</v>
      </c>
      <c r="N87" s="3">
        <f t="shared" si="23"/>
        <v>1.7364343888130573</v>
      </c>
    </row>
    <row r="88" spans="1:14">
      <c r="A88" s="4" t="s">
        <v>88</v>
      </c>
      <c r="B88" s="30">
        <v>18.523</v>
      </c>
      <c r="C88" s="4">
        <v>1966</v>
      </c>
      <c r="D88" s="4">
        <v>4</v>
      </c>
      <c r="F88" s="3">
        <f t="shared" si="18"/>
        <v>3.3958839161566168</v>
      </c>
      <c r="G88" s="24">
        <f>AVERAGE(B85:B88)</f>
        <v>18.28275</v>
      </c>
      <c r="H88" s="36">
        <f t="shared" ref="H88" si="24">(G88/G84-1)*100</f>
        <v>2.8059323820903925</v>
      </c>
      <c r="I88" s="4" t="str">
        <f>LEFT(A88,4)</f>
        <v>1966</v>
      </c>
      <c r="K88" s="4">
        <v>2020</v>
      </c>
      <c r="L88" s="4">
        <v>3</v>
      </c>
      <c r="M88" s="4" t="str">
        <f t="shared" si="22"/>
        <v>2020Q3</v>
      </c>
      <c r="N88" s="3">
        <f t="shared" si="23"/>
        <v>1.2625499777876525</v>
      </c>
    </row>
    <row r="89" spans="1:14">
      <c r="A89" s="4" t="s">
        <v>89</v>
      </c>
      <c r="B89" s="30">
        <v>18.600000000000001</v>
      </c>
      <c r="C89" s="4">
        <v>1967</v>
      </c>
      <c r="D89" s="4">
        <v>1</v>
      </c>
      <c r="F89" s="3">
        <f t="shared" si="18"/>
        <v>1.67319472648777</v>
      </c>
      <c r="H89" s="36"/>
      <c r="K89" s="59">
        <v>2021</v>
      </c>
      <c r="L89" s="4">
        <v>3</v>
      </c>
      <c r="M89" s="4" t="str">
        <f t="shared" si="22"/>
        <v>2021Q3</v>
      </c>
      <c r="N89" s="3">
        <f t="shared" si="23"/>
        <v>5.0372463170455628</v>
      </c>
    </row>
    <row r="90" spans="1:14">
      <c r="A90" s="4" t="s">
        <v>90</v>
      </c>
      <c r="B90" s="30">
        <v>18.695</v>
      </c>
      <c r="C90" s="4">
        <v>1967</v>
      </c>
      <c r="D90" s="4">
        <v>2</v>
      </c>
      <c r="E90" s="3">
        <f>(B90/B86-1)*100</f>
        <v>2.7593030286373832</v>
      </c>
      <c r="F90" s="3">
        <f t="shared" si="18"/>
        <v>2.0587162149248828</v>
      </c>
      <c r="H90" s="36"/>
      <c r="K90" s="4">
        <v>2022</v>
      </c>
      <c r="L90" s="4">
        <v>3</v>
      </c>
      <c r="M90" s="4" t="str">
        <f t="shared" si="22"/>
        <v>2022Q3</v>
      </c>
      <c r="N90" s="3">
        <f t="shared" si="23"/>
        <v>7.1479885057471382</v>
      </c>
    </row>
    <row r="91" spans="1:14">
      <c r="A91" s="4" t="s">
        <v>91</v>
      </c>
      <c r="B91" s="30">
        <v>18.873999999999999</v>
      </c>
      <c r="C91" s="4">
        <v>1967</v>
      </c>
      <c r="D91" s="4">
        <v>3</v>
      </c>
      <c r="F91" s="3">
        <f t="shared" si="18"/>
        <v>3.8852585255821914</v>
      </c>
      <c r="H91" s="36"/>
    </row>
    <row r="92" spans="1:14">
      <c r="A92" s="4" t="s">
        <v>92</v>
      </c>
      <c r="B92" s="30">
        <v>19.084</v>
      </c>
      <c r="C92" s="4">
        <v>1967</v>
      </c>
      <c r="D92" s="4">
        <v>4</v>
      </c>
      <c r="F92" s="3">
        <f t="shared" si="18"/>
        <v>4.5253977146542335</v>
      </c>
      <c r="G92" s="24">
        <f>AVERAGE(B89:B92)</f>
        <v>18.81325</v>
      </c>
      <c r="H92" s="36">
        <f t="shared" ref="H92" si="25">(G92/G88-1)*100</f>
        <v>2.9016422584129842</v>
      </c>
      <c r="I92" s="4" t="str">
        <f>LEFT(A92,4)</f>
        <v>1967</v>
      </c>
    </row>
    <row r="93" spans="1:14">
      <c r="A93" s="4" t="s">
        <v>93</v>
      </c>
      <c r="B93" s="30">
        <v>19.295000000000002</v>
      </c>
      <c r="C93" s="4">
        <v>1968</v>
      </c>
      <c r="D93" s="4">
        <v>1</v>
      </c>
      <c r="F93" s="3">
        <f t="shared" si="18"/>
        <v>4.4964412008784649</v>
      </c>
      <c r="H93" s="36"/>
    </row>
    <row r="94" spans="1:14">
      <c r="A94" s="4" t="s">
        <v>94</v>
      </c>
      <c r="B94" s="30">
        <v>19.498999999999999</v>
      </c>
      <c r="C94" s="4">
        <v>1968</v>
      </c>
      <c r="D94" s="4">
        <v>2</v>
      </c>
      <c r="E94" s="3">
        <f>(B94/B90-1)*100</f>
        <v>4.3006151377373625</v>
      </c>
      <c r="F94" s="3">
        <f t="shared" si="18"/>
        <v>4.296617901718025</v>
      </c>
      <c r="H94" s="36"/>
    </row>
    <row r="95" spans="1:14">
      <c r="A95" s="4" t="s">
        <v>95</v>
      </c>
      <c r="B95" s="30">
        <v>19.690000000000001</v>
      </c>
      <c r="C95" s="4">
        <v>1968</v>
      </c>
      <c r="D95" s="4">
        <v>3</v>
      </c>
      <c r="F95" s="3">
        <f t="shared" si="18"/>
        <v>3.9760961257672811</v>
      </c>
      <c r="H95" s="36"/>
    </row>
    <row r="96" spans="1:14">
      <c r="A96" s="4" t="s">
        <v>96</v>
      </c>
      <c r="B96" s="30">
        <v>19.968</v>
      </c>
      <c r="C96" s="4">
        <v>1968</v>
      </c>
      <c r="D96" s="4">
        <v>4</v>
      </c>
      <c r="F96" s="3">
        <f t="shared" si="18"/>
        <v>5.7682716045583726</v>
      </c>
      <c r="G96" s="24">
        <f>AVERAGE(B93:B96)</f>
        <v>19.613</v>
      </c>
      <c r="H96" s="36">
        <f t="shared" ref="H96" si="26">(G96/G92-1)*100</f>
        <v>4.250993315881102</v>
      </c>
      <c r="I96" s="4" t="str">
        <f>LEFT(A96,4)</f>
        <v>1968</v>
      </c>
    </row>
    <row r="97" spans="1:9">
      <c r="A97" s="4" t="s">
        <v>97</v>
      </c>
      <c r="B97" s="30">
        <v>20.173999999999999</v>
      </c>
      <c r="C97" s="4">
        <v>1969</v>
      </c>
      <c r="D97" s="4">
        <v>1</v>
      </c>
      <c r="F97" s="3">
        <f t="shared" si="18"/>
        <v>4.190901075118747</v>
      </c>
      <c r="H97" s="36"/>
    </row>
    <row r="98" spans="1:9">
      <c r="A98" s="4" t="s">
        <v>98</v>
      </c>
      <c r="B98" s="30">
        <v>20.431000000000001</v>
      </c>
      <c r="C98" s="4">
        <v>1969</v>
      </c>
      <c r="D98" s="4">
        <v>2</v>
      </c>
      <c r="E98" s="3">
        <f>(B98/B94-1)*100</f>
        <v>4.7797322939638009</v>
      </c>
      <c r="F98" s="3">
        <f t="shared" si="18"/>
        <v>5.1938691420750693</v>
      </c>
      <c r="H98" s="36"/>
    </row>
    <row r="99" spans="1:9">
      <c r="A99" s="4" t="s">
        <v>99</v>
      </c>
      <c r="B99" s="30">
        <v>20.718</v>
      </c>
      <c r="C99" s="4">
        <v>1969</v>
      </c>
      <c r="D99" s="4">
        <v>3</v>
      </c>
      <c r="F99" s="3">
        <f t="shared" si="18"/>
        <v>5.7384207525081665</v>
      </c>
      <c r="H99" s="36"/>
    </row>
    <row r="100" spans="1:9">
      <c r="A100" s="4" t="s">
        <v>100</v>
      </c>
      <c r="B100" s="30">
        <v>20.984999999999999</v>
      </c>
      <c r="C100" s="4">
        <v>1969</v>
      </c>
      <c r="D100" s="4">
        <v>4</v>
      </c>
      <c r="F100" s="3">
        <f t="shared" si="18"/>
        <v>5.2554468309802038</v>
      </c>
      <c r="G100" s="24">
        <f>AVERAGE(B97:B100)</f>
        <v>20.577000000000002</v>
      </c>
      <c r="H100" s="36">
        <f t="shared" ref="H100" si="27">(G100/G96-1)*100</f>
        <v>4.9151073267730716</v>
      </c>
      <c r="I100" s="4" t="str">
        <f>LEFT(A100,4)</f>
        <v>1969</v>
      </c>
    </row>
    <row r="101" spans="1:9">
      <c r="A101" s="4" t="s">
        <v>101</v>
      </c>
      <c r="B101" s="30">
        <v>21.28</v>
      </c>
      <c r="C101" s="4">
        <v>1970</v>
      </c>
      <c r="D101" s="4">
        <v>1</v>
      </c>
      <c r="F101" s="3">
        <f t="shared" si="18"/>
        <v>5.7427499030429985</v>
      </c>
      <c r="H101" s="36"/>
    </row>
    <row r="102" spans="1:9">
      <c r="A102" s="4" t="s">
        <v>102</v>
      </c>
      <c r="B102" s="30">
        <v>21.577000000000002</v>
      </c>
      <c r="C102" s="4">
        <v>1970</v>
      </c>
      <c r="D102" s="4">
        <v>2</v>
      </c>
      <c r="E102" s="3">
        <f>(B102/B98-1)*100</f>
        <v>5.6091233909255633</v>
      </c>
      <c r="F102" s="3">
        <f t="shared" si="18"/>
        <v>5.7006728299017206</v>
      </c>
      <c r="H102" s="36"/>
    </row>
    <row r="103" spans="1:9">
      <c r="A103" s="4" t="s">
        <v>103</v>
      </c>
      <c r="B103" s="30">
        <v>21.754000000000001</v>
      </c>
      <c r="C103" s="4">
        <v>1970</v>
      </c>
      <c r="D103" s="4">
        <v>3</v>
      </c>
      <c r="F103" s="3">
        <f t="shared" si="18"/>
        <v>3.3218682716646519</v>
      </c>
      <c r="H103" s="36"/>
    </row>
    <row r="104" spans="1:9">
      <c r="A104" s="4" t="s">
        <v>104</v>
      </c>
      <c r="B104" s="30">
        <v>22.042000000000002</v>
      </c>
      <c r="C104" s="4">
        <v>1970</v>
      </c>
      <c r="D104" s="4">
        <v>4</v>
      </c>
      <c r="F104" s="3">
        <f t="shared" si="18"/>
        <v>5.401670842669537</v>
      </c>
      <c r="G104" s="24">
        <f>AVERAGE(B101:B104)</f>
        <v>21.663250000000001</v>
      </c>
      <c r="H104" s="36">
        <f t="shared" ref="H104" si="28">(G104/G100-1)*100</f>
        <v>5.2789522282159718</v>
      </c>
      <c r="I104" s="4" t="str">
        <f>LEFT(A104,4)</f>
        <v>1970</v>
      </c>
    </row>
    <row r="105" spans="1:9">
      <c r="A105" s="4" t="s">
        <v>105</v>
      </c>
      <c r="B105" s="30">
        <v>22.376000000000001</v>
      </c>
      <c r="C105" s="4">
        <v>1971</v>
      </c>
      <c r="D105" s="4">
        <v>1</v>
      </c>
      <c r="F105" s="3">
        <f t="shared" si="18"/>
        <v>6.2003189935769587</v>
      </c>
      <c r="H105" s="36"/>
    </row>
    <row r="106" spans="1:9">
      <c r="A106" s="4" t="s">
        <v>106</v>
      </c>
      <c r="B106" s="30">
        <v>22.67</v>
      </c>
      <c r="C106" s="4">
        <v>1971</v>
      </c>
      <c r="D106" s="4">
        <v>2</v>
      </c>
      <c r="E106" s="3">
        <f>(B106/B102-1)*100</f>
        <v>5.0655790888445962</v>
      </c>
      <c r="F106" s="3">
        <f t="shared" si="18"/>
        <v>5.3601225371419536</v>
      </c>
      <c r="H106" s="36"/>
    </row>
    <row r="107" spans="1:9">
      <c r="A107" s="4" t="s">
        <v>107</v>
      </c>
      <c r="B107" s="30">
        <v>22.901</v>
      </c>
      <c r="C107" s="4">
        <v>1971</v>
      </c>
      <c r="D107" s="4">
        <v>3</v>
      </c>
      <c r="F107" s="3">
        <f t="shared" si="18"/>
        <v>4.1385931917968799</v>
      </c>
      <c r="H107" s="36"/>
    </row>
    <row r="108" spans="1:9">
      <c r="A108" s="4" t="s">
        <v>108</v>
      </c>
      <c r="B108" s="30">
        <v>23.091999999999999</v>
      </c>
      <c r="C108" s="4">
        <v>1971</v>
      </c>
      <c r="D108" s="4">
        <v>4</v>
      </c>
      <c r="F108" s="3">
        <f t="shared" si="18"/>
        <v>3.3780672358000086</v>
      </c>
      <c r="G108" s="24">
        <f>AVERAGE(B105:B108)</f>
        <v>22.75975</v>
      </c>
      <c r="H108" s="36">
        <f t="shared" ref="H108" si="29">(G108/G104-1)*100</f>
        <v>5.0615674010132228</v>
      </c>
      <c r="I108" s="4" t="str">
        <f>LEFT(A108,4)</f>
        <v>1971</v>
      </c>
    </row>
    <row r="109" spans="1:9">
      <c r="A109" s="4" t="s">
        <v>109</v>
      </c>
      <c r="B109" s="30">
        <v>23.443000000000001</v>
      </c>
      <c r="C109" s="4">
        <v>1972</v>
      </c>
      <c r="D109" s="4">
        <v>1</v>
      </c>
      <c r="F109" s="3">
        <f t="shared" si="18"/>
        <v>6.220063059498826</v>
      </c>
      <c r="H109" s="36"/>
    </row>
    <row r="110" spans="1:9">
      <c r="A110" s="4" t="s">
        <v>110</v>
      </c>
      <c r="B110" s="30">
        <v>23.588999999999999</v>
      </c>
      <c r="C110" s="4">
        <v>1972</v>
      </c>
      <c r="D110" s="4">
        <v>2</v>
      </c>
      <c r="E110" s="3">
        <f>(B110/B106-1)*100</f>
        <v>4.0538156153506755</v>
      </c>
      <c r="F110" s="3">
        <f t="shared" si="18"/>
        <v>2.5145173495995987</v>
      </c>
      <c r="H110" s="36"/>
    </row>
    <row r="111" spans="1:9">
      <c r="A111" s="4" t="s">
        <v>111</v>
      </c>
      <c r="B111" s="30">
        <v>23.815000000000001</v>
      </c>
      <c r="C111" s="4">
        <v>1972</v>
      </c>
      <c r="D111" s="4">
        <v>3</v>
      </c>
      <c r="F111" s="3">
        <f t="shared" si="18"/>
        <v>3.8877216348976118</v>
      </c>
      <c r="H111" s="36"/>
    </row>
    <row r="112" spans="1:9">
      <c r="A112" s="4" t="s">
        <v>112</v>
      </c>
      <c r="B112" s="30">
        <v>24.117999999999999</v>
      </c>
      <c r="C112" s="4">
        <v>1972</v>
      </c>
      <c r="D112" s="4">
        <v>4</v>
      </c>
      <c r="F112" s="3">
        <f t="shared" si="18"/>
        <v>5.1871818873287845</v>
      </c>
      <c r="G112" s="24">
        <f>AVERAGE(B109:B112)</f>
        <v>23.741249999999997</v>
      </c>
      <c r="H112" s="36">
        <f t="shared" ref="H112" si="30">(G112/G108-1)*100</f>
        <v>4.3124375267742154</v>
      </c>
      <c r="I112" s="4" t="str">
        <f>LEFT(A112,4)</f>
        <v>1972</v>
      </c>
    </row>
    <row r="113" spans="1:9">
      <c r="A113" s="4" t="s">
        <v>113</v>
      </c>
      <c r="B113" s="30">
        <v>24.396000000000001</v>
      </c>
      <c r="C113" s="4">
        <v>1973</v>
      </c>
      <c r="D113" s="4">
        <v>1</v>
      </c>
      <c r="F113" s="3">
        <f t="shared" si="18"/>
        <v>4.6909969328664092</v>
      </c>
      <c r="H113" s="36"/>
    </row>
    <row r="114" spans="1:9">
      <c r="A114" s="4" t="s">
        <v>114</v>
      </c>
      <c r="B114" s="30">
        <v>24.771000000000001</v>
      </c>
      <c r="C114" s="4">
        <v>1973</v>
      </c>
      <c r="D114" s="4">
        <v>2</v>
      </c>
      <c r="E114" s="3">
        <f>(B114/B110-1)*100</f>
        <v>5.0108101233625968</v>
      </c>
      <c r="F114" s="3">
        <f t="shared" si="18"/>
        <v>6.291774751634005</v>
      </c>
      <c r="H114" s="36"/>
    </row>
    <row r="115" spans="1:9">
      <c r="A115" s="4" t="s">
        <v>115</v>
      </c>
      <c r="B115" s="30">
        <v>25.254000000000001</v>
      </c>
      <c r="C115" s="4">
        <v>1973</v>
      </c>
      <c r="D115" s="4">
        <v>3</v>
      </c>
      <c r="F115" s="3">
        <f t="shared" si="18"/>
        <v>8.0305400769764113</v>
      </c>
      <c r="H115" s="36"/>
    </row>
    <row r="116" spans="1:9">
      <c r="A116" s="4" t="s">
        <v>116</v>
      </c>
      <c r="B116" s="30">
        <v>25.757000000000001</v>
      </c>
      <c r="C116" s="4">
        <v>1973</v>
      </c>
      <c r="D116" s="4">
        <v>4</v>
      </c>
      <c r="F116" s="3">
        <f t="shared" si="18"/>
        <v>8.2082584439767903</v>
      </c>
      <c r="G116" s="24">
        <f>AVERAGE(B113:B116)</f>
        <v>25.044500000000003</v>
      </c>
      <c r="H116" s="36">
        <f t="shared" ref="H116" si="31">(G116/G112-1)*100</f>
        <v>5.4893908281998804</v>
      </c>
      <c r="I116" s="4" t="str">
        <f>LEFT(A116,4)</f>
        <v>1973</v>
      </c>
    </row>
    <row r="117" spans="1:9">
      <c r="A117" s="4" t="s">
        <v>117</v>
      </c>
      <c r="B117" s="30">
        <v>26.242999999999999</v>
      </c>
      <c r="C117" s="4">
        <v>1974</v>
      </c>
      <c r="D117" s="4">
        <v>1</v>
      </c>
      <c r="F117" s="3">
        <f t="shared" si="18"/>
        <v>7.7637783274039585</v>
      </c>
      <c r="H117" s="36"/>
    </row>
    <row r="118" spans="1:9">
      <c r="A118" s="4" t="s">
        <v>118</v>
      </c>
      <c r="B118" s="30">
        <v>26.863</v>
      </c>
      <c r="C118" s="4">
        <v>1974</v>
      </c>
      <c r="D118" s="4">
        <v>2</v>
      </c>
      <c r="E118" s="3">
        <f>(B118/B114-1)*100</f>
        <v>8.4453594929554612</v>
      </c>
      <c r="F118" s="3">
        <f t="shared" si="18"/>
        <v>9.7903391331354506</v>
      </c>
      <c r="H118" s="36"/>
    </row>
    <row r="119" spans="1:9">
      <c r="A119" s="4" t="s">
        <v>119</v>
      </c>
      <c r="B119" s="30">
        <v>27.65</v>
      </c>
      <c r="C119" s="4">
        <v>1974</v>
      </c>
      <c r="D119" s="4">
        <v>3</v>
      </c>
      <c r="F119" s="3">
        <f t="shared" si="18"/>
        <v>12.243834369267725</v>
      </c>
      <c r="H119" s="36"/>
    </row>
    <row r="120" spans="1:9">
      <c r="A120" s="4" t="s">
        <v>120</v>
      </c>
      <c r="B120" s="30">
        <v>28.463000000000001</v>
      </c>
      <c r="C120" s="4">
        <v>1974</v>
      </c>
      <c r="D120" s="4">
        <v>4</v>
      </c>
      <c r="F120" s="3">
        <f t="shared" si="18"/>
        <v>12.290275825998753</v>
      </c>
      <c r="G120" s="24">
        <f>AVERAGE(B117:B120)</f>
        <v>27.304749999999999</v>
      </c>
      <c r="H120" s="36">
        <f t="shared" ref="H120" si="32">(G120/G116-1)*100</f>
        <v>9.0249356146059778</v>
      </c>
      <c r="I120" s="4" t="str">
        <f>LEFT(A120,4)</f>
        <v>1974</v>
      </c>
    </row>
    <row r="121" spans="1:9">
      <c r="A121" s="4" t="s">
        <v>121</v>
      </c>
      <c r="B121" s="30">
        <v>29.11</v>
      </c>
      <c r="C121" s="4">
        <v>1975</v>
      </c>
      <c r="D121" s="4">
        <v>1</v>
      </c>
      <c r="F121" s="3">
        <f t="shared" si="18"/>
        <v>9.4072572012741329</v>
      </c>
      <c r="H121" s="36"/>
    </row>
    <row r="122" spans="1:9">
      <c r="A122" s="4" t="s">
        <v>122</v>
      </c>
      <c r="B122" s="30">
        <v>29.542999999999999</v>
      </c>
      <c r="C122" s="4">
        <v>1975</v>
      </c>
      <c r="D122" s="4">
        <v>2</v>
      </c>
      <c r="E122" s="3">
        <f>(B122/B118-1)*100</f>
        <v>9.9765476677958542</v>
      </c>
      <c r="F122" s="3">
        <f t="shared" si="18"/>
        <v>6.0839192138306464</v>
      </c>
      <c r="H122" s="36"/>
    </row>
    <row r="123" spans="1:9">
      <c r="A123" s="4" t="s">
        <v>123</v>
      </c>
      <c r="B123" s="30">
        <v>30.065000000000001</v>
      </c>
      <c r="C123" s="4">
        <v>1975</v>
      </c>
      <c r="D123" s="4">
        <v>3</v>
      </c>
      <c r="F123" s="3">
        <f t="shared" si="18"/>
        <v>7.2571998823844686</v>
      </c>
      <c r="H123" s="36"/>
    </row>
    <row r="124" spans="1:9">
      <c r="A124" s="4" t="s">
        <v>124</v>
      </c>
      <c r="B124" s="30">
        <v>30.568000000000001</v>
      </c>
      <c r="C124" s="4">
        <v>1975</v>
      </c>
      <c r="D124" s="4">
        <v>4</v>
      </c>
      <c r="F124" s="3">
        <f t="shared" si="18"/>
        <v>6.8619921102470283</v>
      </c>
      <c r="G124" s="24">
        <f>AVERAGE(B121:B124)</f>
        <v>29.8215</v>
      </c>
      <c r="H124" s="36">
        <f t="shared" ref="H124" si="33">(G124/G120-1)*100</f>
        <v>9.2172607330226484</v>
      </c>
      <c r="I124" s="4" t="str">
        <f>LEFT(A124,4)</f>
        <v>1975</v>
      </c>
    </row>
    <row r="125" spans="1:9">
      <c r="A125" s="4" t="s">
        <v>125</v>
      </c>
      <c r="B125" s="30">
        <v>30.890999999999998</v>
      </c>
      <c r="C125" s="4">
        <v>1976</v>
      </c>
      <c r="D125" s="4">
        <v>1</v>
      </c>
      <c r="F125" s="3">
        <f t="shared" si="18"/>
        <v>4.2941072971819816</v>
      </c>
      <c r="H125" s="36"/>
    </row>
    <row r="126" spans="1:9">
      <c r="A126" s="4" t="s">
        <v>126</v>
      </c>
      <c r="B126" s="30">
        <v>31.202000000000002</v>
      </c>
      <c r="C126" s="4">
        <v>1976</v>
      </c>
      <c r="D126" s="4">
        <v>2</v>
      </c>
      <c r="E126" s="3">
        <f>(B126/B122-1)*100</f>
        <v>5.6155434451477637</v>
      </c>
      <c r="F126" s="3">
        <f t="shared" si="18"/>
        <v>4.0882867333003947</v>
      </c>
      <c r="H126" s="36"/>
    </row>
    <row r="127" spans="1:9">
      <c r="A127" s="4" t="s">
        <v>127</v>
      </c>
      <c r="B127" s="30">
        <v>31.605</v>
      </c>
      <c r="C127" s="4">
        <v>1976</v>
      </c>
      <c r="D127" s="4">
        <v>3</v>
      </c>
      <c r="E127" s="3">
        <f>(B127/B126-1)*100</f>
        <v>1.2915838728286611</v>
      </c>
      <c r="F127" s="3">
        <f t="shared" si="18"/>
        <v>5.2672914505542456</v>
      </c>
      <c r="H127" s="36"/>
    </row>
    <row r="128" spans="1:9">
      <c r="A128" s="4" t="s">
        <v>128</v>
      </c>
      <c r="B128" s="30">
        <v>32.171999999999997</v>
      </c>
      <c r="C128" s="4">
        <v>1976</v>
      </c>
      <c r="D128" s="4">
        <v>4</v>
      </c>
      <c r="F128" s="3">
        <f t="shared" si="18"/>
        <v>7.3715101709897368</v>
      </c>
      <c r="G128" s="24">
        <f>AVERAGE(B125:B128)</f>
        <v>31.467500000000001</v>
      </c>
      <c r="H128" s="36">
        <f t="shared" ref="H128" si="34">(G128/G124-1)*100</f>
        <v>5.5195077377060198</v>
      </c>
      <c r="I128" s="4" t="str">
        <f>LEFT(A128,4)</f>
        <v>1976</v>
      </c>
    </row>
    <row r="129" spans="1:9">
      <c r="A129" s="4" t="s">
        <v>129</v>
      </c>
      <c r="B129" s="30">
        <v>32.69</v>
      </c>
      <c r="C129" s="4">
        <v>1977</v>
      </c>
      <c r="D129" s="4">
        <v>1</v>
      </c>
      <c r="F129" s="3">
        <f t="shared" si="18"/>
        <v>6.5976037691072076</v>
      </c>
      <c r="H129" s="36"/>
    </row>
    <row r="130" spans="1:9">
      <c r="A130" s="4" t="s">
        <v>130</v>
      </c>
      <c r="B130" s="30">
        <v>33.151000000000003</v>
      </c>
      <c r="C130" s="4">
        <v>1977</v>
      </c>
      <c r="D130" s="4">
        <v>2</v>
      </c>
      <c r="E130" s="3"/>
      <c r="F130" s="3">
        <f t="shared" si="18"/>
        <v>5.7613172805065282</v>
      </c>
      <c r="H130" s="36"/>
    </row>
    <row r="131" spans="1:9">
      <c r="A131" s="4" t="s">
        <v>131</v>
      </c>
      <c r="B131" s="30">
        <v>33.554000000000002</v>
      </c>
      <c r="C131" s="4">
        <v>1977</v>
      </c>
      <c r="D131" s="4">
        <v>3</v>
      </c>
      <c r="E131" s="3">
        <f>(B131/B127-1)*100</f>
        <v>6.1667457680746773</v>
      </c>
      <c r="F131" s="3">
        <f t="shared" si="18"/>
        <v>4.9519874314281287</v>
      </c>
      <c r="H131" s="36"/>
    </row>
    <row r="132" spans="1:9">
      <c r="A132" s="4" t="s">
        <v>132</v>
      </c>
      <c r="B132" s="30">
        <v>34.279000000000003</v>
      </c>
      <c r="C132" s="4">
        <v>1977</v>
      </c>
      <c r="D132" s="4">
        <v>4</v>
      </c>
      <c r="F132" s="3">
        <f t="shared" si="18"/>
        <v>8.9269580200373788</v>
      </c>
      <c r="G132" s="24">
        <f>AVERAGE(B129:B132)</f>
        <v>33.418500000000002</v>
      </c>
      <c r="H132" s="36">
        <f t="shared" ref="H132" si="35">(G132/G128-1)*100</f>
        <v>6.200047668229125</v>
      </c>
      <c r="I132" s="4" t="str">
        <f>LEFT(A132,4)</f>
        <v>1977</v>
      </c>
    </row>
    <row r="133" spans="1:9">
      <c r="A133" s="4" t="s">
        <v>133</v>
      </c>
      <c r="B133" s="30">
        <v>34.777999999999999</v>
      </c>
      <c r="C133" s="4">
        <v>1978</v>
      </c>
      <c r="D133" s="4">
        <v>1</v>
      </c>
      <c r="F133" s="3">
        <f t="shared" si="18"/>
        <v>5.9511894025750856</v>
      </c>
      <c r="H133" s="36"/>
    </row>
    <row r="134" spans="1:9">
      <c r="A134" s="4" t="s">
        <v>134</v>
      </c>
      <c r="B134" s="30">
        <v>35.442999999999998</v>
      </c>
      <c r="C134" s="4">
        <v>1978</v>
      </c>
      <c r="D134" s="4">
        <v>2</v>
      </c>
      <c r="F134" s="3">
        <f t="shared" si="18"/>
        <v>7.8706973634401711</v>
      </c>
      <c r="H134" s="36"/>
    </row>
    <row r="135" spans="1:9">
      <c r="A135" s="4" t="s">
        <v>135</v>
      </c>
      <c r="B135" s="30">
        <v>36.043999999999997</v>
      </c>
      <c r="C135" s="4">
        <v>1978</v>
      </c>
      <c r="D135" s="4">
        <v>3</v>
      </c>
      <c r="E135" s="3">
        <f>(B135/B131-1)*100</f>
        <v>7.4208738153424214</v>
      </c>
      <c r="F135" s="3">
        <f t="shared" si="18"/>
        <v>6.9571999968099707</v>
      </c>
      <c r="H135" s="36"/>
    </row>
    <row r="136" spans="1:9">
      <c r="A136" s="4" t="s">
        <v>136</v>
      </c>
      <c r="B136" s="30">
        <v>36.781999999999996</v>
      </c>
      <c r="C136" s="4">
        <v>1978</v>
      </c>
      <c r="D136" s="4">
        <v>4</v>
      </c>
      <c r="F136" s="3">
        <f t="shared" si="18"/>
        <v>8.4449757939415662</v>
      </c>
      <c r="G136" s="24">
        <f>AVERAGE(B133:B136)</f>
        <v>35.761749999999999</v>
      </c>
      <c r="H136" s="36">
        <f t="shared" ref="H136" si="36">(G136/G132-1)*100</f>
        <v>7.0118347621826116</v>
      </c>
      <c r="I136" s="4" t="str">
        <f>LEFT(A136,4)</f>
        <v>1978</v>
      </c>
    </row>
    <row r="137" spans="1:9">
      <c r="A137" s="4" t="s">
        <v>137</v>
      </c>
      <c r="B137" s="30">
        <v>37.451999999999998</v>
      </c>
      <c r="C137" s="4">
        <v>1979</v>
      </c>
      <c r="D137" s="4">
        <v>1</v>
      </c>
      <c r="F137" s="3">
        <f t="shared" si="18"/>
        <v>7.4876823258791969</v>
      </c>
      <c r="H137" s="36"/>
    </row>
    <row r="138" spans="1:9">
      <c r="A138" s="4" t="s">
        <v>138</v>
      </c>
      <c r="B138" s="30">
        <v>38.369999999999997</v>
      </c>
      <c r="C138" s="4">
        <v>1979</v>
      </c>
      <c r="D138" s="4">
        <v>2</v>
      </c>
      <c r="F138" s="3">
        <f t="shared" ref="F138:F201" si="37">((B138/B137)^4-1)*100</f>
        <v>10.170961057312899</v>
      </c>
      <c r="H138" s="36"/>
    </row>
    <row r="139" spans="1:9">
      <c r="A139" s="4" t="s">
        <v>139</v>
      </c>
      <c r="B139" s="30">
        <v>39.207999999999998</v>
      </c>
      <c r="C139" s="4">
        <v>1979</v>
      </c>
      <c r="D139" s="4">
        <v>3</v>
      </c>
      <c r="E139" s="3">
        <f>(B139/B135-1)*100</f>
        <v>8.7781600266341187</v>
      </c>
      <c r="F139" s="3">
        <f t="shared" si="37"/>
        <v>9.0263721594315172</v>
      </c>
      <c r="H139" s="36"/>
    </row>
    <row r="140" spans="1:9">
      <c r="A140" s="4" t="s">
        <v>140</v>
      </c>
      <c r="B140" s="30">
        <v>39.936</v>
      </c>
      <c r="C140" s="4">
        <v>1979</v>
      </c>
      <c r="D140" s="4">
        <v>4</v>
      </c>
      <c r="F140" s="3">
        <f t="shared" si="37"/>
        <v>7.6364824563590616</v>
      </c>
      <c r="G140" s="24">
        <f>AVERAGE(B137:B140)</f>
        <v>38.741500000000002</v>
      </c>
      <c r="H140" s="36">
        <f t="shared" ref="H140" si="38">(G140/G136-1)*100</f>
        <v>8.3322264710200322</v>
      </c>
      <c r="I140" s="4" t="str">
        <f>LEFT(A140,4)</f>
        <v>1979</v>
      </c>
    </row>
    <row r="141" spans="1:9">
      <c r="A141" s="4" t="s">
        <v>141</v>
      </c>
      <c r="B141" s="30">
        <v>40.774999999999999</v>
      </c>
      <c r="C141" s="4">
        <v>1980</v>
      </c>
      <c r="D141" s="4">
        <v>1</v>
      </c>
      <c r="F141" s="3">
        <f t="shared" si="37"/>
        <v>8.6719910649585952</v>
      </c>
      <c r="H141" s="36"/>
    </row>
    <row r="142" spans="1:9">
      <c r="A142" s="4" t="s">
        <v>142</v>
      </c>
      <c r="B142" s="30">
        <v>41.744999999999997</v>
      </c>
      <c r="C142" s="4">
        <v>1980</v>
      </c>
      <c r="D142" s="4">
        <v>2</v>
      </c>
      <c r="F142" s="3">
        <f t="shared" si="37"/>
        <v>9.8606040810604867</v>
      </c>
      <c r="H142" s="36"/>
    </row>
    <row r="143" spans="1:9">
      <c r="A143" s="4" t="s">
        <v>143</v>
      </c>
      <c r="B143" s="30">
        <v>42.677999999999997</v>
      </c>
      <c r="C143" s="4">
        <v>1980</v>
      </c>
      <c r="D143" s="4">
        <v>3</v>
      </c>
      <c r="E143" s="3">
        <f>(B143/B139-1)*100</f>
        <v>8.8502346459906178</v>
      </c>
      <c r="F143" s="3">
        <f t="shared" si="37"/>
        <v>9.2441965042298069</v>
      </c>
      <c r="H143" s="36"/>
    </row>
    <row r="144" spans="1:9">
      <c r="A144" s="4" t="s">
        <v>144</v>
      </c>
      <c r="B144" s="30">
        <v>43.79</v>
      </c>
      <c r="C144" s="4">
        <v>1980</v>
      </c>
      <c r="D144" s="4">
        <v>4</v>
      </c>
      <c r="F144" s="3">
        <f t="shared" si="37"/>
        <v>10.836689184253668</v>
      </c>
      <c r="G144" s="24">
        <f>AVERAGE(B141:B144)</f>
        <v>42.247</v>
      </c>
      <c r="H144" s="36">
        <f t="shared" ref="H144" si="39">(G144/G140-1)*100</f>
        <v>9.048436431217155</v>
      </c>
      <c r="I144" s="4" t="str">
        <f>LEFT(A144,4)</f>
        <v>1980</v>
      </c>
    </row>
    <row r="145" spans="1:9">
      <c r="A145" s="4" t="s">
        <v>145</v>
      </c>
      <c r="B145" s="30">
        <v>44.942999999999998</v>
      </c>
      <c r="C145" s="4">
        <v>1981</v>
      </c>
      <c r="D145" s="4">
        <v>1</v>
      </c>
      <c r="F145" s="3">
        <f t="shared" si="37"/>
        <v>10.955402749665977</v>
      </c>
      <c r="H145" s="36"/>
    </row>
    <row r="146" spans="1:9">
      <c r="A146" s="4" t="s">
        <v>146</v>
      </c>
      <c r="B146" s="30">
        <v>45.834000000000003</v>
      </c>
      <c r="C146" s="4">
        <v>1981</v>
      </c>
      <c r="D146" s="4">
        <v>2</v>
      </c>
      <c r="F146" s="3">
        <f t="shared" si="37"/>
        <v>8.168997991488137</v>
      </c>
      <c r="H146" s="36"/>
    </row>
    <row r="147" spans="1:9">
      <c r="A147" s="4" t="s">
        <v>147</v>
      </c>
      <c r="B147" s="30">
        <v>46.695999999999998</v>
      </c>
      <c r="C147" s="4">
        <v>1981</v>
      </c>
      <c r="D147" s="4">
        <v>3</v>
      </c>
      <c r="E147" s="3">
        <f>(B147/B143-1)*100</f>
        <v>9.4146867238389831</v>
      </c>
      <c r="F147" s="3">
        <f t="shared" si="37"/>
        <v>7.7376949481037016</v>
      </c>
      <c r="H147" s="36"/>
    </row>
    <row r="148" spans="1:9">
      <c r="A148" s="4" t="s">
        <v>148</v>
      </c>
      <c r="B148" s="30">
        <v>47.503</v>
      </c>
      <c r="C148" s="4">
        <v>1981</v>
      </c>
      <c r="D148" s="4">
        <v>4</v>
      </c>
      <c r="F148" s="3">
        <f t="shared" si="37"/>
        <v>7.0940716106258961</v>
      </c>
      <c r="G148" s="24">
        <f>AVERAGE(B145:B148)</f>
        <v>46.244</v>
      </c>
      <c r="H148" s="36">
        <f t="shared" ref="H148" si="40">(G148/G144-1)*100</f>
        <v>9.4610268184723179</v>
      </c>
      <c r="I148" s="4" t="str">
        <f>LEFT(A148,4)</f>
        <v>1981</v>
      </c>
    </row>
    <row r="149" spans="1:9">
      <c r="A149" s="4" t="s">
        <v>149</v>
      </c>
      <c r="B149" s="30">
        <v>48.156999999999996</v>
      </c>
      <c r="C149" s="4">
        <v>1982</v>
      </c>
      <c r="D149" s="4">
        <v>1</v>
      </c>
      <c r="F149" s="3">
        <f t="shared" si="37"/>
        <v>5.6217953177742697</v>
      </c>
      <c r="H149" s="36"/>
    </row>
    <row r="150" spans="1:9">
      <c r="A150" s="4" t="s">
        <v>150</v>
      </c>
      <c r="B150" s="30">
        <v>48.783000000000001</v>
      </c>
      <c r="C150" s="4">
        <v>1982</v>
      </c>
      <c r="D150" s="4">
        <v>2</v>
      </c>
      <c r="F150" s="3">
        <f t="shared" si="37"/>
        <v>5.3019276488043277</v>
      </c>
      <c r="H150" s="36"/>
    </row>
    <row r="151" spans="1:9">
      <c r="A151" s="4" t="s">
        <v>151</v>
      </c>
      <c r="B151" s="30">
        <v>49.475000000000001</v>
      </c>
      <c r="C151" s="4">
        <v>1982</v>
      </c>
      <c r="D151" s="4">
        <v>3</v>
      </c>
      <c r="E151" s="3">
        <f>(B151/B147-1)*100</f>
        <v>5.951259208497528</v>
      </c>
      <c r="F151" s="3">
        <f t="shared" si="37"/>
        <v>5.7959867088180239</v>
      </c>
      <c r="H151" s="36"/>
    </row>
    <row r="152" spans="1:9">
      <c r="A152" s="4" t="s">
        <v>152</v>
      </c>
      <c r="B152" s="30">
        <v>49.987000000000002</v>
      </c>
      <c r="C152" s="4">
        <v>1982</v>
      </c>
      <c r="D152" s="4">
        <v>4</v>
      </c>
      <c r="F152" s="3">
        <f t="shared" si="37"/>
        <v>4.204165707865859</v>
      </c>
      <c r="G152" s="24">
        <f>AVERAGE(B149:B152)</f>
        <v>49.100499999999997</v>
      </c>
      <c r="H152" s="36">
        <f t="shared" ref="H152" si="41">(G152/G148-1)*100</f>
        <v>6.177017559034681</v>
      </c>
      <c r="I152" s="4" t="str">
        <f>LEFT(A152,4)</f>
        <v>1982</v>
      </c>
    </row>
    <row r="153" spans="1:9">
      <c r="A153" s="4" t="s">
        <v>153</v>
      </c>
      <c r="B153" s="30">
        <v>50.363999999999997</v>
      </c>
      <c r="C153" s="4">
        <v>1983</v>
      </c>
      <c r="D153" s="4">
        <v>1</v>
      </c>
      <c r="F153" s="3">
        <f t="shared" si="37"/>
        <v>3.0510849903380821</v>
      </c>
      <c r="H153" s="36"/>
    </row>
    <row r="154" spans="1:9">
      <c r="A154" s="4" t="s">
        <v>154</v>
      </c>
      <c r="B154" s="30">
        <v>50.738999999999997</v>
      </c>
      <c r="C154" s="4">
        <v>1983</v>
      </c>
      <c r="D154" s="4">
        <v>2</v>
      </c>
      <c r="F154" s="3">
        <f t="shared" si="37"/>
        <v>3.0117471854262057</v>
      </c>
      <c r="H154" s="36"/>
    </row>
    <row r="155" spans="1:9">
      <c r="A155" s="4" t="s">
        <v>155</v>
      </c>
      <c r="B155" s="30">
        <v>51.277999999999999</v>
      </c>
      <c r="C155" s="4">
        <v>1983</v>
      </c>
      <c r="D155" s="4">
        <v>3</v>
      </c>
      <c r="E155" s="3">
        <f>(B155/B151-1)*100</f>
        <v>3.6442647801920192</v>
      </c>
      <c r="F155" s="3">
        <f t="shared" si="37"/>
        <v>4.3173864345923629</v>
      </c>
      <c r="H155" s="36"/>
    </row>
    <row r="156" spans="1:9">
      <c r="A156" s="4" t="s">
        <v>156</v>
      </c>
      <c r="B156" s="30">
        <v>51.667000000000002</v>
      </c>
      <c r="C156" s="4">
        <v>1983</v>
      </c>
      <c r="D156" s="4">
        <v>4</v>
      </c>
      <c r="F156" s="3">
        <f t="shared" si="37"/>
        <v>3.0691440221720434</v>
      </c>
      <c r="G156" s="24">
        <f>AVERAGE(B153:B156)</f>
        <v>51.012</v>
      </c>
      <c r="H156" s="36">
        <f t="shared" ref="H156" si="42">(G156/G152-1)*100</f>
        <v>3.8930357124672854</v>
      </c>
      <c r="I156" s="4" t="str">
        <f>LEFT(A156,4)</f>
        <v>1983</v>
      </c>
    </row>
    <row r="157" spans="1:9">
      <c r="A157" s="4" t="s">
        <v>157</v>
      </c>
      <c r="B157" s="30">
        <v>52.19</v>
      </c>
      <c r="C157" s="4">
        <v>1984</v>
      </c>
      <c r="D157" s="4">
        <v>1</v>
      </c>
      <c r="F157" s="3">
        <f t="shared" si="37"/>
        <v>4.1109012581229454</v>
      </c>
      <c r="H157" s="36"/>
    </row>
    <row r="158" spans="1:9">
      <c r="A158" s="4" t="s">
        <v>158</v>
      </c>
      <c r="B158" s="30">
        <v>52.636000000000003</v>
      </c>
      <c r="C158" s="4">
        <v>1984</v>
      </c>
      <c r="D158" s="4">
        <v>2</v>
      </c>
      <c r="F158" s="3">
        <f t="shared" si="37"/>
        <v>3.4623469073624458</v>
      </c>
      <c r="H158" s="36"/>
    </row>
    <row r="159" spans="1:9">
      <c r="A159" s="4" t="s">
        <v>159</v>
      </c>
      <c r="B159" s="30">
        <v>53.103999999999999</v>
      </c>
      <c r="C159" s="4">
        <v>1984</v>
      </c>
      <c r="D159" s="4">
        <v>3</v>
      </c>
      <c r="E159" s="3">
        <f>(B159/B155-1)*100</f>
        <v>3.5609813175240923</v>
      </c>
      <c r="F159" s="3">
        <f t="shared" si="37"/>
        <v>3.6042156652475787</v>
      </c>
      <c r="H159" s="36"/>
    </row>
    <row r="160" spans="1:9">
      <c r="A160" s="4" t="s">
        <v>160</v>
      </c>
      <c r="B160" s="30">
        <v>53.500999999999998</v>
      </c>
      <c r="C160" s="4">
        <v>1984</v>
      </c>
      <c r="D160" s="4">
        <v>4</v>
      </c>
      <c r="F160" s="3">
        <f t="shared" si="37"/>
        <v>3.024059398095269</v>
      </c>
      <c r="G160" s="24">
        <f>AVERAGE(B157:B160)</f>
        <v>52.857750000000003</v>
      </c>
      <c r="H160" s="36">
        <f t="shared" ref="H160" si="43">(G160/G156-1)*100</f>
        <v>3.618266290284633</v>
      </c>
      <c r="I160" s="4" t="str">
        <f>LEFT(A160,4)</f>
        <v>1984</v>
      </c>
    </row>
    <row r="161" spans="1:9">
      <c r="A161" s="4" t="s">
        <v>161</v>
      </c>
      <c r="B161" s="30">
        <v>54.03</v>
      </c>
      <c r="C161" s="4">
        <v>1985</v>
      </c>
      <c r="D161" s="4">
        <v>1</v>
      </c>
      <c r="F161" s="3">
        <f t="shared" si="37"/>
        <v>4.0141134462175154</v>
      </c>
      <c r="H161" s="36"/>
    </row>
    <row r="162" spans="1:9">
      <c r="A162" s="4" t="s">
        <v>162</v>
      </c>
      <c r="B162" s="30">
        <v>54.378</v>
      </c>
      <c r="C162" s="4">
        <v>1985</v>
      </c>
      <c r="D162" s="4">
        <v>2</v>
      </c>
      <c r="F162" s="3">
        <f t="shared" si="37"/>
        <v>2.6013443797188618</v>
      </c>
      <c r="H162" s="36"/>
    </row>
    <row r="163" spans="1:9">
      <c r="A163" s="4" t="s">
        <v>163</v>
      </c>
      <c r="B163" s="30">
        <v>54.706000000000003</v>
      </c>
      <c r="C163" s="4">
        <v>1985</v>
      </c>
      <c r="D163" s="4">
        <v>3</v>
      </c>
      <c r="E163" s="3">
        <f>(B163/B159-1)*100</f>
        <v>3.0167219041880244</v>
      </c>
      <c r="F163" s="3">
        <f t="shared" si="37"/>
        <v>2.4346582988967524</v>
      </c>
      <c r="H163" s="36"/>
    </row>
    <row r="164" spans="1:9">
      <c r="A164" s="4" t="s">
        <v>164</v>
      </c>
      <c r="B164" s="30">
        <v>55.012</v>
      </c>
      <c r="C164" s="4">
        <v>1985</v>
      </c>
      <c r="D164" s="4">
        <v>4</v>
      </c>
      <c r="F164" s="3">
        <f t="shared" si="37"/>
        <v>2.2562572339199116</v>
      </c>
      <c r="G164" s="24">
        <f>AVERAGE(B161:B164)</f>
        <v>54.531500000000001</v>
      </c>
      <c r="H164" s="36">
        <f t="shared" ref="H164" si="44">(G164/G160-1)*100</f>
        <v>3.1665176818914897</v>
      </c>
      <c r="I164" s="4" t="str">
        <f>LEFT(A164,4)</f>
        <v>1985</v>
      </c>
    </row>
    <row r="165" spans="1:9">
      <c r="A165" s="4" t="s">
        <v>165</v>
      </c>
      <c r="B165" s="30">
        <v>55.286000000000001</v>
      </c>
      <c r="C165" s="4">
        <v>1986</v>
      </c>
      <c r="D165" s="4">
        <v>1</v>
      </c>
      <c r="F165" s="3">
        <f t="shared" si="37"/>
        <v>2.0072266880448941</v>
      </c>
      <c r="H165" s="36"/>
    </row>
    <row r="166" spans="1:9">
      <c r="A166" s="4" t="s">
        <v>166</v>
      </c>
      <c r="B166" s="30">
        <v>55.494999999999997</v>
      </c>
      <c r="C166" s="4">
        <v>1986</v>
      </c>
      <c r="D166" s="4">
        <v>2</v>
      </c>
      <c r="F166" s="3">
        <f t="shared" si="37"/>
        <v>1.520733110916006</v>
      </c>
      <c r="H166" s="36"/>
    </row>
    <row r="167" spans="1:9">
      <c r="A167" s="4" t="s">
        <v>167</v>
      </c>
      <c r="B167" s="30">
        <v>55.722999999999999</v>
      </c>
      <c r="C167" s="4">
        <v>1986</v>
      </c>
      <c r="D167" s="4">
        <v>3</v>
      </c>
      <c r="E167" s="3">
        <f>(B167/B163-1)*100</f>
        <v>1.8590282601542718</v>
      </c>
      <c r="F167" s="3">
        <f t="shared" si="37"/>
        <v>1.6535468208577431</v>
      </c>
      <c r="H167" s="36"/>
    </row>
    <row r="168" spans="1:9">
      <c r="A168" s="4" t="s">
        <v>168</v>
      </c>
      <c r="B168" s="30">
        <v>56.026000000000003</v>
      </c>
      <c r="C168" s="4">
        <v>1986</v>
      </c>
      <c r="D168" s="4">
        <v>4</v>
      </c>
      <c r="F168" s="3">
        <f t="shared" si="37"/>
        <v>2.1928493827230167</v>
      </c>
      <c r="G168" s="24">
        <f>AVERAGE(B165:B168)</f>
        <v>55.632500000000007</v>
      </c>
      <c r="H168" s="36">
        <f t="shared" ref="H168" si="45">(G168/G164-1)*100</f>
        <v>2.0190165317293784</v>
      </c>
      <c r="I168" s="4" t="str">
        <f>LEFT(A168,4)</f>
        <v>1986</v>
      </c>
    </row>
    <row r="169" spans="1:9">
      <c r="A169" s="4" t="s">
        <v>169</v>
      </c>
      <c r="B169" s="30">
        <v>56.381999999999998</v>
      </c>
      <c r="C169" s="4">
        <v>1987</v>
      </c>
      <c r="D169" s="4">
        <v>1</v>
      </c>
      <c r="F169" s="3">
        <f t="shared" si="37"/>
        <v>2.5660053225680546</v>
      </c>
      <c r="H169" s="36"/>
    </row>
    <row r="170" spans="1:9">
      <c r="A170" s="4" t="s">
        <v>170</v>
      </c>
      <c r="B170" s="30">
        <v>56.773000000000003</v>
      </c>
      <c r="C170" s="4">
        <v>1987</v>
      </c>
      <c r="D170" s="4">
        <v>2</v>
      </c>
      <c r="F170" s="3">
        <f t="shared" si="37"/>
        <v>2.8029237605752044</v>
      </c>
      <c r="H170" s="36"/>
    </row>
    <row r="171" spans="1:9">
      <c r="A171" s="4" t="s">
        <v>171</v>
      </c>
      <c r="B171" s="30">
        <v>57.201999999999998</v>
      </c>
      <c r="C171" s="4">
        <v>1987</v>
      </c>
      <c r="D171" s="4">
        <v>3</v>
      </c>
      <c r="E171" s="3">
        <f>(B171/B167-1)*100</f>
        <v>2.6542002404752019</v>
      </c>
      <c r="F171" s="3">
        <f t="shared" si="37"/>
        <v>3.0569960437517363</v>
      </c>
      <c r="H171" s="36"/>
    </row>
    <row r="172" spans="1:9">
      <c r="A172" s="4" t="s">
        <v>172</v>
      </c>
      <c r="B172" s="30">
        <v>57.658000000000001</v>
      </c>
      <c r="C172" s="4">
        <v>1987</v>
      </c>
      <c r="D172" s="4">
        <v>4</v>
      </c>
      <c r="F172" s="3">
        <f t="shared" si="37"/>
        <v>3.2270320092168348</v>
      </c>
      <c r="G172" s="24">
        <f>AVERAGE(B169:B172)</f>
        <v>57.003749999999997</v>
      </c>
      <c r="H172" s="36">
        <f t="shared" ref="H172" si="46">(G172/G168-1)*100</f>
        <v>2.4648362018603986</v>
      </c>
      <c r="I172" s="4" t="str">
        <f>LEFT(A172,4)</f>
        <v>1987</v>
      </c>
    </row>
    <row r="173" spans="1:9">
      <c r="A173" s="4" t="s">
        <v>173</v>
      </c>
      <c r="B173" s="30">
        <v>58.11</v>
      </c>
      <c r="C173" s="4">
        <v>1988</v>
      </c>
      <c r="D173" s="4">
        <v>1</v>
      </c>
      <c r="F173" s="3">
        <f t="shared" si="37"/>
        <v>3.1727975082266546</v>
      </c>
      <c r="H173" s="36"/>
    </row>
    <row r="174" spans="1:9">
      <c r="A174" s="4" t="s">
        <v>174</v>
      </c>
      <c r="B174" s="30">
        <v>58.676000000000002</v>
      </c>
      <c r="C174" s="4">
        <v>1988</v>
      </c>
      <c r="D174" s="4">
        <v>2</v>
      </c>
      <c r="F174" s="3">
        <f t="shared" si="37"/>
        <v>3.9533520089120699</v>
      </c>
      <c r="H174" s="36"/>
    </row>
    <row r="175" spans="1:9">
      <c r="A175" s="4" t="s">
        <v>175</v>
      </c>
      <c r="B175" s="30">
        <v>59.377000000000002</v>
      </c>
      <c r="C175" s="4">
        <v>1988</v>
      </c>
      <c r="D175" s="4">
        <v>3</v>
      </c>
      <c r="E175" s="3">
        <f>(B175/B171-1)*100</f>
        <v>3.8023146043844713</v>
      </c>
      <c r="F175" s="3">
        <f t="shared" si="37"/>
        <v>4.8651072608103751</v>
      </c>
      <c r="H175" s="36"/>
    </row>
    <row r="176" spans="1:9">
      <c r="A176" s="4" t="s">
        <v>176</v>
      </c>
      <c r="B176" s="30">
        <v>59.89</v>
      </c>
      <c r="C176" s="4">
        <v>1988</v>
      </c>
      <c r="D176" s="4">
        <v>4</v>
      </c>
      <c r="F176" s="3">
        <f t="shared" si="37"/>
        <v>3.500928854156693</v>
      </c>
      <c r="G176" s="24">
        <f>AVERAGE(B173:B176)</f>
        <v>59.013249999999999</v>
      </c>
      <c r="H176" s="36">
        <f t="shared" ref="H176" si="47">(G176/G172-1)*100</f>
        <v>3.5252066749994482</v>
      </c>
      <c r="I176" s="4" t="str">
        <f>LEFT(A176,4)</f>
        <v>1988</v>
      </c>
    </row>
    <row r="177" spans="1:9">
      <c r="A177" s="4" t="s">
        <v>177</v>
      </c>
      <c r="B177" s="30">
        <v>60.515000000000001</v>
      </c>
      <c r="C177" s="4">
        <v>1989</v>
      </c>
      <c r="D177" s="4">
        <v>1</v>
      </c>
      <c r="F177" s="3">
        <f t="shared" si="37"/>
        <v>4.2401189200083733</v>
      </c>
      <c r="H177" s="36"/>
    </row>
    <row r="178" spans="1:9">
      <c r="A178" s="4" t="s">
        <v>178</v>
      </c>
      <c r="B178" s="30">
        <v>61.158999999999999</v>
      </c>
      <c r="C178" s="4">
        <v>1989</v>
      </c>
      <c r="D178" s="4">
        <v>2</v>
      </c>
      <c r="F178" s="3">
        <f t="shared" si="37"/>
        <v>4.3252303741923015</v>
      </c>
      <c r="H178" s="36"/>
    </row>
    <row r="179" spans="1:9">
      <c r="A179" s="4" t="s">
        <v>179</v>
      </c>
      <c r="B179" s="30">
        <v>61.606000000000002</v>
      </c>
      <c r="C179" s="4">
        <v>1989</v>
      </c>
      <c r="D179" s="4">
        <v>3</v>
      </c>
      <c r="E179" s="3">
        <f>(B179/B175-1)*100</f>
        <v>3.7539788133452268</v>
      </c>
      <c r="F179" s="3">
        <f t="shared" si="37"/>
        <v>2.9557349486517337</v>
      </c>
      <c r="H179" s="36"/>
    </row>
    <row r="180" spans="1:9">
      <c r="A180" s="4" t="s">
        <v>180</v>
      </c>
      <c r="B180" s="30">
        <v>62.045000000000002</v>
      </c>
      <c r="C180" s="4">
        <v>1989</v>
      </c>
      <c r="D180" s="4">
        <v>4</v>
      </c>
      <c r="F180" s="3">
        <f t="shared" si="37"/>
        <v>2.8809840345097371</v>
      </c>
      <c r="G180" s="24">
        <f>AVERAGE(B177:B180)</f>
        <v>61.331249999999997</v>
      </c>
      <c r="H180" s="36">
        <f t="shared" ref="H180" si="48">(G180/G176-1)*100</f>
        <v>3.9279314391259534</v>
      </c>
      <c r="I180" s="4" t="str">
        <f>LEFT(A180,4)</f>
        <v>1989</v>
      </c>
    </row>
    <row r="181" spans="1:9">
      <c r="A181" s="4" t="s">
        <v>181</v>
      </c>
      <c r="B181" s="30">
        <v>62.713999999999999</v>
      </c>
      <c r="C181" s="4">
        <v>1990</v>
      </c>
      <c r="D181" s="4">
        <v>1</v>
      </c>
      <c r="F181" s="3">
        <f t="shared" si="37"/>
        <v>4.3832587600010742</v>
      </c>
      <c r="H181" s="36"/>
    </row>
    <row r="182" spans="1:9">
      <c r="A182" s="4" t="s">
        <v>182</v>
      </c>
      <c r="B182" s="30">
        <v>63.415999999999997</v>
      </c>
      <c r="C182" s="4">
        <v>1990</v>
      </c>
      <c r="D182" s="4">
        <v>2</v>
      </c>
      <c r="F182" s="3">
        <f t="shared" si="37"/>
        <v>4.5532107222521434</v>
      </c>
      <c r="H182" s="36"/>
    </row>
    <row r="183" spans="1:9">
      <c r="A183" s="4" t="s">
        <v>183</v>
      </c>
      <c r="B183" s="30">
        <v>63.96</v>
      </c>
      <c r="C183" s="4">
        <v>1990</v>
      </c>
      <c r="D183" s="4">
        <v>3</v>
      </c>
      <c r="E183" s="3">
        <f>(B183/B179-1)*100</f>
        <v>3.8210563906112993</v>
      </c>
      <c r="F183" s="3">
        <f t="shared" si="37"/>
        <v>3.4757158504823416</v>
      </c>
      <c r="H183" s="36"/>
    </row>
    <row r="184" spans="1:9">
      <c r="A184" s="4" t="s">
        <v>184</v>
      </c>
      <c r="B184" s="30">
        <v>64.436000000000007</v>
      </c>
      <c r="C184" s="4">
        <v>1990</v>
      </c>
      <c r="D184" s="4">
        <v>4</v>
      </c>
      <c r="F184" s="3">
        <f t="shared" si="37"/>
        <v>3.0102570898308256</v>
      </c>
      <c r="G184" s="24">
        <f>AVERAGE(B181:B184)</f>
        <v>63.631500000000003</v>
      </c>
      <c r="H184" s="36">
        <f t="shared" ref="H184" si="49">(G184/G180-1)*100</f>
        <v>3.7505350045857533</v>
      </c>
      <c r="I184" s="4" t="str">
        <f>LEFT(A184,4)</f>
        <v>1990</v>
      </c>
    </row>
    <row r="185" spans="1:9">
      <c r="A185" s="4" t="s">
        <v>185</v>
      </c>
      <c r="B185" s="30">
        <v>65.066999999999993</v>
      </c>
      <c r="C185" s="4">
        <v>1991</v>
      </c>
      <c r="D185" s="4">
        <v>1</v>
      </c>
      <c r="F185" s="3">
        <f t="shared" si="37"/>
        <v>3.9749792892798119</v>
      </c>
      <c r="H185" s="36"/>
    </row>
    <row r="186" spans="1:9">
      <c r="A186" s="4" t="s">
        <v>186</v>
      </c>
      <c r="B186" s="30">
        <v>65.545000000000002</v>
      </c>
      <c r="C186" s="4">
        <v>1991</v>
      </c>
      <c r="D186" s="4">
        <v>2</v>
      </c>
      <c r="F186" s="3">
        <f t="shared" si="37"/>
        <v>2.9710490558990221</v>
      </c>
      <c r="H186" s="36"/>
    </row>
    <row r="187" spans="1:9">
      <c r="A187" s="4" t="s">
        <v>187</v>
      </c>
      <c r="B187" s="30">
        <v>66.057000000000002</v>
      </c>
      <c r="C187" s="4">
        <v>1991</v>
      </c>
      <c r="D187" s="4">
        <v>3</v>
      </c>
      <c r="E187" s="3">
        <f>(B187/B183-1)*100</f>
        <v>3.2786116322701675</v>
      </c>
      <c r="F187" s="3">
        <f t="shared" si="37"/>
        <v>3.1613729716515326</v>
      </c>
      <c r="H187" s="36"/>
    </row>
    <row r="188" spans="1:9">
      <c r="A188" s="4" t="s">
        <v>188</v>
      </c>
      <c r="B188" s="30">
        <v>66.448999999999998</v>
      </c>
      <c r="C188" s="4">
        <v>1991</v>
      </c>
      <c r="D188" s="4">
        <v>4</v>
      </c>
      <c r="F188" s="3">
        <f t="shared" si="37"/>
        <v>2.3949205993680778</v>
      </c>
      <c r="G188" s="24">
        <f>AVERAGE(B185:B188)</f>
        <v>65.779499999999999</v>
      </c>
      <c r="H188" s="36">
        <f t="shared" ref="H188" si="50">(G188/G184-1)*100</f>
        <v>3.375686570330716</v>
      </c>
      <c r="I188" s="4" t="str">
        <f>LEFT(A188,4)</f>
        <v>1991</v>
      </c>
    </row>
    <row r="189" spans="1:9">
      <c r="A189" s="4" t="s">
        <v>189</v>
      </c>
      <c r="B189" s="30">
        <v>66.695999999999998</v>
      </c>
      <c r="C189" s="4">
        <v>1992</v>
      </c>
      <c r="D189" s="4">
        <v>1</v>
      </c>
      <c r="F189" s="3">
        <f t="shared" si="37"/>
        <v>1.4951654053540597</v>
      </c>
      <c r="H189" s="36"/>
    </row>
    <row r="190" spans="1:9">
      <c r="A190" s="4" t="s">
        <v>190</v>
      </c>
      <c r="B190" s="30">
        <v>67.096999999999994</v>
      </c>
      <c r="C190" s="4">
        <v>1992</v>
      </c>
      <c r="D190" s="4">
        <v>2</v>
      </c>
      <c r="F190" s="3">
        <f t="shared" si="37"/>
        <v>2.426717935526268</v>
      </c>
      <c r="H190" s="36"/>
    </row>
    <row r="191" spans="1:9">
      <c r="A191" s="4" t="s">
        <v>191</v>
      </c>
      <c r="B191" s="30">
        <v>67.424999999999997</v>
      </c>
      <c r="C191" s="4">
        <v>1992</v>
      </c>
      <c r="D191" s="4">
        <v>3</v>
      </c>
      <c r="E191" s="3">
        <f>(B191/B187-1)*100</f>
        <v>2.0709387347290997</v>
      </c>
      <c r="F191" s="3">
        <f t="shared" si="37"/>
        <v>1.9697629565769148</v>
      </c>
      <c r="H191" s="36"/>
    </row>
    <row r="192" spans="1:9">
      <c r="A192" s="4" t="s">
        <v>192</v>
      </c>
      <c r="B192" s="30">
        <v>67.888999999999996</v>
      </c>
      <c r="C192" s="4">
        <v>1992</v>
      </c>
      <c r="D192" s="4">
        <v>4</v>
      </c>
      <c r="F192" s="3">
        <f t="shared" si="37"/>
        <v>2.7812336039845231</v>
      </c>
      <c r="G192" s="24">
        <f>AVERAGE(B189:B192)</f>
        <v>67.276750000000007</v>
      </c>
      <c r="H192" s="36">
        <f t="shared" ref="H192" si="51">(G192/G188-1)*100</f>
        <v>2.276165066624114</v>
      </c>
      <c r="I192" s="4" t="str">
        <f>LEFT(A192,4)</f>
        <v>1992</v>
      </c>
    </row>
    <row r="193" spans="1:9">
      <c r="A193" s="4" t="s">
        <v>193</v>
      </c>
      <c r="B193" s="30">
        <v>68.27</v>
      </c>
      <c r="C193" s="4">
        <v>1993</v>
      </c>
      <c r="D193" s="4">
        <v>1</v>
      </c>
      <c r="F193" s="3">
        <f t="shared" si="37"/>
        <v>2.2638090591916793</v>
      </c>
      <c r="H193" s="36"/>
    </row>
    <row r="194" spans="1:9">
      <c r="A194" s="4" t="s">
        <v>194</v>
      </c>
      <c r="B194" s="30">
        <v>68.676000000000002</v>
      </c>
      <c r="C194" s="4">
        <v>1993</v>
      </c>
      <c r="D194" s="4">
        <v>2</v>
      </c>
      <c r="F194" s="3">
        <f t="shared" si="37"/>
        <v>2.4000942614747167</v>
      </c>
      <c r="H194" s="36"/>
    </row>
    <row r="195" spans="1:9">
      <c r="A195" s="4" t="s">
        <v>195</v>
      </c>
      <c r="B195" s="30">
        <v>69.084000000000003</v>
      </c>
      <c r="C195" s="4">
        <v>1993</v>
      </c>
      <c r="D195" s="4">
        <v>3</v>
      </c>
      <c r="E195" s="3">
        <f>(B195/B191-1)*100</f>
        <v>2.4605116796440507</v>
      </c>
      <c r="F195" s="3">
        <f t="shared" si="37"/>
        <v>2.3976368860977315</v>
      </c>
      <c r="H195" s="36"/>
    </row>
    <row r="196" spans="1:9">
      <c r="A196" s="4" t="s">
        <v>196</v>
      </c>
      <c r="B196" s="30">
        <v>69.460999999999999</v>
      </c>
      <c r="C196" s="4">
        <v>1993</v>
      </c>
      <c r="D196" s="4">
        <v>4</v>
      </c>
      <c r="F196" s="3">
        <f t="shared" si="37"/>
        <v>2.2007830840779619</v>
      </c>
      <c r="G196" s="24">
        <f>AVERAGE(B193:B196)</f>
        <v>68.872749999999996</v>
      </c>
      <c r="H196" s="36">
        <f t="shared" ref="H196" si="52">(G196/G192-1)*100</f>
        <v>2.3722905758675861</v>
      </c>
      <c r="I196" s="4" t="str">
        <f>LEFT(A196,4)</f>
        <v>1993</v>
      </c>
    </row>
    <row r="197" spans="1:9">
      <c r="A197" s="4" t="s">
        <v>197</v>
      </c>
      <c r="B197" s="30">
        <v>69.793000000000006</v>
      </c>
      <c r="C197" s="4">
        <v>1994</v>
      </c>
      <c r="D197" s="4">
        <v>1</v>
      </c>
      <c r="F197" s="3">
        <f t="shared" si="37"/>
        <v>1.9256150334590716</v>
      </c>
      <c r="H197" s="36"/>
    </row>
    <row r="198" spans="1:9">
      <c r="A198" s="4" t="s">
        <v>198</v>
      </c>
      <c r="B198" s="30">
        <v>70.13</v>
      </c>
      <c r="C198" s="4">
        <v>1994</v>
      </c>
      <c r="D198" s="4">
        <v>2</v>
      </c>
      <c r="F198" s="3">
        <f t="shared" si="37"/>
        <v>1.9454598942049817</v>
      </c>
      <c r="H198" s="36"/>
    </row>
    <row r="199" spans="1:9">
      <c r="A199" s="4" t="s">
        <v>199</v>
      </c>
      <c r="B199" s="30">
        <v>70.531999999999996</v>
      </c>
      <c r="C199" s="4">
        <v>1994</v>
      </c>
      <c r="D199" s="4">
        <v>3</v>
      </c>
      <c r="E199" s="3">
        <f>(B199/B195-1)*100</f>
        <v>2.0959990735915701</v>
      </c>
      <c r="F199" s="3">
        <f t="shared" si="37"/>
        <v>2.3126750408938301</v>
      </c>
      <c r="H199" s="36"/>
    </row>
    <row r="200" spans="1:9">
      <c r="A200" s="4" t="s">
        <v>200</v>
      </c>
      <c r="B200" s="30">
        <v>70.915000000000006</v>
      </c>
      <c r="C200" s="4">
        <v>1994</v>
      </c>
      <c r="D200" s="4">
        <v>4</v>
      </c>
      <c r="F200" s="3">
        <f t="shared" si="37"/>
        <v>2.1898198563107041</v>
      </c>
      <c r="G200" s="24">
        <f>AVERAGE(B197:B200)</f>
        <v>70.342500000000001</v>
      </c>
      <c r="H200" s="36">
        <f t="shared" ref="H200" si="53">(G200/G196-1)*100</f>
        <v>2.1340080075211265</v>
      </c>
      <c r="I200" s="4" t="str">
        <f>LEFT(A200,4)</f>
        <v>1994</v>
      </c>
    </row>
    <row r="201" spans="1:9">
      <c r="A201" s="4" t="s">
        <v>201</v>
      </c>
      <c r="B201" s="30">
        <v>71.3</v>
      </c>
      <c r="C201" s="4">
        <v>1995</v>
      </c>
      <c r="D201" s="4">
        <v>1</v>
      </c>
      <c r="F201" s="3">
        <f t="shared" si="37"/>
        <v>2.189362648955151</v>
      </c>
      <c r="H201" s="36"/>
    </row>
    <row r="202" spans="1:9">
      <c r="A202" s="4" t="s">
        <v>202</v>
      </c>
      <c r="B202" s="30">
        <v>71.641999999999996</v>
      </c>
      <c r="C202" s="4">
        <v>1995</v>
      </c>
      <c r="D202" s="4">
        <v>2</v>
      </c>
      <c r="F202" s="3">
        <f t="shared" ref="F202:F216" si="54">((B202/B201)^4-1)*100</f>
        <v>1.9325023914723127</v>
      </c>
      <c r="H202" s="36"/>
    </row>
    <row r="203" spans="1:9">
      <c r="A203" s="4" t="s">
        <v>203</v>
      </c>
      <c r="B203" s="30">
        <v>71.995000000000005</v>
      </c>
      <c r="C203" s="4">
        <v>1995</v>
      </c>
      <c r="D203" s="4">
        <v>3</v>
      </c>
      <c r="E203" s="3">
        <f>(B203/B199-1)*100</f>
        <v>2.0742358078602807</v>
      </c>
      <c r="F203" s="3">
        <f t="shared" si="54"/>
        <v>1.9855256639432772</v>
      </c>
      <c r="H203" s="36"/>
    </row>
    <row r="204" spans="1:9">
      <c r="A204" s="4" t="s">
        <v>204</v>
      </c>
      <c r="B204" s="30">
        <v>72.341999999999999</v>
      </c>
      <c r="C204" s="4">
        <v>1995</v>
      </c>
      <c r="D204" s="4">
        <v>4</v>
      </c>
      <c r="F204" s="3">
        <f t="shared" si="54"/>
        <v>1.9418946630475054</v>
      </c>
      <c r="G204" s="24">
        <f>AVERAGE(B201:B204)</f>
        <v>71.819749999999999</v>
      </c>
      <c r="H204" s="36">
        <f t="shared" ref="H204" si="55">(G204/G200-1)*100</f>
        <v>2.1000817429007945</v>
      </c>
      <c r="I204" s="4" t="str">
        <f>LEFT(A204,4)</f>
        <v>1995</v>
      </c>
    </row>
    <row r="205" spans="1:9">
      <c r="A205" s="4" t="s">
        <v>205</v>
      </c>
      <c r="B205" s="30">
        <v>72.69</v>
      </c>
      <c r="C205" s="4">
        <v>1996</v>
      </c>
      <c r="D205" s="4">
        <v>1</v>
      </c>
      <c r="F205" s="3">
        <f t="shared" si="54"/>
        <v>1.9381224465588209</v>
      </c>
      <c r="H205" s="36"/>
    </row>
    <row r="206" spans="1:9">
      <c r="A206" s="4" t="s">
        <v>206</v>
      </c>
      <c r="B206" s="30">
        <v>72.991</v>
      </c>
      <c r="C206" s="4">
        <v>1996</v>
      </c>
      <c r="D206" s="4">
        <v>2</v>
      </c>
      <c r="F206" s="3">
        <f t="shared" si="54"/>
        <v>1.6666654028532291</v>
      </c>
      <c r="H206" s="36"/>
    </row>
    <row r="207" spans="1:9">
      <c r="A207" s="4" t="s">
        <v>207</v>
      </c>
      <c r="B207" s="30">
        <v>73.23</v>
      </c>
      <c r="C207" s="4">
        <v>1996</v>
      </c>
      <c r="D207" s="4">
        <v>3</v>
      </c>
      <c r="E207" s="3">
        <f>(B207/B203-1)*100</f>
        <v>1.7153969025626825</v>
      </c>
      <c r="F207" s="3">
        <f t="shared" si="54"/>
        <v>1.3161974952896838</v>
      </c>
      <c r="H207" s="36"/>
    </row>
    <row r="208" spans="1:9">
      <c r="A208" s="4" t="s">
        <v>208</v>
      </c>
      <c r="B208" s="30">
        <v>73.620999999999995</v>
      </c>
      <c r="C208" s="4">
        <v>1996</v>
      </c>
      <c r="D208" s="4">
        <v>4</v>
      </c>
      <c r="F208" s="3">
        <f t="shared" si="54"/>
        <v>2.1529028305120379</v>
      </c>
      <c r="G208" s="24">
        <f>AVERAGE(B205:B208)</f>
        <v>73.132999999999996</v>
      </c>
      <c r="H208" s="36">
        <f t="shared" ref="H208" si="56">(G208/G204-1)*100</f>
        <v>1.8285360224729263</v>
      </c>
      <c r="I208" s="4" t="str">
        <f>LEFT(A208,4)</f>
        <v>1996</v>
      </c>
    </row>
    <row r="209" spans="1:9">
      <c r="A209" s="4" t="s">
        <v>209</v>
      </c>
      <c r="B209" s="30">
        <v>74.06</v>
      </c>
      <c r="C209" s="4">
        <v>1997</v>
      </c>
      <c r="D209" s="4">
        <v>1</v>
      </c>
      <c r="F209" s="3">
        <f t="shared" si="54"/>
        <v>2.4066081700401254</v>
      </c>
      <c r="H209" s="36"/>
    </row>
    <row r="210" spans="1:9">
      <c r="A210" s="4" t="s">
        <v>210</v>
      </c>
      <c r="B210" s="30">
        <v>74.209999999999994</v>
      </c>
      <c r="C210" s="4">
        <v>1997</v>
      </c>
      <c r="D210" s="4">
        <v>2</v>
      </c>
      <c r="F210" s="3">
        <f t="shared" si="54"/>
        <v>0.81261856453851422</v>
      </c>
      <c r="H210" s="36"/>
    </row>
    <row r="211" spans="1:9">
      <c r="A211" s="4" t="s">
        <v>211</v>
      </c>
      <c r="B211" s="30">
        <v>74.531999999999996</v>
      </c>
      <c r="C211" s="4">
        <v>1997</v>
      </c>
      <c r="D211" s="4">
        <v>3</v>
      </c>
      <c r="E211" s="3">
        <f>(B211/B207-1)*100</f>
        <v>1.7779598525194507</v>
      </c>
      <c r="F211" s="3">
        <f t="shared" si="54"/>
        <v>1.7469442082718611</v>
      </c>
      <c r="H211" s="36"/>
    </row>
    <row r="212" spans="1:9">
      <c r="A212" s="4" t="s">
        <v>212</v>
      </c>
      <c r="B212" s="30">
        <v>74.777000000000001</v>
      </c>
      <c r="C212" s="4">
        <v>1997</v>
      </c>
      <c r="D212" s="4">
        <v>4</v>
      </c>
      <c r="F212" s="3">
        <f t="shared" si="54"/>
        <v>1.3213690103142994</v>
      </c>
      <c r="G212" s="24">
        <f>AVERAGE(B209:B212)</f>
        <v>74.394749999999988</v>
      </c>
      <c r="H212" s="36">
        <f t="shared" ref="H212" si="57">(G212/G208-1)*100</f>
        <v>1.7252813367426345</v>
      </c>
      <c r="I212" s="4" t="str">
        <f>LEFT(A212,4)</f>
        <v>1997</v>
      </c>
    </row>
    <row r="213" spans="1:9">
      <c r="A213" s="4" t="s">
        <v>213</v>
      </c>
      <c r="B213" s="30">
        <v>74.887</v>
      </c>
      <c r="C213" s="4">
        <v>1998</v>
      </c>
      <c r="D213" s="4">
        <v>1</v>
      </c>
      <c r="F213" s="3">
        <f t="shared" si="54"/>
        <v>0.58971587421627891</v>
      </c>
      <c r="H213" s="36"/>
    </row>
    <row r="214" spans="1:9">
      <c r="A214" s="4" t="s">
        <v>214</v>
      </c>
      <c r="B214" s="30">
        <v>75.063000000000002</v>
      </c>
      <c r="C214" s="4">
        <v>1998</v>
      </c>
      <c r="D214" s="4">
        <v>2</v>
      </c>
      <c r="F214" s="3">
        <f t="shared" si="54"/>
        <v>0.94340233963996489</v>
      </c>
      <c r="H214" s="36"/>
    </row>
    <row r="215" spans="1:9">
      <c r="A215" s="4" t="s">
        <v>215</v>
      </c>
      <c r="B215" s="30">
        <v>75.385999999999996</v>
      </c>
      <c r="C215" s="4">
        <v>1998</v>
      </c>
      <c r="D215" s="4">
        <v>3</v>
      </c>
      <c r="E215" s="3">
        <f>(B215/B211-1)*100</f>
        <v>1.145816562013624</v>
      </c>
      <c r="F215" s="3">
        <f t="shared" si="54"/>
        <v>1.7323625004535437</v>
      </c>
      <c r="H215" s="36"/>
    </row>
    <row r="216" spans="1:9">
      <c r="A216" s="4" t="s">
        <v>216</v>
      </c>
      <c r="B216" s="30">
        <v>75.593000000000004</v>
      </c>
      <c r="C216" s="4">
        <v>1998</v>
      </c>
      <c r="D216" s="4">
        <v>4</v>
      </c>
      <c r="F216" s="3">
        <f t="shared" si="54"/>
        <v>1.1028793346313348</v>
      </c>
      <c r="G216" s="24">
        <f>AVERAGE(B213:B216)</f>
        <v>75.232249999999993</v>
      </c>
      <c r="H216" s="36">
        <f t="shared" ref="H216" si="58">(G216/G212-1)*100</f>
        <v>1.1257514811193081</v>
      </c>
      <c r="I216" s="4" t="str">
        <f t="shared" ref="I216" si="59">LEFT(A216,4)</f>
        <v>1998</v>
      </c>
    </row>
    <row r="217" spans="1:9">
      <c r="A217" s="4" t="str">
        <f>CONCATENATE(C217,"Q",D217)</f>
        <v>1999Q1</v>
      </c>
      <c r="B217" s="41">
        <v>75.834999999999994</v>
      </c>
      <c r="C217" s="4">
        <f>C213+1</f>
        <v>1999</v>
      </c>
      <c r="D217" s="4">
        <f>D213</f>
        <v>1</v>
      </c>
    </row>
    <row r="218" spans="1:9">
      <c r="A218" s="4" t="str">
        <f t="shared" ref="A218:A281" si="60">CONCATENATE(C218,"Q",D218)</f>
        <v>1999Q2</v>
      </c>
      <c r="B218" s="41">
        <v>76.122</v>
      </c>
      <c r="C218" s="4">
        <f>C214+1</f>
        <v>1999</v>
      </c>
      <c r="D218" s="4">
        <f>D214</f>
        <v>2</v>
      </c>
    </row>
    <row r="219" spans="1:9">
      <c r="A219" s="4" t="str">
        <f t="shared" si="60"/>
        <v>1999Q3</v>
      </c>
      <c r="B219" s="41">
        <v>76.393000000000001</v>
      </c>
      <c r="C219" s="4">
        <f>C215+1</f>
        <v>1999</v>
      </c>
      <c r="D219" s="4">
        <f>D215</f>
        <v>3</v>
      </c>
      <c r="E219" s="3">
        <f t="shared" ref="E219" si="61">(B219/B215-1)*100</f>
        <v>1.3357917915793438</v>
      </c>
    </row>
    <row r="220" spans="1:9">
      <c r="A220" s="4" t="str">
        <f t="shared" si="60"/>
        <v>1999Q4</v>
      </c>
      <c r="B220" s="41">
        <v>76.814999999999998</v>
      </c>
      <c r="C220" s="4">
        <f>C216+1</f>
        <v>1999</v>
      </c>
      <c r="D220" s="4">
        <f>D216</f>
        <v>4</v>
      </c>
    </row>
    <row r="221" spans="1:9">
      <c r="A221" s="4" t="str">
        <f t="shared" si="60"/>
        <v>2000Q1</v>
      </c>
      <c r="B221" s="41">
        <v>77.325000000000003</v>
      </c>
      <c r="C221" s="4">
        <f t="shared" ref="C221:C280" si="62">C217+1</f>
        <v>2000</v>
      </c>
      <c r="D221" s="4">
        <f t="shared" ref="D221:D280" si="63">D217</f>
        <v>1</v>
      </c>
    </row>
    <row r="222" spans="1:9">
      <c r="A222" s="4" t="str">
        <f t="shared" si="60"/>
        <v>2000Q2</v>
      </c>
      <c r="B222" s="41">
        <v>77.807000000000002</v>
      </c>
      <c r="C222" s="4">
        <f t="shared" si="62"/>
        <v>2000</v>
      </c>
      <c r="D222" s="4">
        <f t="shared" si="63"/>
        <v>2</v>
      </c>
    </row>
    <row r="223" spans="1:9">
      <c r="A223" s="4" t="str">
        <f t="shared" si="60"/>
        <v>2000Q3</v>
      </c>
      <c r="B223" s="41">
        <v>78.263000000000005</v>
      </c>
      <c r="C223" s="4">
        <f t="shared" si="62"/>
        <v>2000</v>
      </c>
      <c r="D223" s="4">
        <f t="shared" si="63"/>
        <v>3</v>
      </c>
      <c r="E223" s="3">
        <f t="shared" ref="E223" si="64">(B223/B219-1)*100</f>
        <v>2.4478682601809076</v>
      </c>
    </row>
    <row r="224" spans="1:9">
      <c r="A224" s="4" t="str">
        <f t="shared" si="60"/>
        <v>2000Q4</v>
      </c>
      <c r="B224" s="41">
        <v>78.688000000000002</v>
      </c>
      <c r="C224" s="4">
        <f t="shared" si="62"/>
        <v>2000</v>
      </c>
      <c r="D224" s="4">
        <f t="shared" si="63"/>
        <v>4</v>
      </c>
    </row>
    <row r="225" spans="1:5">
      <c r="A225" s="4" t="str">
        <f t="shared" si="60"/>
        <v>2001Q1</v>
      </c>
      <c r="B225" s="41">
        <v>79.203999999999994</v>
      </c>
      <c r="C225" s="4">
        <f t="shared" si="62"/>
        <v>2001</v>
      </c>
      <c r="D225" s="4">
        <f t="shared" si="63"/>
        <v>1</v>
      </c>
    </row>
    <row r="226" spans="1:5">
      <c r="A226" s="4" t="str">
        <f t="shared" si="60"/>
        <v>2001Q2</v>
      </c>
      <c r="B226" s="41">
        <v>79.683000000000007</v>
      </c>
      <c r="C226" s="4">
        <f t="shared" si="62"/>
        <v>2001</v>
      </c>
      <c r="D226" s="4">
        <f t="shared" si="63"/>
        <v>2</v>
      </c>
    </row>
    <row r="227" spans="1:5">
      <c r="A227" s="4" t="str">
        <f t="shared" si="60"/>
        <v>2001Q3</v>
      </c>
      <c r="B227" s="41">
        <v>79.995999999999995</v>
      </c>
      <c r="C227" s="4">
        <f t="shared" si="62"/>
        <v>2001</v>
      </c>
      <c r="D227" s="4">
        <f t="shared" si="63"/>
        <v>3</v>
      </c>
      <c r="E227" s="3">
        <f t="shared" ref="E227" si="65">(B227/B223-1)*100</f>
        <v>2.2143286099433723</v>
      </c>
    </row>
    <row r="228" spans="1:5">
      <c r="A228" s="4" t="str">
        <f t="shared" si="60"/>
        <v>2001Q4</v>
      </c>
      <c r="B228" s="41">
        <v>80.245000000000005</v>
      </c>
      <c r="C228" s="4">
        <f t="shared" si="62"/>
        <v>2001</v>
      </c>
      <c r="D228" s="4">
        <f t="shared" si="63"/>
        <v>4</v>
      </c>
    </row>
    <row r="229" spans="1:5">
      <c r="A229" s="4" t="str">
        <f t="shared" si="60"/>
        <v>2002Q1</v>
      </c>
      <c r="B229" s="41">
        <v>80.504000000000005</v>
      </c>
      <c r="C229" s="4">
        <f t="shared" si="62"/>
        <v>2002</v>
      </c>
      <c r="D229" s="4">
        <f t="shared" si="63"/>
        <v>1</v>
      </c>
    </row>
    <row r="230" spans="1:5">
      <c r="A230" s="4" t="str">
        <f t="shared" si="60"/>
        <v>2002Q2</v>
      </c>
      <c r="B230" s="41">
        <v>80.783000000000001</v>
      </c>
      <c r="C230" s="4">
        <f t="shared" si="62"/>
        <v>2002</v>
      </c>
      <c r="D230" s="4">
        <f t="shared" si="63"/>
        <v>2</v>
      </c>
    </row>
    <row r="231" spans="1:5">
      <c r="A231" s="4" t="str">
        <f t="shared" si="60"/>
        <v>2002Q3</v>
      </c>
      <c r="B231" s="41">
        <v>81.171999999999997</v>
      </c>
      <c r="C231" s="4">
        <f t="shared" si="62"/>
        <v>2002</v>
      </c>
      <c r="D231" s="4">
        <f t="shared" si="63"/>
        <v>3</v>
      </c>
      <c r="E231" s="3">
        <f t="shared" ref="E231" si="66">(B231/B227-1)*100</f>
        <v>1.4700735036751844</v>
      </c>
    </row>
    <row r="232" spans="1:5">
      <c r="A232" s="4" t="str">
        <f t="shared" si="60"/>
        <v>2002Q4</v>
      </c>
      <c r="B232" s="41">
        <v>81.638000000000005</v>
      </c>
      <c r="C232" s="4">
        <f t="shared" si="62"/>
        <v>2002</v>
      </c>
      <c r="D232" s="4">
        <f t="shared" si="63"/>
        <v>4</v>
      </c>
    </row>
    <row r="233" spans="1:5">
      <c r="A233" s="4" t="str">
        <f t="shared" si="60"/>
        <v>2003Q1</v>
      </c>
      <c r="B233" s="41">
        <v>82.045000000000002</v>
      </c>
      <c r="C233" s="4">
        <f t="shared" si="62"/>
        <v>2003</v>
      </c>
      <c r="D233" s="4">
        <f t="shared" si="63"/>
        <v>1</v>
      </c>
    </row>
    <row r="234" spans="1:5">
      <c r="A234" s="4" t="str">
        <f t="shared" si="60"/>
        <v>2003Q2</v>
      </c>
      <c r="B234" s="41">
        <v>82.328000000000003</v>
      </c>
      <c r="C234" s="4">
        <f t="shared" si="62"/>
        <v>2003</v>
      </c>
      <c r="D234" s="4">
        <f t="shared" si="63"/>
        <v>2</v>
      </c>
    </row>
    <row r="235" spans="1:5">
      <c r="A235" s="4" t="str">
        <f t="shared" si="60"/>
        <v>2003Q3</v>
      </c>
      <c r="B235" s="41">
        <v>82.796000000000006</v>
      </c>
      <c r="C235" s="4">
        <f t="shared" si="62"/>
        <v>2003</v>
      </c>
      <c r="D235" s="4">
        <f t="shared" si="63"/>
        <v>3</v>
      </c>
      <c r="E235" s="3">
        <f t="shared" ref="E235" si="67">(B235/B231-1)*100</f>
        <v>2.0006898930665873</v>
      </c>
    </row>
    <row r="236" spans="1:5">
      <c r="A236" s="4" t="str">
        <f t="shared" si="60"/>
        <v>2003Q4</v>
      </c>
      <c r="B236" s="41">
        <v>83.305999999999997</v>
      </c>
      <c r="C236" s="4">
        <f t="shared" si="62"/>
        <v>2003</v>
      </c>
      <c r="D236" s="4">
        <f t="shared" si="63"/>
        <v>4</v>
      </c>
    </row>
    <row r="237" spans="1:5">
      <c r="A237" s="4" t="str">
        <f t="shared" si="60"/>
        <v>2004Q1</v>
      </c>
      <c r="B237" s="41">
        <v>83.894999999999996</v>
      </c>
      <c r="C237" s="4">
        <f t="shared" si="62"/>
        <v>2004</v>
      </c>
      <c r="D237" s="4">
        <f t="shared" si="63"/>
        <v>1</v>
      </c>
    </row>
    <row r="238" spans="1:5">
      <c r="A238" s="4" t="str">
        <f t="shared" si="60"/>
        <v>2004Q2</v>
      </c>
      <c r="B238" s="41">
        <v>84.569000000000003</v>
      </c>
      <c r="C238" s="4">
        <f t="shared" si="62"/>
        <v>2004</v>
      </c>
      <c r="D238" s="4">
        <f t="shared" si="63"/>
        <v>2</v>
      </c>
    </row>
    <row r="239" spans="1:5">
      <c r="A239" s="4" t="str">
        <f t="shared" si="60"/>
        <v>2004Q3</v>
      </c>
      <c r="B239" s="41">
        <v>85.111999999999995</v>
      </c>
      <c r="C239" s="4">
        <f t="shared" si="62"/>
        <v>2004</v>
      </c>
      <c r="D239" s="4">
        <f t="shared" si="63"/>
        <v>3</v>
      </c>
      <c r="E239" s="3">
        <f t="shared" ref="E239" si="68">(B239/B235-1)*100</f>
        <v>2.797236581477347</v>
      </c>
    </row>
    <row r="240" spans="1:5">
      <c r="A240" s="4" t="str">
        <f t="shared" si="60"/>
        <v>2004Q4</v>
      </c>
      <c r="B240" s="41">
        <v>85.77</v>
      </c>
      <c r="C240" s="4">
        <f t="shared" si="62"/>
        <v>2004</v>
      </c>
      <c r="D240" s="4">
        <f t="shared" si="63"/>
        <v>4</v>
      </c>
    </row>
    <row r="241" spans="1:5">
      <c r="A241" s="4" t="str">
        <f t="shared" si="60"/>
        <v>2005Q1</v>
      </c>
      <c r="B241" s="41">
        <v>86.453000000000003</v>
      </c>
      <c r="C241" s="4">
        <f t="shared" si="62"/>
        <v>2005</v>
      </c>
      <c r="D241" s="4">
        <f t="shared" si="63"/>
        <v>1</v>
      </c>
    </row>
    <row r="242" spans="1:5">
      <c r="A242" s="4" t="str">
        <f t="shared" si="60"/>
        <v>2005Q2</v>
      </c>
      <c r="B242" s="41">
        <v>87.081999999999994</v>
      </c>
      <c r="C242" s="4">
        <f t="shared" si="62"/>
        <v>2005</v>
      </c>
      <c r="D242" s="4">
        <f t="shared" si="63"/>
        <v>2</v>
      </c>
    </row>
    <row r="243" spans="1:5">
      <c r="A243" s="4" t="str">
        <f t="shared" si="60"/>
        <v>2005Q3</v>
      </c>
      <c r="B243" s="41">
        <v>87.873999999999995</v>
      </c>
      <c r="C243" s="4">
        <f t="shared" si="62"/>
        <v>2005</v>
      </c>
      <c r="D243" s="4">
        <f t="shared" si="63"/>
        <v>3</v>
      </c>
      <c r="E243" s="3">
        <f t="shared" ref="E243" si="69">(B243/B239-1)*100</f>
        <v>3.245135821035805</v>
      </c>
    </row>
    <row r="244" spans="1:5">
      <c r="A244" s="4" t="str">
        <f t="shared" si="60"/>
        <v>2005Q4</v>
      </c>
      <c r="B244" s="41">
        <v>88.584999999999994</v>
      </c>
      <c r="C244" s="4">
        <f t="shared" si="62"/>
        <v>2005</v>
      </c>
      <c r="D244" s="4">
        <f t="shared" si="63"/>
        <v>4</v>
      </c>
    </row>
    <row r="245" spans="1:5">
      <c r="A245" s="4" t="str">
        <f t="shared" si="60"/>
        <v>2006Q1</v>
      </c>
      <c r="B245" s="41">
        <v>89.209000000000003</v>
      </c>
      <c r="C245" s="4">
        <f t="shared" si="62"/>
        <v>2006</v>
      </c>
      <c r="D245" s="4">
        <f t="shared" si="63"/>
        <v>1</v>
      </c>
    </row>
    <row r="246" spans="1:5">
      <c r="A246" s="4" t="str">
        <f t="shared" si="60"/>
        <v>2006Q2</v>
      </c>
      <c r="B246" s="41">
        <v>90</v>
      </c>
      <c r="C246" s="4">
        <f t="shared" si="62"/>
        <v>2006</v>
      </c>
      <c r="D246" s="4">
        <f t="shared" si="63"/>
        <v>2</v>
      </c>
    </row>
    <row r="247" spans="1:5">
      <c r="A247" s="4" t="str">
        <f t="shared" si="60"/>
        <v>2006Q3</v>
      </c>
      <c r="B247" s="41">
        <v>90.628</v>
      </c>
      <c r="C247" s="4">
        <f t="shared" si="62"/>
        <v>2006</v>
      </c>
      <c r="D247" s="4">
        <f t="shared" si="63"/>
        <v>3</v>
      </c>
      <c r="E247" s="3">
        <f t="shared" ref="E247" si="70">(B247/B243-1)*100</f>
        <v>3.1340328197191569</v>
      </c>
    </row>
    <row r="248" spans="1:5">
      <c r="A248" s="4" t="str">
        <f t="shared" si="60"/>
        <v>2006Q4</v>
      </c>
      <c r="B248" s="41">
        <v>90.966999999999999</v>
      </c>
      <c r="C248" s="4">
        <f t="shared" si="62"/>
        <v>2006</v>
      </c>
      <c r="D248" s="4">
        <f t="shared" si="63"/>
        <v>4</v>
      </c>
    </row>
    <row r="249" spans="1:5">
      <c r="A249" s="4" t="str">
        <f t="shared" si="60"/>
        <v>2007Q1</v>
      </c>
      <c r="B249" s="41">
        <v>91.838999999999999</v>
      </c>
      <c r="C249" s="4">
        <f t="shared" si="62"/>
        <v>2007</v>
      </c>
      <c r="D249" s="4">
        <f t="shared" si="63"/>
        <v>1</v>
      </c>
    </row>
    <row r="250" spans="1:5">
      <c r="A250" s="4" t="str">
        <f t="shared" si="60"/>
        <v>2007Q2</v>
      </c>
      <c r="B250" s="41">
        <v>92.453000000000003</v>
      </c>
      <c r="C250" s="4">
        <f t="shared" si="62"/>
        <v>2007</v>
      </c>
      <c r="D250" s="4">
        <f t="shared" si="63"/>
        <v>2</v>
      </c>
    </row>
    <row r="251" spans="1:5">
      <c r="A251" s="4" t="str">
        <f t="shared" si="60"/>
        <v>2007Q3</v>
      </c>
      <c r="B251" s="41">
        <v>92.933000000000007</v>
      </c>
      <c r="C251" s="4">
        <f t="shared" si="62"/>
        <v>2007</v>
      </c>
      <c r="D251" s="4">
        <f t="shared" si="63"/>
        <v>3</v>
      </c>
      <c r="E251" s="3">
        <f t="shared" ref="E251" si="71">(B251/B247-1)*100</f>
        <v>2.5433640817407399</v>
      </c>
    </row>
    <row r="252" spans="1:5">
      <c r="A252" s="4" t="str">
        <f t="shared" si="60"/>
        <v>2007Q4</v>
      </c>
      <c r="B252" s="41">
        <v>93.326999999999998</v>
      </c>
      <c r="C252" s="4">
        <f t="shared" si="62"/>
        <v>2007</v>
      </c>
      <c r="D252" s="4">
        <f t="shared" si="63"/>
        <v>4</v>
      </c>
    </row>
    <row r="253" spans="1:5">
      <c r="A253" s="4" t="str">
        <f t="shared" si="60"/>
        <v>2008Q1</v>
      </c>
      <c r="B253" s="41">
        <v>93.655000000000001</v>
      </c>
      <c r="C253" s="4">
        <f t="shared" si="62"/>
        <v>2008</v>
      </c>
      <c r="D253" s="4">
        <f t="shared" si="63"/>
        <v>1</v>
      </c>
    </row>
    <row r="254" spans="1:5">
      <c r="A254" s="4" t="str">
        <f t="shared" si="60"/>
        <v>2008Q2</v>
      </c>
      <c r="B254" s="41">
        <v>94.13</v>
      </c>
      <c r="C254" s="4">
        <f t="shared" si="62"/>
        <v>2008</v>
      </c>
      <c r="D254" s="4">
        <f t="shared" si="63"/>
        <v>2</v>
      </c>
    </row>
    <row r="255" spans="1:5">
      <c r="A255" s="4" t="str">
        <f t="shared" si="60"/>
        <v>2008Q3</v>
      </c>
      <c r="B255" s="41">
        <v>94.84</v>
      </c>
      <c r="C255" s="4">
        <f t="shared" si="62"/>
        <v>2008</v>
      </c>
      <c r="D255" s="4">
        <f t="shared" si="63"/>
        <v>3</v>
      </c>
      <c r="E255" s="3">
        <f t="shared" ref="E255" si="72">(B255/B251-1)*100</f>
        <v>2.0520159684934258</v>
      </c>
    </row>
    <row r="256" spans="1:5">
      <c r="A256" s="4" t="str">
        <f t="shared" si="60"/>
        <v>2008Q4</v>
      </c>
      <c r="B256" s="41">
        <v>95.064999999999998</v>
      </c>
      <c r="C256" s="4">
        <f t="shared" si="62"/>
        <v>2008</v>
      </c>
      <c r="D256" s="4">
        <f t="shared" si="63"/>
        <v>4</v>
      </c>
    </row>
    <row r="257" spans="1:5">
      <c r="A257" s="4" t="str">
        <f t="shared" si="60"/>
        <v>2009Q1</v>
      </c>
      <c r="B257" s="41">
        <v>95.018000000000001</v>
      </c>
      <c r="C257" s="4">
        <f t="shared" si="62"/>
        <v>2009</v>
      </c>
      <c r="D257" s="4">
        <f t="shared" si="63"/>
        <v>1</v>
      </c>
    </row>
    <row r="258" spans="1:5">
      <c r="A258" s="4" t="str">
        <f t="shared" si="60"/>
        <v>2009Q2</v>
      </c>
      <c r="B258" s="41">
        <v>94.852000000000004</v>
      </c>
      <c r="C258" s="4">
        <f t="shared" si="62"/>
        <v>2009</v>
      </c>
      <c r="D258" s="4">
        <f t="shared" si="63"/>
        <v>2</v>
      </c>
    </row>
    <row r="259" spans="1:5">
      <c r="A259" s="4" t="str">
        <f t="shared" si="60"/>
        <v>2009Q3</v>
      </c>
      <c r="B259" s="41">
        <v>94.953999999999994</v>
      </c>
      <c r="C259" s="4">
        <f t="shared" si="62"/>
        <v>2009</v>
      </c>
      <c r="D259" s="4">
        <f t="shared" si="63"/>
        <v>3</v>
      </c>
      <c r="E259" s="3">
        <f t="shared" ref="E259" si="73">(B259/B255-1)*100</f>
        <v>0.12020244622521492</v>
      </c>
    </row>
    <row r="260" spans="1:5">
      <c r="A260" s="4" t="str">
        <f t="shared" si="60"/>
        <v>2009Q4</v>
      </c>
      <c r="B260" s="41">
        <v>95.266999999999996</v>
      </c>
      <c r="C260" s="4">
        <f t="shared" si="62"/>
        <v>2009</v>
      </c>
      <c r="D260" s="4">
        <f t="shared" si="63"/>
        <v>4</v>
      </c>
    </row>
    <row r="261" spans="1:5">
      <c r="A261" s="4" t="str">
        <f t="shared" si="60"/>
        <v>2010Q1</v>
      </c>
      <c r="B261" s="41">
        <v>95.525999999999996</v>
      </c>
      <c r="C261" s="4">
        <f t="shared" si="62"/>
        <v>2010</v>
      </c>
      <c r="D261" s="4">
        <f t="shared" si="63"/>
        <v>1</v>
      </c>
    </row>
    <row r="262" spans="1:5">
      <c r="A262" s="4" t="str">
        <f t="shared" si="60"/>
        <v>2010Q2</v>
      </c>
      <c r="B262" s="41">
        <v>95.992000000000004</v>
      </c>
      <c r="C262" s="4">
        <f t="shared" si="62"/>
        <v>2010</v>
      </c>
      <c r="D262" s="4">
        <f t="shared" si="63"/>
        <v>2</v>
      </c>
    </row>
    <row r="263" spans="1:5">
      <c r="A263" s="4" t="str">
        <f t="shared" si="60"/>
        <v>2010Q3</v>
      </c>
      <c r="B263" s="41">
        <v>96.281999999999996</v>
      </c>
      <c r="C263" s="4">
        <f t="shared" si="62"/>
        <v>2010</v>
      </c>
      <c r="D263" s="4">
        <f t="shared" si="63"/>
        <v>3</v>
      </c>
      <c r="E263" s="3">
        <f t="shared" ref="E263" si="74">(B263/B259-1)*100</f>
        <v>1.3985719400973151</v>
      </c>
    </row>
    <row r="264" spans="1:5">
      <c r="A264" s="4" t="str">
        <f t="shared" si="60"/>
        <v>2010Q4</v>
      </c>
      <c r="B264" s="41">
        <v>96.846000000000004</v>
      </c>
      <c r="C264" s="4">
        <f t="shared" si="62"/>
        <v>2010</v>
      </c>
      <c r="D264" s="4">
        <f t="shared" si="63"/>
        <v>4</v>
      </c>
    </row>
    <row r="265" spans="1:5">
      <c r="A265" s="4" t="str">
        <f t="shared" si="60"/>
        <v>2011Q1</v>
      </c>
      <c r="B265" s="41">
        <v>97.346000000000004</v>
      </c>
      <c r="C265" s="4">
        <f t="shared" si="62"/>
        <v>2011</v>
      </c>
      <c r="D265" s="4">
        <f t="shared" si="63"/>
        <v>1</v>
      </c>
    </row>
    <row r="266" spans="1:5">
      <c r="A266" s="4" t="str">
        <f t="shared" si="60"/>
        <v>2011Q2</v>
      </c>
      <c r="B266" s="41">
        <v>97.989000000000004</v>
      </c>
      <c r="C266" s="4">
        <f t="shared" si="62"/>
        <v>2011</v>
      </c>
      <c r="D266" s="4">
        <f t="shared" si="63"/>
        <v>2</v>
      </c>
    </row>
    <row r="267" spans="1:5">
      <c r="A267" s="4" t="str">
        <f t="shared" si="60"/>
        <v>2011Q3</v>
      </c>
      <c r="B267" s="41">
        <v>98.594999999999999</v>
      </c>
      <c r="C267" s="4">
        <f t="shared" si="62"/>
        <v>2011</v>
      </c>
      <c r="D267" s="4">
        <f t="shared" si="63"/>
        <v>3</v>
      </c>
      <c r="E267" s="3">
        <f t="shared" ref="E267" si="75">(B267/B263-1)*100</f>
        <v>2.4023181903159552</v>
      </c>
    </row>
    <row r="268" spans="1:5">
      <c r="A268" s="4" t="str">
        <f t="shared" si="60"/>
        <v>2011Q4</v>
      </c>
      <c r="B268" s="41">
        <v>98.713999999999999</v>
      </c>
      <c r="C268" s="4">
        <f t="shared" si="62"/>
        <v>2011</v>
      </c>
      <c r="D268" s="4">
        <f t="shared" si="63"/>
        <v>4</v>
      </c>
    </row>
    <row r="269" spans="1:5">
      <c r="A269" s="4" t="str">
        <f t="shared" si="60"/>
        <v>2012Q1</v>
      </c>
      <c r="B269" s="41">
        <v>99.313000000000002</v>
      </c>
      <c r="C269" s="4">
        <f t="shared" si="62"/>
        <v>2012</v>
      </c>
      <c r="D269" s="4">
        <f t="shared" si="63"/>
        <v>1</v>
      </c>
    </row>
    <row r="270" spans="1:5">
      <c r="A270" s="4" t="str">
        <f t="shared" si="60"/>
        <v>2012Q2</v>
      </c>
      <c r="B270" s="41">
        <v>99.712999999999994</v>
      </c>
      <c r="C270" s="4">
        <f t="shared" si="62"/>
        <v>2012</v>
      </c>
      <c r="D270" s="4">
        <f t="shared" si="63"/>
        <v>2</v>
      </c>
    </row>
    <row r="271" spans="1:5">
      <c r="A271" s="4" t="str">
        <f t="shared" si="60"/>
        <v>2012Q3</v>
      </c>
      <c r="B271" s="41">
        <v>100.23</v>
      </c>
      <c r="C271" s="4">
        <f t="shared" si="62"/>
        <v>2012</v>
      </c>
      <c r="D271" s="4">
        <f t="shared" si="63"/>
        <v>3</v>
      </c>
      <c r="E271" s="3">
        <f t="shared" ref="E271" si="76">(B271/B267-1)*100</f>
        <v>1.6582991023885718</v>
      </c>
    </row>
    <row r="272" spans="1:5">
      <c r="A272" s="4" t="str">
        <f t="shared" si="60"/>
        <v>2012Q4</v>
      </c>
      <c r="B272" s="41">
        <v>100.738</v>
      </c>
      <c r="C272" s="4">
        <f t="shared" si="62"/>
        <v>2012</v>
      </c>
      <c r="D272" s="4">
        <f t="shared" si="63"/>
        <v>4</v>
      </c>
    </row>
    <row r="273" spans="1:5">
      <c r="A273" s="4" t="str">
        <f t="shared" si="60"/>
        <v>2013Q1</v>
      </c>
      <c r="B273" s="41">
        <v>101.14100000000001</v>
      </c>
      <c r="C273" s="4">
        <f t="shared" si="62"/>
        <v>2013</v>
      </c>
      <c r="D273" s="4">
        <f t="shared" si="63"/>
        <v>1</v>
      </c>
    </row>
    <row r="274" spans="1:5">
      <c r="A274" s="4" t="str">
        <f t="shared" si="60"/>
        <v>2013Q2</v>
      </c>
      <c r="B274" s="41">
        <v>101.428</v>
      </c>
      <c r="C274" s="4">
        <f t="shared" si="62"/>
        <v>2013</v>
      </c>
      <c r="D274" s="4">
        <f t="shared" si="63"/>
        <v>2</v>
      </c>
    </row>
    <row r="275" spans="1:5">
      <c r="A275" s="4" t="str">
        <f t="shared" si="60"/>
        <v>2013Q3</v>
      </c>
      <c r="B275" s="41">
        <v>101.90600000000001</v>
      </c>
      <c r="C275" s="4">
        <f t="shared" si="62"/>
        <v>2013</v>
      </c>
      <c r="D275" s="4">
        <f t="shared" si="63"/>
        <v>3</v>
      </c>
      <c r="E275" s="3">
        <f t="shared" ref="E275" si="77">(B275/B271-1)*100</f>
        <v>1.6721540456948958</v>
      </c>
    </row>
    <row r="276" spans="1:5">
      <c r="A276" s="4" t="str">
        <f t="shared" si="60"/>
        <v>2013Q4</v>
      </c>
      <c r="B276" s="41">
        <v>102.515</v>
      </c>
      <c r="C276" s="4">
        <f t="shared" si="62"/>
        <v>2013</v>
      </c>
      <c r="D276" s="4">
        <f t="shared" si="63"/>
        <v>4</v>
      </c>
    </row>
    <row r="277" spans="1:5">
      <c r="A277" s="4" t="str">
        <f t="shared" si="60"/>
        <v>2014Q1</v>
      </c>
      <c r="B277" s="41">
        <v>102.94199999999999</v>
      </c>
      <c r="C277" s="4">
        <f t="shared" si="62"/>
        <v>2014</v>
      </c>
      <c r="D277" s="4">
        <f t="shared" si="63"/>
        <v>1</v>
      </c>
    </row>
    <row r="278" spans="1:5">
      <c r="A278" s="4" t="str">
        <f t="shared" si="60"/>
        <v>2014Q2</v>
      </c>
      <c r="B278" s="41">
        <v>103.52500000000001</v>
      </c>
      <c r="C278" s="4">
        <f t="shared" si="62"/>
        <v>2014</v>
      </c>
      <c r="D278" s="4">
        <f t="shared" si="63"/>
        <v>2</v>
      </c>
    </row>
    <row r="279" spans="1:5">
      <c r="A279" s="4" t="str">
        <f t="shared" si="60"/>
        <v>2014Q3</v>
      </c>
      <c r="B279" s="41">
        <v>103.977</v>
      </c>
      <c r="C279" s="4">
        <f t="shared" si="62"/>
        <v>2014</v>
      </c>
      <c r="D279" s="4">
        <f t="shared" si="63"/>
        <v>3</v>
      </c>
      <c r="E279" s="3">
        <f t="shared" ref="E279" si="78">(B279/B275-1)*100</f>
        <v>2.0322650285557353</v>
      </c>
    </row>
    <row r="280" spans="1:5">
      <c r="A280" s="4" t="str">
        <f t="shared" si="60"/>
        <v>2014Q4</v>
      </c>
      <c r="B280" s="41">
        <v>104.15</v>
      </c>
      <c r="C280" s="4">
        <f t="shared" si="62"/>
        <v>2014</v>
      </c>
      <c r="D280" s="4">
        <f t="shared" si="63"/>
        <v>4</v>
      </c>
    </row>
    <row r="281" spans="1:5">
      <c r="A281" s="4" t="str">
        <f t="shared" si="60"/>
        <v>2015Q1</v>
      </c>
      <c r="B281" s="41">
        <v>104.113</v>
      </c>
      <c r="C281" s="4">
        <f>C277+1</f>
        <v>2015</v>
      </c>
      <c r="D281" s="4">
        <f>D277</f>
        <v>1</v>
      </c>
    </row>
    <row r="282" spans="1:5">
      <c r="A282" s="4" t="str">
        <f t="shared" ref="A282:A307" si="79">CONCATENATE(C282,"Q",D282)</f>
        <v>2015Q2</v>
      </c>
      <c r="B282" s="41">
        <v>104.67700000000001</v>
      </c>
      <c r="C282" s="4">
        <f>C278+1</f>
        <v>2015</v>
      </c>
      <c r="D282" s="4">
        <f>D278</f>
        <v>2</v>
      </c>
    </row>
    <row r="283" spans="1:5">
      <c r="A283" s="4" t="str">
        <f t="shared" si="79"/>
        <v>2015Q3</v>
      </c>
      <c r="B283" s="41">
        <v>104.989</v>
      </c>
      <c r="C283" s="4">
        <f>C279+1</f>
        <v>2015</v>
      </c>
      <c r="D283" s="4">
        <f>D279</f>
        <v>3</v>
      </c>
      <c r="E283" s="3">
        <f t="shared" ref="E283" si="80">(B283/B279-1)*100</f>
        <v>0.97329217038384375</v>
      </c>
    </row>
    <row r="284" spans="1:5">
      <c r="A284" s="4" t="str">
        <f t="shared" si="79"/>
        <v>2015Q4</v>
      </c>
      <c r="B284" s="41">
        <v>104.979</v>
      </c>
      <c r="C284" s="4">
        <f>C280+1</f>
        <v>2015</v>
      </c>
      <c r="D284" s="4">
        <f>D280</f>
        <v>4</v>
      </c>
    </row>
    <row r="285" spans="1:5">
      <c r="A285" s="4" t="str">
        <f t="shared" si="79"/>
        <v>2016Q1</v>
      </c>
      <c r="B285" s="41">
        <v>104.895</v>
      </c>
      <c r="C285" s="4">
        <f t="shared" ref="C285:C302" si="81">C281+1</f>
        <v>2016</v>
      </c>
      <c r="D285" s="4">
        <f t="shared" ref="D285:D302" si="82">D281</f>
        <v>1</v>
      </c>
    </row>
    <row r="286" spans="1:5">
      <c r="A286" s="4" t="str">
        <f t="shared" si="79"/>
        <v>2016Q2</v>
      </c>
      <c r="B286" s="41">
        <v>105.636</v>
      </c>
      <c r="C286" s="4">
        <f t="shared" si="81"/>
        <v>2016</v>
      </c>
      <c r="D286" s="4">
        <f t="shared" si="82"/>
        <v>2</v>
      </c>
    </row>
    <row r="287" spans="1:5">
      <c r="A287" s="4" t="str">
        <f t="shared" si="79"/>
        <v>2016Q3</v>
      </c>
      <c r="B287" s="41">
        <v>105.929</v>
      </c>
      <c r="C287" s="4">
        <f t="shared" si="81"/>
        <v>2016</v>
      </c>
      <c r="D287" s="4">
        <f t="shared" si="82"/>
        <v>3</v>
      </c>
      <c r="E287" s="3">
        <f t="shared" ref="E287" si="83">(B287/B283-1)*100</f>
        <v>0.89533189191248752</v>
      </c>
    </row>
    <row r="288" spans="1:5">
      <c r="A288" s="4" t="str">
        <f t="shared" si="79"/>
        <v>2016Q4</v>
      </c>
      <c r="B288" s="41">
        <v>106.48699999999999</v>
      </c>
      <c r="C288" s="4">
        <f t="shared" si="81"/>
        <v>2016</v>
      </c>
      <c r="D288" s="4">
        <f t="shared" si="82"/>
        <v>4</v>
      </c>
    </row>
    <row r="289" spans="1:5">
      <c r="A289" s="4" t="str">
        <f t="shared" si="79"/>
        <v>2017Q1</v>
      </c>
      <c r="B289" s="41">
        <v>107.038</v>
      </c>
      <c r="C289" s="4">
        <f t="shared" si="81"/>
        <v>2017</v>
      </c>
      <c r="D289" s="4">
        <f t="shared" si="82"/>
        <v>1</v>
      </c>
    </row>
    <row r="290" spans="1:5">
      <c r="A290" s="4" t="str">
        <f t="shared" si="79"/>
        <v>2017Q2</v>
      </c>
      <c r="B290" s="41">
        <v>107.371</v>
      </c>
      <c r="C290" s="4">
        <f t="shared" si="81"/>
        <v>2017</v>
      </c>
      <c r="D290" s="4">
        <f t="shared" si="82"/>
        <v>2</v>
      </c>
    </row>
    <row r="291" spans="1:5">
      <c r="A291" s="4" t="str">
        <f t="shared" si="79"/>
        <v>2017Q3</v>
      </c>
      <c r="B291" s="41">
        <v>107.91</v>
      </c>
      <c r="C291" s="4">
        <f t="shared" si="81"/>
        <v>2017</v>
      </c>
      <c r="D291" s="4">
        <f t="shared" si="82"/>
        <v>3</v>
      </c>
      <c r="E291" s="3">
        <f t="shared" ref="E291" si="84">(B291/B287-1)*100</f>
        <v>1.8701205524455089</v>
      </c>
    </row>
    <row r="292" spans="1:5">
      <c r="A292" s="4" t="str">
        <f t="shared" si="79"/>
        <v>2017Q4</v>
      </c>
      <c r="B292" s="41">
        <v>108.65300000000001</v>
      </c>
      <c r="C292" s="4">
        <f t="shared" si="81"/>
        <v>2017</v>
      </c>
      <c r="D292" s="4">
        <f t="shared" si="82"/>
        <v>4</v>
      </c>
    </row>
    <row r="293" spans="1:5">
      <c r="A293" s="4" t="str">
        <f t="shared" si="79"/>
        <v>2018Q1</v>
      </c>
      <c r="B293" s="41">
        <v>109.32</v>
      </c>
      <c r="C293" s="4">
        <f t="shared" si="81"/>
        <v>2018</v>
      </c>
      <c r="D293" s="4">
        <f t="shared" si="82"/>
        <v>1</v>
      </c>
    </row>
    <row r="294" spans="1:5">
      <c r="A294" s="4" t="str">
        <f t="shared" si="79"/>
        <v>2018Q2</v>
      </c>
      <c r="B294" s="41">
        <v>110.258</v>
      </c>
      <c r="C294" s="4">
        <f t="shared" si="81"/>
        <v>2018</v>
      </c>
      <c r="D294" s="4">
        <f t="shared" si="82"/>
        <v>2</v>
      </c>
    </row>
    <row r="295" spans="1:5">
      <c r="A295" s="4" t="str">
        <f t="shared" si="79"/>
        <v>2018Q3</v>
      </c>
      <c r="B295" s="41">
        <v>110.629</v>
      </c>
      <c r="C295" s="4">
        <f t="shared" si="81"/>
        <v>2018</v>
      </c>
      <c r="D295" s="4">
        <f t="shared" si="82"/>
        <v>3</v>
      </c>
      <c r="E295" s="3">
        <f t="shared" ref="E295" si="85">(B295/B291-1)*100</f>
        <v>2.519692336206103</v>
      </c>
    </row>
    <row r="296" spans="1:5">
      <c r="A296" s="4" t="str">
        <f t="shared" si="79"/>
        <v>2018Q4</v>
      </c>
      <c r="B296" s="41">
        <v>111.13200000000001</v>
      </c>
      <c r="C296" s="4">
        <f t="shared" si="81"/>
        <v>2018</v>
      </c>
      <c r="D296" s="4">
        <f t="shared" si="82"/>
        <v>4</v>
      </c>
    </row>
    <row r="297" spans="1:5">
      <c r="A297" s="4" t="str">
        <f t="shared" si="79"/>
        <v>2019Q1</v>
      </c>
      <c r="B297" s="41">
        <v>111.562</v>
      </c>
      <c r="C297" s="4">
        <f t="shared" si="81"/>
        <v>2019</v>
      </c>
      <c r="D297" s="4">
        <f t="shared" si="82"/>
        <v>1</v>
      </c>
    </row>
    <row r="298" spans="1:5">
      <c r="A298" s="4" t="str">
        <f t="shared" si="79"/>
        <v>2019Q2</v>
      </c>
      <c r="B298" s="41">
        <v>112.184</v>
      </c>
      <c r="C298" s="4">
        <f t="shared" si="81"/>
        <v>2019</v>
      </c>
      <c r="D298" s="4">
        <f t="shared" si="82"/>
        <v>2</v>
      </c>
    </row>
    <row r="299" spans="1:5">
      <c r="A299" s="4" t="str">
        <f t="shared" si="79"/>
        <v>2019Q3</v>
      </c>
      <c r="B299" s="41">
        <v>112.55</v>
      </c>
      <c r="C299" s="4">
        <f t="shared" si="81"/>
        <v>2019</v>
      </c>
      <c r="D299" s="4">
        <f t="shared" si="82"/>
        <v>3</v>
      </c>
      <c r="E299" s="3">
        <f t="shared" ref="E299" si="86">(B299/B295-1)*100</f>
        <v>1.7364343888130573</v>
      </c>
    </row>
    <row r="300" spans="1:5">
      <c r="A300" s="4" t="str">
        <f t="shared" si="79"/>
        <v>2019Q4</v>
      </c>
      <c r="B300" s="41">
        <v>112.96299999999999</v>
      </c>
      <c r="C300" s="4">
        <f t="shared" si="81"/>
        <v>2019</v>
      </c>
      <c r="D300" s="4">
        <f t="shared" si="82"/>
        <v>4</v>
      </c>
    </row>
    <row r="301" spans="1:5">
      <c r="A301" s="4" t="str">
        <f t="shared" si="79"/>
        <v>2020Q1</v>
      </c>
      <c r="B301" s="41">
        <v>113.41800000000001</v>
      </c>
      <c r="C301" s="4">
        <f t="shared" si="81"/>
        <v>2020</v>
      </c>
      <c r="D301" s="4">
        <f t="shared" si="82"/>
        <v>1</v>
      </c>
    </row>
    <row r="302" spans="1:5">
      <c r="A302" s="4" t="str">
        <f t="shared" si="79"/>
        <v>2020Q2</v>
      </c>
      <c r="B302" s="41">
        <v>112.99299999999999</v>
      </c>
      <c r="C302" s="4">
        <f t="shared" si="81"/>
        <v>2020</v>
      </c>
      <c r="D302" s="4">
        <f t="shared" si="82"/>
        <v>2</v>
      </c>
    </row>
    <row r="303" spans="1:5">
      <c r="A303" s="4" t="str">
        <f t="shared" si="79"/>
        <v>2020Q3</v>
      </c>
      <c r="B303" s="41">
        <v>113.971</v>
      </c>
      <c r="C303" s="4">
        <f>C299+1</f>
        <v>2020</v>
      </c>
      <c r="D303" s="4">
        <f>D299</f>
        <v>3</v>
      </c>
      <c r="E303" s="3">
        <f t="shared" ref="E303" si="87">(B303/B299-1)*100</f>
        <v>1.2625499777876525</v>
      </c>
    </row>
    <row r="304" spans="1:5">
      <c r="A304" s="4" t="str">
        <f t="shared" si="79"/>
        <v>2020Q4</v>
      </c>
      <c r="B304" s="41">
        <v>114.69199999999999</v>
      </c>
      <c r="C304" s="4">
        <f>C300+1</f>
        <v>2020</v>
      </c>
      <c r="D304" s="4">
        <f>D300</f>
        <v>4</v>
      </c>
    </row>
    <row r="305" spans="1:5">
      <c r="A305" s="4" t="str">
        <f t="shared" si="79"/>
        <v>2021Q1</v>
      </c>
      <c r="B305" s="41">
        <v>116.12</v>
      </c>
      <c r="C305" s="4">
        <f>C301+1</f>
        <v>2021</v>
      </c>
      <c r="D305" s="4">
        <f>D301</f>
        <v>1</v>
      </c>
    </row>
    <row r="306" spans="1:5">
      <c r="A306" s="4" t="str">
        <f t="shared" si="79"/>
        <v>2021Q2</v>
      </c>
      <c r="B306" s="41">
        <v>117.922</v>
      </c>
      <c r="C306" s="4">
        <f>C302+1</f>
        <v>2021</v>
      </c>
      <c r="D306" s="4">
        <f>D302</f>
        <v>2</v>
      </c>
    </row>
    <row r="307" spans="1:5">
      <c r="A307" s="4" t="str">
        <f t="shared" si="79"/>
        <v>2021Q3</v>
      </c>
      <c r="B307" s="41">
        <v>119.712</v>
      </c>
      <c r="C307" s="4">
        <f t="shared" ref="C307" si="88">C303+1</f>
        <v>2021</v>
      </c>
      <c r="D307" s="4">
        <f t="shared" ref="D307" si="89">D303</f>
        <v>3</v>
      </c>
      <c r="E307" s="3">
        <f t="shared" ref="E307" si="90">(B307/B303-1)*100</f>
        <v>5.0372463170455628</v>
      </c>
    </row>
    <row r="308" spans="1:5">
      <c r="A308" s="48" t="s">
        <v>368</v>
      </c>
      <c r="B308" s="41">
        <v>121.708</v>
      </c>
      <c r="C308" s="4">
        <f>C304+1</f>
        <v>2021</v>
      </c>
      <c r="D308" s="4">
        <f>D304</f>
        <v>4</v>
      </c>
    </row>
    <row r="309" spans="1:5">
      <c r="A309" s="48" t="s">
        <v>369</v>
      </c>
      <c r="B309" s="41">
        <v>124.17400000000001</v>
      </c>
      <c r="C309" s="4">
        <f>C305+1</f>
        <v>2022</v>
      </c>
      <c r="D309" s="4">
        <f>D305</f>
        <v>1</v>
      </c>
    </row>
    <row r="310" spans="1:5">
      <c r="A310" s="48" t="s">
        <v>370</v>
      </c>
      <c r="B310" s="41">
        <v>126.907</v>
      </c>
      <c r="C310" s="4">
        <f>C306+1</f>
        <v>2022</v>
      </c>
      <c r="D310" s="4">
        <f>D306</f>
        <v>2</v>
      </c>
    </row>
    <row r="311" spans="1:5">
      <c r="A311" s="48" t="s">
        <v>371</v>
      </c>
      <c r="B311" s="41">
        <v>128.26900000000001</v>
      </c>
      <c r="C311" s="4">
        <f t="shared" ref="C311:C312" si="91">C307+1</f>
        <v>2022</v>
      </c>
      <c r="D311" s="4">
        <f t="shared" ref="D311" si="92">D307</f>
        <v>3</v>
      </c>
      <c r="E311" s="3">
        <f t="shared" ref="E311" si="93">(B311/B307-1)*100</f>
        <v>7.1479885057471382</v>
      </c>
    </row>
    <row r="312" spans="1:5">
      <c r="A312" s="51" t="s">
        <v>372</v>
      </c>
      <c r="B312" s="41">
        <v>129.381</v>
      </c>
      <c r="C312" s="4">
        <f t="shared" si="91"/>
        <v>2022</v>
      </c>
      <c r="D312" s="4">
        <v>4</v>
      </c>
    </row>
  </sheetData>
  <phoneticPr fontId="3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BA89-2F5E-41F0-9BB1-F120E8075828}">
  <dimension ref="A1:G315"/>
  <sheetViews>
    <sheetView zoomScale="80" zoomScaleNormal="80" workbookViewId="0"/>
  </sheetViews>
  <sheetFormatPr defaultColWidth="8.88671875" defaultRowHeight="13.2"/>
  <cols>
    <col min="1" max="256" width="20.6640625" style="13" customWidth="1"/>
    <col min="257" max="16384" width="8.88671875" style="13"/>
  </cols>
  <sheetData>
    <row r="1" spans="1:7">
      <c r="A1" s="13" t="s">
        <v>308</v>
      </c>
    </row>
    <row r="2" spans="1:7">
      <c r="A2" s="13" t="s">
        <v>309</v>
      </c>
    </row>
    <row r="3" spans="1:7">
      <c r="A3" s="13" t="s">
        <v>310</v>
      </c>
    </row>
    <row r="4" spans="1:7">
      <c r="A4" s="13" t="s">
        <v>311</v>
      </c>
    </row>
    <row r="5" spans="1:7">
      <c r="A5" s="13" t="s">
        <v>312</v>
      </c>
    </row>
    <row r="6" spans="1:7">
      <c r="A6" s="13" t="s">
        <v>313</v>
      </c>
    </row>
    <row r="8" spans="1:7">
      <c r="A8" s="13" t="s">
        <v>343</v>
      </c>
      <c r="B8" s="13" t="s">
        <v>361</v>
      </c>
    </row>
    <row r="10" spans="1:7">
      <c r="A10" s="13" t="s">
        <v>316</v>
      </c>
    </row>
    <row r="11" spans="1:7">
      <c r="A11" s="13" t="s">
        <v>315</v>
      </c>
      <c r="B11" s="13" t="s">
        <v>343</v>
      </c>
      <c r="C11" s="47" t="s">
        <v>307</v>
      </c>
      <c r="D11" s="47" t="s">
        <v>360</v>
      </c>
    </row>
    <row r="12" spans="1:7">
      <c r="A12" s="15">
        <v>17168</v>
      </c>
      <c r="B12" s="14">
        <v>11.926</v>
      </c>
    </row>
    <row r="13" spans="1:7">
      <c r="A13" s="15">
        <v>17258</v>
      </c>
      <c r="B13" s="14">
        <v>12.097</v>
      </c>
    </row>
    <row r="14" spans="1:7">
      <c r="A14" s="15">
        <v>17349</v>
      </c>
      <c r="B14" s="14">
        <v>12.302</v>
      </c>
    </row>
    <row r="15" spans="1:7">
      <c r="A15" s="15">
        <v>17441</v>
      </c>
      <c r="B15" s="14">
        <v>12.606</v>
      </c>
    </row>
    <row r="16" spans="1:7">
      <c r="A16" s="15">
        <v>17533</v>
      </c>
      <c r="B16" s="14">
        <v>12.706</v>
      </c>
      <c r="F16" s="47" t="s">
        <v>307</v>
      </c>
      <c r="G16" s="47" t="s">
        <v>360</v>
      </c>
    </row>
    <row r="17" spans="1:7">
      <c r="A17" s="15">
        <v>17624</v>
      </c>
      <c r="B17" s="14">
        <v>12.82</v>
      </c>
      <c r="C17" s="13">
        <f>YEAR(A17)</f>
        <v>1948</v>
      </c>
      <c r="D17" s="13">
        <f>(B17/B13-1)*100</f>
        <v>5.9766884351492244</v>
      </c>
      <c r="F17" s="13">
        <v>1948</v>
      </c>
      <c r="G17" s="16">
        <f>VLOOKUP(F17,C17:D314,2)</f>
        <v>5.9766884351492244</v>
      </c>
    </row>
    <row r="18" spans="1:7">
      <c r="A18" s="15">
        <v>17715</v>
      </c>
      <c r="B18" s="14">
        <v>13.055999999999999</v>
      </c>
      <c r="F18" s="13">
        <v>1949</v>
      </c>
      <c r="G18" s="16">
        <f t="shared" ref="G18:G81" si="0">VLOOKUP(F18,C18:D315,2)</f>
        <v>0.58502340093602445</v>
      </c>
    </row>
    <row r="19" spans="1:7">
      <c r="A19" s="15">
        <v>17807</v>
      </c>
      <c r="B19" s="14">
        <v>13.095000000000001</v>
      </c>
      <c r="F19" s="13">
        <v>1950</v>
      </c>
      <c r="G19" s="16">
        <f t="shared" si="0"/>
        <v>-0.25591314462969361</v>
      </c>
    </row>
    <row r="20" spans="1:7">
      <c r="A20" s="15">
        <v>17899</v>
      </c>
      <c r="B20" s="14">
        <v>13.025</v>
      </c>
      <c r="F20" s="13">
        <v>1951</v>
      </c>
      <c r="G20" s="16">
        <f t="shared" si="0"/>
        <v>8.5367749961125838</v>
      </c>
    </row>
    <row r="21" spans="1:7">
      <c r="A21" s="15">
        <v>17989</v>
      </c>
      <c r="B21" s="14">
        <v>12.895</v>
      </c>
      <c r="C21" s="13">
        <f>YEAR(A21)</f>
        <v>1949</v>
      </c>
      <c r="D21" s="13">
        <f>(B21/B17-1)*100</f>
        <v>0.58502340093602445</v>
      </c>
      <c r="F21" s="13">
        <v>1952</v>
      </c>
      <c r="G21" s="16">
        <f t="shared" si="0"/>
        <v>1.2822349570200453</v>
      </c>
    </row>
    <row r="22" spans="1:7">
      <c r="A22" s="15">
        <v>18080</v>
      </c>
      <c r="B22" s="14">
        <v>12.836</v>
      </c>
      <c r="F22" s="13">
        <v>1953</v>
      </c>
      <c r="G22" s="16">
        <f t="shared" si="0"/>
        <v>1.6196336374566966</v>
      </c>
    </row>
    <row r="23" spans="1:7">
      <c r="A23" s="15">
        <v>18172</v>
      </c>
      <c r="B23" s="14">
        <v>12.837</v>
      </c>
      <c r="F23" s="13">
        <v>1954</v>
      </c>
      <c r="G23" s="16">
        <f t="shared" si="0"/>
        <v>1.0161469933184897</v>
      </c>
    </row>
    <row r="24" spans="1:7">
      <c r="A24" s="15">
        <v>18264</v>
      </c>
      <c r="B24" s="14">
        <v>12.818</v>
      </c>
      <c r="F24" s="13">
        <v>1955</v>
      </c>
      <c r="G24" s="16">
        <f t="shared" si="0"/>
        <v>1.3090808874190563</v>
      </c>
    </row>
    <row r="25" spans="1:7">
      <c r="A25" s="15">
        <v>18354</v>
      </c>
      <c r="B25" s="14">
        <v>12.862</v>
      </c>
      <c r="C25" s="13">
        <f>YEAR(A25)</f>
        <v>1950</v>
      </c>
      <c r="D25" s="13">
        <f>(B25/B21-1)*100</f>
        <v>-0.25591314462969361</v>
      </c>
      <c r="F25" s="13">
        <v>1956</v>
      </c>
      <c r="G25" s="16">
        <f t="shared" si="0"/>
        <v>3.3256256800870521</v>
      </c>
    </row>
    <row r="26" spans="1:7">
      <c r="A26" s="15">
        <v>18445</v>
      </c>
      <c r="B26" s="14">
        <v>13.14</v>
      </c>
      <c r="F26" s="13">
        <v>1957</v>
      </c>
      <c r="G26" s="16">
        <f t="shared" si="0"/>
        <v>3.7714737049957314</v>
      </c>
    </row>
    <row r="27" spans="1:7">
      <c r="A27" s="15">
        <v>18537</v>
      </c>
      <c r="B27" s="14">
        <v>13.385999999999999</v>
      </c>
      <c r="F27" s="13">
        <v>1958</v>
      </c>
      <c r="G27" s="16">
        <f t="shared" si="0"/>
        <v>2.055055182037302</v>
      </c>
    </row>
    <row r="28" spans="1:7">
      <c r="A28" s="15">
        <v>18629</v>
      </c>
      <c r="B28" s="14">
        <v>13.868</v>
      </c>
      <c r="F28" s="13">
        <v>1959</v>
      </c>
      <c r="G28" s="16">
        <f t="shared" si="0"/>
        <v>1.485394655065253</v>
      </c>
    </row>
    <row r="29" spans="1:7">
      <c r="A29" s="15">
        <v>18719</v>
      </c>
      <c r="B29" s="14">
        <v>13.96</v>
      </c>
      <c r="C29" s="13">
        <f>YEAR(A29)</f>
        <v>1951</v>
      </c>
      <c r="D29" s="13">
        <f>(B29/B25-1)*100</f>
        <v>8.5367749961125838</v>
      </c>
      <c r="F29" s="13">
        <v>1960</v>
      </c>
      <c r="G29" s="16">
        <f t="shared" si="0"/>
        <v>1.4391573274542102</v>
      </c>
    </row>
    <row r="30" spans="1:7">
      <c r="A30" s="15">
        <v>18810</v>
      </c>
      <c r="B30" s="14">
        <v>13.968999999999999</v>
      </c>
      <c r="F30" s="13">
        <v>1961</v>
      </c>
      <c r="G30" s="16">
        <f t="shared" si="0"/>
        <v>1.0927312243419474</v>
      </c>
    </row>
    <row r="31" spans="1:7">
      <c r="A31" s="15">
        <v>18902</v>
      </c>
      <c r="B31" s="14">
        <v>14.128</v>
      </c>
      <c r="F31" s="13">
        <v>1962</v>
      </c>
      <c r="G31" s="16">
        <f t="shared" si="0"/>
        <v>1.2660495670349325</v>
      </c>
    </row>
    <row r="32" spans="1:7">
      <c r="A32" s="15">
        <v>18994</v>
      </c>
      <c r="B32" s="14">
        <v>14.122</v>
      </c>
      <c r="F32" s="13">
        <v>1963</v>
      </c>
      <c r="G32" s="16">
        <f t="shared" si="0"/>
        <v>1.0379194432977412</v>
      </c>
    </row>
    <row r="33" spans="1:7">
      <c r="A33" s="15">
        <v>19085</v>
      </c>
      <c r="B33" s="14">
        <v>14.138999999999999</v>
      </c>
      <c r="C33" s="13">
        <f>YEAR(A33)</f>
        <v>1952</v>
      </c>
      <c r="D33" s="13">
        <f>(B33/B29-1)*100</f>
        <v>1.2822349570200453</v>
      </c>
      <c r="F33" s="13">
        <v>1964</v>
      </c>
      <c r="G33" s="16">
        <f t="shared" si="0"/>
        <v>1.5000291834471602</v>
      </c>
    </row>
    <row r="34" spans="1:7">
      <c r="A34" s="15">
        <v>19176</v>
      </c>
      <c r="B34" s="14">
        <v>14.295999999999999</v>
      </c>
      <c r="F34" s="13">
        <v>1965</v>
      </c>
      <c r="G34" s="16">
        <f t="shared" si="0"/>
        <v>1.8343875790684194</v>
      </c>
    </row>
    <row r="35" spans="1:7">
      <c r="A35" s="15">
        <v>19268</v>
      </c>
      <c r="B35" s="14">
        <v>14.336</v>
      </c>
      <c r="F35" s="13">
        <v>1966</v>
      </c>
      <c r="G35" s="16">
        <f t="shared" si="0"/>
        <v>2.5636681913151493</v>
      </c>
    </row>
    <row r="36" spans="1:7">
      <c r="A36" s="15">
        <v>19360</v>
      </c>
      <c r="B36" s="14">
        <v>14.339</v>
      </c>
      <c r="F36" s="13">
        <v>1967</v>
      </c>
      <c r="G36" s="16">
        <f t="shared" si="0"/>
        <v>2.7528491989208925</v>
      </c>
    </row>
    <row r="37" spans="1:7">
      <c r="A37" s="15">
        <v>19450</v>
      </c>
      <c r="B37" s="14">
        <v>14.368</v>
      </c>
      <c r="C37" s="13">
        <f>YEAR(A37)</f>
        <v>1953</v>
      </c>
      <c r="D37" s="13">
        <f>(B37/B33-1)*100</f>
        <v>1.6196336374566966</v>
      </c>
      <c r="F37" s="13">
        <v>1968</v>
      </c>
      <c r="G37" s="16">
        <f t="shared" si="0"/>
        <v>4.3079890692814482</v>
      </c>
    </row>
    <row r="38" spans="1:7">
      <c r="A38" s="15">
        <v>19541</v>
      </c>
      <c r="B38" s="14">
        <v>14.428000000000001</v>
      </c>
      <c r="F38" s="13">
        <v>1969</v>
      </c>
      <c r="G38" s="16">
        <f t="shared" si="0"/>
        <v>4.7773154569271004</v>
      </c>
    </row>
    <row r="39" spans="1:7">
      <c r="A39" s="15">
        <v>19633</v>
      </c>
      <c r="B39" s="14">
        <v>14.455</v>
      </c>
      <c r="F39" s="13">
        <v>1970</v>
      </c>
      <c r="G39" s="16">
        <f t="shared" si="0"/>
        <v>5.6135706231308591</v>
      </c>
    </row>
    <row r="40" spans="1:7">
      <c r="A40" s="15">
        <v>19725</v>
      </c>
      <c r="B40" s="14">
        <v>14.500999999999999</v>
      </c>
      <c r="F40" s="13">
        <v>1971</v>
      </c>
      <c r="G40" s="16">
        <f t="shared" si="0"/>
        <v>5.0691672082443517</v>
      </c>
    </row>
    <row r="41" spans="1:7">
      <c r="A41" s="15">
        <v>19815</v>
      </c>
      <c r="B41" s="14">
        <v>14.513999999999999</v>
      </c>
      <c r="C41" s="13">
        <f>YEAR(A41)</f>
        <v>1954</v>
      </c>
      <c r="D41" s="13">
        <f>(B41/B37-1)*100</f>
        <v>1.0161469933184897</v>
      </c>
      <c r="F41" s="13">
        <v>1972</v>
      </c>
      <c r="G41" s="16">
        <f t="shared" si="0"/>
        <v>4.0558451886542279</v>
      </c>
    </row>
    <row r="42" spans="1:7">
      <c r="A42" s="15">
        <v>19906</v>
      </c>
      <c r="B42" s="14">
        <v>14.534000000000001</v>
      </c>
      <c r="F42" s="13">
        <v>1973</v>
      </c>
      <c r="G42" s="16">
        <f t="shared" si="0"/>
        <v>5.0271739130434812</v>
      </c>
    </row>
    <row r="43" spans="1:7">
      <c r="A43" s="15">
        <v>19998</v>
      </c>
      <c r="B43" s="14">
        <v>14.574</v>
      </c>
      <c r="F43" s="13">
        <v>1974</v>
      </c>
      <c r="G43" s="16">
        <f t="shared" si="0"/>
        <v>8.4290103492884896</v>
      </c>
    </row>
    <row r="44" spans="1:7">
      <c r="A44" s="15">
        <v>20090</v>
      </c>
      <c r="B44" s="14">
        <v>14.643000000000001</v>
      </c>
      <c r="F44" s="13">
        <v>1975</v>
      </c>
      <c r="G44" s="16">
        <f t="shared" si="0"/>
        <v>9.9735282055106076</v>
      </c>
    </row>
    <row r="45" spans="1:7">
      <c r="A45" s="15">
        <v>20180</v>
      </c>
      <c r="B45" s="14">
        <v>14.704000000000001</v>
      </c>
      <c r="C45" s="13">
        <f>YEAR(A45)</f>
        <v>1955</v>
      </c>
      <c r="D45" s="13">
        <f>(B45/B41-1)*100</f>
        <v>1.3090808874190563</v>
      </c>
      <c r="F45" s="13">
        <v>1976</v>
      </c>
      <c r="G45" s="16">
        <f t="shared" si="0"/>
        <v>5.6414429075128947</v>
      </c>
    </row>
    <row r="46" spans="1:7">
      <c r="A46" s="15">
        <v>20271</v>
      </c>
      <c r="B46" s="14">
        <v>14.807</v>
      </c>
      <c r="F46" s="47" t="s">
        <v>2</v>
      </c>
      <c r="G46" s="16">
        <f t="shared" si="0"/>
        <v>1.2965340179717622</v>
      </c>
    </row>
    <row r="47" spans="1:7">
      <c r="A47" s="15">
        <v>20363</v>
      </c>
      <c r="B47" s="14">
        <v>14.954000000000001</v>
      </c>
      <c r="F47" s="13">
        <v>1977</v>
      </c>
      <c r="G47" s="16">
        <f t="shared" si="0"/>
        <v>6.1747560511975497</v>
      </c>
    </row>
    <row r="48" spans="1:7">
      <c r="A48" s="15">
        <v>20455</v>
      </c>
      <c r="B48" s="14">
        <v>15.103</v>
      </c>
      <c r="F48" s="13">
        <v>1978</v>
      </c>
      <c r="G48" s="16">
        <f t="shared" si="0"/>
        <v>7.4210008056575072</v>
      </c>
    </row>
    <row r="49" spans="1:7">
      <c r="A49" s="15">
        <v>20546</v>
      </c>
      <c r="B49" s="14">
        <v>15.193</v>
      </c>
      <c r="C49" s="13">
        <f>YEAR(A49)</f>
        <v>1956</v>
      </c>
      <c r="D49" s="13">
        <f>(B49/B45-1)*100</f>
        <v>3.3256256800870521</v>
      </c>
      <c r="F49" s="13">
        <v>1979</v>
      </c>
      <c r="G49" s="16">
        <f t="shared" si="0"/>
        <v>8.7749999999999986</v>
      </c>
    </row>
    <row r="50" spans="1:7">
      <c r="A50" s="15">
        <v>20637</v>
      </c>
      <c r="B50" s="14">
        <v>15.382</v>
      </c>
      <c r="F50" s="13">
        <v>1980</v>
      </c>
      <c r="G50" s="16">
        <f t="shared" si="0"/>
        <v>8.8459868740264014</v>
      </c>
    </row>
    <row r="51" spans="1:7">
      <c r="A51" s="15">
        <v>20729</v>
      </c>
      <c r="B51" s="14">
        <v>15.445</v>
      </c>
      <c r="F51" s="13">
        <v>1981</v>
      </c>
      <c r="G51" s="16">
        <f t="shared" si="0"/>
        <v>9.4221429744504306</v>
      </c>
    </row>
    <row r="52" spans="1:7">
      <c r="A52" s="15">
        <v>20821</v>
      </c>
      <c r="B52" s="14">
        <v>15.656000000000001</v>
      </c>
      <c r="F52" s="13">
        <v>1982</v>
      </c>
      <c r="G52" s="16">
        <f t="shared" si="0"/>
        <v>5.9478119170651045</v>
      </c>
    </row>
    <row r="53" spans="1:7">
      <c r="A53" s="15">
        <v>20911</v>
      </c>
      <c r="B53" s="14">
        <v>15.766</v>
      </c>
      <c r="C53" s="13">
        <f>YEAR(A53)</f>
        <v>1957</v>
      </c>
      <c r="D53" s="13">
        <f>(B53/B49-1)*100</f>
        <v>3.7714737049957314</v>
      </c>
      <c r="F53" s="13">
        <v>1983</v>
      </c>
      <c r="G53" s="16">
        <f t="shared" si="0"/>
        <v>3.6549086272843256</v>
      </c>
    </row>
    <row r="54" spans="1:7">
      <c r="A54" s="15">
        <v>21002</v>
      </c>
      <c r="B54" s="14">
        <v>15.86</v>
      </c>
      <c r="F54" s="13">
        <v>1984</v>
      </c>
      <c r="G54" s="16">
        <f t="shared" si="0"/>
        <v>3.5631308694039188</v>
      </c>
    </row>
    <row r="55" spans="1:7">
      <c r="A55" s="15">
        <v>21094</v>
      </c>
      <c r="B55" s="14">
        <v>15.871</v>
      </c>
      <c r="F55" s="13">
        <v>1985</v>
      </c>
      <c r="G55" s="16">
        <f t="shared" si="0"/>
        <v>3.0163637734710758</v>
      </c>
    </row>
    <row r="56" spans="1:7">
      <c r="A56" s="15">
        <v>21186</v>
      </c>
      <c r="B56" s="14">
        <v>16.042999999999999</v>
      </c>
      <c r="F56" s="13">
        <v>1986</v>
      </c>
      <c r="G56" s="16">
        <f t="shared" si="0"/>
        <v>1.8739477344264621</v>
      </c>
    </row>
    <row r="57" spans="1:7">
      <c r="A57" s="15">
        <v>21276</v>
      </c>
      <c r="B57" s="14">
        <v>16.09</v>
      </c>
      <c r="C57" s="13">
        <f>YEAR(A57)</f>
        <v>1958</v>
      </c>
      <c r="D57" s="13">
        <f>(B57/B53-1)*100</f>
        <v>2.055055182037302</v>
      </c>
      <c r="F57" s="13">
        <v>1987</v>
      </c>
      <c r="G57" s="16">
        <f t="shared" si="0"/>
        <v>2.6801753251419091</v>
      </c>
    </row>
    <row r="58" spans="1:7">
      <c r="A58" s="15">
        <v>21367</v>
      </c>
      <c r="B58" s="14">
        <v>16.187999999999999</v>
      </c>
      <c r="F58" s="13">
        <v>1988</v>
      </c>
      <c r="G58" s="16">
        <f t="shared" si="0"/>
        <v>3.8033589923023303</v>
      </c>
    </row>
    <row r="59" spans="1:7">
      <c r="A59" s="15">
        <v>21459</v>
      </c>
      <c r="B59" s="14">
        <v>16.265000000000001</v>
      </c>
      <c r="F59" s="13">
        <v>1989</v>
      </c>
      <c r="G59" s="16">
        <f t="shared" si="0"/>
        <v>3.7668116088583226</v>
      </c>
    </row>
    <row r="60" spans="1:7">
      <c r="A60" s="15">
        <v>21551</v>
      </c>
      <c r="B60" s="14">
        <v>16.303000000000001</v>
      </c>
      <c r="F60" s="13">
        <v>1990</v>
      </c>
      <c r="G60" s="16">
        <f t="shared" si="0"/>
        <v>3.8395946011791526</v>
      </c>
    </row>
    <row r="61" spans="1:7">
      <c r="A61" s="15">
        <v>21641</v>
      </c>
      <c r="B61" s="14">
        <v>16.329000000000001</v>
      </c>
      <c r="C61" s="13">
        <f>YEAR(A61)</f>
        <v>1959</v>
      </c>
      <c r="D61" s="13">
        <f>(B61/B57-1)*100</f>
        <v>1.485394655065253</v>
      </c>
      <c r="F61" s="13">
        <v>1991</v>
      </c>
      <c r="G61" s="16">
        <f t="shared" si="0"/>
        <v>3.2987658955468957</v>
      </c>
    </row>
    <row r="62" spans="1:7">
      <c r="A62" s="15">
        <v>21732</v>
      </c>
      <c r="B62" s="14">
        <v>16.391999999999999</v>
      </c>
      <c r="F62" s="13">
        <v>1992</v>
      </c>
      <c r="G62" s="16">
        <f t="shared" si="0"/>
        <v>2.0668665394748764</v>
      </c>
    </row>
    <row r="63" spans="1:7">
      <c r="A63" s="15">
        <v>21824</v>
      </c>
      <c r="B63" s="14">
        <v>16.456</v>
      </c>
      <c r="F63" s="13">
        <v>1993</v>
      </c>
      <c r="G63" s="16">
        <f t="shared" si="0"/>
        <v>2.4567181449997921</v>
      </c>
    </row>
    <row r="64" spans="1:7">
      <c r="A64" s="15">
        <v>21916</v>
      </c>
      <c r="B64" s="14">
        <v>16.523</v>
      </c>
      <c r="F64" s="13">
        <v>1994</v>
      </c>
      <c r="G64" s="16">
        <f t="shared" si="0"/>
        <v>2.0937404978063512</v>
      </c>
    </row>
    <row r="65" spans="1:7">
      <c r="A65" s="15">
        <v>22007</v>
      </c>
      <c r="B65" s="14">
        <v>16.564</v>
      </c>
      <c r="C65" s="13">
        <f>YEAR(A65)</f>
        <v>1960</v>
      </c>
      <c r="D65" s="13">
        <f>(B65/B61-1)*100</f>
        <v>1.4391573274542102</v>
      </c>
      <c r="F65" s="13">
        <v>1995</v>
      </c>
      <c r="G65" s="16">
        <f t="shared" si="0"/>
        <v>2.0862584918237337</v>
      </c>
    </row>
    <row r="66" spans="1:7">
      <c r="A66" s="15">
        <v>22098</v>
      </c>
      <c r="B66" s="14">
        <v>16.622</v>
      </c>
      <c r="F66" s="13">
        <v>1996</v>
      </c>
      <c r="G66" s="16">
        <f t="shared" si="0"/>
        <v>1.7171436510141636</v>
      </c>
    </row>
    <row r="67" spans="1:7">
      <c r="A67" s="15">
        <v>22190</v>
      </c>
      <c r="B67" s="14">
        <v>16.670000000000002</v>
      </c>
      <c r="F67" s="13">
        <v>1997</v>
      </c>
      <c r="G67" s="16">
        <f t="shared" si="0"/>
        <v>1.7782998251748339</v>
      </c>
    </row>
    <row r="68" spans="1:7">
      <c r="A68" s="15">
        <v>22282</v>
      </c>
      <c r="B68" s="14">
        <v>16.706</v>
      </c>
      <c r="F68" s="13">
        <v>1998</v>
      </c>
      <c r="G68" s="16">
        <f t="shared" si="0"/>
        <v>1.150057704178864</v>
      </c>
    </row>
    <row r="69" spans="1:7">
      <c r="A69" s="15">
        <v>22372</v>
      </c>
      <c r="B69" s="14">
        <v>16.745000000000001</v>
      </c>
      <c r="C69" s="13">
        <f>YEAR(A69)</f>
        <v>1961</v>
      </c>
      <c r="D69" s="13">
        <f>(B69/B65-1)*100</f>
        <v>1.0927312243419474</v>
      </c>
      <c r="F69" s="13">
        <v>1999</v>
      </c>
      <c r="G69" s="16">
        <f t="shared" si="0"/>
        <v>1.3426202321724645</v>
      </c>
    </row>
    <row r="70" spans="1:7">
      <c r="A70" s="15">
        <v>22463</v>
      </c>
      <c r="B70" s="14">
        <v>16.789000000000001</v>
      </c>
      <c r="F70" s="13">
        <v>2000</v>
      </c>
      <c r="G70" s="16">
        <f t="shared" si="0"/>
        <v>2.4493696571405987</v>
      </c>
    </row>
    <row r="71" spans="1:7">
      <c r="A71" s="15">
        <v>22555</v>
      </c>
      <c r="B71" s="14">
        <v>16.841999999999999</v>
      </c>
      <c r="F71" s="13">
        <v>2001</v>
      </c>
      <c r="G71" s="16">
        <f t="shared" si="0"/>
        <v>2.2119144368627053</v>
      </c>
    </row>
    <row r="72" spans="1:7">
      <c r="A72" s="15">
        <v>22647</v>
      </c>
      <c r="B72" s="14">
        <v>16.928999999999998</v>
      </c>
      <c r="F72" s="13">
        <v>2002</v>
      </c>
      <c r="G72" s="16">
        <f t="shared" si="0"/>
        <v>1.4702021527960074</v>
      </c>
    </row>
    <row r="73" spans="1:7">
      <c r="A73" s="15">
        <v>22737</v>
      </c>
      <c r="B73" s="14">
        <v>16.957000000000001</v>
      </c>
      <c r="C73" s="13">
        <f>YEAR(A73)</f>
        <v>1962</v>
      </c>
      <c r="D73" s="13">
        <f>(B73/B69-1)*100</f>
        <v>1.2660495670349325</v>
      </c>
      <c r="F73" s="13">
        <v>2003</v>
      </c>
      <c r="G73" s="16">
        <f t="shared" si="0"/>
        <v>1.9996303825540407</v>
      </c>
    </row>
    <row r="74" spans="1:7">
      <c r="A74" s="15">
        <v>22828</v>
      </c>
      <c r="B74" s="14">
        <v>16.992999999999999</v>
      </c>
      <c r="F74" s="13">
        <v>2004</v>
      </c>
      <c r="G74" s="16">
        <f t="shared" si="0"/>
        <v>2.7987147895830455</v>
      </c>
    </row>
    <row r="75" spans="1:7">
      <c r="A75" s="15">
        <v>22920</v>
      </c>
      <c r="B75" s="14">
        <v>17.029</v>
      </c>
      <c r="F75" s="13">
        <v>2005</v>
      </c>
      <c r="G75" s="16">
        <f t="shared" si="0"/>
        <v>3.2477527759826152</v>
      </c>
    </row>
    <row r="76" spans="1:7">
      <c r="A76" s="15">
        <v>23012</v>
      </c>
      <c r="B76" s="14">
        <v>17.103000000000002</v>
      </c>
      <c r="F76" s="13">
        <v>2006</v>
      </c>
      <c r="G76" s="16">
        <f t="shared" si="0"/>
        <v>3.1353492130330229</v>
      </c>
    </row>
    <row r="77" spans="1:7">
      <c r="A77" s="15">
        <v>23102</v>
      </c>
      <c r="B77" s="14">
        <v>17.132999999999999</v>
      </c>
      <c r="C77" s="13">
        <f>YEAR(A77)</f>
        <v>1963</v>
      </c>
      <c r="D77" s="13">
        <f>(B77/B73-1)*100</f>
        <v>1.0379194432977412</v>
      </c>
      <c r="F77" s="13">
        <v>2007</v>
      </c>
      <c r="G77" s="16">
        <f t="shared" si="0"/>
        <v>2.5423728813559254</v>
      </c>
    </row>
    <row r="78" spans="1:7">
      <c r="A78" s="15">
        <v>23193</v>
      </c>
      <c r="B78" s="14">
        <v>17.155999999999999</v>
      </c>
      <c r="F78" s="13">
        <v>2008</v>
      </c>
      <c r="G78" s="16">
        <f t="shared" si="0"/>
        <v>2.0661157024793431</v>
      </c>
    </row>
    <row r="79" spans="1:7">
      <c r="A79" s="15">
        <v>23285</v>
      </c>
      <c r="B79" s="14">
        <v>17.295000000000002</v>
      </c>
      <c r="F79" s="13">
        <v>2009</v>
      </c>
      <c r="G79" s="16">
        <f t="shared" si="0"/>
        <v>0.10648616734143523</v>
      </c>
    </row>
    <row r="80" spans="1:7">
      <c r="A80" s="15">
        <v>23377</v>
      </c>
      <c r="B80" s="14">
        <v>17.349</v>
      </c>
      <c r="F80" s="13">
        <v>2010</v>
      </c>
      <c r="G80" s="16">
        <f t="shared" si="0"/>
        <v>1.3986455886844551</v>
      </c>
    </row>
    <row r="81" spans="1:7">
      <c r="A81" s="15">
        <v>23468</v>
      </c>
      <c r="B81" s="14">
        <v>17.39</v>
      </c>
      <c r="C81" s="13">
        <f>YEAR(A81)</f>
        <v>1964</v>
      </c>
      <c r="D81" s="13">
        <f>(B81/B77-1)*100</f>
        <v>1.5000291834471602</v>
      </c>
      <c r="F81" s="13">
        <v>2011</v>
      </c>
      <c r="G81" s="16">
        <f t="shared" si="0"/>
        <v>2.4076362994276845</v>
      </c>
    </row>
    <row r="82" spans="1:7">
      <c r="A82" s="15">
        <v>23559</v>
      </c>
      <c r="B82" s="14">
        <v>17.459</v>
      </c>
      <c r="F82" s="13">
        <v>2012</v>
      </c>
      <c r="G82" s="16">
        <f t="shared" ref="G82:G92" si="1">VLOOKUP(F82,C82:D379,2)</f>
        <v>1.6562706019574991</v>
      </c>
    </row>
    <row r="83" spans="1:7">
      <c r="A83" s="15">
        <v>23651</v>
      </c>
      <c r="B83" s="14">
        <v>17.539000000000001</v>
      </c>
      <c r="F83" s="13">
        <v>2013</v>
      </c>
      <c r="G83" s="16">
        <f t="shared" si="1"/>
        <v>1.6701919623258954</v>
      </c>
    </row>
    <row r="84" spans="1:7">
      <c r="A84" s="15">
        <v>23743</v>
      </c>
      <c r="B84" s="14">
        <v>17.628</v>
      </c>
      <c r="F84" s="13">
        <v>2014</v>
      </c>
      <c r="G84" s="16">
        <f t="shared" si="1"/>
        <v>2.0343074718847554</v>
      </c>
    </row>
    <row r="85" spans="1:7">
      <c r="A85" s="15">
        <v>23833</v>
      </c>
      <c r="B85" s="14">
        <v>17.709</v>
      </c>
      <c r="C85" s="13">
        <f>YEAR(A85)</f>
        <v>1965</v>
      </c>
      <c r="D85" s="13">
        <f>(B85/B81-1)*100</f>
        <v>1.8343875790684194</v>
      </c>
      <c r="F85" s="13">
        <v>2015</v>
      </c>
      <c r="G85" s="16">
        <f t="shared" si="1"/>
        <v>0.96465496513584714</v>
      </c>
    </row>
    <row r="86" spans="1:7">
      <c r="A86" s="15">
        <v>23924</v>
      </c>
      <c r="B86" s="14">
        <v>17.777999999999999</v>
      </c>
      <c r="F86" s="13">
        <v>2016</v>
      </c>
      <c r="G86" s="16">
        <f t="shared" si="1"/>
        <v>0.89352054716227425</v>
      </c>
    </row>
    <row r="87" spans="1:7">
      <c r="A87" s="15">
        <v>24016</v>
      </c>
      <c r="B87" s="14">
        <v>17.899999999999999</v>
      </c>
      <c r="F87" s="13">
        <v>2017</v>
      </c>
      <c r="G87" s="16">
        <f t="shared" si="1"/>
        <v>1.8694059443332467</v>
      </c>
    </row>
    <row r="88" spans="1:7">
      <c r="A88" s="15">
        <v>24108</v>
      </c>
      <c r="B88" s="14">
        <v>18.015000000000001</v>
      </c>
      <c r="F88" s="13">
        <v>2018</v>
      </c>
      <c r="G88" s="16">
        <f t="shared" si="1"/>
        <v>2.5190924594053588</v>
      </c>
    </row>
    <row r="89" spans="1:7">
      <c r="A89" s="15">
        <v>24198</v>
      </c>
      <c r="B89" s="14">
        <v>18.163</v>
      </c>
      <c r="C89" s="13">
        <f>YEAR(A89)</f>
        <v>1966</v>
      </c>
      <c r="D89" s="13">
        <f>(B89/B85-1)*100</f>
        <v>2.5636681913151493</v>
      </c>
      <c r="F89" s="13">
        <v>2019</v>
      </c>
      <c r="G89" s="16">
        <f t="shared" si="1"/>
        <v>1.7330536821740461</v>
      </c>
    </row>
    <row r="90" spans="1:7">
      <c r="A90" s="15">
        <v>24289</v>
      </c>
      <c r="B90" s="14">
        <v>18.338000000000001</v>
      </c>
      <c r="F90" s="13">
        <v>2020</v>
      </c>
      <c r="G90" s="16">
        <f t="shared" si="1"/>
        <v>1.2636517937279379</v>
      </c>
    </row>
    <row r="91" spans="1:7">
      <c r="A91" s="15">
        <v>24381</v>
      </c>
      <c r="B91" s="14">
        <v>18.492000000000001</v>
      </c>
      <c r="F91" s="13">
        <v>2021</v>
      </c>
      <c r="G91" s="16">
        <f t="shared" si="1"/>
        <v>5.032776671083683</v>
      </c>
    </row>
    <row r="92" spans="1:7">
      <c r="A92" s="15">
        <v>24473</v>
      </c>
      <c r="B92" s="14">
        <v>18.568999999999999</v>
      </c>
      <c r="F92" s="13">
        <v>2022</v>
      </c>
      <c r="G92" s="16">
        <f t="shared" si="1"/>
        <v>7.1460798074995058</v>
      </c>
    </row>
    <row r="93" spans="1:7">
      <c r="A93" s="15">
        <v>24563</v>
      </c>
      <c r="B93" s="14">
        <v>18.663</v>
      </c>
      <c r="C93" s="13">
        <f>YEAR(A93)</f>
        <v>1967</v>
      </c>
      <c r="D93" s="13">
        <f>(B93/B89-1)*100</f>
        <v>2.7528491989208925</v>
      </c>
    </row>
    <row r="94" spans="1:7">
      <c r="A94" s="15">
        <v>24654</v>
      </c>
      <c r="B94" s="14">
        <v>18.841999999999999</v>
      </c>
    </row>
    <row r="95" spans="1:7">
      <c r="A95" s="15">
        <v>24746</v>
      </c>
      <c r="B95" s="14">
        <v>19.052</v>
      </c>
    </row>
    <row r="96" spans="1:7">
      <c r="A96" s="15">
        <v>24838</v>
      </c>
      <c r="B96" s="14">
        <v>19.263999999999999</v>
      </c>
    </row>
    <row r="97" spans="1:4">
      <c r="A97" s="15">
        <v>24929</v>
      </c>
      <c r="B97" s="14">
        <v>19.466999999999999</v>
      </c>
      <c r="C97" s="13">
        <f>YEAR(A97)</f>
        <v>1968</v>
      </c>
      <c r="D97" s="13">
        <f>(B97/B93-1)*100</f>
        <v>4.3079890692814482</v>
      </c>
    </row>
    <row r="98" spans="1:4">
      <c r="A98" s="15">
        <v>25020</v>
      </c>
      <c r="B98" s="14">
        <v>19.658000000000001</v>
      </c>
    </row>
    <row r="99" spans="1:4">
      <c r="A99" s="15">
        <v>25112</v>
      </c>
      <c r="B99" s="14">
        <v>19.934999999999999</v>
      </c>
    </row>
    <row r="100" spans="1:4">
      <c r="A100" s="15">
        <v>25204</v>
      </c>
      <c r="B100" s="14">
        <v>20.140999999999998</v>
      </c>
    </row>
    <row r="101" spans="1:4">
      <c r="A101" s="15">
        <v>25294</v>
      </c>
      <c r="B101" s="14">
        <v>20.396999999999998</v>
      </c>
      <c r="C101" s="13">
        <f>YEAR(A101)</f>
        <v>1969</v>
      </c>
      <c r="D101" s="13">
        <f>(B101/B97-1)*100</f>
        <v>4.7773154569271004</v>
      </c>
    </row>
    <row r="102" spans="1:4">
      <c r="A102" s="15">
        <v>25385</v>
      </c>
      <c r="B102" s="14">
        <v>20.683</v>
      </c>
    </row>
    <row r="103" spans="1:4">
      <c r="A103" s="15">
        <v>25477</v>
      </c>
      <c r="B103" s="14">
        <v>20.95</v>
      </c>
    </row>
    <row r="104" spans="1:4">
      <c r="A104" s="15">
        <v>25569</v>
      </c>
      <c r="B104" s="14">
        <v>21.245000000000001</v>
      </c>
    </row>
    <row r="105" spans="1:4">
      <c r="A105" s="15">
        <v>25659</v>
      </c>
      <c r="B105" s="14">
        <v>21.542000000000002</v>
      </c>
      <c r="C105" s="13">
        <f>YEAR(A105)</f>
        <v>1970</v>
      </c>
      <c r="D105" s="13">
        <f>(B105/B101-1)*100</f>
        <v>5.6135706231308591</v>
      </c>
    </row>
    <row r="106" spans="1:4">
      <c r="A106" s="15">
        <v>25750</v>
      </c>
      <c r="B106" s="14">
        <v>21.719000000000001</v>
      </c>
    </row>
    <row r="107" spans="1:4">
      <c r="A107" s="15">
        <v>25842</v>
      </c>
      <c r="B107" s="14">
        <v>22.004999999999999</v>
      </c>
    </row>
    <row r="108" spans="1:4">
      <c r="A108" s="15">
        <v>25934</v>
      </c>
      <c r="B108" s="14">
        <v>22.34</v>
      </c>
    </row>
    <row r="109" spans="1:4">
      <c r="A109" s="15">
        <v>26024</v>
      </c>
      <c r="B109" s="14">
        <v>22.634</v>
      </c>
      <c r="C109" s="13">
        <f>YEAR(A109)</f>
        <v>1971</v>
      </c>
      <c r="D109" s="13">
        <f>(B109/B105-1)*100</f>
        <v>5.0691672082443517</v>
      </c>
    </row>
    <row r="110" spans="1:4">
      <c r="A110" s="15">
        <v>26115</v>
      </c>
      <c r="B110" s="14">
        <v>22.864999999999998</v>
      </c>
    </row>
    <row r="111" spans="1:4">
      <c r="A111" s="15">
        <v>26207</v>
      </c>
      <c r="B111" s="14">
        <v>23.056000000000001</v>
      </c>
    </row>
    <row r="112" spans="1:4">
      <c r="A112" s="15">
        <v>26299</v>
      </c>
      <c r="B112" s="14">
        <v>23.405999999999999</v>
      </c>
    </row>
    <row r="113" spans="1:4">
      <c r="A113" s="15">
        <v>26390</v>
      </c>
      <c r="B113" s="14">
        <v>23.552</v>
      </c>
      <c r="C113" s="13">
        <f>YEAR(A113)</f>
        <v>1972</v>
      </c>
      <c r="D113" s="13">
        <f>(B113/B109-1)*100</f>
        <v>4.0558451886542279</v>
      </c>
    </row>
    <row r="114" spans="1:4">
      <c r="A114" s="15">
        <v>26481</v>
      </c>
      <c r="B114" s="14">
        <v>23.777999999999999</v>
      </c>
    </row>
    <row r="115" spans="1:4">
      <c r="A115" s="15">
        <v>26573</v>
      </c>
      <c r="B115" s="14">
        <v>24.082000000000001</v>
      </c>
    </row>
    <row r="116" spans="1:4">
      <c r="A116" s="15">
        <v>26665</v>
      </c>
      <c r="B116" s="14">
        <v>24.36</v>
      </c>
    </row>
    <row r="117" spans="1:4">
      <c r="A117" s="15">
        <v>26755</v>
      </c>
      <c r="B117" s="14">
        <v>24.736000000000001</v>
      </c>
      <c r="C117" s="13">
        <f>YEAR(A117)</f>
        <v>1973</v>
      </c>
      <c r="D117" s="13">
        <f>(B117/B113-1)*100</f>
        <v>5.0271739130434812</v>
      </c>
    </row>
    <row r="118" spans="1:4">
      <c r="A118" s="15">
        <v>26846</v>
      </c>
      <c r="B118" s="14">
        <v>25.216999999999999</v>
      </c>
    </row>
    <row r="119" spans="1:4">
      <c r="A119" s="15">
        <v>26938</v>
      </c>
      <c r="B119" s="14">
        <v>25.72</v>
      </c>
    </row>
    <row r="120" spans="1:4">
      <c r="A120" s="15">
        <v>27030</v>
      </c>
      <c r="B120" s="14">
        <v>26.202999999999999</v>
      </c>
    </row>
    <row r="121" spans="1:4">
      <c r="A121" s="15">
        <v>27120</v>
      </c>
      <c r="B121" s="14">
        <v>26.821000000000002</v>
      </c>
      <c r="C121" s="13">
        <f>YEAR(A121)</f>
        <v>1974</v>
      </c>
      <c r="D121" s="13">
        <f>(B121/B117-1)*100</f>
        <v>8.4290103492884896</v>
      </c>
    </row>
    <row r="122" spans="1:4">
      <c r="A122" s="15">
        <v>27211</v>
      </c>
      <c r="B122" s="14">
        <v>27.606999999999999</v>
      </c>
    </row>
    <row r="123" spans="1:4">
      <c r="A123" s="15">
        <v>27303</v>
      </c>
      <c r="B123" s="14">
        <v>28.417000000000002</v>
      </c>
    </row>
    <row r="124" spans="1:4">
      <c r="A124" s="15">
        <v>27395</v>
      </c>
      <c r="B124" s="14">
        <v>29.064</v>
      </c>
    </row>
    <row r="125" spans="1:4">
      <c r="A125" s="15">
        <v>27485</v>
      </c>
      <c r="B125" s="14">
        <v>29.495999999999999</v>
      </c>
      <c r="C125" s="13">
        <f>YEAR(A125)</f>
        <v>1975</v>
      </c>
      <c r="D125" s="13">
        <f>(B125/B121-1)*100</f>
        <v>9.9735282055106076</v>
      </c>
    </row>
    <row r="126" spans="1:4">
      <c r="A126" s="15">
        <v>27576</v>
      </c>
      <c r="B126" s="14">
        <v>30.02</v>
      </c>
    </row>
    <row r="127" spans="1:4">
      <c r="A127" s="15">
        <v>27668</v>
      </c>
      <c r="B127" s="14">
        <v>30.523</v>
      </c>
    </row>
    <row r="128" spans="1:4">
      <c r="A128" s="15">
        <v>27760</v>
      </c>
      <c r="B128" s="14">
        <v>30.847999999999999</v>
      </c>
    </row>
    <row r="129" spans="1:4">
      <c r="A129" s="15">
        <v>27851</v>
      </c>
      <c r="B129" s="14">
        <v>31.16</v>
      </c>
      <c r="C129" s="13">
        <f>YEAR(A129)</f>
        <v>1976</v>
      </c>
      <c r="D129" s="13">
        <f>(B129/B125-1)*100</f>
        <v>5.6414429075128947</v>
      </c>
    </row>
    <row r="130" spans="1:4">
      <c r="A130" s="15">
        <v>27942</v>
      </c>
      <c r="B130" s="14">
        <v>31.564</v>
      </c>
      <c r="C130" s="13" t="s">
        <v>2</v>
      </c>
      <c r="D130" s="13">
        <f>((B130/B129)-1)*100</f>
        <v>1.2965340179717622</v>
      </c>
    </row>
    <row r="131" spans="1:4">
      <c r="A131" s="15">
        <v>28034</v>
      </c>
      <c r="B131" s="14">
        <v>32.130000000000003</v>
      </c>
    </row>
    <row r="132" spans="1:4">
      <c r="A132" s="15">
        <v>28126</v>
      </c>
      <c r="B132" s="14">
        <v>32.646000000000001</v>
      </c>
    </row>
    <row r="133" spans="1:4">
      <c r="A133" s="15">
        <v>28216</v>
      </c>
      <c r="B133" s="14">
        <v>33.109000000000002</v>
      </c>
    </row>
    <row r="134" spans="1:4">
      <c r="A134" s="15">
        <v>28307</v>
      </c>
      <c r="B134" s="14">
        <v>33.512999999999998</v>
      </c>
      <c r="C134" s="13">
        <f>YEAR(A134)</f>
        <v>1977</v>
      </c>
      <c r="D134" s="13">
        <f>(B134/B130-1)*100</f>
        <v>6.1747560511975497</v>
      </c>
    </row>
    <row r="135" spans="1:4">
      <c r="A135" s="15">
        <v>28399</v>
      </c>
      <c r="B135" s="14">
        <v>34.234999999999999</v>
      </c>
    </row>
    <row r="136" spans="1:4">
      <c r="A136" s="15">
        <v>28491</v>
      </c>
      <c r="B136" s="14">
        <v>34.732999999999997</v>
      </c>
    </row>
    <row r="137" spans="1:4">
      <c r="A137" s="15">
        <v>28581</v>
      </c>
      <c r="B137" s="14">
        <v>35.399000000000001</v>
      </c>
    </row>
    <row r="138" spans="1:4">
      <c r="A138" s="15">
        <v>28672</v>
      </c>
      <c r="B138" s="14">
        <v>36</v>
      </c>
      <c r="C138" s="13">
        <f>YEAR(A138)</f>
        <v>1978</v>
      </c>
      <c r="D138" s="13">
        <f>(B138/B134-1)*100</f>
        <v>7.4210008056575072</v>
      </c>
    </row>
    <row r="139" spans="1:4">
      <c r="A139" s="15">
        <v>28764</v>
      </c>
      <c r="B139" s="14">
        <v>36.737000000000002</v>
      </c>
    </row>
    <row r="140" spans="1:4">
      <c r="A140" s="15">
        <v>28856</v>
      </c>
      <c r="B140" s="14">
        <v>37.406999999999996</v>
      </c>
    </row>
    <row r="141" spans="1:4">
      <c r="A141" s="15">
        <v>28946</v>
      </c>
      <c r="B141" s="14">
        <v>38.320999999999998</v>
      </c>
    </row>
    <row r="142" spans="1:4">
      <c r="A142" s="15">
        <v>29037</v>
      </c>
      <c r="B142" s="14">
        <v>39.158999999999999</v>
      </c>
      <c r="C142" s="13">
        <f>YEAR(A142)</f>
        <v>1979</v>
      </c>
      <c r="D142" s="13">
        <f>(B142/B138-1)*100</f>
        <v>8.7749999999999986</v>
      </c>
    </row>
    <row r="143" spans="1:4">
      <c r="A143" s="15">
        <v>29129</v>
      </c>
      <c r="B143" s="14">
        <v>39.886000000000003</v>
      </c>
    </row>
    <row r="144" spans="1:4">
      <c r="A144" s="15">
        <v>29221</v>
      </c>
      <c r="B144" s="14">
        <v>40.723999999999997</v>
      </c>
    </row>
    <row r="145" spans="1:4">
      <c r="A145" s="15">
        <v>29312</v>
      </c>
      <c r="B145" s="14">
        <v>41.691000000000003</v>
      </c>
    </row>
    <row r="146" spans="1:4">
      <c r="A146" s="15">
        <v>29403</v>
      </c>
      <c r="B146" s="14">
        <v>42.622999999999998</v>
      </c>
      <c r="C146" s="13">
        <f>YEAR(A146)</f>
        <v>1980</v>
      </c>
      <c r="D146" s="13">
        <f>(B146/B142-1)*100</f>
        <v>8.8459868740264014</v>
      </c>
    </row>
    <row r="147" spans="1:4">
      <c r="A147" s="15">
        <v>29495</v>
      </c>
      <c r="B147" s="14">
        <v>43.734000000000002</v>
      </c>
    </row>
    <row r="148" spans="1:4">
      <c r="A148" s="15">
        <v>29587</v>
      </c>
      <c r="B148" s="14">
        <v>44.887</v>
      </c>
    </row>
    <row r="149" spans="1:4">
      <c r="A149" s="15">
        <v>29677</v>
      </c>
      <c r="B149" s="14">
        <v>45.776000000000003</v>
      </c>
    </row>
    <row r="150" spans="1:4">
      <c r="A150" s="15">
        <v>29768</v>
      </c>
      <c r="B150" s="14">
        <v>46.639000000000003</v>
      </c>
      <c r="C150" s="13">
        <f>YEAR(A150)</f>
        <v>1981</v>
      </c>
      <c r="D150" s="13">
        <f>(B150/B146-1)*100</f>
        <v>9.4221429744504306</v>
      </c>
    </row>
    <row r="151" spans="1:4">
      <c r="A151" s="15">
        <v>29860</v>
      </c>
      <c r="B151" s="14">
        <v>47.447000000000003</v>
      </c>
    </row>
    <row r="152" spans="1:4">
      <c r="A152" s="15">
        <v>29952</v>
      </c>
      <c r="B152" s="14">
        <v>48.098999999999997</v>
      </c>
    </row>
    <row r="153" spans="1:4">
      <c r="A153" s="15">
        <v>30042</v>
      </c>
      <c r="B153" s="14">
        <v>48.722000000000001</v>
      </c>
    </row>
    <row r="154" spans="1:4">
      <c r="A154" s="15">
        <v>30133</v>
      </c>
      <c r="B154" s="14">
        <v>49.412999999999997</v>
      </c>
      <c r="C154" s="13">
        <f>YEAR(A154)</f>
        <v>1982</v>
      </c>
      <c r="D154" s="13">
        <f>(B154/B150-1)*100</f>
        <v>5.9478119170651045</v>
      </c>
    </row>
    <row r="155" spans="1:4">
      <c r="A155" s="15">
        <v>30225</v>
      </c>
      <c r="B155" s="14">
        <v>49.926000000000002</v>
      </c>
    </row>
    <row r="156" spans="1:4">
      <c r="A156" s="15">
        <v>30317</v>
      </c>
      <c r="B156" s="14">
        <v>50.304000000000002</v>
      </c>
    </row>
    <row r="157" spans="1:4">
      <c r="A157" s="15">
        <v>30407</v>
      </c>
      <c r="B157" s="14">
        <v>50.68</v>
      </c>
    </row>
    <row r="158" spans="1:4">
      <c r="A158" s="15">
        <v>30498</v>
      </c>
      <c r="B158" s="14">
        <v>51.219000000000001</v>
      </c>
      <c r="C158" s="13">
        <f>YEAR(A158)</f>
        <v>1983</v>
      </c>
      <c r="D158" s="13">
        <f>(B158/B154-1)*100</f>
        <v>3.6549086272843256</v>
      </c>
    </row>
    <row r="159" spans="1:4">
      <c r="A159" s="15">
        <v>30590</v>
      </c>
      <c r="B159" s="14">
        <v>51.607999999999997</v>
      </c>
    </row>
    <row r="160" spans="1:4">
      <c r="A160" s="15">
        <v>30682</v>
      </c>
      <c r="B160" s="14">
        <v>52.131999999999998</v>
      </c>
    </row>
    <row r="161" spans="1:4">
      <c r="A161" s="15">
        <v>30773</v>
      </c>
      <c r="B161" s="14">
        <v>52.578000000000003</v>
      </c>
    </row>
    <row r="162" spans="1:4">
      <c r="A162" s="15">
        <v>30864</v>
      </c>
      <c r="B162" s="14">
        <v>53.043999999999997</v>
      </c>
      <c r="C162" s="13">
        <f>YEAR(A162)</f>
        <v>1984</v>
      </c>
      <c r="D162" s="13">
        <f>(B162/B158-1)*100</f>
        <v>3.5631308694039188</v>
      </c>
    </row>
    <row r="163" spans="1:4">
      <c r="A163" s="15">
        <v>30956</v>
      </c>
      <c r="B163" s="14">
        <v>53.438000000000002</v>
      </c>
    </row>
    <row r="164" spans="1:4">
      <c r="A164" s="15">
        <v>31048</v>
      </c>
      <c r="B164" s="14">
        <v>53.965000000000003</v>
      </c>
    </row>
    <row r="165" spans="1:4">
      <c r="A165" s="15">
        <v>31138</v>
      </c>
      <c r="B165" s="14">
        <v>54.317999999999998</v>
      </c>
    </row>
    <row r="166" spans="1:4">
      <c r="A166" s="15">
        <v>31229</v>
      </c>
      <c r="B166" s="14">
        <v>54.643999999999998</v>
      </c>
      <c r="C166" s="13">
        <f>YEAR(A166)</f>
        <v>1985</v>
      </c>
      <c r="D166" s="13">
        <f>(B166/B162-1)*100</f>
        <v>3.0163637734710758</v>
      </c>
    </row>
    <row r="167" spans="1:4">
      <c r="A167" s="15">
        <v>31321</v>
      </c>
      <c r="B167" s="14">
        <v>54.951999999999998</v>
      </c>
    </row>
    <row r="168" spans="1:4">
      <c r="A168" s="15">
        <v>31413</v>
      </c>
      <c r="B168" s="14">
        <v>55.222999999999999</v>
      </c>
    </row>
    <row r="169" spans="1:4">
      <c r="A169" s="15">
        <v>31503</v>
      </c>
      <c r="B169" s="14">
        <v>55.433999999999997</v>
      </c>
    </row>
    <row r="170" spans="1:4">
      <c r="A170" s="15">
        <v>31594</v>
      </c>
      <c r="B170" s="14">
        <v>55.667999999999999</v>
      </c>
      <c r="C170" s="13">
        <f>YEAR(A170)</f>
        <v>1986</v>
      </c>
      <c r="D170" s="13">
        <f>(B170/B166-1)*100</f>
        <v>1.8739477344264621</v>
      </c>
    </row>
    <row r="171" spans="1:4">
      <c r="A171" s="15">
        <v>31686</v>
      </c>
      <c r="B171" s="14">
        <v>55.972999999999999</v>
      </c>
    </row>
    <row r="172" spans="1:4">
      <c r="A172" s="15">
        <v>31778</v>
      </c>
      <c r="B172" s="14">
        <v>56.335999999999999</v>
      </c>
    </row>
    <row r="173" spans="1:4">
      <c r="A173" s="15">
        <v>31868</v>
      </c>
      <c r="B173" s="14">
        <v>56.728999999999999</v>
      </c>
    </row>
    <row r="174" spans="1:4">
      <c r="A174" s="15">
        <v>31959</v>
      </c>
      <c r="B174" s="14">
        <v>57.16</v>
      </c>
      <c r="C174" s="13">
        <f>YEAR(A174)</f>
        <v>1987</v>
      </c>
      <c r="D174" s="13">
        <f>(B174/B170-1)*100</f>
        <v>2.6801753251419091</v>
      </c>
    </row>
    <row r="175" spans="1:4">
      <c r="A175" s="15">
        <v>32051</v>
      </c>
      <c r="B175" s="14">
        <v>57.616</v>
      </c>
    </row>
    <row r="176" spans="1:4">
      <c r="A176" s="15">
        <v>32143</v>
      </c>
      <c r="B176" s="14">
        <v>58.067999999999998</v>
      </c>
    </row>
    <row r="177" spans="1:4">
      <c r="A177" s="15">
        <v>32234</v>
      </c>
      <c r="B177" s="14">
        <v>58.633000000000003</v>
      </c>
    </row>
    <row r="178" spans="1:4">
      <c r="A178" s="15">
        <v>32325</v>
      </c>
      <c r="B178" s="14">
        <v>59.334000000000003</v>
      </c>
      <c r="C178" s="13">
        <f>YEAR(A178)</f>
        <v>1988</v>
      </c>
      <c r="D178" s="13">
        <f>(B178/B174-1)*100</f>
        <v>3.8033589923023303</v>
      </c>
    </row>
    <row r="179" spans="1:4">
      <c r="A179" s="15">
        <v>32417</v>
      </c>
      <c r="B179" s="14">
        <v>59.848999999999997</v>
      </c>
    </row>
    <row r="180" spans="1:4">
      <c r="A180" s="15">
        <v>32509</v>
      </c>
      <c r="B180" s="14">
        <v>60.475000000000001</v>
      </c>
    </row>
    <row r="181" spans="1:4">
      <c r="A181" s="15">
        <v>32599</v>
      </c>
      <c r="B181" s="14">
        <v>61.121000000000002</v>
      </c>
    </row>
    <row r="182" spans="1:4">
      <c r="A182" s="15">
        <v>32690</v>
      </c>
      <c r="B182" s="14">
        <v>61.569000000000003</v>
      </c>
      <c r="C182" s="13">
        <f>YEAR(A182)</f>
        <v>1989</v>
      </c>
      <c r="D182" s="13">
        <f>(B182/B178-1)*100</f>
        <v>3.7668116088583226</v>
      </c>
    </row>
    <row r="183" spans="1:4">
      <c r="A183" s="15">
        <v>32782</v>
      </c>
      <c r="B183" s="14">
        <v>62.01</v>
      </c>
    </row>
    <row r="184" spans="1:4">
      <c r="A184" s="15">
        <v>32874</v>
      </c>
      <c r="B184" s="14">
        <v>62.680999999999997</v>
      </c>
    </row>
    <row r="185" spans="1:4">
      <c r="A185" s="15">
        <v>32964</v>
      </c>
      <c r="B185" s="14">
        <v>63.384999999999998</v>
      </c>
    </row>
    <row r="186" spans="1:4">
      <c r="A186" s="15">
        <v>33055</v>
      </c>
      <c r="B186" s="14">
        <v>63.933</v>
      </c>
      <c r="C186" s="13">
        <f>YEAR(A186)</f>
        <v>1990</v>
      </c>
      <c r="D186" s="13">
        <f>(B186/B182-1)*100</f>
        <v>3.8395946011791526</v>
      </c>
    </row>
    <row r="187" spans="1:4">
      <c r="A187" s="15">
        <v>33147</v>
      </c>
      <c r="B187" s="14">
        <v>64.415999999999997</v>
      </c>
    </row>
    <row r="188" spans="1:4">
      <c r="A188" s="15">
        <v>33239</v>
      </c>
      <c r="B188" s="14">
        <v>65.05</v>
      </c>
    </row>
    <row r="189" spans="1:4">
      <c r="A189" s="15">
        <v>33329</v>
      </c>
      <c r="B189" s="14">
        <v>65.528999999999996</v>
      </c>
    </row>
    <row r="190" spans="1:4">
      <c r="A190" s="15">
        <v>33420</v>
      </c>
      <c r="B190" s="14">
        <v>66.042000000000002</v>
      </c>
      <c r="C190" s="13">
        <f>YEAR(A190)</f>
        <v>1991</v>
      </c>
      <c r="D190" s="13">
        <f>(B190/B186-1)*100</f>
        <v>3.2987658955468957</v>
      </c>
    </row>
    <row r="191" spans="1:4">
      <c r="A191" s="15">
        <v>33512</v>
      </c>
      <c r="B191" s="14">
        <v>66.433999999999997</v>
      </c>
    </row>
    <row r="192" spans="1:4">
      <c r="A192" s="15">
        <v>33604</v>
      </c>
      <c r="B192" s="14">
        <v>66.680000000000007</v>
      </c>
    </row>
    <row r="193" spans="1:4">
      <c r="A193" s="15">
        <v>33695</v>
      </c>
      <c r="B193" s="14">
        <v>67.08</v>
      </c>
    </row>
    <row r="194" spans="1:4">
      <c r="A194" s="15">
        <v>33786</v>
      </c>
      <c r="B194" s="14">
        <v>67.406999999999996</v>
      </c>
      <c r="C194" s="13">
        <f>YEAR(A194)</f>
        <v>1992</v>
      </c>
      <c r="D194" s="13">
        <f>(B194/B190-1)*100</f>
        <v>2.0668665394748764</v>
      </c>
    </row>
    <row r="195" spans="1:4">
      <c r="A195" s="15">
        <v>33878</v>
      </c>
      <c r="B195" s="14">
        <v>67.87</v>
      </c>
    </row>
    <row r="196" spans="1:4">
      <c r="A196" s="15">
        <v>33970</v>
      </c>
      <c r="B196" s="14">
        <v>68.251000000000005</v>
      </c>
    </row>
    <row r="197" spans="1:4">
      <c r="A197" s="15">
        <v>34060</v>
      </c>
      <c r="B197" s="14">
        <v>68.656999999999996</v>
      </c>
    </row>
    <row r="198" spans="1:4">
      <c r="A198" s="15">
        <v>34151</v>
      </c>
      <c r="B198" s="14">
        <v>69.063000000000002</v>
      </c>
      <c r="C198" s="13">
        <f>YEAR(A198)</f>
        <v>1993</v>
      </c>
      <c r="D198" s="13">
        <f>(B198/B194-1)*100</f>
        <v>2.4567181449997921</v>
      </c>
    </row>
    <row r="199" spans="1:4">
      <c r="A199" s="15">
        <v>34243</v>
      </c>
      <c r="B199" s="14">
        <v>69.438999999999993</v>
      </c>
    </row>
    <row r="200" spans="1:4">
      <c r="A200" s="15">
        <v>34335</v>
      </c>
      <c r="B200" s="14">
        <v>69.769000000000005</v>
      </c>
    </row>
    <row r="201" spans="1:4">
      <c r="A201" s="15">
        <v>34425</v>
      </c>
      <c r="B201" s="14">
        <v>70.105999999999995</v>
      </c>
    </row>
    <row r="202" spans="1:4">
      <c r="A202" s="15">
        <v>34516</v>
      </c>
      <c r="B202" s="14">
        <v>70.509</v>
      </c>
      <c r="C202" s="13">
        <f>YEAR(A202)</f>
        <v>1994</v>
      </c>
      <c r="D202" s="13">
        <f>(B202/B198-1)*100</f>
        <v>2.0937404978063512</v>
      </c>
    </row>
    <row r="203" spans="1:4">
      <c r="A203" s="15">
        <v>34608</v>
      </c>
      <c r="B203" s="14">
        <v>70.894000000000005</v>
      </c>
    </row>
    <row r="204" spans="1:4">
      <c r="A204" s="15">
        <v>34700</v>
      </c>
      <c r="B204" s="14">
        <v>71.281000000000006</v>
      </c>
    </row>
    <row r="205" spans="1:4">
      <c r="A205" s="15">
        <v>34790</v>
      </c>
      <c r="B205" s="14">
        <v>71.626000000000005</v>
      </c>
    </row>
    <row r="206" spans="1:4">
      <c r="A206" s="15">
        <v>34881</v>
      </c>
      <c r="B206" s="14">
        <v>71.98</v>
      </c>
      <c r="C206" s="13">
        <f>YEAR(A206)</f>
        <v>1995</v>
      </c>
      <c r="D206" s="13">
        <f>(B206/B202-1)*100</f>
        <v>2.0862584918237337</v>
      </c>
    </row>
    <row r="207" spans="1:4">
      <c r="A207" s="15">
        <v>34973</v>
      </c>
      <c r="B207" s="14">
        <v>72.328000000000003</v>
      </c>
    </row>
    <row r="208" spans="1:4">
      <c r="A208" s="15">
        <v>35065</v>
      </c>
      <c r="B208" s="14">
        <v>72.676000000000002</v>
      </c>
    </row>
    <row r="209" spans="1:4">
      <c r="A209" s="15">
        <v>35156</v>
      </c>
      <c r="B209" s="14">
        <v>72.977000000000004</v>
      </c>
    </row>
    <row r="210" spans="1:4">
      <c r="A210" s="15">
        <v>35247</v>
      </c>
      <c r="B210" s="14">
        <v>73.215999999999994</v>
      </c>
      <c r="C210" s="13">
        <f>YEAR(A210)</f>
        <v>1996</v>
      </c>
      <c r="D210" s="13">
        <f>(B210/B206-1)*100</f>
        <v>1.7171436510141636</v>
      </c>
    </row>
    <row r="211" spans="1:4">
      <c r="A211" s="15">
        <v>35339</v>
      </c>
      <c r="B211" s="14">
        <v>73.608000000000004</v>
      </c>
    </row>
    <row r="212" spans="1:4">
      <c r="A212" s="15">
        <v>35431</v>
      </c>
      <c r="B212" s="14">
        <v>74.046000000000006</v>
      </c>
    </row>
    <row r="213" spans="1:4">
      <c r="A213" s="15">
        <v>35521</v>
      </c>
      <c r="B213" s="14">
        <v>74.195999999999998</v>
      </c>
    </row>
    <row r="214" spans="1:4">
      <c r="A214" s="15">
        <v>35612</v>
      </c>
      <c r="B214" s="14">
        <v>74.518000000000001</v>
      </c>
      <c r="C214" s="13">
        <f>YEAR(A214)</f>
        <v>1997</v>
      </c>
      <c r="D214" s="13">
        <f>(B214/B210-1)*100</f>
        <v>1.7782998251748339</v>
      </c>
    </row>
    <row r="215" spans="1:4">
      <c r="A215" s="15">
        <v>35704</v>
      </c>
      <c r="B215" s="14">
        <v>74.763000000000005</v>
      </c>
    </row>
    <row r="216" spans="1:4">
      <c r="A216" s="15">
        <v>35796</v>
      </c>
      <c r="B216" s="14">
        <v>74.873000000000005</v>
      </c>
    </row>
    <row r="217" spans="1:4">
      <c r="A217" s="15">
        <v>35886</v>
      </c>
      <c r="B217" s="14">
        <v>75.051000000000002</v>
      </c>
    </row>
    <row r="218" spans="1:4">
      <c r="A218" s="15">
        <v>35977</v>
      </c>
      <c r="B218" s="14">
        <v>75.375</v>
      </c>
      <c r="C218" s="13">
        <f>YEAR(A218)</f>
        <v>1998</v>
      </c>
      <c r="D218" s="13">
        <f>(B218/B214-1)*100</f>
        <v>1.150057704178864</v>
      </c>
    </row>
    <row r="219" spans="1:4">
      <c r="A219" s="15">
        <v>36069</v>
      </c>
      <c r="B219" s="14">
        <v>75.584000000000003</v>
      </c>
    </row>
    <row r="220" spans="1:4">
      <c r="A220" s="15">
        <v>36161</v>
      </c>
      <c r="B220" s="14">
        <v>75.828000000000003</v>
      </c>
    </row>
    <row r="221" spans="1:4">
      <c r="A221" s="15">
        <v>36251</v>
      </c>
      <c r="B221" s="14">
        <v>76.116</v>
      </c>
    </row>
    <row r="222" spans="1:4">
      <c r="A222" s="15">
        <v>36342</v>
      </c>
      <c r="B222" s="14">
        <v>76.387</v>
      </c>
      <c r="C222" s="13">
        <f>YEAR(A222)</f>
        <v>1999</v>
      </c>
      <c r="D222" s="13">
        <f>(B222/B218-1)*100</f>
        <v>1.3426202321724645</v>
      </c>
    </row>
    <row r="223" spans="1:4">
      <c r="A223" s="15">
        <v>36434</v>
      </c>
      <c r="B223" s="14">
        <v>76.81</v>
      </c>
    </row>
    <row r="224" spans="1:4">
      <c r="A224" s="15">
        <v>36526</v>
      </c>
      <c r="B224" s="14">
        <v>77.319999999999993</v>
      </c>
    </row>
    <row r="225" spans="1:4">
      <c r="A225" s="15">
        <v>36617</v>
      </c>
      <c r="B225" s="14">
        <v>77.801000000000002</v>
      </c>
    </row>
    <row r="226" spans="1:4">
      <c r="A226" s="15">
        <v>36708</v>
      </c>
      <c r="B226" s="14">
        <v>78.257999999999996</v>
      </c>
      <c r="C226" s="13">
        <f>YEAR(A226)</f>
        <v>2000</v>
      </c>
      <c r="D226" s="13">
        <f>(B226/B222-1)*100</f>
        <v>2.4493696571405987</v>
      </c>
    </row>
    <row r="227" spans="1:4">
      <c r="A227" s="15">
        <v>36800</v>
      </c>
      <c r="B227" s="14">
        <v>78.682000000000002</v>
      </c>
    </row>
    <row r="228" spans="1:4">
      <c r="A228" s="15">
        <v>36892</v>
      </c>
      <c r="B228" s="14">
        <v>79.198999999999998</v>
      </c>
    </row>
    <row r="229" spans="1:4">
      <c r="A229" s="15">
        <v>36982</v>
      </c>
      <c r="B229" s="14">
        <v>79.677000000000007</v>
      </c>
    </row>
    <row r="230" spans="1:4">
      <c r="A230" s="15">
        <v>37073</v>
      </c>
      <c r="B230" s="14">
        <v>79.989000000000004</v>
      </c>
      <c r="C230" s="13">
        <f>YEAR(A230)</f>
        <v>2001</v>
      </c>
      <c r="D230" s="13">
        <f>(B230/B226-1)*100</f>
        <v>2.2119144368627053</v>
      </c>
    </row>
    <row r="231" spans="1:4">
      <c r="A231" s="15">
        <v>37165</v>
      </c>
      <c r="B231" s="14">
        <v>80.236999999999995</v>
      </c>
    </row>
    <row r="232" spans="1:4">
      <c r="A232" s="15">
        <v>37257</v>
      </c>
      <c r="B232" s="14">
        <v>80.495999999999995</v>
      </c>
    </row>
    <row r="233" spans="1:4">
      <c r="A233" s="15">
        <v>37347</v>
      </c>
      <c r="B233" s="14">
        <v>80.775999999999996</v>
      </c>
    </row>
    <row r="234" spans="1:4">
      <c r="A234" s="15">
        <v>37438</v>
      </c>
      <c r="B234" s="14">
        <v>81.165000000000006</v>
      </c>
      <c r="C234" s="13">
        <f>YEAR(A234)</f>
        <v>2002</v>
      </c>
      <c r="D234" s="13">
        <f>(B234/B230-1)*100</f>
        <v>1.4702021527960074</v>
      </c>
    </row>
    <row r="235" spans="1:4">
      <c r="A235" s="15">
        <v>37530</v>
      </c>
      <c r="B235" s="14">
        <v>81.631</v>
      </c>
    </row>
    <row r="236" spans="1:4">
      <c r="A236" s="15">
        <v>37622</v>
      </c>
      <c r="B236" s="14">
        <v>82.039000000000001</v>
      </c>
    </row>
    <row r="237" spans="1:4">
      <c r="A237" s="15">
        <v>37712</v>
      </c>
      <c r="B237" s="14">
        <v>82.320999999999998</v>
      </c>
    </row>
    <row r="238" spans="1:4">
      <c r="A238" s="15">
        <v>37803</v>
      </c>
      <c r="B238" s="14">
        <v>82.787999999999997</v>
      </c>
      <c r="C238" s="13">
        <f>YEAR(A238)</f>
        <v>2003</v>
      </c>
      <c r="D238" s="13">
        <f>(B238/B234-1)*100</f>
        <v>1.9996303825540407</v>
      </c>
    </row>
    <row r="239" spans="1:4">
      <c r="A239" s="15">
        <v>37895</v>
      </c>
      <c r="B239" s="14">
        <v>83.298000000000002</v>
      </c>
    </row>
    <row r="240" spans="1:4">
      <c r="A240" s="15">
        <v>37987</v>
      </c>
      <c r="B240" s="14">
        <v>83.888000000000005</v>
      </c>
    </row>
    <row r="241" spans="1:4">
      <c r="A241" s="15">
        <v>38078</v>
      </c>
      <c r="B241" s="14">
        <v>84.561999999999998</v>
      </c>
    </row>
    <row r="242" spans="1:4">
      <c r="A242" s="15">
        <v>38169</v>
      </c>
      <c r="B242" s="14">
        <v>85.105000000000004</v>
      </c>
      <c r="C242" s="13">
        <f>YEAR(A242)</f>
        <v>2004</v>
      </c>
      <c r="D242" s="13">
        <f>(B242/B238-1)*100</f>
        <v>2.7987147895830455</v>
      </c>
    </row>
    <row r="243" spans="1:4">
      <c r="A243" s="15">
        <v>38261</v>
      </c>
      <c r="B243" s="14">
        <v>85.765000000000001</v>
      </c>
    </row>
    <row r="244" spans="1:4">
      <c r="A244" s="15">
        <v>38353</v>
      </c>
      <c r="B244" s="14">
        <v>86.447999999999993</v>
      </c>
    </row>
    <row r="245" spans="1:4">
      <c r="A245" s="15">
        <v>38443</v>
      </c>
      <c r="B245" s="14">
        <v>87.075999999999993</v>
      </c>
    </row>
    <row r="246" spans="1:4">
      <c r="A246" s="15">
        <v>38534</v>
      </c>
      <c r="B246" s="14">
        <v>87.869</v>
      </c>
      <c r="C246" s="13">
        <f>YEAR(A246)</f>
        <v>2005</v>
      </c>
      <c r="D246" s="13">
        <f>(B246/B242-1)*100</f>
        <v>3.2477527759826152</v>
      </c>
    </row>
    <row r="247" spans="1:4">
      <c r="A247" s="15">
        <v>38626</v>
      </c>
      <c r="B247" s="14">
        <v>88.581000000000003</v>
      </c>
    </row>
    <row r="248" spans="1:4">
      <c r="A248" s="15">
        <v>38718</v>
      </c>
      <c r="B248" s="14">
        <v>89.204999999999998</v>
      </c>
    </row>
    <row r="249" spans="1:4">
      <c r="A249" s="15">
        <v>38808</v>
      </c>
      <c r="B249" s="14">
        <v>89.995999999999995</v>
      </c>
    </row>
    <row r="250" spans="1:4">
      <c r="A250" s="15">
        <v>38899</v>
      </c>
      <c r="B250" s="14">
        <v>90.623999999999995</v>
      </c>
      <c r="C250" s="13">
        <f>YEAR(A250)</f>
        <v>2006</v>
      </c>
      <c r="D250" s="13">
        <f>(B250/B246-1)*100</f>
        <v>3.1353492130330229</v>
      </c>
    </row>
    <row r="251" spans="1:4">
      <c r="A251" s="15">
        <v>38991</v>
      </c>
      <c r="B251" s="14">
        <v>90.962999999999994</v>
      </c>
    </row>
    <row r="252" spans="1:4">
      <c r="A252" s="15">
        <v>39083</v>
      </c>
      <c r="B252" s="14">
        <v>91.834000000000003</v>
      </c>
    </row>
    <row r="253" spans="1:4">
      <c r="A253" s="15">
        <v>39173</v>
      </c>
      <c r="B253" s="14">
        <v>92.447999999999993</v>
      </c>
    </row>
    <row r="254" spans="1:4">
      <c r="A254" s="15">
        <v>39264</v>
      </c>
      <c r="B254" s="14">
        <v>92.927999999999997</v>
      </c>
      <c r="C254" s="13">
        <f>YEAR(A254)</f>
        <v>2007</v>
      </c>
      <c r="D254" s="13">
        <f>(B254/B250-1)*100</f>
        <v>2.5423728813559254</v>
      </c>
    </row>
    <row r="255" spans="1:4">
      <c r="A255" s="15">
        <v>39356</v>
      </c>
      <c r="B255" s="14">
        <v>93.325999999999993</v>
      </c>
    </row>
    <row r="256" spans="1:4">
      <c r="A256" s="15">
        <v>39448</v>
      </c>
      <c r="B256" s="14">
        <v>93.658000000000001</v>
      </c>
    </row>
    <row r="257" spans="1:4">
      <c r="A257" s="15">
        <v>39539</v>
      </c>
      <c r="B257" s="14">
        <v>94.135999999999996</v>
      </c>
    </row>
    <row r="258" spans="1:4">
      <c r="A258" s="15">
        <v>39630</v>
      </c>
      <c r="B258" s="14">
        <v>94.847999999999999</v>
      </c>
      <c r="C258" s="13">
        <f>YEAR(A258)</f>
        <v>2008</v>
      </c>
      <c r="D258" s="13">
        <f>(B258/B254-1)*100</f>
        <v>2.0661157024793431</v>
      </c>
    </row>
    <row r="259" spans="1:4">
      <c r="A259" s="15">
        <v>39722</v>
      </c>
      <c r="B259" s="14">
        <v>95.061000000000007</v>
      </c>
    </row>
    <row r="260" spans="1:4">
      <c r="A260" s="15">
        <v>39814</v>
      </c>
      <c r="B260" s="14">
        <v>95.009</v>
      </c>
    </row>
    <row r="261" spans="1:4">
      <c r="A261" s="15">
        <v>39904</v>
      </c>
      <c r="B261" s="14">
        <v>94.843999999999994</v>
      </c>
    </row>
    <row r="262" spans="1:4">
      <c r="A262" s="15">
        <v>39995</v>
      </c>
      <c r="B262" s="14">
        <v>94.948999999999998</v>
      </c>
      <c r="C262" s="13">
        <f>YEAR(A262)</f>
        <v>2009</v>
      </c>
      <c r="D262" s="13">
        <f>(B262/B258-1)*100</f>
        <v>0.10648616734143523</v>
      </c>
    </row>
    <row r="263" spans="1:4">
      <c r="A263" s="15">
        <v>40087</v>
      </c>
      <c r="B263" s="14">
        <v>95.265000000000001</v>
      </c>
    </row>
    <row r="264" spans="1:4">
      <c r="A264" s="15">
        <v>40179</v>
      </c>
      <c r="B264" s="14">
        <v>95.525000000000006</v>
      </c>
    </row>
    <row r="265" spans="1:4">
      <c r="A265" s="15">
        <v>40269</v>
      </c>
      <c r="B265" s="14">
        <v>95.988</v>
      </c>
    </row>
    <row r="266" spans="1:4">
      <c r="A266" s="15">
        <v>40360</v>
      </c>
      <c r="B266" s="14">
        <v>96.277000000000001</v>
      </c>
      <c r="C266" s="13">
        <f>YEAR(A266)</f>
        <v>2010</v>
      </c>
      <c r="D266" s="13">
        <f>(B266/B262-1)*100</f>
        <v>1.3986455886844551</v>
      </c>
    </row>
    <row r="267" spans="1:4">
      <c r="A267" s="15">
        <v>40452</v>
      </c>
      <c r="B267" s="14">
        <v>96.841999999999999</v>
      </c>
    </row>
    <row r="268" spans="1:4">
      <c r="A268" s="15">
        <v>40544</v>
      </c>
      <c r="B268" s="14">
        <v>97.346000000000004</v>
      </c>
    </row>
    <row r="269" spans="1:4">
      <c r="A269" s="15">
        <v>40634</v>
      </c>
      <c r="B269" s="14">
        <v>97.992000000000004</v>
      </c>
    </row>
    <row r="270" spans="1:4">
      <c r="A270" s="15">
        <v>40725</v>
      </c>
      <c r="B270" s="14">
        <v>98.594999999999999</v>
      </c>
      <c r="C270" s="13">
        <f>YEAR(A270)</f>
        <v>2011</v>
      </c>
      <c r="D270" s="13">
        <f>(B270/B266-1)*100</f>
        <v>2.4076362994276845</v>
      </c>
    </row>
    <row r="271" spans="1:4">
      <c r="A271" s="15">
        <v>40817</v>
      </c>
      <c r="B271" s="14">
        <v>98.715999999999994</v>
      </c>
    </row>
    <row r="272" spans="1:4">
      <c r="A272" s="15">
        <v>40909</v>
      </c>
      <c r="B272" s="14">
        <v>99.316000000000003</v>
      </c>
    </row>
    <row r="273" spans="1:4">
      <c r="A273" s="15">
        <v>41000</v>
      </c>
      <c r="B273" s="14">
        <v>99.713999999999999</v>
      </c>
    </row>
    <row r="274" spans="1:4">
      <c r="A274" s="15">
        <v>41091</v>
      </c>
      <c r="B274" s="14">
        <v>100.22799999999999</v>
      </c>
      <c r="C274" s="13">
        <f>YEAR(A274)</f>
        <v>2012</v>
      </c>
      <c r="D274" s="13">
        <f>(B274/B270-1)*100</f>
        <v>1.6562706019574991</v>
      </c>
    </row>
    <row r="275" spans="1:4">
      <c r="A275" s="15">
        <v>41183</v>
      </c>
      <c r="B275" s="14">
        <v>100.73699999999999</v>
      </c>
    </row>
    <row r="276" spans="1:4">
      <c r="A276" s="15">
        <v>41275</v>
      </c>
      <c r="B276" s="14">
        <v>101.13800000000001</v>
      </c>
    </row>
    <row r="277" spans="1:4">
      <c r="A277" s="15">
        <v>41365</v>
      </c>
      <c r="B277" s="14">
        <v>101.425</v>
      </c>
    </row>
    <row r="278" spans="1:4">
      <c r="A278" s="15">
        <v>41456</v>
      </c>
      <c r="B278" s="14">
        <v>101.902</v>
      </c>
      <c r="C278" s="13">
        <f>YEAR(A278)</f>
        <v>2013</v>
      </c>
      <c r="D278" s="13">
        <f>(B278/B274-1)*100</f>
        <v>1.6701919623258954</v>
      </c>
    </row>
    <row r="279" spans="1:4">
      <c r="A279" s="15">
        <v>41548</v>
      </c>
      <c r="B279" s="14">
        <v>102.51</v>
      </c>
    </row>
    <row r="280" spans="1:4">
      <c r="A280" s="15">
        <v>41640</v>
      </c>
      <c r="B280" s="14">
        <v>102.944</v>
      </c>
    </row>
    <row r="281" spans="1:4">
      <c r="A281" s="15">
        <v>41730</v>
      </c>
      <c r="B281" s="14">
        <v>103.524</v>
      </c>
    </row>
    <row r="282" spans="1:4">
      <c r="A282" s="15">
        <v>41821</v>
      </c>
      <c r="B282" s="14">
        <v>103.97499999999999</v>
      </c>
      <c r="C282" s="13">
        <f>YEAR(A282)</f>
        <v>2014</v>
      </c>
      <c r="D282" s="13">
        <f>(B282/B278-1)*100</f>
        <v>2.0343074718847554</v>
      </c>
    </row>
    <row r="283" spans="1:4">
      <c r="A283" s="15">
        <v>41913</v>
      </c>
      <c r="B283" s="14">
        <v>104.145</v>
      </c>
    </row>
    <row r="284" spans="1:4">
      <c r="A284" s="15">
        <v>42005</v>
      </c>
      <c r="B284" s="14">
        <v>104.105</v>
      </c>
    </row>
    <row r="285" spans="1:4">
      <c r="A285" s="15">
        <v>42095</v>
      </c>
      <c r="B285" s="14">
        <v>104.667</v>
      </c>
    </row>
    <row r="286" spans="1:4">
      <c r="A286" s="15">
        <v>42186</v>
      </c>
      <c r="B286" s="14">
        <v>104.97799999999999</v>
      </c>
      <c r="C286" s="13">
        <f>YEAR(A286)</f>
        <v>2015</v>
      </c>
      <c r="D286" s="13">
        <f>(B286/B282-1)*100</f>
        <v>0.96465496513584714</v>
      </c>
    </row>
    <row r="287" spans="1:4">
      <c r="A287" s="15">
        <v>42278</v>
      </c>
      <c r="B287" s="14">
        <v>104.967</v>
      </c>
    </row>
    <row r="288" spans="1:4">
      <c r="A288" s="15">
        <v>42370</v>
      </c>
      <c r="B288" s="14">
        <v>104.88200000000001</v>
      </c>
    </row>
    <row r="289" spans="1:4">
      <c r="A289" s="15">
        <v>42461</v>
      </c>
      <c r="B289" s="14">
        <v>105.621</v>
      </c>
    </row>
    <row r="290" spans="1:4">
      <c r="A290" s="15">
        <v>42552</v>
      </c>
      <c r="B290" s="14">
        <v>105.916</v>
      </c>
      <c r="C290" s="13">
        <f>YEAR(A290)</f>
        <v>2016</v>
      </c>
      <c r="D290" s="13">
        <f>(B290/B286-1)*100</f>
        <v>0.89352054716227425</v>
      </c>
    </row>
    <row r="291" spans="1:4">
      <c r="A291" s="15">
        <v>42644</v>
      </c>
      <c r="B291" s="14">
        <v>106.473</v>
      </c>
    </row>
    <row r="292" spans="1:4" ht="14.4">
      <c r="A292" s="15">
        <v>42736</v>
      </c>
      <c r="B292">
        <v>107.026</v>
      </c>
    </row>
    <row r="293" spans="1:4" ht="14.4">
      <c r="A293" s="15">
        <v>42826</v>
      </c>
      <c r="B293">
        <v>107.358</v>
      </c>
    </row>
    <row r="294" spans="1:4" ht="14.4">
      <c r="A294" s="15">
        <v>42917</v>
      </c>
      <c r="B294">
        <v>107.896</v>
      </c>
      <c r="C294" s="13">
        <f>YEAR(A294)</f>
        <v>2017</v>
      </c>
      <c r="D294" s="13">
        <f>(B294/B290-1)*100</f>
        <v>1.8694059443332467</v>
      </c>
    </row>
    <row r="295" spans="1:4" ht="14.4">
      <c r="A295" s="15">
        <v>43009</v>
      </c>
      <c r="B295">
        <v>108.63800000000001</v>
      </c>
    </row>
    <row r="296" spans="1:4" ht="14.4">
      <c r="A296" s="15">
        <v>43101</v>
      </c>
      <c r="B296">
        <v>109.30800000000001</v>
      </c>
    </row>
    <row r="297" spans="1:4" ht="14.4">
      <c r="A297" s="15">
        <v>43191</v>
      </c>
      <c r="B297">
        <v>110.242</v>
      </c>
    </row>
    <row r="298" spans="1:4" ht="14.4">
      <c r="A298" s="15">
        <v>43282</v>
      </c>
      <c r="B298">
        <v>110.614</v>
      </c>
      <c r="C298" s="13">
        <f>YEAR(A298)</f>
        <v>2018</v>
      </c>
      <c r="D298" s="13">
        <f>(B298/B294-1)*100</f>
        <v>2.5190924594053588</v>
      </c>
    </row>
    <row r="299" spans="1:4" ht="14.4">
      <c r="A299" s="15">
        <v>43374</v>
      </c>
      <c r="B299">
        <v>111.117</v>
      </c>
    </row>
    <row r="300" spans="1:4" ht="14.4">
      <c r="A300" s="15">
        <v>43466</v>
      </c>
      <c r="B300">
        <v>111.544</v>
      </c>
    </row>
    <row r="301" spans="1:4" ht="14.4">
      <c r="A301" s="15">
        <v>43556</v>
      </c>
      <c r="B301">
        <v>112.166</v>
      </c>
    </row>
    <row r="302" spans="1:4" ht="14.4">
      <c r="A302" s="15">
        <v>43647</v>
      </c>
      <c r="B302">
        <v>112.53100000000001</v>
      </c>
      <c r="C302" s="13">
        <f>YEAR(A302)</f>
        <v>2019</v>
      </c>
      <c r="D302" s="13">
        <f>(B302/B298-1)*100</f>
        <v>1.7330536821740461</v>
      </c>
    </row>
    <row r="303" spans="1:4" ht="14.4">
      <c r="A303" s="15">
        <v>43739</v>
      </c>
      <c r="B303">
        <v>112.943</v>
      </c>
    </row>
    <row r="304" spans="1:4" ht="14.4">
      <c r="A304" s="15">
        <v>43831</v>
      </c>
      <c r="B304">
        <v>113.399</v>
      </c>
    </row>
    <row r="305" spans="1:4" ht="14.4">
      <c r="A305" s="15">
        <v>43922</v>
      </c>
      <c r="B305">
        <v>112.976</v>
      </c>
    </row>
    <row r="306" spans="1:4" ht="14.4">
      <c r="A306" s="15">
        <v>44013</v>
      </c>
      <c r="B306">
        <v>113.953</v>
      </c>
      <c r="C306" s="13">
        <f>YEAR(A306)</f>
        <v>2020</v>
      </c>
      <c r="D306" s="13">
        <f>(B306/B302-1)*100</f>
        <v>1.2636517937279379</v>
      </c>
    </row>
    <row r="307" spans="1:4" ht="14.4">
      <c r="A307" s="15">
        <v>44105</v>
      </c>
      <c r="B307">
        <v>114.673</v>
      </c>
    </row>
    <row r="308" spans="1:4" ht="14.4">
      <c r="A308" s="15">
        <v>44197</v>
      </c>
      <c r="B308">
        <v>116.099</v>
      </c>
    </row>
    <row r="309" spans="1:4" ht="14.4">
      <c r="A309" s="15">
        <v>44287</v>
      </c>
      <c r="B309">
        <v>117.899</v>
      </c>
    </row>
    <row r="310" spans="1:4" ht="14.4">
      <c r="A310" s="15">
        <v>44378</v>
      </c>
      <c r="B310">
        <v>119.688</v>
      </c>
      <c r="C310" s="13">
        <f>YEAR(A310)</f>
        <v>2021</v>
      </c>
      <c r="D310" s="13">
        <f>(B310/B306-1)*100</f>
        <v>5.032776671083683</v>
      </c>
    </row>
    <row r="311" spans="1:4" ht="14.4">
      <c r="A311" s="15">
        <v>44470</v>
      </c>
      <c r="B311">
        <v>121.684</v>
      </c>
    </row>
    <row r="312" spans="1:4" ht="14.4">
      <c r="A312" s="15">
        <v>44562</v>
      </c>
      <c r="B312">
        <v>124.14700000000001</v>
      </c>
    </row>
    <row r="313" spans="1:4" ht="14.4">
      <c r="A313" s="15">
        <v>44652</v>
      </c>
      <c r="B313">
        <v>126.878</v>
      </c>
    </row>
    <row r="314" spans="1:4" ht="14.4">
      <c r="A314" s="15">
        <v>44743</v>
      </c>
      <c r="B314">
        <v>128.24100000000001</v>
      </c>
      <c r="C314" s="13">
        <f>YEAR(A314)</f>
        <v>2022</v>
      </c>
      <c r="D314" s="13">
        <f>(B314/B310-1)*100</f>
        <v>7.1460798074995058</v>
      </c>
    </row>
    <row r="315" spans="1:4">
      <c r="A315" s="15"/>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3346-F1DB-45D5-BC45-8C9E641172B9}">
  <dimension ref="A1:K173"/>
  <sheetViews>
    <sheetView zoomScale="80" zoomScaleNormal="80" workbookViewId="0"/>
  </sheetViews>
  <sheetFormatPr defaultColWidth="8.88671875" defaultRowHeight="14.4"/>
  <cols>
    <col min="1" max="1" width="5" style="37" bestFit="1" customWidth="1"/>
    <col min="2" max="2" width="7" style="37" bestFit="1" customWidth="1"/>
    <col min="3" max="3" width="11.21875" style="37" bestFit="1" customWidth="1"/>
    <col min="4" max="4" width="7.6640625" style="37" bestFit="1" customWidth="1"/>
    <col min="5" max="5" width="14.6640625" style="37" bestFit="1" customWidth="1"/>
    <col min="6" max="16384" width="8.88671875" style="37"/>
  </cols>
  <sheetData>
    <row r="1" spans="1:10">
      <c r="A1" s="40" t="s">
        <v>1</v>
      </c>
      <c r="B1" s="40" t="s">
        <v>326</v>
      </c>
      <c r="C1" s="60" t="s">
        <v>416</v>
      </c>
      <c r="D1" s="40" t="s">
        <v>343</v>
      </c>
      <c r="E1" s="40" t="s">
        <v>342</v>
      </c>
    </row>
    <row r="2" spans="1:10">
      <c r="A2" s="38">
        <v>1941</v>
      </c>
      <c r="B2" s="38">
        <v>1</v>
      </c>
      <c r="C2" s="38" t="str">
        <f>_xlfn.CONCAT(A2,"Q",B2)</f>
        <v>1941Q1</v>
      </c>
      <c r="D2" s="38">
        <v>29.81</v>
      </c>
    </row>
    <row r="3" spans="1:10">
      <c r="A3" s="38">
        <v>1941</v>
      </c>
      <c r="B3" s="38">
        <v>2</v>
      </c>
      <c r="C3" s="38" t="str">
        <f t="shared" ref="C3:C66" si="0">_xlfn.CONCAT(A3,"Q",B3)</f>
        <v>1941Q2</v>
      </c>
      <c r="D3" s="38">
        <v>30.71</v>
      </c>
    </row>
    <row r="4" spans="1:10">
      <c r="A4" s="38">
        <v>1941</v>
      </c>
      <c r="B4" s="38">
        <v>3</v>
      </c>
      <c r="C4" s="38" t="str">
        <f t="shared" si="0"/>
        <v>1941Q3</v>
      </c>
      <c r="D4" s="38">
        <v>31.85</v>
      </c>
    </row>
    <row r="5" spans="1:10">
      <c r="A5" s="38">
        <v>1941</v>
      </c>
      <c r="B5" s="38">
        <v>4</v>
      </c>
      <c r="C5" s="38" t="str">
        <f t="shared" si="0"/>
        <v>1941Q4</v>
      </c>
      <c r="D5" s="38">
        <v>32.549999999999997</v>
      </c>
    </row>
    <row r="6" spans="1:10">
      <c r="A6" s="38">
        <v>1942</v>
      </c>
      <c r="B6" s="38">
        <v>1</v>
      </c>
      <c r="C6" s="38" t="str">
        <f t="shared" si="0"/>
        <v>1942Q1</v>
      </c>
      <c r="D6" s="38">
        <v>33.549999999999997</v>
      </c>
    </row>
    <row r="7" spans="1:10">
      <c r="A7" s="38">
        <v>1942</v>
      </c>
      <c r="B7" s="38">
        <v>2</v>
      </c>
      <c r="C7" s="38" t="str">
        <f t="shared" si="0"/>
        <v>1942Q2</v>
      </c>
      <c r="D7" s="38">
        <v>34.18</v>
      </c>
      <c r="E7" s="39">
        <f>(D7/D3-1)*100</f>
        <v>11.299251058287197</v>
      </c>
      <c r="G7" s="37">
        <v>1942</v>
      </c>
      <c r="H7" s="37">
        <v>2</v>
      </c>
      <c r="I7" s="37" t="str">
        <f>_xlfn.CONCAT(G7,"Q",H7)</f>
        <v>1942Q2</v>
      </c>
      <c r="J7" s="39">
        <f>VLOOKUP(I7,C2:E314,3)</f>
        <v>11.299251058287197</v>
      </c>
    </row>
    <row r="8" spans="1:10">
      <c r="A8" s="38">
        <v>1942</v>
      </c>
      <c r="B8" s="38">
        <v>3</v>
      </c>
      <c r="C8" s="38" t="str">
        <f t="shared" si="0"/>
        <v>1942Q3</v>
      </c>
      <c r="D8" s="38">
        <v>34.53</v>
      </c>
      <c r="G8" s="37">
        <v>1943</v>
      </c>
      <c r="H8" s="37">
        <v>2</v>
      </c>
      <c r="I8" s="37" t="str">
        <f t="shared" ref="I8:I49" si="1">_xlfn.CONCAT(G8,"Q",H8)</f>
        <v>1943Q2</v>
      </c>
      <c r="J8" s="39">
        <f t="shared" ref="J8:J49" si="2">VLOOKUP(I8,C3:E315,3)</f>
        <v>5.7636044470450454</v>
      </c>
    </row>
    <row r="9" spans="1:10">
      <c r="A9" s="38">
        <v>1942</v>
      </c>
      <c r="B9" s="38">
        <v>4</v>
      </c>
      <c r="C9" s="38" t="str">
        <f t="shared" si="0"/>
        <v>1942Q4</v>
      </c>
      <c r="D9" s="38">
        <v>35.020000000000003</v>
      </c>
      <c r="G9" s="37">
        <v>1944</v>
      </c>
      <c r="H9" s="37">
        <v>2</v>
      </c>
      <c r="I9" s="37" t="str">
        <f t="shared" si="1"/>
        <v>1944Q2</v>
      </c>
      <c r="J9" s="39">
        <f t="shared" si="2"/>
        <v>2.4619640387275155</v>
      </c>
    </row>
    <row r="10" spans="1:10">
      <c r="A10" s="38">
        <v>1943</v>
      </c>
      <c r="B10" s="38">
        <v>1</v>
      </c>
      <c r="C10" s="38" t="str">
        <f t="shared" si="0"/>
        <v>1943Q1</v>
      </c>
      <c r="D10" s="38">
        <v>35.67</v>
      </c>
      <c r="G10" s="37">
        <v>1945</v>
      </c>
      <c r="H10" s="37">
        <v>2</v>
      </c>
      <c r="I10" s="37" t="str">
        <f t="shared" si="1"/>
        <v>1945Q2</v>
      </c>
      <c r="J10" s="39">
        <f t="shared" si="2"/>
        <v>1.2419006479481576</v>
      </c>
    </row>
    <row r="11" spans="1:10">
      <c r="A11" s="38">
        <v>1943</v>
      </c>
      <c r="B11" s="38">
        <v>2</v>
      </c>
      <c r="C11" s="38" t="str">
        <f t="shared" si="0"/>
        <v>1943Q2</v>
      </c>
      <c r="D11" s="38">
        <v>36.15</v>
      </c>
      <c r="E11" s="39">
        <f>(D11/D7-1)*100</f>
        <v>5.7636044470450454</v>
      </c>
      <c r="G11" s="37">
        <v>1946</v>
      </c>
      <c r="H11" s="37">
        <v>2</v>
      </c>
      <c r="I11" s="37" t="str">
        <f t="shared" si="1"/>
        <v>1946Q2</v>
      </c>
      <c r="J11" s="39">
        <f t="shared" si="2"/>
        <v>12.160000000000014</v>
      </c>
    </row>
    <row r="12" spans="1:10">
      <c r="A12" s="38">
        <v>1943</v>
      </c>
      <c r="B12" s="38">
        <v>3</v>
      </c>
      <c r="C12" s="38" t="str">
        <f t="shared" si="0"/>
        <v>1943Q3</v>
      </c>
      <c r="D12" s="38">
        <v>36.26</v>
      </c>
      <c r="G12" s="37">
        <v>1947</v>
      </c>
      <c r="H12" s="37">
        <v>2</v>
      </c>
      <c r="I12" s="37" t="str">
        <f t="shared" si="1"/>
        <v>1947Q2</v>
      </c>
      <c r="J12" s="39">
        <f t="shared" si="2"/>
        <v>16.024726581074631</v>
      </c>
    </row>
    <row r="13" spans="1:10">
      <c r="A13" s="38">
        <v>1943</v>
      </c>
      <c r="B13" s="38">
        <v>4</v>
      </c>
      <c r="C13" s="38" t="str">
        <f t="shared" si="0"/>
        <v>1943Q4</v>
      </c>
      <c r="D13" s="38">
        <v>36.479999999999997</v>
      </c>
      <c r="G13" s="37">
        <v>1948</v>
      </c>
      <c r="H13" s="37">
        <v>2</v>
      </c>
      <c r="I13" s="37" t="str">
        <f t="shared" si="1"/>
        <v>1948Q2</v>
      </c>
      <c r="J13" s="39">
        <f t="shared" si="2"/>
        <v>7.9918032786885362</v>
      </c>
    </row>
    <row r="14" spans="1:10">
      <c r="A14" s="38">
        <v>1944</v>
      </c>
      <c r="B14" s="38">
        <v>1</v>
      </c>
      <c r="C14" s="38" t="str">
        <f t="shared" si="0"/>
        <v>1944Q1</v>
      </c>
      <c r="D14" s="38">
        <v>36.81</v>
      </c>
      <c r="G14" s="37">
        <v>1949</v>
      </c>
      <c r="H14" s="37">
        <v>2</v>
      </c>
      <c r="I14" s="37" t="str">
        <f t="shared" si="1"/>
        <v>1949Q2</v>
      </c>
      <c r="J14" s="39">
        <f t="shared" si="2"/>
        <v>-0.56925996204933993</v>
      </c>
    </row>
    <row r="15" spans="1:10">
      <c r="A15" s="38">
        <v>1944</v>
      </c>
      <c r="B15" s="38">
        <v>2</v>
      </c>
      <c r="C15" s="38" t="str">
        <f t="shared" si="0"/>
        <v>1944Q2</v>
      </c>
      <c r="D15" s="38">
        <v>37.04</v>
      </c>
      <c r="E15" s="39">
        <f>(D15/D11-1)*100</f>
        <v>2.4619640387275155</v>
      </c>
      <c r="G15" s="37">
        <v>1950</v>
      </c>
      <c r="H15" s="37">
        <v>2</v>
      </c>
      <c r="I15" s="37" t="str">
        <f t="shared" si="1"/>
        <v>1950Q2</v>
      </c>
      <c r="J15" s="39">
        <f t="shared" si="2"/>
        <v>0.57251908396946938</v>
      </c>
    </row>
    <row r="16" spans="1:10">
      <c r="A16" s="38">
        <v>1944</v>
      </c>
      <c r="B16" s="38">
        <v>3</v>
      </c>
      <c r="C16" s="38" t="str">
        <f t="shared" si="0"/>
        <v>1944Q3</v>
      </c>
      <c r="D16" s="38">
        <v>37.08</v>
      </c>
      <c r="G16" s="37">
        <v>1951</v>
      </c>
      <c r="H16" s="37">
        <v>2</v>
      </c>
      <c r="I16" s="37" t="str">
        <f t="shared" si="1"/>
        <v>1951Q2</v>
      </c>
      <c r="J16" s="39">
        <f t="shared" si="2"/>
        <v>8.1593927893738094</v>
      </c>
    </row>
    <row r="17" spans="1:10">
      <c r="A17" s="38">
        <v>1944</v>
      </c>
      <c r="B17" s="38">
        <v>4</v>
      </c>
      <c r="C17" s="38" t="str">
        <f t="shared" si="0"/>
        <v>1944Q4</v>
      </c>
      <c r="D17" s="38">
        <v>37.119999999999997</v>
      </c>
      <c r="G17" s="37">
        <v>1952</v>
      </c>
      <c r="H17" s="37">
        <v>2</v>
      </c>
      <c r="I17" s="37" t="str">
        <f t="shared" si="1"/>
        <v>1952Q2</v>
      </c>
      <c r="J17" s="39">
        <f t="shared" si="2"/>
        <v>1.0526315789473717</v>
      </c>
    </row>
    <row r="18" spans="1:10">
      <c r="A18" s="38">
        <v>1945</v>
      </c>
      <c r="B18" s="38">
        <v>1</v>
      </c>
      <c r="C18" s="38" t="str">
        <f t="shared" si="0"/>
        <v>1945Q1</v>
      </c>
      <c r="D18" s="38">
        <v>37.11</v>
      </c>
      <c r="G18" s="37">
        <v>1953</v>
      </c>
      <c r="H18" s="37">
        <v>2</v>
      </c>
      <c r="I18" s="37" t="str">
        <f t="shared" si="1"/>
        <v>1953Q2</v>
      </c>
      <c r="J18" s="39">
        <f t="shared" si="2"/>
        <v>2.0833333333333259</v>
      </c>
    </row>
    <row r="19" spans="1:10">
      <c r="A19" s="38">
        <v>1945</v>
      </c>
      <c r="B19" s="38">
        <v>2</v>
      </c>
      <c r="C19" s="38" t="str">
        <f t="shared" si="0"/>
        <v>1945Q2</v>
      </c>
      <c r="D19" s="38">
        <v>37.5</v>
      </c>
      <c r="E19" s="39">
        <f>(D19/D15-1)*100</f>
        <v>1.2419006479481576</v>
      </c>
      <c r="G19" s="37">
        <v>1954</v>
      </c>
      <c r="H19" s="37">
        <v>2</v>
      </c>
      <c r="I19" s="37" t="str">
        <f t="shared" si="1"/>
        <v>1954Q2</v>
      </c>
      <c r="J19" s="39">
        <f t="shared" si="2"/>
        <v>1.3605442176870763</v>
      </c>
    </row>
    <row r="20" spans="1:10">
      <c r="A20" s="38">
        <v>1945</v>
      </c>
      <c r="B20" s="38">
        <v>3</v>
      </c>
      <c r="C20" s="38" t="str">
        <f t="shared" si="0"/>
        <v>1945Q3</v>
      </c>
      <c r="D20" s="38">
        <v>37.99</v>
      </c>
      <c r="G20" s="37">
        <v>1955</v>
      </c>
      <c r="H20" s="37">
        <v>2</v>
      </c>
      <c r="I20" s="37" t="str">
        <f t="shared" si="1"/>
        <v>1955Q2</v>
      </c>
      <c r="J20" s="39">
        <f t="shared" si="2"/>
        <v>1.8456375838926231</v>
      </c>
    </row>
    <row r="21" spans="1:10">
      <c r="A21" s="38">
        <v>1945</v>
      </c>
      <c r="B21" s="38">
        <v>4</v>
      </c>
      <c r="C21" s="38" t="str">
        <f t="shared" si="0"/>
        <v>1945Q4</v>
      </c>
      <c r="D21" s="38">
        <v>39.04</v>
      </c>
      <c r="G21" s="37">
        <v>1956</v>
      </c>
      <c r="H21" s="37">
        <v>2</v>
      </c>
      <c r="I21" s="37" t="str">
        <f t="shared" si="1"/>
        <v>1956Q2</v>
      </c>
      <c r="J21" s="39">
        <f t="shared" si="2"/>
        <v>2.8006589785831926</v>
      </c>
    </row>
    <row r="22" spans="1:10">
      <c r="A22" s="38">
        <v>1946</v>
      </c>
      <c r="B22" s="38">
        <v>1</v>
      </c>
      <c r="C22" s="38" t="str">
        <f t="shared" si="0"/>
        <v>1946Q1</v>
      </c>
      <c r="D22" s="38">
        <v>40.53</v>
      </c>
      <c r="G22" s="37">
        <v>1957</v>
      </c>
      <c r="H22" s="37">
        <v>2</v>
      </c>
      <c r="I22" s="37" t="str">
        <f t="shared" si="1"/>
        <v>1957Q2</v>
      </c>
      <c r="J22" s="39">
        <f t="shared" si="2"/>
        <v>3.685897435897445</v>
      </c>
    </row>
    <row r="23" spans="1:10">
      <c r="A23" s="38">
        <v>1946</v>
      </c>
      <c r="B23" s="38">
        <v>2</v>
      </c>
      <c r="C23" s="38" t="str">
        <f t="shared" si="0"/>
        <v>1946Q2</v>
      </c>
      <c r="D23" s="38">
        <v>42.06</v>
      </c>
      <c r="E23" s="39">
        <f>(D23/D19-1)*100</f>
        <v>12.160000000000014</v>
      </c>
      <c r="G23" s="37">
        <v>1958</v>
      </c>
      <c r="H23" s="37">
        <v>2</v>
      </c>
      <c r="I23" s="37" t="str">
        <f t="shared" si="1"/>
        <v>1958Q2</v>
      </c>
      <c r="J23" s="39">
        <f t="shared" si="2"/>
        <v>1.7001545595054068</v>
      </c>
    </row>
    <row r="24" spans="1:10">
      <c r="A24" s="38">
        <v>1946</v>
      </c>
      <c r="B24" s="38">
        <v>3</v>
      </c>
      <c r="C24" s="38" t="str">
        <f t="shared" si="0"/>
        <v>1946Q3</v>
      </c>
      <c r="D24" s="38">
        <v>45.26</v>
      </c>
      <c r="G24" s="37">
        <v>1959</v>
      </c>
      <c r="H24" s="37">
        <v>2</v>
      </c>
      <c r="I24" s="37" t="str">
        <f t="shared" si="1"/>
        <v>1959Q2</v>
      </c>
      <c r="J24" s="39">
        <f t="shared" si="2"/>
        <v>2.7355623100303816</v>
      </c>
    </row>
    <row r="25" spans="1:10">
      <c r="A25" s="38">
        <v>1946</v>
      </c>
      <c r="B25" s="38">
        <v>4</v>
      </c>
      <c r="C25" s="38" t="str">
        <f t="shared" si="0"/>
        <v>1946Q4</v>
      </c>
      <c r="D25" s="38">
        <v>47.66</v>
      </c>
      <c r="G25" s="37">
        <v>1960</v>
      </c>
      <c r="H25" s="37">
        <v>2</v>
      </c>
      <c r="I25" s="37" t="str">
        <f t="shared" si="1"/>
        <v>1960Q2</v>
      </c>
      <c r="J25" s="39">
        <f t="shared" si="2"/>
        <v>1.4792899408283988</v>
      </c>
    </row>
    <row r="26" spans="1:10">
      <c r="A26" s="38">
        <v>1947</v>
      </c>
      <c r="B26" s="38">
        <v>1</v>
      </c>
      <c r="C26" s="38" t="str">
        <f t="shared" si="0"/>
        <v>1947Q1</v>
      </c>
      <c r="D26" s="38">
        <v>48.3</v>
      </c>
      <c r="G26" s="37">
        <v>1961</v>
      </c>
      <c r="H26" s="37">
        <v>2</v>
      </c>
      <c r="I26" s="37" t="str">
        <f t="shared" si="1"/>
        <v>1961Q2</v>
      </c>
      <c r="J26" s="39">
        <f t="shared" si="2"/>
        <v>0.87463556851312685</v>
      </c>
    </row>
    <row r="27" spans="1:10">
      <c r="A27" s="38">
        <v>1947</v>
      </c>
      <c r="B27" s="38">
        <v>2</v>
      </c>
      <c r="C27" s="38" t="str">
        <f t="shared" si="0"/>
        <v>1947Q2</v>
      </c>
      <c r="D27" s="38">
        <v>48.8</v>
      </c>
      <c r="E27" s="39">
        <f>(D27/D23-1)*100</f>
        <v>16.024726581074631</v>
      </c>
      <c r="G27" s="37">
        <v>1962</v>
      </c>
      <c r="H27" s="37">
        <v>2</v>
      </c>
      <c r="I27" s="37" t="str">
        <f t="shared" si="1"/>
        <v>1962Q2</v>
      </c>
      <c r="J27" s="39">
        <f t="shared" si="2"/>
        <v>1.8786127167629951</v>
      </c>
    </row>
    <row r="28" spans="1:10">
      <c r="A28" s="38">
        <v>1947</v>
      </c>
      <c r="B28" s="38">
        <v>3</v>
      </c>
      <c r="C28" s="38" t="str">
        <f t="shared" si="0"/>
        <v>1947Q3</v>
      </c>
      <c r="D28" s="38">
        <v>49.7</v>
      </c>
      <c r="G28" s="37">
        <v>1963</v>
      </c>
      <c r="H28" s="37">
        <v>2</v>
      </c>
      <c r="I28" s="37" t="str">
        <f t="shared" si="1"/>
        <v>1963Q2</v>
      </c>
      <c r="J28" s="39">
        <f t="shared" si="2"/>
        <v>1.4184397163120588</v>
      </c>
    </row>
    <row r="29" spans="1:10">
      <c r="A29" s="38">
        <v>1947</v>
      </c>
      <c r="B29" s="38">
        <v>4</v>
      </c>
      <c r="C29" s="38" t="str">
        <f t="shared" si="0"/>
        <v>1947Q4</v>
      </c>
      <c r="D29" s="38">
        <v>51.3</v>
      </c>
      <c r="G29" s="37">
        <v>1964</v>
      </c>
      <c r="H29" s="37">
        <v>2</v>
      </c>
      <c r="I29" s="37" t="str">
        <f t="shared" si="1"/>
        <v>1964Q2</v>
      </c>
      <c r="J29" s="39">
        <f t="shared" si="2"/>
        <v>1.538461538461533</v>
      </c>
    </row>
    <row r="30" spans="1:10">
      <c r="A30" s="38">
        <v>1948</v>
      </c>
      <c r="B30" s="38">
        <v>1</v>
      </c>
      <c r="C30" s="38" t="str">
        <f t="shared" si="0"/>
        <v>1948Q1</v>
      </c>
      <c r="D30" s="38">
        <v>52.1</v>
      </c>
      <c r="G30" s="37">
        <v>1965</v>
      </c>
      <c r="H30" s="37">
        <v>2</v>
      </c>
      <c r="I30" s="37" t="str">
        <f t="shared" si="1"/>
        <v>1965Q2</v>
      </c>
      <c r="J30" s="39">
        <f t="shared" si="2"/>
        <v>2.0661157024793431</v>
      </c>
    </row>
    <row r="31" spans="1:10">
      <c r="A31" s="38">
        <v>1948</v>
      </c>
      <c r="B31" s="38">
        <v>2</v>
      </c>
      <c r="C31" s="38" t="str">
        <f t="shared" si="0"/>
        <v>1948Q2</v>
      </c>
      <c r="D31" s="38">
        <v>52.7</v>
      </c>
      <c r="E31" s="39">
        <f>(D31/D27-1)*100</f>
        <v>7.9918032786885362</v>
      </c>
      <c r="G31" s="37">
        <v>1966</v>
      </c>
      <c r="H31" s="37">
        <v>2</v>
      </c>
      <c r="I31" s="37" t="str">
        <f t="shared" si="1"/>
        <v>1966Q2</v>
      </c>
      <c r="J31" s="39">
        <f t="shared" si="2"/>
        <v>3.373819163292846</v>
      </c>
    </row>
    <row r="32" spans="1:10">
      <c r="A32" s="38">
        <v>1948</v>
      </c>
      <c r="B32" s="38">
        <v>3</v>
      </c>
      <c r="C32" s="38" t="str">
        <f t="shared" si="0"/>
        <v>1948Q3</v>
      </c>
      <c r="D32" s="38">
        <v>53.7</v>
      </c>
      <c r="G32" s="37">
        <v>1967</v>
      </c>
      <c r="H32" s="37">
        <v>2</v>
      </c>
      <c r="I32" s="37" t="str">
        <f t="shared" si="1"/>
        <v>1967Q2</v>
      </c>
      <c r="J32" s="39">
        <f t="shared" si="2"/>
        <v>2.4804177545691974</v>
      </c>
    </row>
    <row r="33" spans="1:11">
      <c r="A33" s="38">
        <v>1948</v>
      </c>
      <c r="B33" s="38">
        <v>4</v>
      </c>
      <c r="C33" s="38" t="str">
        <f t="shared" si="0"/>
        <v>1948Q4</v>
      </c>
      <c r="D33" s="38">
        <v>53.4</v>
      </c>
      <c r="G33" s="37">
        <v>1968</v>
      </c>
      <c r="H33" s="37">
        <v>2</v>
      </c>
      <c r="I33" s="37" t="str">
        <f t="shared" si="1"/>
        <v>1968Q2</v>
      </c>
      <c r="J33" s="39">
        <f t="shared" si="2"/>
        <v>4.6114649681528785</v>
      </c>
    </row>
    <row r="34" spans="1:11">
      <c r="A34" s="38">
        <v>1949</v>
      </c>
      <c r="B34" s="38">
        <v>1</v>
      </c>
      <c r="C34" s="38" t="str">
        <f t="shared" si="0"/>
        <v>1949Q1</v>
      </c>
      <c r="D34" s="38">
        <v>52.9</v>
      </c>
      <c r="G34" s="37">
        <v>1969</v>
      </c>
      <c r="H34" s="37">
        <v>2</v>
      </c>
      <c r="I34" s="37" t="str">
        <f t="shared" si="1"/>
        <v>1969Q2</v>
      </c>
      <c r="J34" s="39">
        <f t="shared" si="2"/>
        <v>4.8465660009741729</v>
      </c>
    </row>
    <row r="35" spans="1:11">
      <c r="A35" s="38">
        <v>1949</v>
      </c>
      <c r="B35" s="38">
        <v>2</v>
      </c>
      <c r="C35" s="38" t="str">
        <f t="shared" si="0"/>
        <v>1949Q2</v>
      </c>
      <c r="D35" s="38">
        <v>52.4</v>
      </c>
      <c r="E35" s="39">
        <f>(D35/D31-1)*100</f>
        <v>-0.56925996204933993</v>
      </c>
      <c r="G35" s="37">
        <v>1970</v>
      </c>
      <c r="H35" s="37">
        <v>2</v>
      </c>
      <c r="I35" s="37" t="str">
        <f t="shared" si="1"/>
        <v>1970Q2</v>
      </c>
      <c r="J35" s="39">
        <f t="shared" si="2"/>
        <v>5.7723577235772261</v>
      </c>
    </row>
    <row r="36" spans="1:11">
      <c r="A36" s="38">
        <v>1949</v>
      </c>
      <c r="B36" s="38">
        <v>3</v>
      </c>
      <c r="C36" s="38" t="str">
        <f t="shared" si="0"/>
        <v>1949Q3</v>
      </c>
      <c r="D36" s="38">
        <v>52.3</v>
      </c>
      <c r="G36" s="37">
        <v>1971</v>
      </c>
      <c r="H36" s="37">
        <v>2</v>
      </c>
      <c r="I36" s="37" t="str">
        <f t="shared" si="1"/>
        <v>1971Q2</v>
      </c>
      <c r="J36" s="39">
        <f t="shared" si="2"/>
        <v>5.0840013176677301</v>
      </c>
    </row>
    <row r="37" spans="1:11">
      <c r="A37" s="38">
        <v>1949</v>
      </c>
      <c r="B37" s="38">
        <v>4</v>
      </c>
      <c r="C37" s="38" t="str">
        <f t="shared" si="0"/>
        <v>1949Q4</v>
      </c>
      <c r="D37" s="38">
        <v>52.3</v>
      </c>
      <c r="G37" s="37">
        <v>1972</v>
      </c>
      <c r="H37" s="37">
        <v>2</v>
      </c>
      <c r="I37" s="37" t="str">
        <f t="shared" si="1"/>
        <v>1972Q2</v>
      </c>
      <c r="J37" s="39">
        <f t="shared" si="2"/>
        <v>3.8871473354231911</v>
      </c>
    </row>
    <row r="38" spans="1:11">
      <c r="A38" s="38">
        <v>1950</v>
      </c>
      <c r="B38" s="38">
        <v>1</v>
      </c>
      <c r="C38" s="38" t="str">
        <f t="shared" si="0"/>
        <v>1950Q1</v>
      </c>
      <c r="D38" s="38">
        <v>52.2</v>
      </c>
      <c r="G38" s="37">
        <v>1973</v>
      </c>
      <c r="H38" s="37">
        <v>2</v>
      </c>
      <c r="I38" s="37" t="str">
        <f t="shared" si="1"/>
        <v>1973Q2</v>
      </c>
      <c r="J38" s="39">
        <f t="shared" si="2"/>
        <v>5.361094347213835</v>
      </c>
    </row>
    <row r="39" spans="1:11">
      <c r="A39" s="38">
        <v>1950</v>
      </c>
      <c r="B39" s="38">
        <v>2</v>
      </c>
      <c r="C39" s="38" t="str">
        <f t="shared" si="0"/>
        <v>1950Q2</v>
      </c>
      <c r="D39" s="38">
        <v>52.7</v>
      </c>
      <c r="E39" s="39">
        <f>(D39/D35-1)*100</f>
        <v>0.57251908396946938</v>
      </c>
      <c r="G39" s="37">
        <v>1974</v>
      </c>
      <c r="H39" s="37">
        <v>2</v>
      </c>
      <c r="I39" s="37" t="str">
        <f t="shared" si="1"/>
        <v>1974Q2</v>
      </c>
      <c r="J39" s="39">
        <f t="shared" si="2"/>
        <v>8.3341288782816214</v>
      </c>
    </row>
    <row r="40" spans="1:11">
      <c r="A40" s="38">
        <v>1950</v>
      </c>
      <c r="B40" s="38">
        <v>3</v>
      </c>
      <c r="C40" s="38" t="str">
        <f t="shared" si="0"/>
        <v>1950Q3</v>
      </c>
      <c r="D40" s="38">
        <v>54.2</v>
      </c>
      <c r="G40" s="37">
        <v>1975</v>
      </c>
      <c r="H40" s="37">
        <v>2</v>
      </c>
      <c r="I40" s="37" t="str">
        <f t="shared" si="1"/>
        <v>1975Q2</v>
      </c>
      <c r="J40" s="39">
        <f t="shared" si="2"/>
        <v>9.6580895311949142</v>
      </c>
    </row>
    <row r="41" spans="1:11">
      <c r="A41" s="38">
        <v>1950</v>
      </c>
      <c r="B41" s="38">
        <v>4</v>
      </c>
      <c r="C41" s="38" t="str">
        <f t="shared" si="0"/>
        <v>1950Q4</v>
      </c>
      <c r="D41" s="38">
        <v>55.1</v>
      </c>
      <c r="G41" s="37">
        <v>1976</v>
      </c>
      <c r="H41" s="37">
        <v>2</v>
      </c>
      <c r="I41" s="37" t="str">
        <f t="shared" si="1"/>
        <v>1976Q2</v>
      </c>
      <c r="J41" s="39">
        <f t="shared" si="2"/>
        <v>5.5126968820315092</v>
      </c>
    </row>
    <row r="42" spans="1:11">
      <c r="A42" s="38">
        <v>1951</v>
      </c>
      <c r="B42" s="38">
        <v>1</v>
      </c>
      <c r="C42" s="38" t="str">
        <f t="shared" si="0"/>
        <v>1951Q1</v>
      </c>
      <c r="D42" s="38">
        <v>56.8</v>
      </c>
      <c r="G42" s="61">
        <v>1976</v>
      </c>
      <c r="H42" s="37">
        <v>3</v>
      </c>
      <c r="I42" s="37" t="str">
        <f t="shared" si="1"/>
        <v>1976Q3</v>
      </c>
      <c r="J42" s="39">
        <f t="shared" si="2"/>
        <v>1.2109672505711933</v>
      </c>
      <c r="K42" s="61" t="s">
        <v>2</v>
      </c>
    </row>
    <row r="43" spans="1:11">
      <c r="A43" s="38">
        <v>1951</v>
      </c>
      <c r="B43" s="38">
        <v>2</v>
      </c>
      <c r="C43" s="38" t="str">
        <f t="shared" si="0"/>
        <v>1951Q2</v>
      </c>
      <c r="D43" s="38">
        <v>57</v>
      </c>
      <c r="E43" s="39">
        <f>(D43/D39-1)*100</f>
        <v>8.1593927893738094</v>
      </c>
      <c r="G43" s="37">
        <v>1977</v>
      </c>
      <c r="H43" s="37">
        <v>3</v>
      </c>
      <c r="I43" s="37" t="str">
        <f t="shared" si="1"/>
        <v>1977Q3</v>
      </c>
      <c r="J43" s="39">
        <f t="shared" si="2"/>
        <v>6.1253668447588394</v>
      </c>
    </row>
    <row r="44" spans="1:11">
      <c r="A44" s="38">
        <v>1951</v>
      </c>
      <c r="B44" s="38">
        <v>3</v>
      </c>
      <c r="C44" s="38" t="str">
        <f t="shared" si="0"/>
        <v>1951Q3</v>
      </c>
      <c r="D44" s="38">
        <v>57</v>
      </c>
      <c r="G44" s="37">
        <v>1978</v>
      </c>
      <c r="H44" s="37">
        <v>3</v>
      </c>
      <c r="I44" s="37" t="str">
        <f t="shared" si="1"/>
        <v>1978Q3</v>
      </c>
      <c r="J44" s="39">
        <f t="shared" si="2"/>
        <v>7.7926682266184599</v>
      </c>
    </row>
    <row r="45" spans="1:11">
      <c r="A45" s="38">
        <v>1951</v>
      </c>
      <c r="B45" s="38">
        <v>4</v>
      </c>
      <c r="C45" s="38" t="str">
        <f t="shared" si="0"/>
        <v>1951Q4</v>
      </c>
      <c r="D45" s="38">
        <v>57.6</v>
      </c>
      <c r="G45" s="37">
        <v>1979</v>
      </c>
      <c r="H45" s="37">
        <v>3</v>
      </c>
      <c r="I45" s="37" t="str">
        <f t="shared" si="1"/>
        <v>1979Q3</v>
      </c>
      <c r="J45" s="39">
        <f t="shared" si="2"/>
        <v>8.623865280884079</v>
      </c>
    </row>
    <row r="46" spans="1:11">
      <c r="A46" s="38">
        <v>1952</v>
      </c>
      <c r="B46" s="38">
        <v>1</v>
      </c>
      <c r="C46" s="38" t="str">
        <f t="shared" si="0"/>
        <v>1952Q1</v>
      </c>
      <c r="D46" s="38">
        <v>57.6</v>
      </c>
      <c r="G46" s="37">
        <v>1980</v>
      </c>
      <c r="H46" s="37">
        <v>3</v>
      </c>
      <c r="I46" s="37" t="str">
        <f t="shared" si="1"/>
        <v>1980Q3</v>
      </c>
      <c r="J46" s="39">
        <f t="shared" si="2"/>
        <v>9.1503663780052147</v>
      </c>
    </row>
    <row r="47" spans="1:11">
      <c r="A47" s="38">
        <v>1952</v>
      </c>
      <c r="B47" s="38">
        <v>2</v>
      </c>
      <c r="C47" s="38" t="str">
        <f t="shared" si="0"/>
        <v>1952Q2</v>
      </c>
      <c r="D47" s="38">
        <v>57.6</v>
      </c>
      <c r="E47" s="39">
        <f>(D47/D43-1)*100</f>
        <v>1.0526315789473717</v>
      </c>
      <c r="G47" s="37">
        <v>1981</v>
      </c>
      <c r="H47" s="37">
        <v>3</v>
      </c>
      <c r="I47" s="37" t="str">
        <f t="shared" si="1"/>
        <v>1981Q3</v>
      </c>
      <c r="J47" s="39">
        <f t="shared" si="2"/>
        <v>9.6926320461606643</v>
      </c>
    </row>
    <row r="48" spans="1:11">
      <c r="A48" s="38">
        <v>1952</v>
      </c>
      <c r="B48" s="38">
        <v>3</v>
      </c>
      <c r="C48" s="38" t="str">
        <f t="shared" si="0"/>
        <v>1952Q3</v>
      </c>
      <c r="D48" s="38">
        <v>57.9</v>
      </c>
      <c r="G48" s="37">
        <v>1982</v>
      </c>
      <c r="H48" s="37">
        <v>3</v>
      </c>
      <c r="I48" s="37" t="str">
        <f t="shared" si="1"/>
        <v>1982Q3</v>
      </c>
      <c r="J48" s="39">
        <f t="shared" si="2"/>
        <v>5.4676040665621484</v>
      </c>
    </row>
    <row r="49" spans="1:10">
      <c r="A49" s="38">
        <v>1952</v>
      </c>
      <c r="B49" s="38">
        <v>4</v>
      </c>
      <c r="C49" s="38" t="str">
        <f t="shared" si="0"/>
        <v>1952Q4</v>
      </c>
      <c r="D49" s="38">
        <v>58.6</v>
      </c>
      <c r="G49" s="37">
        <v>1983</v>
      </c>
      <c r="H49" s="37">
        <v>3</v>
      </c>
      <c r="I49" s="37" t="str">
        <f t="shared" si="1"/>
        <v>1983Q3</v>
      </c>
      <c r="J49" s="39">
        <f t="shared" si="2"/>
        <v>3.5296374448493983</v>
      </c>
    </row>
    <row r="50" spans="1:10">
      <c r="A50" s="38">
        <v>1953</v>
      </c>
      <c r="B50" s="38">
        <v>1</v>
      </c>
      <c r="C50" s="38" t="str">
        <f t="shared" si="0"/>
        <v>1953Q1</v>
      </c>
      <c r="D50" s="38">
        <v>58.8</v>
      </c>
    </row>
    <row r="51" spans="1:10">
      <c r="A51" s="38">
        <v>1953</v>
      </c>
      <c r="B51" s="38">
        <v>2</v>
      </c>
      <c r="C51" s="38" t="str">
        <f t="shared" si="0"/>
        <v>1953Q2</v>
      </c>
      <c r="D51" s="38">
        <v>58.8</v>
      </c>
      <c r="E51" s="39">
        <f>(D51/D47-1)*100</f>
        <v>2.0833333333333259</v>
      </c>
    </row>
    <row r="52" spans="1:10">
      <c r="A52" s="38">
        <v>1953</v>
      </c>
      <c r="B52" s="38">
        <v>3</v>
      </c>
      <c r="C52" s="38" t="str">
        <f t="shared" si="0"/>
        <v>1953Q3</v>
      </c>
      <c r="D52" s="38">
        <v>59</v>
      </c>
    </row>
    <row r="53" spans="1:10">
      <c r="A53" s="38">
        <v>1953</v>
      </c>
      <c r="B53" s="38">
        <v>4</v>
      </c>
      <c r="C53" s="38" t="str">
        <f t="shared" si="0"/>
        <v>1953Q4</v>
      </c>
      <c r="D53" s="38">
        <v>58.7</v>
      </c>
    </row>
    <row r="54" spans="1:10">
      <c r="A54" s="38">
        <v>1954</v>
      </c>
      <c r="B54" s="38">
        <v>1</v>
      </c>
      <c r="C54" s="38" t="str">
        <f t="shared" si="0"/>
        <v>1954Q1</v>
      </c>
      <c r="D54" s="38">
        <v>59.4</v>
      </c>
    </row>
    <row r="55" spans="1:10">
      <c r="A55" s="38">
        <v>1954</v>
      </c>
      <c r="B55" s="38">
        <v>2</v>
      </c>
      <c r="C55" s="38" t="str">
        <f t="shared" si="0"/>
        <v>1954Q2</v>
      </c>
      <c r="D55" s="38">
        <v>59.6</v>
      </c>
      <c r="E55" s="39">
        <f>(D55/D51-1)*100</f>
        <v>1.3605442176870763</v>
      </c>
    </row>
    <row r="56" spans="1:10">
      <c r="A56" s="38">
        <v>1954</v>
      </c>
      <c r="B56" s="38">
        <v>3</v>
      </c>
      <c r="C56" s="38" t="str">
        <f t="shared" si="0"/>
        <v>1954Q3</v>
      </c>
      <c r="D56" s="38">
        <v>59.5</v>
      </c>
    </row>
    <row r="57" spans="1:10">
      <c r="A57" s="38">
        <v>1954</v>
      </c>
      <c r="B57" s="38">
        <v>4</v>
      </c>
      <c r="C57" s="38" t="str">
        <f t="shared" si="0"/>
        <v>1954Q4</v>
      </c>
      <c r="D57" s="38">
        <v>59.8</v>
      </c>
    </row>
    <row r="58" spans="1:10">
      <c r="A58" s="38">
        <v>1955</v>
      </c>
      <c r="B58" s="38">
        <v>1</v>
      </c>
      <c r="C58" s="38" t="str">
        <f t="shared" si="0"/>
        <v>1955Q1</v>
      </c>
      <c r="D58" s="38">
        <v>60.3</v>
      </c>
    </row>
    <row r="59" spans="1:10">
      <c r="A59" s="38">
        <v>1955</v>
      </c>
      <c r="B59" s="38">
        <v>2</v>
      </c>
      <c r="C59" s="38" t="str">
        <f t="shared" si="0"/>
        <v>1955Q2</v>
      </c>
      <c r="D59" s="38">
        <v>60.7</v>
      </c>
      <c r="E59" s="39">
        <f>(D59/D55-1)*100</f>
        <v>1.8456375838926231</v>
      </c>
    </row>
    <row r="60" spans="1:10">
      <c r="A60" s="38">
        <v>1955</v>
      </c>
      <c r="B60" s="38">
        <v>3</v>
      </c>
      <c r="C60" s="38" t="str">
        <f t="shared" si="0"/>
        <v>1955Q3</v>
      </c>
      <c r="D60" s="38">
        <v>61</v>
      </c>
    </row>
    <row r="61" spans="1:10">
      <c r="A61" s="38">
        <v>1955</v>
      </c>
      <c r="B61" s="38">
        <v>4</v>
      </c>
      <c r="C61" s="38" t="str">
        <f t="shared" si="0"/>
        <v>1955Q4</v>
      </c>
      <c r="D61" s="38">
        <v>61.4</v>
      </c>
    </row>
    <row r="62" spans="1:10">
      <c r="A62" s="38">
        <v>1956</v>
      </c>
      <c r="B62" s="38">
        <v>1</v>
      </c>
      <c r="C62" s="38" t="str">
        <f t="shared" si="0"/>
        <v>1956Q1</v>
      </c>
      <c r="D62" s="38">
        <v>61.9</v>
      </c>
    </row>
    <row r="63" spans="1:10">
      <c r="A63" s="38">
        <v>1956</v>
      </c>
      <c r="B63" s="38">
        <v>2</v>
      </c>
      <c r="C63" s="38" t="str">
        <f t="shared" si="0"/>
        <v>1956Q2</v>
      </c>
      <c r="D63" s="38">
        <v>62.4</v>
      </c>
      <c r="E63" s="39">
        <f>(D63/D59-1)*100</f>
        <v>2.8006589785831926</v>
      </c>
    </row>
    <row r="64" spans="1:10">
      <c r="A64" s="38">
        <v>1956</v>
      </c>
      <c r="B64" s="38">
        <v>3</v>
      </c>
      <c r="C64" s="38" t="str">
        <f t="shared" si="0"/>
        <v>1956Q3</v>
      </c>
      <c r="D64" s="38">
        <v>63.1</v>
      </c>
    </row>
    <row r="65" spans="1:5">
      <c r="A65" s="38">
        <v>1956</v>
      </c>
      <c r="B65" s="38">
        <v>4</v>
      </c>
      <c r="C65" s="38" t="str">
        <f t="shared" si="0"/>
        <v>1956Q4</v>
      </c>
      <c r="D65" s="38">
        <v>63.7</v>
      </c>
    </row>
    <row r="66" spans="1:5">
      <c r="A66" s="38">
        <v>1957</v>
      </c>
      <c r="B66" s="38">
        <v>1</v>
      </c>
      <c r="C66" s="38" t="str">
        <f t="shared" si="0"/>
        <v>1957Q1</v>
      </c>
      <c r="D66" s="38">
        <v>64.400000000000006</v>
      </c>
    </row>
    <row r="67" spans="1:5">
      <c r="A67" s="38">
        <v>1957</v>
      </c>
      <c r="B67" s="38">
        <v>2</v>
      </c>
      <c r="C67" s="38" t="str">
        <f t="shared" ref="C67:C130" si="3">_xlfn.CONCAT(A67,"Q",B67)</f>
        <v>1957Q2</v>
      </c>
      <c r="D67" s="38">
        <v>64.7</v>
      </c>
      <c r="E67" s="39">
        <f>(D67/D63-1)*100</f>
        <v>3.685897435897445</v>
      </c>
    </row>
    <row r="68" spans="1:5">
      <c r="A68" s="38">
        <v>1957</v>
      </c>
      <c r="B68" s="38">
        <v>3</v>
      </c>
      <c r="C68" s="38" t="str">
        <f t="shared" si="3"/>
        <v>1957Q3</v>
      </c>
      <c r="D68" s="38">
        <v>65.3</v>
      </c>
    </row>
    <row r="69" spans="1:5">
      <c r="A69" s="38">
        <v>1957</v>
      </c>
      <c r="B69" s="38">
        <v>4</v>
      </c>
      <c r="C69" s="38" t="str">
        <f t="shared" si="3"/>
        <v>1957Q4</v>
      </c>
      <c r="D69" s="38">
        <v>65.400000000000006</v>
      </c>
    </row>
    <row r="70" spans="1:5">
      <c r="A70" s="38">
        <v>1958</v>
      </c>
      <c r="B70" s="38">
        <v>1</v>
      </c>
      <c r="C70" s="38" t="str">
        <f t="shared" si="3"/>
        <v>1958Q1</v>
      </c>
      <c r="D70" s="38">
        <v>65.599999999999994</v>
      </c>
    </row>
    <row r="71" spans="1:5">
      <c r="A71" s="38">
        <v>1958</v>
      </c>
      <c r="B71" s="38">
        <v>2</v>
      </c>
      <c r="C71" s="38" t="str">
        <f t="shared" si="3"/>
        <v>1958Q2</v>
      </c>
      <c r="D71" s="38">
        <v>65.8</v>
      </c>
      <c r="E71" s="39">
        <f>(D71/D67-1)*100</f>
        <v>1.7001545595054068</v>
      </c>
    </row>
    <row r="72" spans="1:5">
      <c r="A72" s="38">
        <v>1958</v>
      </c>
      <c r="B72" s="38">
        <v>3</v>
      </c>
      <c r="C72" s="38" t="str">
        <f t="shared" si="3"/>
        <v>1958Q3</v>
      </c>
      <c r="D72" s="38">
        <v>66.2</v>
      </c>
    </row>
    <row r="73" spans="1:5">
      <c r="A73" s="38">
        <v>1958</v>
      </c>
      <c r="B73" s="38">
        <v>4</v>
      </c>
      <c r="C73" s="38" t="str">
        <f t="shared" si="3"/>
        <v>1958Q4</v>
      </c>
      <c r="D73" s="38">
        <v>66.5</v>
      </c>
    </row>
    <row r="74" spans="1:5">
      <c r="A74" s="38">
        <v>1959</v>
      </c>
      <c r="B74" s="38">
        <v>1</v>
      </c>
      <c r="C74" s="38" t="str">
        <f t="shared" si="3"/>
        <v>1959Q1</v>
      </c>
      <c r="D74" s="38">
        <v>67</v>
      </c>
    </row>
    <row r="75" spans="1:5">
      <c r="A75" s="38">
        <v>1959</v>
      </c>
      <c r="B75" s="38">
        <v>2</v>
      </c>
      <c r="C75" s="38" t="str">
        <f t="shared" si="3"/>
        <v>1959Q2</v>
      </c>
      <c r="D75" s="38">
        <v>67.599999999999994</v>
      </c>
      <c r="E75" s="39">
        <f>(D75/D71-1)*100</f>
        <v>2.7355623100303816</v>
      </c>
    </row>
    <row r="76" spans="1:5">
      <c r="A76" s="38">
        <v>1959</v>
      </c>
      <c r="B76" s="38">
        <v>3</v>
      </c>
      <c r="C76" s="38" t="str">
        <f t="shared" si="3"/>
        <v>1959Q3</v>
      </c>
      <c r="D76" s="38">
        <v>67.8</v>
      </c>
    </row>
    <row r="77" spans="1:5">
      <c r="A77" s="38">
        <v>1959</v>
      </c>
      <c r="B77" s="38">
        <v>4</v>
      </c>
      <c r="C77" s="38" t="str">
        <f t="shared" si="3"/>
        <v>1959Q4</v>
      </c>
      <c r="D77" s="38">
        <v>68</v>
      </c>
    </row>
    <row r="78" spans="1:5">
      <c r="A78" s="38">
        <v>1960</v>
      </c>
      <c r="B78" s="38">
        <v>1</v>
      </c>
      <c r="C78" s="38" t="str">
        <f t="shared" si="3"/>
        <v>1960Q1</v>
      </c>
      <c r="D78" s="38">
        <v>68.400000000000006</v>
      </c>
    </row>
    <row r="79" spans="1:5">
      <c r="A79" s="38">
        <v>1960</v>
      </c>
      <c r="B79" s="38">
        <v>2</v>
      </c>
      <c r="C79" s="38" t="str">
        <f t="shared" si="3"/>
        <v>1960Q2</v>
      </c>
      <c r="D79" s="38">
        <v>68.599999999999994</v>
      </c>
      <c r="E79" s="39">
        <f>(D79/D75-1)*100</f>
        <v>1.4792899408283988</v>
      </c>
    </row>
    <row r="80" spans="1:5">
      <c r="A80" s="38">
        <v>1960</v>
      </c>
      <c r="B80" s="38">
        <v>3</v>
      </c>
      <c r="C80" s="38" t="str">
        <f t="shared" si="3"/>
        <v>1960Q3</v>
      </c>
      <c r="D80" s="38">
        <v>68.900000000000006</v>
      </c>
    </row>
    <row r="81" spans="1:5">
      <c r="A81" s="38">
        <v>1960</v>
      </c>
      <c r="B81" s="38">
        <v>4</v>
      </c>
      <c r="C81" s="38" t="str">
        <f t="shared" si="3"/>
        <v>1960Q4</v>
      </c>
      <c r="D81" s="38">
        <v>69</v>
      </c>
    </row>
    <row r="82" spans="1:5">
      <c r="A82" s="38">
        <v>1961</v>
      </c>
      <c r="B82" s="38">
        <v>1</v>
      </c>
      <c r="C82" s="38" t="str">
        <f t="shared" si="3"/>
        <v>1961Q1</v>
      </c>
      <c r="D82" s="38">
        <v>68.900000000000006</v>
      </c>
    </row>
    <row r="83" spans="1:5">
      <c r="A83" s="38">
        <v>1961</v>
      </c>
      <c r="B83" s="38">
        <v>2</v>
      </c>
      <c r="C83" s="38" t="str">
        <f t="shared" si="3"/>
        <v>1961Q2</v>
      </c>
      <c r="D83" s="38">
        <v>69.2</v>
      </c>
      <c r="E83" s="39">
        <f>(D83/D79-1)*100</f>
        <v>0.87463556851312685</v>
      </c>
    </row>
    <row r="84" spans="1:5">
      <c r="A84" s="38">
        <v>1961</v>
      </c>
      <c r="B84" s="38">
        <v>3</v>
      </c>
      <c r="C84" s="38" t="str">
        <f t="shared" si="3"/>
        <v>1961Q3</v>
      </c>
      <c r="D84" s="38">
        <v>69.5</v>
      </c>
    </row>
    <row r="85" spans="1:5">
      <c r="A85" s="38">
        <v>1961</v>
      </c>
      <c r="B85" s="38">
        <v>4</v>
      </c>
      <c r="C85" s="38" t="str">
        <f t="shared" si="3"/>
        <v>1961Q4</v>
      </c>
      <c r="D85" s="38">
        <v>69.7</v>
      </c>
    </row>
    <row r="86" spans="1:5">
      <c r="A86" s="38">
        <v>1962</v>
      </c>
      <c r="B86" s="38">
        <v>1</v>
      </c>
      <c r="C86" s="38" t="str">
        <f t="shared" si="3"/>
        <v>1962Q1</v>
      </c>
      <c r="D86" s="38">
        <v>70.2</v>
      </c>
    </row>
    <row r="87" spans="1:5">
      <c r="A87" s="38">
        <v>1962</v>
      </c>
      <c r="B87" s="38">
        <v>2</v>
      </c>
      <c r="C87" s="38" t="str">
        <f t="shared" si="3"/>
        <v>1962Q2</v>
      </c>
      <c r="D87" s="38">
        <v>70.5</v>
      </c>
      <c r="E87" s="39">
        <f>(D87/D83-1)*100</f>
        <v>1.8786127167629951</v>
      </c>
    </row>
    <row r="88" spans="1:5">
      <c r="A88" s="38">
        <v>1962</v>
      </c>
      <c r="B88" s="38">
        <v>3</v>
      </c>
      <c r="C88" s="38" t="str">
        <f t="shared" si="3"/>
        <v>1962Q3</v>
      </c>
      <c r="D88" s="38">
        <v>70.599999999999994</v>
      </c>
    </row>
    <row r="89" spans="1:5">
      <c r="A89" s="38">
        <v>1962</v>
      </c>
      <c r="B89" s="38">
        <v>4</v>
      </c>
      <c r="C89" s="38" t="str">
        <f t="shared" si="3"/>
        <v>1962Q4</v>
      </c>
      <c r="D89" s="38">
        <v>71.099999999999994</v>
      </c>
    </row>
    <row r="90" spans="1:5">
      <c r="A90" s="38">
        <v>1963</v>
      </c>
      <c r="B90" s="38">
        <v>1</v>
      </c>
      <c r="C90" s="38" t="str">
        <f t="shared" si="3"/>
        <v>1963Q1</v>
      </c>
      <c r="D90" s="38">
        <v>71.400000000000006</v>
      </c>
    </row>
    <row r="91" spans="1:5">
      <c r="A91" s="38">
        <v>1963</v>
      </c>
      <c r="B91" s="38">
        <v>2</v>
      </c>
      <c r="C91" s="38" t="str">
        <f t="shared" si="3"/>
        <v>1963Q2</v>
      </c>
      <c r="D91" s="38">
        <v>71.5</v>
      </c>
      <c r="E91" s="39">
        <f>(D91/D87-1)*100</f>
        <v>1.4184397163120588</v>
      </c>
    </row>
    <row r="92" spans="1:5">
      <c r="A92" s="38">
        <v>1963</v>
      </c>
      <c r="B92" s="38">
        <v>3</v>
      </c>
      <c r="C92" s="38" t="str">
        <f t="shared" si="3"/>
        <v>1963Q3</v>
      </c>
      <c r="D92" s="38">
        <v>71.7</v>
      </c>
    </row>
    <row r="93" spans="1:5">
      <c r="A93" s="38">
        <v>1963</v>
      </c>
      <c r="B93" s="38">
        <v>4</v>
      </c>
      <c r="C93" s="38" t="str">
        <f t="shared" si="3"/>
        <v>1963Q4</v>
      </c>
      <c r="D93" s="38">
        <v>72.2</v>
      </c>
    </row>
    <row r="94" spans="1:5">
      <c r="A94" s="38">
        <v>1964</v>
      </c>
      <c r="B94" s="38">
        <v>1</v>
      </c>
      <c r="C94" s="38" t="str">
        <f t="shared" si="3"/>
        <v>1964Q1</v>
      </c>
      <c r="D94" s="38">
        <v>72.400000000000006</v>
      </c>
    </row>
    <row r="95" spans="1:5">
      <c r="A95" s="38">
        <v>1964</v>
      </c>
      <c r="B95" s="38">
        <v>2</v>
      </c>
      <c r="C95" s="38" t="str">
        <f t="shared" si="3"/>
        <v>1964Q2</v>
      </c>
      <c r="D95" s="38">
        <v>72.599999999999994</v>
      </c>
      <c r="E95" s="39">
        <f>(D95/D91-1)*100</f>
        <v>1.538461538461533</v>
      </c>
    </row>
    <row r="96" spans="1:5">
      <c r="A96" s="38">
        <v>1964</v>
      </c>
      <c r="B96" s="38">
        <v>3</v>
      </c>
      <c r="C96" s="38" t="str">
        <f t="shared" si="3"/>
        <v>1964Q3</v>
      </c>
      <c r="D96" s="38">
        <v>73</v>
      </c>
    </row>
    <row r="97" spans="1:5">
      <c r="A97" s="38">
        <v>1964</v>
      </c>
      <c r="B97" s="38">
        <v>4</v>
      </c>
      <c r="C97" s="38" t="str">
        <f t="shared" si="3"/>
        <v>1964Q4</v>
      </c>
      <c r="D97" s="38">
        <v>73.2</v>
      </c>
    </row>
    <row r="98" spans="1:5">
      <c r="A98" s="38">
        <v>1965</v>
      </c>
      <c r="B98" s="38">
        <v>1</v>
      </c>
      <c r="C98" s="38" t="str">
        <f t="shared" si="3"/>
        <v>1965Q1</v>
      </c>
      <c r="D98" s="38">
        <v>73.8</v>
      </c>
    </row>
    <row r="99" spans="1:5">
      <c r="A99" s="38">
        <v>1965</v>
      </c>
      <c r="B99" s="38">
        <v>2</v>
      </c>
      <c r="C99" s="38" t="str">
        <f t="shared" si="3"/>
        <v>1965Q2</v>
      </c>
      <c r="D99" s="38">
        <v>74.099999999999994</v>
      </c>
      <c r="E99" s="39">
        <f>(D99/D95-1)*100</f>
        <v>2.0661157024793431</v>
      </c>
    </row>
    <row r="100" spans="1:5">
      <c r="A100" s="38">
        <v>1965</v>
      </c>
      <c r="B100" s="38">
        <v>3</v>
      </c>
      <c r="C100" s="38" t="str">
        <f t="shared" si="3"/>
        <v>1965Q3</v>
      </c>
      <c r="D100" s="38">
        <v>74.599999999999994</v>
      </c>
    </row>
    <row r="101" spans="1:5">
      <c r="A101" s="38">
        <v>1965</v>
      </c>
      <c r="B101" s="38">
        <v>4</v>
      </c>
      <c r="C101" s="38" t="str">
        <f t="shared" si="3"/>
        <v>1965Q4</v>
      </c>
      <c r="D101" s="38">
        <v>75</v>
      </c>
    </row>
    <row r="102" spans="1:5">
      <c r="A102" s="38">
        <v>1966</v>
      </c>
      <c r="B102" s="38">
        <v>1</v>
      </c>
      <c r="C102" s="38" t="str">
        <f t="shared" si="3"/>
        <v>1966Q1</v>
      </c>
      <c r="D102" s="38">
        <v>75.7</v>
      </c>
    </row>
    <row r="103" spans="1:5">
      <c r="A103" s="38">
        <v>1966</v>
      </c>
      <c r="B103" s="38">
        <v>2</v>
      </c>
      <c r="C103" s="38" t="str">
        <f t="shared" si="3"/>
        <v>1966Q2</v>
      </c>
      <c r="D103" s="38">
        <v>76.599999999999994</v>
      </c>
      <c r="E103" s="39">
        <f>(D103/D99-1)*100</f>
        <v>3.373819163292846</v>
      </c>
    </row>
    <row r="104" spans="1:5">
      <c r="A104" s="38">
        <v>1966</v>
      </c>
      <c r="B104" s="38">
        <v>3</v>
      </c>
      <c r="C104" s="38" t="str">
        <f t="shared" si="3"/>
        <v>1966Q3</v>
      </c>
      <c r="D104" s="38">
        <v>77</v>
      </c>
    </row>
    <row r="105" spans="1:5">
      <c r="A105" s="38">
        <v>1966</v>
      </c>
      <c r="B105" s="38">
        <v>4</v>
      </c>
      <c r="C105" s="38" t="str">
        <f t="shared" si="3"/>
        <v>1966Q4</v>
      </c>
      <c r="D105" s="38">
        <v>77.8</v>
      </c>
    </row>
    <row r="106" spans="1:5">
      <c r="A106" s="38">
        <v>1967</v>
      </c>
      <c r="B106" s="38">
        <v>1</v>
      </c>
      <c r="C106" s="38" t="str">
        <f t="shared" si="3"/>
        <v>1967Q1</v>
      </c>
      <c r="D106" s="38">
        <v>78.3</v>
      </c>
    </row>
    <row r="107" spans="1:5">
      <c r="A107" s="38">
        <v>1967</v>
      </c>
      <c r="B107" s="38">
        <v>2</v>
      </c>
      <c r="C107" s="38" t="str">
        <f t="shared" si="3"/>
        <v>1967Q2</v>
      </c>
      <c r="D107" s="38">
        <v>78.5</v>
      </c>
      <c r="E107" s="39">
        <f>(D107/D103-1)*100</f>
        <v>2.4804177545691974</v>
      </c>
    </row>
    <row r="108" spans="1:5">
      <c r="A108" s="38">
        <v>1967</v>
      </c>
      <c r="B108" s="38">
        <v>3</v>
      </c>
      <c r="C108" s="38" t="str">
        <f t="shared" si="3"/>
        <v>1967Q3</v>
      </c>
      <c r="D108" s="38">
        <v>79.3</v>
      </c>
    </row>
    <row r="109" spans="1:5">
      <c r="A109" s="38">
        <v>1967</v>
      </c>
      <c r="B109" s="38">
        <v>4</v>
      </c>
      <c r="C109" s="38" t="str">
        <f t="shared" si="3"/>
        <v>1967Q4</v>
      </c>
      <c r="D109" s="38">
        <v>80.099999999999994</v>
      </c>
    </row>
    <row r="110" spans="1:5">
      <c r="A110" s="38">
        <v>1968</v>
      </c>
      <c r="B110" s="38">
        <v>1</v>
      </c>
      <c r="C110" s="38" t="str">
        <f t="shared" si="3"/>
        <v>1968Q1</v>
      </c>
      <c r="D110" s="38">
        <v>81.180000000000007</v>
      </c>
    </row>
    <row r="111" spans="1:5">
      <c r="A111" s="38">
        <v>1968</v>
      </c>
      <c r="B111" s="38">
        <v>2</v>
      </c>
      <c r="C111" s="38" t="str">
        <f t="shared" si="3"/>
        <v>1968Q2</v>
      </c>
      <c r="D111" s="38">
        <v>82.12</v>
      </c>
      <c r="E111" s="39">
        <f>(D111/D107-1)*100</f>
        <v>4.6114649681528785</v>
      </c>
    </row>
    <row r="112" spans="1:5">
      <c r="A112" s="38">
        <v>1968</v>
      </c>
      <c r="B112" s="38">
        <v>3</v>
      </c>
      <c r="C112" s="38" t="str">
        <f t="shared" si="3"/>
        <v>1968Q3</v>
      </c>
      <c r="D112" s="38">
        <v>82.8</v>
      </c>
    </row>
    <row r="113" spans="1:5">
      <c r="A113" s="38">
        <v>1968</v>
      </c>
      <c r="B113" s="38">
        <v>4</v>
      </c>
      <c r="C113" s="38" t="str">
        <f t="shared" si="3"/>
        <v>1968Q4</v>
      </c>
      <c r="D113" s="38">
        <v>84.04</v>
      </c>
    </row>
    <row r="114" spans="1:5">
      <c r="A114" s="38">
        <v>1969</v>
      </c>
      <c r="B114" s="38">
        <v>1</v>
      </c>
      <c r="C114" s="38" t="str">
        <f t="shared" si="3"/>
        <v>1969Q1</v>
      </c>
      <c r="D114" s="38">
        <v>84.97</v>
      </c>
    </row>
    <row r="115" spans="1:5">
      <c r="A115" s="38">
        <v>1969</v>
      </c>
      <c r="B115" s="38">
        <v>2</v>
      </c>
      <c r="C115" s="38" t="str">
        <f t="shared" si="3"/>
        <v>1969Q2</v>
      </c>
      <c r="D115" s="38">
        <v>86.1</v>
      </c>
      <c r="E115" s="39">
        <f>(D115/D111-1)*100</f>
        <v>4.8465660009741729</v>
      </c>
    </row>
    <row r="116" spans="1:5">
      <c r="A116" s="38">
        <v>1969</v>
      </c>
      <c r="B116" s="38">
        <v>3</v>
      </c>
      <c r="C116" s="38" t="str">
        <f t="shared" si="3"/>
        <v>1969Q3</v>
      </c>
      <c r="D116" s="38">
        <v>87.49</v>
      </c>
    </row>
    <row r="117" spans="1:5">
      <c r="A117" s="38">
        <v>1969</v>
      </c>
      <c r="B117" s="38">
        <v>4</v>
      </c>
      <c r="C117" s="38" t="str">
        <f t="shared" si="3"/>
        <v>1969Q4</v>
      </c>
      <c r="D117" s="38">
        <v>88.62</v>
      </c>
    </row>
    <row r="118" spans="1:5">
      <c r="A118" s="38">
        <v>1970</v>
      </c>
      <c r="B118" s="38">
        <v>1</v>
      </c>
      <c r="C118" s="38" t="str">
        <f t="shared" si="3"/>
        <v>1970Q1</v>
      </c>
      <c r="D118" s="38">
        <v>89.89</v>
      </c>
    </row>
    <row r="119" spans="1:5">
      <c r="A119" s="38">
        <v>1970</v>
      </c>
      <c r="B119" s="38">
        <v>2</v>
      </c>
      <c r="C119" s="38" t="str">
        <f t="shared" si="3"/>
        <v>1970Q2</v>
      </c>
      <c r="D119" s="38">
        <v>91.07</v>
      </c>
      <c r="E119" s="39">
        <f>(D119/D115-1)*100</f>
        <v>5.7723577235772261</v>
      </c>
    </row>
    <row r="120" spans="1:5">
      <c r="A120" s="38">
        <v>1970</v>
      </c>
      <c r="B120" s="38">
        <v>3</v>
      </c>
      <c r="C120" s="38" t="str">
        <f t="shared" si="3"/>
        <v>1970Q3</v>
      </c>
      <c r="D120" s="38">
        <v>91.79</v>
      </c>
    </row>
    <row r="121" spans="1:5">
      <c r="A121" s="38">
        <v>1970</v>
      </c>
      <c r="B121" s="38">
        <v>4</v>
      </c>
      <c r="C121" s="38" t="str">
        <f t="shared" si="3"/>
        <v>1970Q4</v>
      </c>
      <c r="D121" s="38">
        <v>93.03</v>
      </c>
    </row>
    <row r="122" spans="1:5">
      <c r="A122" s="38">
        <v>1971</v>
      </c>
      <c r="B122" s="38">
        <v>1</v>
      </c>
      <c r="C122" s="38" t="str">
        <f t="shared" si="3"/>
        <v>1971Q1</v>
      </c>
      <c r="D122" s="38">
        <v>94.4</v>
      </c>
    </row>
    <row r="123" spans="1:5">
      <c r="A123" s="38">
        <v>1971</v>
      </c>
      <c r="B123" s="38">
        <v>2</v>
      </c>
      <c r="C123" s="38" t="str">
        <f t="shared" si="3"/>
        <v>1971Q2</v>
      </c>
      <c r="D123" s="38">
        <v>95.7</v>
      </c>
      <c r="E123" s="39">
        <f>(D123/D119-1)*100</f>
        <v>5.0840013176677301</v>
      </c>
    </row>
    <row r="124" spans="1:5">
      <c r="A124" s="38">
        <v>1971</v>
      </c>
      <c r="B124" s="38">
        <v>3</v>
      </c>
      <c r="C124" s="38" t="str">
        <f t="shared" si="3"/>
        <v>1971Q3</v>
      </c>
      <c r="D124" s="38">
        <v>96.52</v>
      </c>
    </row>
    <row r="125" spans="1:5">
      <c r="A125" s="38">
        <v>1971</v>
      </c>
      <c r="B125" s="38">
        <v>4</v>
      </c>
      <c r="C125" s="38" t="str">
        <f t="shared" si="3"/>
        <v>1971Q4</v>
      </c>
      <c r="D125" s="38">
        <v>97.39</v>
      </c>
    </row>
    <row r="126" spans="1:5">
      <c r="A126" s="38">
        <v>1972</v>
      </c>
      <c r="B126" s="38">
        <v>1</v>
      </c>
      <c r="C126" s="38" t="str">
        <f t="shared" si="3"/>
        <v>1972Q1</v>
      </c>
      <c r="D126" s="38">
        <v>98.72</v>
      </c>
    </row>
    <row r="127" spans="1:5">
      <c r="A127" s="38">
        <v>1972</v>
      </c>
      <c r="B127" s="38">
        <v>2</v>
      </c>
      <c r="C127" s="38" t="str">
        <f t="shared" si="3"/>
        <v>1972Q2</v>
      </c>
      <c r="D127" s="38">
        <v>99.42</v>
      </c>
      <c r="E127" s="39">
        <f>(D127/D123-1)*100</f>
        <v>3.8871473354231911</v>
      </c>
    </row>
    <row r="128" spans="1:5">
      <c r="A128" s="38">
        <v>1972</v>
      </c>
      <c r="B128" s="38">
        <v>3</v>
      </c>
      <c r="C128" s="38" t="str">
        <f t="shared" si="3"/>
        <v>1972Q3</v>
      </c>
      <c r="D128" s="38">
        <v>100.25</v>
      </c>
    </row>
    <row r="129" spans="1:5">
      <c r="A129" s="38">
        <v>1972</v>
      </c>
      <c r="B129" s="38">
        <v>4</v>
      </c>
      <c r="C129" s="38" t="str">
        <f t="shared" si="3"/>
        <v>1972Q4</v>
      </c>
      <c r="D129" s="38">
        <v>101.54</v>
      </c>
    </row>
    <row r="130" spans="1:5">
      <c r="A130" s="38">
        <v>1973</v>
      </c>
      <c r="B130" s="38">
        <v>1</v>
      </c>
      <c r="C130" s="38" t="str">
        <f t="shared" si="3"/>
        <v>1973Q1</v>
      </c>
      <c r="D130" s="38">
        <v>102.95</v>
      </c>
    </row>
    <row r="131" spans="1:5">
      <c r="A131" s="38">
        <v>1973</v>
      </c>
      <c r="B131" s="38">
        <v>2</v>
      </c>
      <c r="C131" s="38" t="str">
        <f t="shared" ref="C131:C173" si="4">_xlfn.CONCAT(A131,"Q",B131)</f>
        <v>1973Q2</v>
      </c>
      <c r="D131" s="38">
        <v>104.75</v>
      </c>
      <c r="E131" s="39">
        <f>(D131/D127-1)*100</f>
        <v>5.361094347213835</v>
      </c>
    </row>
    <row r="132" spans="1:5">
      <c r="A132" s="38">
        <v>1973</v>
      </c>
      <c r="B132" s="38">
        <v>3</v>
      </c>
      <c r="C132" s="38" t="str">
        <f t="shared" si="4"/>
        <v>1973Q3</v>
      </c>
      <c r="D132" s="38">
        <v>106.53</v>
      </c>
    </row>
    <row r="133" spans="1:5">
      <c r="A133" s="38">
        <v>1973</v>
      </c>
      <c r="B133" s="38">
        <v>4</v>
      </c>
      <c r="C133" s="38" t="str">
        <f t="shared" si="4"/>
        <v>1973Q4</v>
      </c>
      <c r="D133" s="38">
        <v>108.74</v>
      </c>
    </row>
    <row r="134" spans="1:5">
      <c r="A134" s="38">
        <v>1974</v>
      </c>
      <c r="B134" s="38">
        <v>1</v>
      </c>
      <c r="C134" s="38" t="str">
        <f t="shared" si="4"/>
        <v>1974Q1</v>
      </c>
      <c r="D134" s="38">
        <v>110.72</v>
      </c>
    </row>
    <row r="135" spans="1:5">
      <c r="A135" s="38">
        <v>1974</v>
      </c>
      <c r="B135" s="38">
        <v>2</v>
      </c>
      <c r="C135" s="38" t="str">
        <f t="shared" si="4"/>
        <v>1974Q2</v>
      </c>
      <c r="D135" s="38">
        <v>113.48</v>
      </c>
      <c r="E135" s="39">
        <f>(D135/D131-1)*100</f>
        <v>8.3341288782816214</v>
      </c>
    </row>
    <row r="136" spans="1:5">
      <c r="A136" s="38">
        <v>1974</v>
      </c>
      <c r="B136" s="38">
        <v>3</v>
      </c>
      <c r="C136" s="38" t="str">
        <f t="shared" si="4"/>
        <v>1974Q3</v>
      </c>
      <c r="D136" s="38">
        <v>116.42</v>
      </c>
    </row>
    <row r="137" spans="1:5">
      <c r="A137" s="38">
        <v>1974</v>
      </c>
      <c r="B137" s="38">
        <v>4</v>
      </c>
      <c r="C137" s="38" t="str">
        <f t="shared" si="4"/>
        <v>1974Q4</v>
      </c>
      <c r="D137" s="38">
        <v>119.79</v>
      </c>
    </row>
    <row r="138" spans="1:5">
      <c r="A138" s="38">
        <v>1975</v>
      </c>
      <c r="B138" s="38">
        <v>1</v>
      </c>
      <c r="C138" s="38" t="str">
        <f t="shared" si="4"/>
        <v>1975Q1</v>
      </c>
      <c r="D138" s="38">
        <v>122.88</v>
      </c>
    </row>
    <row r="139" spans="1:5">
      <c r="A139" s="38">
        <v>1975</v>
      </c>
      <c r="B139" s="38">
        <v>2</v>
      </c>
      <c r="C139" s="38" t="str">
        <f t="shared" si="4"/>
        <v>1975Q2</v>
      </c>
      <c r="D139" s="38">
        <v>124.44</v>
      </c>
      <c r="E139" s="39">
        <f>(D139/D135-1)*100</f>
        <v>9.6580895311949142</v>
      </c>
    </row>
    <row r="140" spans="1:5">
      <c r="A140" s="38">
        <v>1975</v>
      </c>
      <c r="B140" s="38">
        <v>3</v>
      </c>
      <c r="C140" s="38" t="str">
        <f t="shared" si="4"/>
        <v>1975Q3</v>
      </c>
      <c r="D140" s="38">
        <v>126.68</v>
      </c>
    </row>
    <row r="141" spans="1:5">
      <c r="A141" s="38">
        <v>1975</v>
      </c>
      <c r="B141" s="38">
        <v>4</v>
      </c>
      <c r="C141" s="38" t="str">
        <f t="shared" si="4"/>
        <v>1975Q4</v>
      </c>
      <c r="D141" s="38">
        <v>128.99</v>
      </c>
    </row>
    <row r="142" spans="1:5">
      <c r="A142" s="38">
        <v>1976</v>
      </c>
      <c r="B142" s="38">
        <v>1</v>
      </c>
      <c r="C142" s="38" t="str">
        <f t="shared" si="4"/>
        <v>1976Q1</v>
      </c>
      <c r="D142" s="38">
        <v>130.12</v>
      </c>
    </row>
    <row r="143" spans="1:5">
      <c r="A143" s="38">
        <v>1976</v>
      </c>
      <c r="B143" s="38">
        <v>2</v>
      </c>
      <c r="C143" s="38" t="str">
        <f t="shared" si="4"/>
        <v>1976Q2</v>
      </c>
      <c r="D143" s="38">
        <v>131.30000000000001</v>
      </c>
      <c r="E143" s="39">
        <f>(D143/D139-1)*100</f>
        <v>5.5126968820315092</v>
      </c>
    </row>
    <row r="144" spans="1:5">
      <c r="A144" s="38">
        <v>1976</v>
      </c>
      <c r="B144" s="38">
        <v>3</v>
      </c>
      <c r="C144" s="38" t="str">
        <f t="shared" si="4"/>
        <v>1976Q3</v>
      </c>
      <c r="D144" s="38">
        <v>132.88999999999999</v>
      </c>
      <c r="E144" s="39">
        <f>(D144/D143-1)*100</f>
        <v>1.2109672505711933</v>
      </c>
    </row>
    <row r="145" spans="1:5">
      <c r="A145" s="38">
        <v>1976</v>
      </c>
      <c r="B145" s="38">
        <v>4</v>
      </c>
      <c r="C145" s="38" t="str">
        <f t="shared" si="4"/>
        <v>1976Q4</v>
      </c>
      <c r="D145" s="38">
        <v>134.99</v>
      </c>
    </row>
    <row r="146" spans="1:5">
      <c r="A146" s="38">
        <v>1977</v>
      </c>
      <c r="B146" s="38">
        <v>1</v>
      </c>
      <c r="C146" s="38" t="str">
        <f t="shared" si="4"/>
        <v>1977Q1</v>
      </c>
      <c r="D146" s="38">
        <v>136.80000000000001</v>
      </c>
    </row>
    <row r="147" spans="1:5">
      <c r="A147" s="38">
        <v>1977</v>
      </c>
      <c r="B147" s="38">
        <v>2</v>
      </c>
      <c r="C147" s="38" t="str">
        <f t="shared" si="4"/>
        <v>1977Q2</v>
      </c>
      <c r="D147" s="38">
        <v>139.01</v>
      </c>
    </row>
    <row r="148" spans="1:5">
      <c r="A148" s="38">
        <v>1977</v>
      </c>
      <c r="B148" s="38">
        <v>3</v>
      </c>
      <c r="C148" s="38" t="str">
        <f t="shared" si="4"/>
        <v>1977Q3</v>
      </c>
      <c r="D148" s="38">
        <v>141.03</v>
      </c>
      <c r="E148" s="39">
        <f>(D148/D144-1)*100</f>
        <v>6.1253668447588394</v>
      </c>
    </row>
    <row r="149" spans="1:5">
      <c r="A149" s="38">
        <v>1977</v>
      </c>
      <c r="B149" s="38">
        <v>4</v>
      </c>
      <c r="C149" s="38" t="str">
        <f t="shared" si="4"/>
        <v>1977Q4</v>
      </c>
      <c r="D149" s="38">
        <v>143.24</v>
      </c>
    </row>
    <row r="150" spans="1:5">
      <c r="A150" s="38">
        <v>1978</v>
      </c>
      <c r="B150" s="38">
        <v>1</v>
      </c>
      <c r="C150" s="38" t="str">
        <f t="shared" si="4"/>
        <v>1978Q1</v>
      </c>
      <c r="D150" s="38">
        <v>145.12</v>
      </c>
    </row>
    <row r="151" spans="1:5">
      <c r="A151" s="38">
        <v>1978</v>
      </c>
      <c r="B151" s="38">
        <v>2</v>
      </c>
      <c r="C151" s="38" t="str">
        <f t="shared" si="4"/>
        <v>1978Q2</v>
      </c>
      <c r="D151" s="38">
        <v>148.88999999999999</v>
      </c>
    </row>
    <row r="152" spans="1:5">
      <c r="A152" s="38">
        <v>1978</v>
      </c>
      <c r="B152" s="38">
        <v>3</v>
      </c>
      <c r="C152" s="38" t="str">
        <f t="shared" si="4"/>
        <v>1978Q3</v>
      </c>
      <c r="D152" s="38">
        <v>152.02000000000001</v>
      </c>
      <c r="E152" s="39">
        <f>(D152/D148-1)*100</f>
        <v>7.7926682266184599</v>
      </c>
    </row>
    <row r="153" spans="1:5">
      <c r="A153" s="38">
        <v>1978</v>
      </c>
      <c r="B153" s="38">
        <v>4</v>
      </c>
      <c r="C153" s="38" t="str">
        <f t="shared" si="4"/>
        <v>1978Q4</v>
      </c>
      <c r="D153" s="38">
        <v>155.38</v>
      </c>
    </row>
    <row r="154" spans="1:5">
      <c r="A154" s="38">
        <v>1979</v>
      </c>
      <c r="B154" s="38">
        <v>1</v>
      </c>
      <c r="C154" s="38" t="str">
        <f t="shared" si="4"/>
        <v>1979Q1</v>
      </c>
      <c r="D154" s="38">
        <v>158.6</v>
      </c>
    </row>
    <row r="155" spans="1:5">
      <c r="A155" s="38">
        <v>1979</v>
      </c>
      <c r="B155" s="38">
        <v>2</v>
      </c>
      <c r="C155" s="38" t="str">
        <f t="shared" si="4"/>
        <v>1979Q2</v>
      </c>
      <c r="D155" s="38">
        <v>161.85</v>
      </c>
    </row>
    <row r="156" spans="1:5">
      <c r="A156" s="38">
        <v>1979</v>
      </c>
      <c r="B156" s="38">
        <v>3</v>
      </c>
      <c r="C156" s="38" t="str">
        <f t="shared" si="4"/>
        <v>1979Q3</v>
      </c>
      <c r="D156" s="38">
        <v>165.13</v>
      </c>
      <c r="E156" s="39">
        <f>(D156/D152-1)*100</f>
        <v>8.623865280884079</v>
      </c>
    </row>
    <row r="157" spans="1:5">
      <c r="A157" s="38">
        <v>1979</v>
      </c>
      <c r="B157" s="38">
        <v>4</v>
      </c>
      <c r="C157" s="38" t="str">
        <f t="shared" si="4"/>
        <v>1979Q4</v>
      </c>
      <c r="D157" s="38">
        <v>168.05</v>
      </c>
    </row>
    <row r="158" spans="1:5">
      <c r="A158" s="38">
        <v>1980</v>
      </c>
      <c r="B158" s="38">
        <v>1</v>
      </c>
      <c r="C158" s="38" t="str">
        <f t="shared" si="4"/>
        <v>1980Q1</v>
      </c>
      <c r="D158" s="38">
        <v>171.94</v>
      </c>
    </row>
    <row r="159" spans="1:5">
      <c r="A159" s="38">
        <v>1980</v>
      </c>
      <c r="B159" s="38">
        <v>2</v>
      </c>
      <c r="C159" s="38" t="str">
        <f t="shared" si="4"/>
        <v>1980Q2</v>
      </c>
      <c r="D159" s="38">
        <v>176.46</v>
      </c>
    </row>
    <row r="160" spans="1:5">
      <c r="A160" s="38">
        <v>1980</v>
      </c>
      <c r="B160" s="38">
        <v>3</v>
      </c>
      <c r="C160" s="38" t="str">
        <f t="shared" si="4"/>
        <v>1980Q3</v>
      </c>
      <c r="D160" s="38">
        <v>180.24</v>
      </c>
      <c r="E160" s="39">
        <f>(D160/D156-1)*100</f>
        <v>9.1503663780052147</v>
      </c>
    </row>
    <row r="161" spans="1:5">
      <c r="A161" s="38">
        <v>1980</v>
      </c>
      <c r="B161" s="38">
        <v>4</v>
      </c>
      <c r="C161" s="38" t="str">
        <f t="shared" si="4"/>
        <v>1980Q4</v>
      </c>
      <c r="D161" s="38">
        <v>185.13</v>
      </c>
    </row>
    <row r="162" spans="1:5">
      <c r="A162" s="38">
        <v>1981</v>
      </c>
      <c r="B162" s="38">
        <v>1</v>
      </c>
      <c r="C162" s="38" t="str">
        <f t="shared" si="4"/>
        <v>1981Q1</v>
      </c>
      <c r="D162" s="38">
        <v>190.01</v>
      </c>
    </row>
    <row r="163" spans="1:5">
      <c r="A163" s="38">
        <v>1981</v>
      </c>
      <c r="B163" s="38">
        <v>2</v>
      </c>
      <c r="C163" s="38" t="str">
        <f t="shared" si="4"/>
        <v>1981Q2</v>
      </c>
      <c r="D163" s="38">
        <v>193.03</v>
      </c>
    </row>
    <row r="164" spans="1:5">
      <c r="A164" s="38">
        <v>1981</v>
      </c>
      <c r="B164" s="38">
        <v>3</v>
      </c>
      <c r="C164" s="38" t="str">
        <f t="shared" si="4"/>
        <v>1981Q3</v>
      </c>
      <c r="D164" s="38">
        <v>197.71</v>
      </c>
      <c r="E164" s="39">
        <f>(D164/D160-1)*100</f>
        <v>9.6926320461606643</v>
      </c>
    </row>
    <row r="165" spans="1:5">
      <c r="A165" s="38">
        <v>1981</v>
      </c>
      <c r="B165" s="38">
        <v>4</v>
      </c>
      <c r="C165" s="38" t="str">
        <f t="shared" si="4"/>
        <v>1981Q4</v>
      </c>
      <c r="D165" s="38">
        <v>201.69</v>
      </c>
    </row>
    <row r="166" spans="1:5">
      <c r="A166" s="38">
        <v>1982</v>
      </c>
      <c r="B166" s="38">
        <v>1</v>
      </c>
      <c r="C166" s="38" t="str">
        <f t="shared" si="4"/>
        <v>1982Q1</v>
      </c>
      <c r="D166" s="38">
        <v>203.98</v>
      </c>
    </row>
    <row r="167" spans="1:5">
      <c r="A167" s="38">
        <v>1982</v>
      </c>
      <c r="B167" s="38">
        <v>2</v>
      </c>
      <c r="C167" s="38" t="str">
        <f t="shared" si="4"/>
        <v>1982Q2</v>
      </c>
      <c r="D167" s="38">
        <v>206.77</v>
      </c>
    </row>
    <row r="168" spans="1:5">
      <c r="A168" s="38">
        <v>1982</v>
      </c>
      <c r="B168" s="38">
        <v>3</v>
      </c>
      <c r="C168" s="38" t="str">
        <f t="shared" si="4"/>
        <v>1982Q3</v>
      </c>
      <c r="D168" s="38">
        <v>208.52</v>
      </c>
      <c r="E168" s="39">
        <f>(D168/D164-1)*100</f>
        <v>5.4676040665621484</v>
      </c>
    </row>
    <row r="169" spans="1:5">
      <c r="A169" s="38">
        <v>1982</v>
      </c>
      <c r="B169" s="38">
        <v>4</v>
      </c>
      <c r="C169" s="38" t="str">
        <f t="shared" si="4"/>
        <v>1982Q4</v>
      </c>
      <c r="D169" s="38">
        <v>210.28</v>
      </c>
    </row>
    <row r="170" spans="1:5">
      <c r="A170" s="38">
        <v>1983</v>
      </c>
      <c r="B170" s="38">
        <v>1</v>
      </c>
      <c r="C170" s="38" t="str">
        <f t="shared" si="4"/>
        <v>1983Q1</v>
      </c>
      <c r="D170" s="38">
        <v>212.86</v>
      </c>
    </row>
    <row r="171" spans="1:5">
      <c r="A171" s="38">
        <v>1983</v>
      </c>
      <c r="B171" s="38">
        <v>2</v>
      </c>
      <c r="C171" s="38" t="str">
        <f t="shared" si="4"/>
        <v>1983Q2</v>
      </c>
      <c r="D171" s="38">
        <v>214.26</v>
      </c>
    </row>
    <row r="172" spans="1:5">
      <c r="A172" s="38">
        <v>1983</v>
      </c>
      <c r="B172" s="38">
        <v>3</v>
      </c>
      <c r="C172" s="38" t="str">
        <f t="shared" si="4"/>
        <v>1983Q3</v>
      </c>
      <c r="D172" s="38">
        <v>215.88</v>
      </c>
      <c r="E172" s="39">
        <f>(D172/D168-1)*100</f>
        <v>3.5296374448493983</v>
      </c>
    </row>
    <row r="173" spans="1:5">
      <c r="A173" s="38">
        <v>1983</v>
      </c>
      <c r="B173" s="38">
        <v>4</v>
      </c>
      <c r="C173" s="38" t="str">
        <f t="shared" si="4"/>
        <v>1983Q4</v>
      </c>
      <c r="D173" s="38">
        <v>218.2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2C422-B291-4A8E-8A93-76E7630BEC8D}">
  <dimension ref="A1:H339"/>
  <sheetViews>
    <sheetView zoomScale="80" zoomScaleNormal="80" workbookViewId="0"/>
  </sheetViews>
  <sheetFormatPr defaultColWidth="8.88671875" defaultRowHeight="14.4"/>
  <cols>
    <col min="1" max="1" width="20.6640625" style="13" customWidth="1"/>
    <col min="2" max="2" width="11.6640625" style="13" customWidth="1"/>
    <col min="3" max="3" width="5" style="13" bestFit="1" customWidth="1"/>
    <col min="4" max="4" width="19.109375" style="13" bestFit="1" customWidth="1"/>
    <col min="5" max="5" width="28.44140625" style="13" bestFit="1" customWidth="1"/>
    <col min="6" max="6" width="9.109375"/>
    <col min="7" max="253" width="20.6640625" style="13" customWidth="1"/>
    <col min="254" max="16384" width="8.88671875" style="13"/>
  </cols>
  <sheetData>
    <row r="1" spans="1:8">
      <c r="A1" s="13" t="s">
        <v>308</v>
      </c>
    </row>
    <row r="2" spans="1:8">
      <c r="A2" s="13" t="s">
        <v>309</v>
      </c>
    </row>
    <row r="3" spans="1:8">
      <c r="A3" s="47" t="s">
        <v>310</v>
      </c>
    </row>
    <row r="4" spans="1:8">
      <c r="A4" s="13" t="s">
        <v>311</v>
      </c>
    </row>
    <row r="5" spans="1:8">
      <c r="A5" s="13" t="s">
        <v>312</v>
      </c>
    </row>
    <row r="6" spans="1:8">
      <c r="A6" s="13" t="s">
        <v>313</v>
      </c>
    </row>
    <row r="8" spans="1:8">
      <c r="A8" s="13" t="s">
        <v>314</v>
      </c>
      <c r="B8" s="13" t="s">
        <v>317</v>
      </c>
    </row>
    <row r="10" spans="1:8">
      <c r="A10" s="13" t="s">
        <v>316</v>
      </c>
      <c r="H10" s="19" t="s">
        <v>319</v>
      </c>
    </row>
    <row r="11" spans="1:8">
      <c r="A11" s="13" t="s">
        <v>315</v>
      </c>
      <c r="B11" s="13" t="s">
        <v>314</v>
      </c>
      <c r="C11" s="13" t="s">
        <v>1</v>
      </c>
      <c r="D11" s="13" t="s">
        <v>320</v>
      </c>
      <c r="E11" s="13" t="s">
        <v>321</v>
      </c>
      <c r="G11" s="19" t="s">
        <v>307</v>
      </c>
      <c r="H11" s="18" t="s">
        <v>318</v>
      </c>
    </row>
    <row r="12" spans="1:8">
      <c r="A12" s="15">
        <v>14977</v>
      </c>
      <c r="B12" s="14">
        <v>14.133333333333333</v>
      </c>
      <c r="G12" s="4">
        <v>1942</v>
      </c>
      <c r="H12" s="17">
        <v>12.211981566820285</v>
      </c>
    </row>
    <row r="13" spans="1:8">
      <c r="A13" s="15">
        <v>15067</v>
      </c>
      <c r="B13" s="14">
        <v>14.466666666666667</v>
      </c>
      <c r="E13" s="16">
        <f>((B13/B12)^4-1)*100</f>
        <v>9.7729894908339823</v>
      </c>
      <c r="G13" s="4">
        <v>1943</v>
      </c>
      <c r="H13" s="17">
        <v>7.5975359342915549</v>
      </c>
    </row>
    <row r="14" spans="1:8">
      <c r="A14" s="15">
        <v>15158</v>
      </c>
      <c r="B14" s="14">
        <v>14.9</v>
      </c>
      <c r="E14" s="16">
        <f t="shared" ref="E14:E77" si="0">((B14/B13)^4-1)*100</f>
        <v>12.530739918560663</v>
      </c>
      <c r="G14" s="4">
        <v>1944</v>
      </c>
      <c r="H14" s="17">
        <v>0.38167938931299439</v>
      </c>
    </row>
    <row r="15" spans="1:8">
      <c r="A15" s="15">
        <v>15250</v>
      </c>
      <c r="B15" s="14">
        <v>15.4</v>
      </c>
      <c r="E15" s="16">
        <f t="shared" si="0"/>
        <v>14.113705943799992</v>
      </c>
      <c r="G15" s="4">
        <v>1945</v>
      </c>
      <c r="H15" s="17">
        <v>2.281368821292773</v>
      </c>
    </row>
    <row r="16" spans="1:8">
      <c r="A16" s="15">
        <v>15342</v>
      </c>
      <c r="B16" s="14">
        <v>15.833333333333334</v>
      </c>
      <c r="E16" s="16">
        <f t="shared" si="0"/>
        <v>11.739451779059218</v>
      </c>
      <c r="G16" s="4">
        <v>1946</v>
      </c>
      <c r="H16" s="17">
        <v>3.3457249070631967</v>
      </c>
    </row>
    <row r="17" spans="1:8">
      <c r="A17" s="15">
        <v>15432</v>
      </c>
      <c r="B17" s="14">
        <v>16.233333333333334</v>
      </c>
      <c r="C17" s="13">
        <f>YEAR(A17)</f>
        <v>1942</v>
      </c>
      <c r="D17" s="16">
        <f>(B17/B13-1)*100</f>
        <v>12.211981566820285</v>
      </c>
      <c r="E17" s="16">
        <f t="shared" si="0"/>
        <v>10.494689632645549</v>
      </c>
      <c r="G17" s="4">
        <v>1947</v>
      </c>
      <c r="H17" s="17">
        <v>18.345323741007192</v>
      </c>
    </row>
    <row r="18" spans="1:8">
      <c r="A18" s="15">
        <v>15523</v>
      </c>
      <c r="B18" s="14">
        <v>16.466666666666665</v>
      </c>
      <c r="D18" s="16"/>
      <c r="E18" s="16">
        <f t="shared" si="0"/>
        <v>5.8746410247724423</v>
      </c>
      <c r="G18" s="13">
        <v>1948</v>
      </c>
      <c r="H18" s="16">
        <f t="shared" ref="H18:H49" si="1">VLOOKUP(G18,C41:D314,2)</f>
        <v>9.1185410334346564</v>
      </c>
    </row>
    <row r="19" spans="1:8">
      <c r="A19" s="15">
        <v>15615</v>
      </c>
      <c r="B19" s="14">
        <v>16.8</v>
      </c>
      <c r="D19" s="16"/>
      <c r="E19" s="16">
        <f t="shared" si="0"/>
        <v>8.3463661687426018</v>
      </c>
      <c r="G19" s="13">
        <v>1949</v>
      </c>
      <c r="H19" s="16">
        <f t="shared" si="1"/>
        <v>-0.27855153203342198</v>
      </c>
    </row>
    <row r="20" spans="1:8">
      <c r="A20" s="15">
        <v>15707</v>
      </c>
      <c r="B20" s="14">
        <v>17</v>
      </c>
      <c r="D20" s="16"/>
      <c r="E20" s="16">
        <f t="shared" si="0"/>
        <v>4.8476156571849893</v>
      </c>
      <c r="G20" s="13">
        <v>1950</v>
      </c>
      <c r="H20" s="16">
        <f t="shared" si="1"/>
        <v>-0.69832402234637492</v>
      </c>
    </row>
    <row r="21" spans="1:8">
      <c r="A21" s="15">
        <v>15797</v>
      </c>
      <c r="B21" s="14">
        <v>17.466666666666665</v>
      </c>
      <c r="C21" s="13">
        <f>YEAR(A21)</f>
        <v>1943</v>
      </c>
      <c r="D21" s="16">
        <f>(B21/B17-1)*100</f>
        <v>7.5975359342915549</v>
      </c>
      <c r="E21" s="16">
        <f t="shared" si="0"/>
        <v>11.440857080225641</v>
      </c>
      <c r="G21" s="13">
        <v>1951</v>
      </c>
      <c r="H21" s="16">
        <f t="shared" si="1"/>
        <v>9.1420534458509284</v>
      </c>
    </row>
    <row r="22" spans="1:8">
      <c r="A22" s="15">
        <v>15888</v>
      </c>
      <c r="B22" s="14">
        <v>17.366666666666667</v>
      </c>
      <c r="D22" s="16"/>
      <c r="E22" s="16">
        <f t="shared" si="0"/>
        <v>-2.2704846060361716</v>
      </c>
      <c r="G22" s="13">
        <v>1952</v>
      </c>
      <c r="H22" s="16">
        <f t="shared" si="1"/>
        <v>2.1907216494845283</v>
      </c>
    </row>
    <row r="23" spans="1:8">
      <c r="A23" s="15">
        <v>15980</v>
      </c>
      <c r="B23" s="14">
        <v>17.399999999999999</v>
      </c>
      <c r="D23" s="16"/>
      <c r="E23" s="16">
        <f t="shared" si="0"/>
        <v>0.76996757351581735</v>
      </c>
      <c r="G23" s="13">
        <v>1953</v>
      </c>
      <c r="H23" s="16">
        <f t="shared" si="1"/>
        <v>1.0088272383354413</v>
      </c>
    </row>
    <row r="24" spans="1:8">
      <c r="A24" s="15">
        <v>16072</v>
      </c>
      <c r="B24" s="14">
        <v>17.399999999999999</v>
      </c>
      <c r="D24" s="16"/>
      <c r="E24" s="16">
        <f t="shared" si="0"/>
        <v>0</v>
      </c>
      <c r="G24" s="13">
        <v>1954</v>
      </c>
      <c r="H24" s="16">
        <f t="shared" si="1"/>
        <v>0.62421972534332237</v>
      </c>
    </row>
    <row r="25" spans="1:8">
      <c r="A25" s="15">
        <v>16163</v>
      </c>
      <c r="B25" s="14">
        <v>17.533333333333335</v>
      </c>
      <c r="C25" s="13">
        <f>YEAR(A25)</f>
        <v>1944</v>
      </c>
      <c r="D25" s="16">
        <f>(B25/B21-1)*100</f>
        <v>0.38167938931299439</v>
      </c>
      <c r="E25" s="16">
        <f t="shared" si="0"/>
        <v>3.1005458525861895</v>
      </c>
      <c r="G25" s="13">
        <v>1955</v>
      </c>
      <c r="H25" s="16">
        <f t="shared" si="1"/>
        <v>-0.62034739454094323</v>
      </c>
    </row>
    <row r="26" spans="1:8">
      <c r="A26" s="15">
        <v>16254</v>
      </c>
      <c r="B26" s="14">
        <v>17.7</v>
      </c>
      <c r="D26" s="16"/>
      <c r="E26" s="16">
        <f t="shared" si="0"/>
        <v>3.85684079186559</v>
      </c>
      <c r="G26" s="13">
        <v>1956</v>
      </c>
      <c r="H26" s="16">
        <f t="shared" si="1"/>
        <v>1.2484394506866447</v>
      </c>
    </row>
    <row r="27" spans="1:8">
      <c r="A27" s="15">
        <v>16346</v>
      </c>
      <c r="B27" s="14">
        <v>17.733333333333334</v>
      </c>
      <c r="D27" s="16"/>
      <c r="E27" s="16">
        <f t="shared" si="0"/>
        <v>0.75542629530440664</v>
      </c>
      <c r="G27" s="13">
        <v>1957</v>
      </c>
      <c r="H27" s="16">
        <f t="shared" si="1"/>
        <v>3.5758323057953012</v>
      </c>
    </row>
    <row r="28" spans="1:8">
      <c r="A28" s="15">
        <v>16438</v>
      </c>
      <c r="B28" s="14">
        <v>17.8</v>
      </c>
      <c r="D28" s="16"/>
      <c r="E28" s="16">
        <f t="shared" si="0"/>
        <v>1.5122605174501702</v>
      </c>
      <c r="G28" s="13">
        <v>1958</v>
      </c>
      <c r="H28" s="16">
        <f t="shared" si="1"/>
        <v>3.2142857142857029</v>
      </c>
    </row>
    <row r="29" spans="1:8">
      <c r="A29" s="15">
        <v>16528</v>
      </c>
      <c r="B29" s="14">
        <v>17.933333333333334</v>
      </c>
      <c r="C29" s="13">
        <f>YEAR(A29)</f>
        <v>1945</v>
      </c>
      <c r="D29" s="16">
        <f>(B29/B25-1)*100</f>
        <v>2.281368821292773</v>
      </c>
      <c r="E29" s="16">
        <f t="shared" si="0"/>
        <v>3.0300888981832363</v>
      </c>
      <c r="G29" s="13">
        <v>1959</v>
      </c>
      <c r="H29" s="16">
        <f t="shared" si="1"/>
        <v>0.46136101499423265</v>
      </c>
    </row>
    <row r="30" spans="1:8">
      <c r="A30" s="15">
        <v>16619</v>
      </c>
      <c r="B30" s="14">
        <v>18.100000000000001</v>
      </c>
      <c r="D30" s="16"/>
      <c r="E30" s="16">
        <f t="shared" si="0"/>
        <v>3.7696174483983436</v>
      </c>
      <c r="G30" s="13">
        <v>1960</v>
      </c>
      <c r="H30" s="16">
        <f t="shared" si="1"/>
        <v>1.7221584385763489</v>
      </c>
    </row>
    <row r="31" spans="1:8">
      <c r="A31" s="15">
        <v>16711</v>
      </c>
      <c r="B31" s="14">
        <v>18.133333333333333</v>
      </c>
      <c r="D31" s="16"/>
      <c r="E31" s="16">
        <f t="shared" si="0"/>
        <v>0.73868568992059291</v>
      </c>
      <c r="G31" s="13">
        <v>1961</v>
      </c>
      <c r="H31" s="16">
        <f t="shared" si="1"/>
        <v>0.90293453724603623</v>
      </c>
    </row>
    <row r="32" spans="1:8">
      <c r="A32" s="15">
        <v>16803</v>
      </c>
      <c r="B32" s="14">
        <v>18.2</v>
      </c>
      <c r="D32" s="16"/>
      <c r="E32" s="16">
        <f t="shared" si="0"/>
        <v>1.4787179922669758</v>
      </c>
      <c r="G32" s="13">
        <v>1962</v>
      </c>
      <c r="H32" s="16">
        <f t="shared" si="1"/>
        <v>1.3422818791946289</v>
      </c>
    </row>
    <row r="33" spans="1:8">
      <c r="A33" s="15">
        <v>16893</v>
      </c>
      <c r="B33" s="14">
        <v>18.533333333333335</v>
      </c>
      <c r="C33" s="13">
        <f>YEAR(A33)</f>
        <v>1946</v>
      </c>
      <c r="D33" s="16">
        <f>(B33/B29-1)*100</f>
        <v>3.3457249070631967</v>
      </c>
      <c r="E33" s="16">
        <f t="shared" si="0"/>
        <v>7.5297399506620843</v>
      </c>
      <c r="G33" s="13">
        <v>1963</v>
      </c>
      <c r="H33" s="16">
        <f t="shared" si="1"/>
        <v>1.1037527593819041</v>
      </c>
    </row>
    <row r="34" spans="1:8">
      <c r="A34" s="15">
        <v>16984</v>
      </c>
      <c r="B34" s="14">
        <v>20.133333333333333</v>
      </c>
      <c r="D34" s="16"/>
      <c r="E34" s="16">
        <f t="shared" si="0"/>
        <v>39.267117929092457</v>
      </c>
      <c r="G34" s="13">
        <v>1964</v>
      </c>
      <c r="H34" s="16">
        <f t="shared" si="1"/>
        <v>1.3100436681222627</v>
      </c>
    </row>
    <row r="35" spans="1:8">
      <c r="A35" s="15">
        <v>17076</v>
      </c>
      <c r="B35" s="14">
        <v>21.2</v>
      </c>
      <c r="D35" s="16"/>
      <c r="E35" s="16">
        <f t="shared" si="0"/>
        <v>22.936461362006465</v>
      </c>
      <c r="G35" s="13">
        <v>1965</v>
      </c>
      <c r="H35" s="16">
        <f t="shared" si="1"/>
        <v>1.7241379310344751</v>
      </c>
    </row>
    <row r="36" spans="1:8">
      <c r="A36" s="15">
        <v>17168</v>
      </c>
      <c r="B36" s="14">
        <v>21.633333333333333</v>
      </c>
      <c r="D36" s="16"/>
      <c r="E36" s="16">
        <f t="shared" si="0"/>
        <v>8.4302164221449196</v>
      </c>
      <c r="G36" s="13">
        <v>1966</v>
      </c>
      <c r="H36" s="16">
        <f t="shared" si="1"/>
        <v>2.754237288135597</v>
      </c>
    </row>
    <row r="37" spans="1:8">
      <c r="A37" s="15">
        <v>17258</v>
      </c>
      <c r="B37" s="14">
        <v>21.933333333333334</v>
      </c>
      <c r="C37" s="13">
        <f>YEAR(A37)</f>
        <v>1947</v>
      </c>
      <c r="D37" s="16">
        <f>(B37/B33-1)*100</f>
        <v>18.345323741007192</v>
      </c>
      <c r="E37" s="16">
        <f t="shared" si="0"/>
        <v>5.6634501445015584</v>
      </c>
      <c r="G37" s="13">
        <v>1967</v>
      </c>
      <c r="H37" s="16">
        <f t="shared" si="1"/>
        <v>2.6804123711340111</v>
      </c>
    </row>
    <row r="38" spans="1:8">
      <c r="A38" s="15">
        <v>17349</v>
      </c>
      <c r="B38" s="14">
        <v>22.566666666666666</v>
      </c>
      <c r="D38" s="16"/>
      <c r="E38" s="16">
        <f t="shared" si="0"/>
        <v>12.060124408944773</v>
      </c>
      <c r="G38" s="13">
        <v>1968</v>
      </c>
      <c r="H38" s="16">
        <f t="shared" si="1"/>
        <v>4.0160642570280958</v>
      </c>
    </row>
    <row r="39" spans="1:8">
      <c r="A39" s="15">
        <v>17441</v>
      </c>
      <c r="B39" s="14">
        <v>23.166666666666668</v>
      </c>
      <c r="D39" s="16"/>
      <c r="E39" s="16">
        <f t="shared" si="0"/>
        <v>11.06687269259028</v>
      </c>
      <c r="G39" s="13">
        <v>1969</v>
      </c>
      <c r="H39" s="16">
        <f t="shared" si="1"/>
        <v>5.5019305019305076</v>
      </c>
    </row>
    <row r="40" spans="1:8">
      <c r="A40" s="15">
        <v>17533</v>
      </c>
      <c r="B40" s="14">
        <v>23.533333333333335</v>
      </c>
      <c r="D40" s="16"/>
      <c r="E40" s="16">
        <f t="shared" si="0"/>
        <v>6.4828302350220524</v>
      </c>
      <c r="G40" s="13">
        <v>1970</v>
      </c>
      <c r="H40" s="16">
        <f t="shared" si="1"/>
        <v>6.038426349496806</v>
      </c>
    </row>
    <row r="41" spans="1:8">
      <c r="A41" s="15">
        <v>17624</v>
      </c>
      <c r="B41" s="14">
        <v>23.933333333333334</v>
      </c>
      <c r="C41" s="13">
        <f>YEAR(A41)</f>
        <v>1948</v>
      </c>
      <c r="D41" s="16">
        <f>(B41/B37-1)*100</f>
        <v>9.1185410334346564</v>
      </c>
      <c r="E41" s="16">
        <f t="shared" si="0"/>
        <v>6.9741816342325347</v>
      </c>
      <c r="G41" s="13">
        <v>1971</v>
      </c>
      <c r="H41" s="16">
        <f t="shared" si="1"/>
        <v>4.4003451251078518</v>
      </c>
    </row>
    <row r="42" spans="1:8">
      <c r="A42" s="15">
        <v>17715</v>
      </c>
      <c r="B42" s="14">
        <v>24.466666666666665</v>
      </c>
      <c r="D42" s="16"/>
      <c r="E42" s="16">
        <f t="shared" si="0"/>
        <v>9.2160493141980169</v>
      </c>
      <c r="G42" s="13">
        <v>1972</v>
      </c>
      <c r="H42" s="16">
        <f t="shared" si="1"/>
        <v>3.140495867768589</v>
      </c>
    </row>
    <row r="43" spans="1:8">
      <c r="A43" s="15">
        <v>17807</v>
      </c>
      <c r="B43" s="14">
        <v>24.233333333333334</v>
      </c>
      <c r="D43" s="16"/>
      <c r="E43" s="16">
        <f t="shared" si="0"/>
        <v>-3.7604898605762327</v>
      </c>
      <c r="G43" s="13">
        <v>1973</v>
      </c>
      <c r="H43" s="16">
        <f t="shared" si="1"/>
        <v>5.5288461538461453</v>
      </c>
    </row>
    <row r="44" spans="1:8">
      <c r="A44" s="15">
        <v>17899</v>
      </c>
      <c r="B44" s="14">
        <v>23.866666666666667</v>
      </c>
      <c r="D44" s="16"/>
      <c r="E44" s="16">
        <f t="shared" si="0"/>
        <v>-5.9162875726411439</v>
      </c>
      <c r="G44" s="13">
        <v>1974</v>
      </c>
      <c r="H44" s="16">
        <f t="shared" si="1"/>
        <v>10.554290053151094</v>
      </c>
    </row>
    <row r="45" spans="1:8">
      <c r="A45" s="15">
        <v>17989</v>
      </c>
      <c r="B45" s="14">
        <v>23.866666666666667</v>
      </c>
      <c r="C45" s="13">
        <f>YEAR(A45)</f>
        <v>1949</v>
      </c>
      <c r="D45" s="16">
        <f>(B45/B41-1)*100</f>
        <v>-0.27855153203342198</v>
      </c>
      <c r="E45" s="16">
        <f t="shared" si="0"/>
        <v>0</v>
      </c>
      <c r="G45" s="13">
        <v>1975</v>
      </c>
      <c r="H45" s="16">
        <f t="shared" si="1"/>
        <v>9.684065934065945</v>
      </c>
    </row>
    <row r="46" spans="1:8">
      <c r="A46" s="15">
        <v>18080</v>
      </c>
      <c r="B46" s="14">
        <v>23.8</v>
      </c>
      <c r="D46" s="16"/>
      <c r="E46" s="16">
        <f t="shared" si="0"/>
        <v>-1.1126456457209999</v>
      </c>
      <c r="G46" s="13">
        <v>1976</v>
      </c>
      <c r="H46" s="16">
        <f t="shared" si="1"/>
        <v>6.073888541014405</v>
      </c>
    </row>
    <row r="47" spans="1:8">
      <c r="A47" s="15">
        <v>18172</v>
      </c>
      <c r="B47" s="14">
        <v>23.7</v>
      </c>
      <c r="D47" s="16"/>
      <c r="E47" s="16">
        <f t="shared" si="0"/>
        <v>-1.6701094362484792</v>
      </c>
      <c r="G47" s="47" t="s">
        <v>2</v>
      </c>
      <c r="H47" s="16">
        <f t="shared" si="1"/>
        <v>1.5938606847697656</v>
      </c>
    </row>
    <row r="48" spans="1:8">
      <c r="A48" s="15">
        <v>18264</v>
      </c>
      <c r="B48" s="14">
        <v>23.533333333333335</v>
      </c>
      <c r="D48" s="16"/>
      <c r="E48" s="16">
        <f t="shared" si="0"/>
        <v>-2.7834060303196462</v>
      </c>
      <c r="G48" s="13">
        <v>1977</v>
      </c>
      <c r="H48" s="16">
        <f t="shared" si="1"/>
        <v>6.6821615339918594</v>
      </c>
    </row>
    <row r="49" spans="1:8">
      <c r="A49" s="15">
        <v>18354</v>
      </c>
      <c r="B49" s="14">
        <v>23.7</v>
      </c>
      <c r="C49" s="13">
        <f>YEAR(A49)</f>
        <v>1950</v>
      </c>
      <c r="D49" s="16">
        <f>(B49/B45-1)*100</f>
        <v>-0.69832402234637492</v>
      </c>
      <c r="E49" s="16">
        <f t="shared" si="0"/>
        <v>2.8630976633348348</v>
      </c>
      <c r="G49" s="13">
        <v>1978</v>
      </c>
      <c r="H49" s="16">
        <f t="shared" si="1"/>
        <v>7.9520697167755783</v>
      </c>
    </row>
    <row r="50" spans="1:8">
      <c r="A50" s="15">
        <v>18445</v>
      </c>
      <c r="B50" s="14">
        <v>24.266666666666666</v>
      </c>
      <c r="D50" s="16"/>
      <c r="E50" s="16">
        <f t="shared" si="0"/>
        <v>9.9125071285679489</v>
      </c>
      <c r="G50" s="13">
        <v>1979</v>
      </c>
      <c r="H50" s="16">
        <f t="shared" ref="H50:H81" si="2">VLOOKUP(G50,C73:D346,2)</f>
        <v>11.755802219979827</v>
      </c>
    </row>
    <row r="51" spans="1:8">
      <c r="A51" s="15">
        <v>18537</v>
      </c>
      <c r="B51" s="14">
        <v>24.766666666666666</v>
      </c>
      <c r="D51" s="16"/>
      <c r="E51" s="16">
        <f t="shared" si="0"/>
        <v>8.4999999014678593</v>
      </c>
      <c r="G51" s="13">
        <v>1980</v>
      </c>
      <c r="H51" s="16">
        <f t="shared" si="2"/>
        <v>12.866817155756216</v>
      </c>
    </row>
    <row r="52" spans="1:8">
      <c r="A52" s="15">
        <v>18629</v>
      </c>
      <c r="B52" s="14">
        <v>25.633333333333333</v>
      </c>
      <c r="D52" s="16"/>
      <c r="E52" s="16">
        <f t="shared" si="0"/>
        <v>14.749315655873119</v>
      </c>
      <c r="G52" s="13">
        <v>1981</v>
      </c>
      <c r="H52" s="16">
        <f t="shared" si="2"/>
        <v>10.840000000000005</v>
      </c>
    </row>
    <row r="53" spans="1:8">
      <c r="A53" s="15">
        <v>18719</v>
      </c>
      <c r="B53" s="14">
        <v>25.866666666666667</v>
      </c>
      <c r="C53" s="13">
        <f>YEAR(A53)</f>
        <v>1951</v>
      </c>
      <c r="D53" s="16">
        <f>(B53/B49-1)*100</f>
        <v>9.1420534458509284</v>
      </c>
      <c r="E53" s="16">
        <f t="shared" si="0"/>
        <v>3.6911105391404408</v>
      </c>
      <c r="G53" s="13">
        <v>1982</v>
      </c>
      <c r="H53" s="16">
        <f t="shared" si="2"/>
        <v>5.7740887766149607</v>
      </c>
    </row>
    <row r="54" spans="1:8">
      <c r="A54" s="15">
        <v>18810</v>
      </c>
      <c r="B54" s="14">
        <v>25.966666666666665</v>
      </c>
      <c r="D54" s="16"/>
      <c r="E54" s="16">
        <f t="shared" si="0"/>
        <v>1.5553823649181897</v>
      </c>
      <c r="G54" s="13">
        <v>1983</v>
      </c>
      <c r="H54" s="16">
        <f t="shared" si="2"/>
        <v>2.6270897304674135</v>
      </c>
    </row>
    <row r="55" spans="1:8">
      <c r="A55" s="15">
        <v>18902</v>
      </c>
      <c r="B55" s="14">
        <v>26.366666666666667</v>
      </c>
      <c r="D55" s="16"/>
      <c r="E55" s="16">
        <f t="shared" si="0"/>
        <v>6.3055902756064208</v>
      </c>
      <c r="G55" s="13">
        <v>1984</v>
      </c>
      <c r="H55" s="16">
        <f t="shared" si="2"/>
        <v>4.2553191489361764</v>
      </c>
    </row>
    <row r="56" spans="1:8">
      <c r="A56" s="15">
        <v>18994</v>
      </c>
      <c r="B56" s="14">
        <v>26.366666666666667</v>
      </c>
      <c r="D56" s="16"/>
      <c r="E56" s="16">
        <f t="shared" si="0"/>
        <v>0</v>
      </c>
      <c r="G56" s="13">
        <v>1985</v>
      </c>
      <c r="H56" s="16">
        <f t="shared" si="2"/>
        <v>3.3482142857142794</v>
      </c>
    </row>
    <row r="57" spans="1:8">
      <c r="A57" s="15">
        <v>19085</v>
      </c>
      <c r="B57" s="14">
        <v>26.433333333333334</v>
      </c>
      <c r="C57" s="13">
        <f>YEAR(A57)</f>
        <v>1952</v>
      </c>
      <c r="D57" s="16">
        <f>(B57/B53-1)*100</f>
        <v>2.1907216494845283</v>
      </c>
      <c r="E57" s="16">
        <f t="shared" si="0"/>
        <v>1.0152202928796816</v>
      </c>
      <c r="G57" s="13">
        <v>1986</v>
      </c>
      <c r="H57" s="16">
        <f t="shared" si="2"/>
        <v>1.6352977476087549</v>
      </c>
    </row>
    <row r="58" spans="1:8">
      <c r="A58" s="15">
        <v>19176</v>
      </c>
      <c r="B58" s="14">
        <v>26.7</v>
      </c>
      <c r="D58" s="16"/>
      <c r="E58" s="16">
        <f t="shared" si="0"/>
        <v>4.0967846193947555</v>
      </c>
      <c r="G58" s="13">
        <v>1987</v>
      </c>
      <c r="H58" s="16">
        <f t="shared" si="2"/>
        <v>4.1894353369763326</v>
      </c>
    </row>
    <row r="59" spans="1:8">
      <c r="A59" s="15">
        <v>19268</v>
      </c>
      <c r="B59" s="14">
        <v>26.7</v>
      </c>
      <c r="D59" s="16"/>
      <c r="E59" s="16">
        <f t="shared" si="0"/>
        <v>0</v>
      </c>
      <c r="G59" s="13">
        <v>1988</v>
      </c>
      <c r="H59" s="16">
        <f t="shared" si="2"/>
        <v>4.1083916083916039</v>
      </c>
    </row>
    <row r="60" spans="1:8">
      <c r="A60" s="15">
        <v>19360</v>
      </c>
      <c r="B60" s="14">
        <v>26.566666666666666</v>
      </c>
      <c r="D60" s="16"/>
      <c r="E60" s="16">
        <f t="shared" si="0"/>
        <v>-1.9825903016824298</v>
      </c>
      <c r="G60" s="13">
        <v>1989</v>
      </c>
      <c r="H60" s="16">
        <f t="shared" si="2"/>
        <v>4.673943464875463</v>
      </c>
    </row>
    <row r="61" spans="1:8">
      <c r="A61" s="15">
        <v>19450</v>
      </c>
      <c r="B61" s="14">
        <v>26.7</v>
      </c>
      <c r="C61" s="13">
        <f>YEAR(A61)</f>
        <v>1953</v>
      </c>
      <c r="D61" s="16">
        <f>(B61/B57-1)*100</f>
        <v>1.0088272383354413</v>
      </c>
      <c r="E61" s="16">
        <f t="shared" si="0"/>
        <v>2.0226919970488533</v>
      </c>
      <c r="G61" s="13">
        <v>1990</v>
      </c>
      <c r="H61" s="16">
        <f t="shared" si="2"/>
        <v>5.5347593582887544</v>
      </c>
    </row>
    <row r="62" spans="1:8">
      <c r="A62" s="15">
        <v>19541</v>
      </c>
      <c r="B62" s="14">
        <v>26.866666666666667</v>
      </c>
      <c r="D62" s="16"/>
      <c r="E62" s="16">
        <f t="shared" si="0"/>
        <v>2.5203553600837925</v>
      </c>
      <c r="G62" s="13">
        <v>1991</v>
      </c>
      <c r="H62" s="16">
        <f t="shared" si="2"/>
        <v>3.8763617937674244</v>
      </c>
    </row>
    <row r="63" spans="1:8">
      <c r="A63" s="15">
        <v>19633</v>
      </c>
      <c r="B63" s="14">
        <v>26.933333333333334</v>
      </c>
      <c r="D63" s="16"/>
      <c r="E63" s="16">
        <f t="shared" si="0"/>
        <v>0.99625632305819778</v>
      </c>
      <c r="G63" s="13">
        <v>1992</v>
      </c>
      <c r="H63" s="16">
        <f t="shared" si="2"/>
        <v>3.0975609756097588</v>
      </c>
    </row>
    <row r="64" spans="1:8">
      <c r="A64" s="15">
        <v>19725</v>
      </c>
      <c r="B64" s="14">
        <v>26.9</v>
      </c>
      <c r="D64" s="16"/>
      <c r="E64" s="16">
        <f t="shared" si="0"/>
        <v>-0.49413123544315152</v>
      </c>
      <c r="G64" s="13">
        <v>1993</v>
      </c>
      <c r="H64" s="16">
        <f t="shared" si="2"/>
        <v>2.7442630707357418</v>
      </c>
    </row>
    <row r="65" spans="1:8">
      <c r="A65" s="15">
        <v>19815</v>
      </c>
      <c r="B65" s="14">
        <v>26.866666666666667</v>
      </c>
      <c r="C65" s="13">
        <f>YEAR(A65)</f>
        <v>1954</v>
      </c>
      <c r="D65" s="16">
        <f>(B65/B61-1)*100</f>
        <v>0.62421972534332237</v>
      </c>
      <c r="E65" s="16">
        <f t="shared" si="0"/>
        <v>-0.49474240345763754</v>
      </c>
      <c r="G65" s="13">
        <v>1994</v>
      </c>
      <c r="H65" s="16">
        <f t="shared" si="2"/>
        <v>2.8781947962237986</v>
      </c>
    </row>
    <row r="66" spans="1:8">
      <c r="A66" s="15">
        <v>19906</v>
      </c>
      <c r="B66" s="14">
        <v>26.866666666666667</v>
      </c>
      <c r="D66" s="16"/>
      <c r="E66" s="16">
        <f t="shared" si="0"/>
        <v>0</v>
      </c>
      <c r="G66" s="13">
        <v>1995</v>
      </c>
      <c r="H66" s="16">
        <f t="shared" si="2"/>
        <v>2.6410026857654367</v>
      </c>
    </row>
    <row r="67" spans="1:8">
      <c r="A67" s="15">
        <v>19998</v>
      </c>
      <c r="B67" s="14">
        <v>26.766666666666666</v>
      </c>
      <c r="D67" s="16"/>
      <c r="E67" s="16">
        <f t="shared" si="0"/>
        <v>-1.4805420066548391</v>
      </c>
      <c r="G67" s="13">
        <v>1996</v>
      </c>
      <c r="H67" s="16">
        <f t="shared" si="2"/>
        <v>2.9437418229393719</v>
      </c>
    </row>
    <row r="68" spans="1:8">
      <c r="A68" s="15">
        <v>20090</v>
      </c>
      <c r="B68" s="14">
        <v>26.7</v>
      </c>
      <c r="D68" s="16"/>
      <c r="E68" s="16">
        <f t="shared" si="0"/>
        <v>-0.9925481539101999</v>
      </c>
      <c r="G68" s="13">
        <v>1997</v>
      </c>
      <c r="H68" s="16">
        <f t="shared" si="2"/>
        <v>2.2029231095106905</v>
      </c>
    </row>
    <row r="69" spans="1:8">
      <c r="A69" s="15">
        <v>20180</v>
      </c>
      <c r="B69" s="14">
        <v>26.7</v>
      </c>
      <c r="C69" s="13">
        <f>YEAR(A69)</f>
        <v>1955</v>
      </c>
      <c r="D69" s="16">
        <f>(B69/B65-1)*100</f>
        <v>-0.62034739454094323</v>
      </c>
      <c r="E69" s="16">
        <f t="shared" si="0"/>
        <v>0</v>
      </c>
      <c r="G69" s="13">
        <v>1998</v>
      </c>
      <c r="H69" s="16">
        <f t="shared" si="2"/>
        <v>1.5958549222797824</v>
      </c>
    </row>
    <row r="70" spans="1:8">
      <c r="A70" s="15">
        <v>20271</v>
      </c>
      <c r="B70" s="14">
        <v>26.833333333333332</v>
      </c>
      <c r="D70" s="16"/>
      <c r="E70" s="16">
        <f t="shared" si="0"/>
        <v>2.0125155664503902</v>
      </c>
      <c r="G70" s="13">
        <v>1999</v>
      </c>
      <c r="H70" s="16">
        <f t="shared" si="2"/>
        <v>2.3459812321501294</v>
      </c>
    </row>
    <row r="71" spans="1:8">
      <c r="A71" s="15">
        <v>20363</v>
      </c>
      <c r="B71" s="14">
        <v>26.866666666666667</v>
      </c>
      <c r="D71" s="16"/>
      <c r="E71" s="16">
        <f t="shared" si="0"/>
        <v>0.49782106716367291</v>
      </c>
      <c r="G71" s="13">
        <v>2000</v>
      </c>
      <c r="H71" s="16">
        <f t="shared" si="2"/>
        <v>3.5080725533187307</v>
      </c>
    </row>
    <row r="72" spans="1:8">
      <c r="A72" s="15">
        <v>20455</v>
      </c>
      <c r="B72" s="14">
        <v>26.8</v>
      </c>
      <c r="D72" s="16"/>
      <c r="E72" s="16">
        <f t="shared" si="0"/>
        <v>-0.9888675623894283</v>
      </c>
      <c r="G72" s="13">
        <v>2001</v>
      </c>
      <c r="H72" s="16">
        <f t="shared" si="2"/>
        <v>2.6959368380512272</v>
      </c>
    </row>
    <row r="73" spans="1:8">
      <c r="A73" s="15">
        <v>20546</v>
      </c>
      <c r="B73" s="14">
        <v>27.033333333333335</v>
      </c>
      <c r="C73" s="13">
        <f>YEAR(A73)</f>
        <v>1956</v>
      </c>
      <c r="D73" s="16">
        <f>(B73/B69-1)*100</f>
        <v>1.2484394506866447</v>
      </c>
      <c r="E73" s="16">
        <f t="shared" si="0"/>
        <v>3.528333175847731</v>
      </c>
      <c r="G73" s="13">
        <v>2002</v>
      </c>
      <c r="H73" s="16">
        <f t="shared" si="2"/>
        <v>1.593849615600984</v>
      </c>
    </row>
    <row r="74" spans="1:8">
      <c r="A74" s="15">
        <v>20637</v>
      </c>
      <c r="B74" s="14">
        <v>27.366666666666667</v>
      </c>
      <c r="D74" s="16"/>
      <c r="E74" s="16">
        <f t="shared" si="0"/>
        <v>5.0241587826002299</v>
      </c>
      <c r="G74" s="13">
        <v>2003</v>
      </c>
      <c r="H74" s="16">
        <f t="shared" si="2"/>
        <v>2.1963824289405798</v>
      </c>
    </row>
    <row r="75" spans="1:8">
      <c r="A75" s="15">
        <v>20729</v>
      </c>
      <c r="B75" s="14">
        <v>27.533333333333335</v>
      </c>
      <c r="D75" s="16"/>
      <c r="E75" s="16">
        <f t="shared" si="0"/>
        <v>2.4583979224768182</v>
      </c>
      <c r="G75" s="13">
        <v>2004</v>
      </c>
      <c r="H75" s="16">
        <f t="shared" si="2"/>
        <v>2.7271085425320418</v>
      </c>
    </row>
    <row r="76" spans="1:8">
      <c r="A76" s="15">
        <v>20821</v>
      </c>
      <c r="B76" s="14">
        <v>27.7</v>
      </c>
      <c r="D76" s="16"/>
      <c r="E76" s="16">
        <f t="shared" si="0"/>
        <v>2.4433815996646402</v>
      </c>
      <c r="G76" s="13">
        <v>2005</v>
      </c>
      <c r="H76" s="16">
        <f t="shared" si="2"/>
        <v>3.8326300984528938</v>
      </c>
    </row>
    <row r="77" spans="1:8">
      <c r="A77" s="15">
        <v>20911</v>
      </c>
      <c r="B77" s="14">
        <v>28</v>
      </c>
      <c r="C77" s="13">
        <f>YEAR(A77)</f>
        <v>1957</v>
      </c>
      <c r="D77" s="16">
        <f>(B77/B73-1)*100</f>
        <v>3.5758323057953012</v>
      </c>
      <c r="E77" s="16">
        <f t="shared" si="0"/>
        <v>4.4030170435691574</v>
      </c>
      <c r="G77" s="13">
        <v>2006</v>
      </c>
      <c r="H77" s="16">
        <f t="shared" si="2"/>
        <v>3.3355909244835669</v>
      </c>
    </row>
    <row r="78" spans="1:8">
      <c r="A78" s="15">
        <v>21002</v>
      </c>
      <c r="B78" s="14">
        <v>28.3</v>
      </c>
      <c r="D78" s="16"/>
      <c r="E78" s="16">
        <f t="shared" ref="E78:E141" si="3">((B78/B77)^4-1)*100</f>
        <v>4.3550851370522725</v>
      </c>
      <c r="G78" s="13">
        <v>2007</v>
      </c>
      <c r="H78" s="16">
        <f t="shared" si="2"/>
        <v>2.3604784532197387</v>
      </c>
    </row>
    <row r="79" spans="1:8">
      <c r="A79" s="15">
        <v>21094</v>
      </c>
      <c r="B79" s="14">
        <v>28.366666666666667</v>
      </c>
      <c r="D79" s="16"/>
      <c r="E79" s="16">
        <f t="shared" si="3"/>
        <v>0.94561990252499672</v>
      </c>
      <c r="G79" s="13">
        <v>2008</v>
      </c>
      <c r="H79" s="16">
        <f t="shared" si="2"/>
        <v>5.3028144439144054</v>
      </c>
    </row>
    <row r="80" spans="1:8">
      <c r="A80" s="15">
        <v>21186</v>
      </c>
      <c r="B80" s="14">
        <v>28.666666666666668</v>
      </c>
      <c r="D80" s="16"/>
      <c r="E80" s="16">
        <f t="shared" si="3"/>
        <v>4.2979001156628005</v>
      </c>
      <c r="G80" s="13">
        <v>2009</v>
      </c>
      <c r="H80" s="16">
        <f t="shared" si="2"/>
        <v>-1.6233603361339388</v>
      </c>
    </row>
    <row r="81" spans="1:8">
      <c r="A81" s="15">
        <v>21276</v>
      </c>
      <c r="B81" s="14">
        <v>28.9</v>
      </c>
      <c r="C81" s="13">
        <f>YEAR(A81)</f>
        <v>1958</v>
      </c>
      <c r="D81" s="16">
        <f>(B81/B77-1)*100</f>
        <v>3.2142857142857029</v>
      </c>
      <c r="E81" s="16">
        <f t="shared" si="3"/>
        <v>3.2957813135730429</v>
      </c>
      <c r="G81" s="13">
        <v>2010</v>
      </c>
      <c r="H81" s="16">
        <f t="shared" si="2"/>
        <v>1.1756088968004619</v>
      </c>
    </row>
    <row r="82" spans="1:8">
      <c r="A82" s="15">
        <v>21367</v>
      </c>
      <c r="B82" s="14">
        <v>28.933333333333334</v>
      </c>
      <c r="D82" s="16"/>
      <c r="E82" s="16">
        <f t="shared" si="3"/>
        <v>0.46215983138520045</v>
      </c>
      <c r="G82" s="13">
        <v>2011</v>
      </c>
      <c r="H82" s="16">
        <f t="shared" ref="H82:H93" si="4">VLOOKUP(G82,C105:D378,2)</f>
        <v>3.7561739991019749</v>
      </c>
    </row>
    <row r="83" spans="1:8">
      <c r="A83" s="15">
        <v>21459</v>
      </c>
      <c r="B83" s="14">
        <v>28.933333333333334</v>
      </c>
      <c r="D83" s="16"/>
      <c r="E83" s="16">
        <f t="shared" si="3"/>
        <v>0</v>
      </c>
      <c r="G83" s="13">
        <v>2012</v>
      </c>
      <c r="H83" s="16">
        <f t="shared" si="4"/>
        <v>1.6977843722584263</v>
      </c>
    </row>
    <row r="84" spans="1:8">
      <c r="A84" s="15">
        <v>21551</v>
      </c>
      <c r="B84" s="14">
        <v>28.933333333333334</v>
      </c>
      <c r="D84" s="16"/>
      <c r="E84" s="16">
        <f t="shared" si="3"/>
        <v>0</v>
      </c>
      <c r="G84" s="13">
        <v>2013</v>
      </c>
      <c r="H84" s="16">
        <f t="shared" si="4"/>
        <v>1.5533587112275704</v>
      </c>
    </row>
    <row r="85" spans="1:8">
      <c r="A85" s="15">
        <v>21641</v>
      </c>
      <c r="B85" s="14">
        <v>29.033333333333335</v>
      </c>
      <c r="C85" s="13">
        <f>YEAR(A85)</f>
        <v>1959</v>
      </c>
      <c r="D85" s="16">
        <f>(B85/B81-1)*100</f>
        <v>0.46136101499423265</v>
      </c>
      <c r="E85" s="16">
        <f t="shared" si="3"/>
        <v>1.3896722869821687</v>
      </c>
      <c r="G85" s="13">
        <v>2014</v>
      </c>
      <c r="H85" s="16">
        <f t="shared" si="4"/>
        <v>1.7831538919817147</v>
      </c>
    </row>
    <row r="86" spans="1:8">
      <c r="A86" s="15">
        <v>21732</v>
      </c>
      <c r="B86" s="14">
        <v>29.233333333333334</v>
      </c>
      <c r="D86" s="16"/>
      <c r="E86" s="16">
        <f t="shared" si="3"/>
        <v>2.7840564471967921</v>
      </c>
      <c r="G86" s="13">
        <v>2015</v>
      </c>
      <c r="H86" s="16">
        <f t="shared" si="4"/>
        <v>0.1095034118294258</v>
      </c>
    </row>
    <row r="87" spans="1:8">
      <c r="A87" s="15">
        <v>21824</v>
      </c>
      <c r="B87" s="14">
        <v>29.4</v>
      </c>
      <c r="D87" s="16"/>
      <c r="E87" s="16">
        <f t="shared" si="3"/>
        <v>2.3000785223330489</v>
      </c>
      <c r="G87" s="13">
        <v>2016</v>
      </c>
      <c r="H87" s="16">
        <f t="shared" si="4"/>
        <v>1.1176153808494904</v>
      </c>
    </row>
    <row r="88" spans="1:8">
      <c r="A88" s="15">
        <v>21916</v>
      </c>
      <c r="B88" s="14">
        <v>29.366666666666667</v>
      </c>
      <c r="D88" s="16"/>
      <c r="E88" s="16">
        <f t="shared" si="3"/>
        <v>-0.45274403847441747</v>
      </c>
      <c r="G88" s="13">
        <v>2017</v>
      </c>
      <c r="H88" s="16">
        <f t="shared" si="4"/>
        <v>1.9669251146416267</v>
      </c>
    </row>
    <row r="89" spans="1:8">
      <c r="A89" s="15">
        <v>22007</v>
      </c>
      <c r="B89" s="14">
        <v>29.533333333333335</v>
      </c>
      <c r="C89" s="13">
        <f>YEAR(A89)</f>
        <v>1960</v>
      </c>
      <c r="D89" s="16">
        <f>(B89/B85-1)*100</f>
        <v>1.7221584385763489</v>
      </c>
      <c r="E89" s="16">
        <f t="shared" si="3"/>
        <v>2.2895466716487345</v>
      </c>
      <c r="G89" s="13">
        <v>2018</v>
      </c>
      <c r="H89" s="16">
        <f t="shared" si="4"/>
        <v>2.6409396519445849</v>
      </c>
    </row>
    <row r="90" spans="1:8">
      <c r="A90" s="15">
        <v>22098</v>
      </c>
      <c r="B90" s="14">
        <v>29.6</v>
      </c>
      <c r="D90" s="16"/>
      <c r="E90" s="16">
        <f t="shared" si="3"/>
        <v>0.90599648122586807</v>
      </c>
      <c r="G90" s="13">
        <v>2019</v>
      </c>
      <c r="H90" s="16">
        <f t="shared" si="4"/>
        <v>1.7574885241828264</v>
      </c>
    </row>
    <row r="91" spans="1:8">
      <c r="A91" s="15">
        <v>22190</v>
      </c>
      <c r="B91" s="14">
        <v>29.8</v>
      </c>
      <c r="D91" s="16"/>
      <c r="E91" s="16">
        <f t="shared" si="3"/>
        <v>2.7302185567969151</v>
      </c>
      <c r="G91" s="13">
        <v>2020</v>
      </c>
      <c r="H91" s="16">
        <f t="shared" si="4"/>
        <v>1.2223855937486761</v>
      </c>
    </row>
    <row r="92" spans="1:8">
      <c r="A92" s="15">
        <v>22282</v>
      </c>
      <c r="B92" s="14">
        <v>29.8</v>
      </c>
      <c r="D92" s="16"/>
      <c r="E92" s="16">
        <f t="shared" si="3"/>
        <v>0</v>
      </c>
      <c r="G92" s="13">
        <v>2021</v>
      </c>
      <c r="H92" s="16">
        <f t="shared" si="4"/>
        <v>5.3356927187125702</v>
      </c>
    </row>
    <row r="93" spans="1:8">
      <c r="A93" s="15">
        <v>22372</v>
      </c>
      <c r="B93" s="14">
        <v>29.8</v>
      </c>
      <c r="C93" s="13">
        <f>YEAR(A93)</f>
        <v>1961</v>
      </c>
      <c r="D93" s="16">
        <f>(B93/B89-1)*100</f>
        <v>0.90293453724603623</v>
      </c>
      <c r="E93" s="16">
        <f t="shared" si="3"/>
        <v>0</v>
      </c>
      <c r="G93" s="13">
        <v>2022</v>
      </c>
      <c r="H93" s="16">
        <f t="shared" si="4"/>
        <v>8.3294756846311593</v>
      </c>
    </row>
    <row r="94" spans="1:8">
      <c r="A94" s="15">
        <v>22463</v>
      </c>
      <c r="B94" s="14">
        <v>29.966666666666665</v>
      </c>
      <c r="D94" s="16"/>
      <c r="E94" s="16">
        <f t="shared" si="3"/>
        <v>2.2559744638771084</v>
      </c>
    </row>
    <row r="95" spans="1:8">
      <c r="A95" s="15">
        <v>22555</v>
      </c>
      <c r="B95" s="14">
        <v>30</v>
      </c>
      <c r="D95" s="16"/>
      <c r="E95" s="16">
        <f t="shared" si="3"/>
        <v>0.44568176117403269</v>
      </c>
    </row>
    <row r="96" spans="1:8">
      <c r="A96" s="15">
        <v>22647</v>
      </c>
      <c r="B96" s="14">
        <v>30.066666666666666</v>
      </c>
      <c r="D96" s="16"/>
      <c r="E96" s="16">
        <f t="shared" si="3"/>
        <v>0.89185624386522999</v>
      </c>
    </row>
    <row r="97" spans="1:5">
      <c r="A97" s="15">
        <v>22737</v>
      </c>
      <c r="B97" s="14">
        <v>30.2</v>
      </c>
      <c r="C97" s="13">
        <f>YEAR(A97)</f>
        <v>1962</v>
      </c>
      <c r="D97" s="16">
        <f>(B97/B93-1)*100</f>
        <v>1.3422818791946289</v>
      </c>
      <c r="E97" s="16">
        <f t="shared" si="3"/>
        <v>1.7856701943938846</v>
      </c>
    </row>
    <row r="98" spans="1:5">
      <c r="A98" s="15">
        <v>22828</v>
      </c>
      <c r="B98" s="14">
        <v>30.333333333333332</v>
      </c>
      <c r="D98" s="16"/>
      <c r="E98" s="16">
        <f t="shared" si="3"/>
        <v>1.7777342700105336</v>
      </c>
    </row>
    <row r="99" spans="1:5">
      <c r="A99" s="15">
        <v>22920</v>
      </c>
      <c r="B99" s="14">
        <v>30.4</v>
      </c>
      <c r="D99" s="16"/>
      <c r="E99" s="16">
        <f t="shared" si="3"/>
        <v>0.88202332860238819</v>
      </c>
    </row>
    <row r="100" spans="1:5">
      <c r="A100" s="15">
        <v>23012</v>
      </c>
      <c r="B100" s="14">
        <v>30.433333333333334</v>
      </c>
      <c r="D100" s="16"/>
      <c r="E100" s="16">
        <f t="shared" si="3"/>
        <v>0.439318394502064</v>
      </c>
    </row>
    <row r="101" spans="1:5">
      <c r="A101" s="15">
        <v>23102</v>
      </c>
      <c r="B101" s="14">
        <v>30.533333333333335</v>
      </c>
      <c r="C101" s="13">
        <f>YEAR(A101)</f>
        <v>1963</v>
      </c>
      <c r="D101" s="16">
        <f>(B101/B97-1)*100</f>
        <v>1.1037527593819041</v>
      </c>
      <c r="E101" s="16">
        <f t="shared" si="3"/>
        <v>1.320840672880097</v>
      </c>
    </row>
    <row r="102" spans="1:5">
      <c r="A102" s="15">
        <v>23193</v>
      </c>
      <c r="B102" s="14">
        <v>30.7</v>
      </c>
      <c r="D102" s="16"/>
      <c r="E102" s="16">
        <f t="shared" si="3"/>
        <v>2.2013484912106751</v>
      </c>
    </row>
    <row r="103" spans="1:5">
      <c r="A103" s="15">
        <v>23285</v>
      </c>
      <c r="B103" s="14">
        <v>30.833333333333332</v>
      </c>
      <c r="D103" s="16"/>
      <c r="E103" s="16">
        <f t="shared" si="3"/>
        <v>1.7485924708357192</v>
      </c>
    </row>
    <row r="104" spans="1:5">
      <c r="A104" s="15">
        <v>23377</v>
      </c>
      <c r="B104" s="14">
        <v>30.9</v>
      </c>
      <c r="D104" s="16"/>
      <c r="E104" s="16">
        <f t="shared" si="3"/>
        <v>0.86767387737549662</v>
      </c>
    </row>
    <row r="105" spans="1:5">
      <c r="A105" s="15">
        <v>23468</v>
      </c>
      <c r="B105" s="14">
        <v>30.933333333333334</v>
      </c>
      <c r="C105" s="13">
        <f>YEAR(A105)</f>
        <v>1964</v>
      </c>
      <c r="D105" s="16">
        <f>(B105/B101-1)*100</f>
        <v>1.3100436681222627</v>
      </c>
      <c r="E105" s="16">
        <f t="shared" si="3"/>
        <v>0.43219818208839467</v>
      </c>
    </row>
    <row r="106" spans="1:5">
      <c r="A106" s="15">
        <v>23559</v>
      </c>
      <c r="B106" s="14">
        <v>31.066666666666666</v>
      </c>
      <c r="D106" s="16"/>
      <c r="E106" s="16">
        <f t="shared" si="3"/>
        <v>1.735317441956008</v>
      </c>
    </row>
    <row r="107" spans="1:5">
      <c r="A107" s="15">
        <v>23651</v>
      </c>
      <c r="B107" s="14">
        <v>31.166666666666668</v>
      </c>
      <c r="D107" s="16"/>
      <c r="E107" s="16">
        <f t="shared" si="3"/>
        <v>1.293783728411757</v>
      </c>
    </row>
    <row r="108" spans="1:5">
      <c r="A108" s="15">
        <v>23743</v>
      </c>
      <c r="B108" s="14">
        <v>31.233333333333334</v>
      </c>
      <c r="D108" s="16"/>
      <c r="E108" s="16">
        <f t="shared" si="3"/>
        <v>0.85836417888998096</v>
      </c>
    </row>
    <row r="109" spans="1:5">
      <c r="A109" s="15">
        <v>23833</v>
      </c>
      <c r="B109" s="14">
        <v>31.466666666666665</v>
      </c>
      <c r="C109" s="13">
        <f>YEAR(A109)</f>
        <v>1965</v>
      </c>
      <c r="D109" s="16">
        <f>(B109/B105-1)*100</f>
        <v>1.7241379310344751</v>
      </c>
      <c r="E109" s="16">
        <f t="shared" si="3"/>
        <v>3.0219138696604642</v>
      </c>
    </row>
    <row r="110" spans="1:5">
      <c r="A110" s="15">
        <v>23924</v>
      </c>
      <c r="B110" s="14">
        <v>31.6</v>
      </c>
      <c r="D110" s="16"/>
      <c r="E110" s="16">
        <f t="shared" si="3"/>
        <v>1.7057184844641249</v>
      </c>
    </row>
    <row r="111" spans="1:5">
      <c r="A111" s="15">
        <v>24016</v>
      </c>
      <c r="B111" s="14">
        <v>31.733333333333334</v>
      </c>
      <c r="D111" s="16"/>
      <c r="E111" s="16">
        <f t="shared" si="3"/>
        <v>1.6984758415505619</v>
      </c>
    </row>
    <row r="112" spans="1:5">
      <c r="A112" s="15">
        <v>24108</v>
      </c>
      <c r="B112" s="14">
        <v>31.966666666666665</v>
      </c>
      <c r="D112" s="16"/>
      <c r="E112" s="16">
        <f t="shared" si="3"/>
        <v>2.9737752261594474</v>
      </c>
    </row>
    <row r="113" spans="1:5">
      <c r="A113" s="15">
        <v>24198</v>
      </c>
      <c r="B113" s="14">
        <v>32.333333333333336</v>
      </c>
      <c r="C113" s="13">
        <f>YEAR(A113)</f>
        <v>1966</v>
      </c>
      <c r="D113" s="16">
        <f>(B113/B109-1)*100</f>
        <v>2.754237288135597</v>
      </c>
      <c r="E113" s="16">
        <f t="shared" si="3"/>
        <v>4.6676584093742868</v>
      </c>
    </row>
    <row r="114" spans="1:5">
      <c r="A114" s="15">
        <v>24289</v>
      </c>
      <c r="B114" s="14">
        <v>32.633333333333333</v>
      </c>
      <c r="D114" s="16"/>
      <c r="E114" s="16">
        <f t="shared" si="3"/>
        <v>3.7633131213389071</v>
      </c>
    </row>
    <row r="115" spans="1:5">
      <c r="A115" s="15">
        <v>24381</v>
      </c>
      <c r="B115" s="14">
        <v>32.9</v>
      </c>
      <c r="D115" s="16"/>
      <c r="E115" s="16">
        <f t="shared" si="3"/>
        <v>3.308925244657579</v>
      </c>
    </row>
    <row r="116" spans="1:5">
      <c r="A116" s="15">
        <v>24473</v>
      </c>
      <c r="B116" s="14">
        <v>32.93333333333333</v>
      </c>
      <c r="D116" s="16"/>
      <c r="E116" s="16">
        <f t="shared" si="3"/>
        <v>0.40588481605463578</v>
      </c>
    </row>
    <row r="117" spans="1:5">
      <c r="A117" s="15">
        <v>24563</v>
      </c>
      <c r="B117" s="14">
        <v>33.200000000000003</v>
      </c>
      <c r="C117" s="13">
        <f>YEAR(A117)</f>
        <v>1967</v>
      </c>
      <c r="D117" s="16">
        <f>(B117/B113-1)*100</f>
        <v>2.6804123711340111</v>
      </c>
      <c r="E117" s="16">
        <f t="shared" si="3"/>
        <v>3.2784176382375074</v>
      </c>
    </row>
    <row r="118" spans="1:5">
      <c r="A118" s="15">
        <v>24654</v>
      </c>
      <c r="B118" s="14">
        <v>33.5</v>
      </c>
      <c r="D118" s="16"/>
      <c r="E118" s="16">
        <f t="shared" si="3"/>
        <v>3.6637447707141391</v>
      </c>
    </row>
    <row r="119" spans="1:5">
      <c r="A119" s="15">
        <v>24746</v>
      </c>
      <c r="B119" s="14">
        <v>33.799999999999997</v>
      </c>
      <c r="D119" s="16"/>
      <c r="E119" s="16">
        <f t="shared" si="3"/>
        <v>3.6304950856083762</v>
      </c>
    </row>
    <row r="120" spans="1:5">
      <c r="A120" s="15">
        <v>24838</v>
      </c>
      <c r="B120" s="14">
        <v>34.200000000000003</v>
      </c>
      <c r="D120" s="16"/>
      <c r="E120" s="16">
        <f t="shared" si="3"/>
        <v>4.8184234071527721</v>
      </c>
    </row>
    <row r="121" spans="1:5">
      <c r="A121" s="15">
        <v>24929</v>
      </c>
      <c r="B121" s="14">
        <v>34.533333333333331</v>
      </c>
      <c r="C121" s="13">
        <f>YEAR(A121)</f>
        <v>1968</v>
      </c>
      <c r="D121" s="16">
        <f>(B121/B117-1)*100</f>
        <v>4.0160642570280958</v>
      </c>
      <c r="E121" s="16">
        <f t="shared" si="3"/>
        <v>3.956004329449514</v>
      </c>
    </row>
    <row r="122" spans="1:5">
      <c r="A122" s="15">
        <v>25020</v>
      </c>
      <c r="B122" s="14">
        <v>35</v>
      </c>
      <c r="D122" s="16"/>
      <c r="E122" s="16">
        <f t="shared" si="3"/>
        <v>5.5159648770837011</v>
      </c>
    </row>
    <row r="123" spans="1:5">
      <c r="A123" s="15">
        <v>25112</v>
      </c>
      <c r="B123" s="14">
        <v>35.4</v>
      </c>
      <c r="D123" s="16"/>
      <c r="E123" s="16">
        <f t="shared" si="3"/>
        <v>4.6503947088712527</v>
      </c>
    </row>
    <row r="124" spans="1:5">
      <c r="A124" s="15">
        <v>25204</v>
      </c>
      <c r="B124" s="14">
        <v>35.833333333333336</v>
      </c>
      <c r="D124" s="16"/>
      <c r="E124" s="16">
        <f t="shared" si="3"/>
        <v>4.9870638383018084</v>
      </c>
    </row>
    <row r="125" spans="1:5">
      <c r="A125" s="15">
        <v>25294</v>
      </c>
      <c r="B125" s="14">
        <v>36.43333333333333</v>
      </c>
      <c r="C125" s="13">
        <f>YEAR(A125)</f>
        <v>1969</v>
      </c>
      <c r="D125" s="16">
        <f>(B125/B121-1)*100</f>
        <v>5.5019305019305076</v>
      </c>
      <c r="E125" s="16">
        <f t="shared" si="3"/>
        <v>6.8677807510456379</v>
      </c>
    </row>
    <row r="126" spans="1:5">
      <c r="A126" s="15">
        <v>25385</v>
      </c>
      <c r="B126" s="14">
        <v>36.966666666666669</v>
      </c>
      <c r="D126" s="16"/>
      <c r="E126" s="16">
        <f t="shared" si="3"/>
        <v>5.9852764112229506</v>
      </c>
    </row>
    <row r="127" spans="1:5">
      <c r="A127" s="15">
        <v>25477</v>
      </c>
      <c r="B127" s="14">
        <v>37.5</v>
      </c>
      <c r="D127" s="16"/>
      <c r="E127" s="16">
        <f t="shared" si="3"/>
        <v>5.8970605250775243</v>
      </c>
    </row>
    <row r="128" spans="1:5">
      <c r="A128" s="15">
        <v>25569</v>
      </c>
      <c r="B128" s="14">
        <v>38</v>
      </c>
      <c r="D128" s="16"/>
      <c r="E128" s="16">
        <f t="shared" si="3"/>
        <v>5.4409513086420169</v>
      </c>
    </row>
    <row r="129" spans="1:5">
      <c r="A129" s="15">
        <v>25659</v>
      </c>
      <c r="B129" s="14">
        <v>38.633333333333333</v>
      </c>
      <c r="C129" s="13">
        <f>YEAR(A129)</f>
        <v>1970</v>
      </c>
      <c r="D129" s="16">
        <f>(B129/B125-1)*100</f>
        <v>6.038426349496806</v>
      </c>
      <c r="E129" s="16">
        <f t="shared" si="3"/>
        <v>6.8351929012345547</v>
      </c>
    </row>
    <row r="130" spans="1:5">
      <c r="A130" s="15">
        <v>25750</v>
      </c>
      <c r="B130" s="14">
        <v>39.06666666666667</v>
      </c>
      <c r="D130" s="16"/>
      <c r="E130" s="16">
        <f t="shared" si="3"/>
        <v>4.5626792652273984</v>
      </c>
    </row>
    <row r="131" spans="1:5">
      <c r="A131" s="15">
        <v>25842</v>
      </c>
      <c r="B131" s="14">
        <v>39.6</v>
      </c>
      <c r="D131" s="16"/>
      <c r="E131" s="16">
        <f t="shared" si="3"/>
        <v>5.5735963169244673</v>
      </c>
    </row>
    <row r="132" spans="1:5">
      <c r="A132" s="15">
        <v>25934</v>
      </c>
      <c r="B132" s="14">
        <v>39.9</v>
      </c>
      <c r="D132" s="16"/>
      <c r="E132" s="16">
        <f t="shared" si="3"/>
        <v>3.0649125368595209</v>
      </c>
    </row>
    <row r="133" spans="1:5">
      <c r="A133" s="15">
        <v>26024</v>
      </c>
      <c r="B133" s="14">
        <v>40.333333333333336</v>
      </c>
      <c r="C133" s="13">
        <f>YEAR(A133)</f>
        <v>1971</v>
      </c>
      <c r="D133" s="16">
        <f>(B133/B129-1)*100</f>
        <v>4.4003451251078518</v>
      </c>
      <c r="E133" s="16">
        <f t="shared" si="3"/>
        <v>4.4154776820304553</v>
      </c>
    </row>
    <row r="134" spans="1:5">
      <c r="A134" s="15">
        <v>26115</v>
      </c>
      <c r="B134" s="14">
        <v>40.766666666666666</v>
      </c>
      <c r="D134" s="16"/>
      <c r="E134" s="16">
        <f t="shared" si="3"/>
        <v>4.3672756176124539</v>
      </c>
    </row>
    <row r="135" spans="1:5">
      <c r="A135" s="15">
        <v>26207</v>
      </c>
      <c r="B135" s="14">
        <v>40.966666666666669</v>
      </c>
      <c r="D135" s="16"/>
      <c r="E135" s="16">
        <f t="shared" si="3"/>
        <v>1.976875979939785</v>
      </c>
    </row>
    <row r="136" spans="1:5">
      <c r="A136" s="15">
        <v>26299</v>
      </c>
      <c r="B136" s="14">
        <v>41.266666666666666</v>
      </c>
      <c r="D136" s="16"/>
      <c r="E136" s="16">
        <f t="shared" si="3"/>
        <v>2.9615441453498814</v>
      </c>
    </row>
    <row r="137" spans="1:5">
      <c r="A137" s="15">
        <v>26390</v>
      </c>
      <c r="B137" s="14">
        <v>41.6</v>
      </c>
      <c r="C137" s="13">
        <f>YEAR(A137)</f>
        <v>1972</v>
      </c>
      <c r="D137" s="16">
        <f>(B137/B133-1)*100</f>
        <v>3.140495867768589</v>
      </c>
      <c r="E137" s="16">
        <f t="shared" si="3"/>
        <v>3.2703770440130508</v>
      </c>
    </row>
    <row r="138" spans="1:5">
      <c r="A138" s="15">
        <v>26481</v>
      </c>
      <c r="B138" s="14">
        <v>42</v>
      </c>
      <c r="D138" s="16"/>
      <c r="E138" s="16">
        <f t="shared" si="3"/>
        <v>3.9019836722825607</v>
      </c>
    </row>
    <row r="139" spans="1:5">
      <c r="A139" s="15">
        <v>26573</v>
      </c>
      <c r="B139" s="14">
        <v>42.4</v>
      </c>
      <c r="D139" s="16"/>
      <c r="E139" s="16">
        <f t="shared" si="3"/>
        <v>3.8642919359731742</v>
      </c>
    </row>
    <row r="140" spans="1:5">
      <c r="A140" s="15">
        <v>26665</v>
      </c>
      <c r="B140" s="14">
        <v>42.93333333333333</v>
      </c>
      <c r="D140" s="16"/>
      <c r="E140" s="16">
        <f t="shared" si="3"/>
        <v>5.1271780813575196</v>
      </c>
    </row>
    <row r="141" spans="1:5">
      <c r="A141" s="15">
        <v>26755</v>
      </c>
      <c r="B141" s="14">
        <v>43.9</v>
      </c>
      <c r="C141" s="13">
        <f>YEAR(A141)</f>
        <v>1973</v>
      </c>
      <c r="D141" s="16">
        <f>(B141/B137-1)*100</f>
        <v>5.5288461538461453</v>
      </c>
      <c r="E141" s="16">
        <f t="shared" si="3"/>
        <v>9.3149719689231922</v>
      </c>
    </row>
    <row r="142" spans="1:5">
      <c r="A142" s="15">
        <v>26846</v>
      </c>
      <c r="B142" s="14">
        <v>44.866666666666667</v>
      </c>
      <c r="D142" s="16"/>
      <c r="E142" s="16">
        <f t="shared" ref="E142:E205" si="5">((B142/B141)^4-1)*100</f>
        <v>9.1031123395072235</v>
      </c>
    </row>
    <row r="143" spans="1:5">
      <c r="A143" s="15">
        <v>26938</v>
      </c>
      <c r="B143" s="14">
        <v>45.9</v>
      </c>
      <c r="D143" s="16"/>
      <c r="E143" s="16">
        <f t="shared" si="5"/>
        <v>9.5356580002510238</v>
      </c>
    </row>
    <row r="144" spans="1:5">
      <c r="A144" s="15">
        <v>27030</v>
      </c>
      <c r="B144" s="14">
        <v>47.2</v>
      </c>
      <c r="D144" s="16"/>
      <c r="E144" s="16">
        <f t="shared" si="5"/>
        <v>11.819424406872226</v>
      </c>
    </row>
    <row r="145" spans="1:5">
      <c r="A145" s="15">
        <v>27120</v>
      </c>
      <c r="B145" s="14">
        <v>48.533333333333331</v>
      </c>
      <c r="C145" s="13">
        <f>YEAR(A145)</f>
        <v>1974</v>
      </c>
      <c r="D145" s="16">
        <f>(B145/B141-1)*100</f>
        <v>10.554290053151094</v>
      </c>
      <c r="E145" s="16">
        <f t="shared" si="5"/>
        <v>11.787305079397804</v>
      </c>
    </row>
    <row r="146" spans="1:5">
      <c r="A146" s="15">
        <v>27211</v>
      </c>
      <c r="B146" s="14">
        <v>50</v>
      </c>
      <c r="D146" s="16"/>
      <c r="E146" s="16">
        <f t="shared" si="5"/>
        <v>12.64697566347326</v>
      </c>
    </row>
    <row r="147" spans="1:5">
      <c r="A147" s="15">
        <v>27303</v>
      </c>
      <c r="B147" s="14">
        <v>51.5</v>
      </c>
      <c r="D147" s="16"/>
      <c r="E147" s="16">
        <f t="shared" si="5"/>
        <v>12.550880999999992</v>
      </c>
    </row>
    <row r="148" spans="1:5">
      <c r="A148" s="15">
        <v>27395</v>
      </c>
      <c r="B148" s="14">
        <v>52.43333333333333</v>
      </c>
      <c r="D148" s="16"/>
      <c r="E148" s="16">
        <f t="shared" si="5"/>
        <v>7.4486480516847253</v>
      </c>
    </row>
    <row r="149" spans="1:5">
      <c r="A149" s="15">
        <v>27485</v>
      </c>
      <c r="B149" s="14">
        <v>53.233333333333334</v>
      </c>
      <c r="C149" s="13">
        <f>YEAR(A149)</f>
        <v>1975</v>
      </c>
      <c r="D149" s="16">
        <f>(B149/B145-1)*100</f>
        <v>9.684065934065945</v>
      </c>
      <c r="E149" s="16">
        <f t="shared" si="5"/>
        <v>6.2440882880849147</v>
      </c>
    </row>
    <row r="150" spans="1:5">
      <c r="A150" s="15">
        <v>27576</v>
      </c>
      <c r="B150" s="14">
        <v>54.366666666666667</v>
      </c>
      <c r="D150" s="16"/>
      <c r="E150" s="16">
        <f t="shared" si="5"/>
        <v>8.7918043165973625</v>
      </c>
    </row>
    <row r="151" spans="1:5">
      <c r="A151" s="15">
        <v>27668</v>
      </c>
      <c r="B151" s="14">
        <v>55.233333333333334</v>
      </c>
      <c r="D151" s="16"/>
      <c r="E151" s="16">
        <f t="shared" si="5"/>
        <v>6.5305549787680217</v>
      </c>
    </row>
    <row r="152" spans="1:5">
      <c r="A152" s="15">
        <v>27760</v>
      </c>
      <c r="B152" s="14">
        <v>55.766666666666666</v>
      </c>
      <c r="D152" s="16"/>
      <c r="E152" s="16">
        <f t="shared" si="5"/>
        <v>3.9187059823736048</v>
      </c>
    </row>
    <row r="153" spans="1:5">
      <c r="A153" s="15">
        <v>27851</v>
      </c>
      <c r="B153" s="14">
        <v>56.466666666666669</v>
      </c>
      <c r="C153" s="13">
        <f>YEAR(A153)</f>
        <v>1976</v>
      </c>
      <c r="D153" s="16">
        <f>(B153/B149-1)*100</f>
        <v>6.073888541014405</v>
      </c>
      <c r="E153" s="16">
        <f t="shared" si="5"/>
        <v>5.116250242270981</v>
      </c>
    </row>
    <row r="154" spans="1:5">
      <c r="A154" s="15">
        <v>27942</v>
      </c>
      <c r="B154" s="14">
        <v>57.366666666666667</v>
      </c>
      <c r="C154" s="13" t="s">
        <v>2</v>
      </c>
      <c r="D154" s="16">
        <f>(B154/B153-1)*100</f>
        <v>1.5938606847697656</v>
      </c>
      <c r="E154" s="16">
        <f t="shared" si="5"/>
        <v>6.5294923179154196</v>
      </c>
    </row>
    <row r="155" spans="1:5">
      <c r="A155" s="15">
        <v>28034</v>
      </c>
      <c r="B155" s="14">
        <v>58.033333333333331</v>
      </c>
      <c r="D155" s="16"/>
      <c r="E155" s="16">
        <f t="shared" si="5"/>
        <v>4.7301204845649814</v>
      </c>
    </row>
    <row r="156" spans="1:5">
      <c r="A156" s="15">
        <v>28126</v>
      </c>
      <c r="B156" s="14">
        <v>59.033333333333331</v>
      </c>
      <c r="D156" s="16"/>
      <c r="E156" s="16">
        <f t="shared" si="5"/>
        <v>7.0728001180299094</v>
      </c>
    </row>
    <row r="157" spans="1:5">
      <c r="A157" s="15">
        <v>28216</v>
      </c>
      <c r="B157" s="14">
        <v>60.333333333333336</v>
      </c>
      <c r="D157" s="16"/>
      <c r="E157" s="16">
        <f t="shared" si="5"/>
        <v>9.1038446488829639</v>
      </c>
    </row>
    <row r="158" spans="1:5">
      <c r="A158" s="15">
        <v>28307</v>
      </c>
      <c r="B158" s="14">
        <v>61.2</v>
      </c>
      <c r="C158" s="13">
        <f>YEAR(A158)</f>
        <v>1977</v>
      </c>
      <c r="D158" s="16">
        <f>(B158/B154-1)*100</f>
        <v>6.6821615339918594</v>
      </c>
      <c r="E158" s="16">
        <f t="shared" si="5"/>
        <v>5.8708519726734965</v>
      </c>
    </row>
    <row r="159" spans="1:5">
      <c r="A159" s="15">
        <v>28399</v>
      </c>
      <c r="B159" s="14">
        <v>61.866666666666667</v>
      </c>
      <c r="D159" s="16"/>
      <c r="E159" s="16">
        <f t="shared" si="5"/>
        <v>4.4290146198229019</v>
      </c>
    </row>
    <row r="160" spans="1:5">
      <c r="A160" s="15">
        <v>28491</v>
      </c>
      <c r="B160" s="14">
        <v>62.93333333333333</v>
      </c>
      <c r="D160" s="16"/>
      <c r="E160" s="16">
        <f t="shared" si="5"/>
        <v>7.0769697616646976</v>
      </c>
    </row>
    <row r="161" spans="1:5">
      <c r="A161" s="15">
        <v>28581</v>
      </c>
      <c r="B161" s="14">
        <v>64.533333333333331</v>
      </c>
      <c r="D161" s="16"/>
      <c r="E161" s="16">
        <f t="shared" si="5"/>
        <v>10.563926109818777</v>
      </c>
    </row>
    <row r="162" spans="1:5">
      <c r="A162" s="15">
        <v>28672</v>
      </c>
      <c r="B162" s="14">
        <v>66.066666666666663</v>
      </c>
      <c r="C162" s="13">
        <f>YEAR(A162)</f>
        <v>1978</v>
      </c>
      <c r="D162" s="16">
        <f>(B162/B158-1)*100</f>
        <v>7.9520697167755783</v>
      </c>
      <c r="E162" s="16">
        <f t="shared" si="5"/>
        <v>9.848261678271264</v>
      </c>
    </row>
    <row r="163" spans="1:5">
      <c r="A163" s="15">
        <v>28764</v>
      </c>
      <c r="B163" s="14">
        <v>67.400000000000006</v>
      </c>
      <c r="D163" s="16"/>
      <c r="E163" s="16">
        <f t="shared" si="5"/>
        <v>8.3203374808077832</v>
      </c>
    </row>
    <row r="164" spans="1:5">
      <c r="A164" s="15">
        <v>28856</v>
      </c>
      <c r="B164" s="14">
        <v>69.066666666666663</v>
      </c>
      <c r="D164" s="16"/>
      <c r="E164" s="16">
        <f t="shared" si="5"/>
        <v>10.26416658607079</v>
      </c>
    </row>
    <row r="165" spans="1:5">
      <c r="A165" s="15">
        <v>28946</v>
      </c>
      <c r="B165" s="14">
        <v>71.466666666666669</v>
      </c>
      <c r="D165" s="16"/>
      <c r="E165" s="16">
        <f t="shared" si="5"/>
        <v>14.641040673793547</v>
      </c>
    </row>
    <row r="166" spans="1:5">
      <c r="A166" s="15">
        <v>29037</v>
      </c>
      <c r="B166" s="14">
        <v>73.833333333333329</v>
      </c>
      <c r="C166" s="13">
        <f>YEAR(A166)</f>
        <v>1979</v>
      </c>
      <c r="D166" s="16">
        <f>(B166/B162-1)*100</f>
        <v>11.755802219979827</v>
      </c>
      <c r="E166" s="16">
        <f t="shared" si="5"/>
        <v>13.918904035473867</v>
      </c>
    </row>
    <row r="167" spans="1:5">
      <c r="A167" s="15">
        <v>29129</v>
      </c>
      <c r="B167" s="14">
        <v>75.933333333333337</v>
      </c>
      <c r="D167" s="16"/>
      <c r="E167" s="16">
        <f t="shared" si="5"/>
        <v>11.871627635410743</v>
      </c>
    </row>
    <row r="168" spans="1:5">
      <c r="A168" s="15">
        <v>29221</v>
      </c>
      <c r="B168" s="14">
        <v>78.933333333333337</v>
      </c>
      <c r="D168" s="16"/>
      <c r="E168" s="16">
        <f t="shared" si="5"/>
        <v>16.764792861593158</v>
      </c>
    </row>
    <row r="169" spans="1:5">
      <c r="A169" s="15">
        <v>29312</v>
      </c>
      <c r="B169" s="14">
        <v>81.833333333333329</v>
      </c>
      <c r="D169" s="16"/>
      <c r="E169" s="16">
        <f t="shared" si="5"/>
        <v>15.525855596412708</v>
      </c>
    </row>
    <row r="170" spans="1:5">
      <c r="A170" s="15">
        <v>29403</v>
      </c>
      <c r="B170" s="14">
        <v>83.333333333333329</v>
      </c>
      <c r="C170" s="13">
        <f>YEAR(A170)</f>
        <v>1980</v>
      </c>
      <c r="D170" s="16">
        <f>(B170/B166-1)*100</f>
        <v>12.866817155756216</v>
      </c>
      <c r="E170" s="16">
        <f t="shared" si="5"/>
        <v>7.5360422908163915</v>
      </c>
    </row>
    <row r="171" spans="1:5">
      <c r="A171" s="15">
        <v>29495</v>
      </c>
      <c r="B171" s="14">
        <v>85.533333333333331</v>
      </c>
      <c r="D171" s="16"/>
      <c r="E171" s="16">
        <f t="shared" si="5"/>
        <v>10.985584472924149</v>
      </c>
    </row>
    <row r="172" spans="1:5">
      <c r="A172" s="15">
        <v>29587</v>
      </c>
      <c r="B172" s="14">
        <v>87.8</v>
      </c>
      <c r="D172" s="16"/>
      <c r="E172" s="16">
        <f t="shared" si="5"/>
        <v>11.029011774387865</v>
      </c>
    </row>
    <row r="173" spans="1:5">
      <c r="A173" s="15">
        <v>29677</v>
      </c>
      <c r="B173" s="14">
        <v>89.833333333333329</v>
      </c>
      <c r="D173" s="16"/>
      <c r="E173" s="16">
        <f t="shared" si="5"/>
        <v>9.5902696654063924</v>
      </c>
    </row>
    <row r="174" spans="1:5">
      <c r="A174" s="15">
        <v>29768</v>
      </c>
      <c r="B174" s="14">
        <v>92.36666666666666</v>
      </c>
      <c r="C174" s="13">
        <f>YEAR(A174)</f>
        <v>1981</v>
      </c>
      <c r="D174" s="16">
        <f>(B174/B170-1)*100</f>
        <v>10.840000000000005</v>
      </c>
      <c r="E174" s="16">
        <f t="shared" si="5"/>
        <v>11.766338884969141</v>
      </c>
    </row>
    <row r="175" spans="1:5">
      <c r="A175" s="15">
        <v>29860</v>
      </c>
      <c r="B175" s="14">
        <v>93.7</v>
      </c>
      <c r="D175" s="16"/>
      <c r="E175" s="16">
        <f t="shared" si="5"/>
        <v>5.9003216775571854</v>
      </c>
    </row>
    <row r="176" spans="1:5">
      <c r="A176" s="15">
        <v>29952</v>
      </c>
      <c r="B176" s="14">
        <v>94.466666666666669</v>
      </c>
      <c r="D176" s="16"/>
      <c r="E176" s="16">
        <f t="shared" si="5"/>
        <v>3.3132446567879503</v>
      </c>
    </row>
    <row r="177" spans="1:5">
      <c r="A177" s="15">
        <v>30042</v>
      </c>
      <c r="B177" s="14">
        <v>95.9</v>
      </c>
      <c r="D177" s="16"/>
      <c r="E177" s="16">
        <f t="shared" si="5"/>
        <v>6.2086928665270325</v>
      </c>
    </row>
    <row r="178" spans="1:5">
      <c r="A178" s="15">
        <v>30133</v>
      </c>
      <c r="B178" s="14">
        <v>97.7</v>
      </c>
      <c r="C178" s="13">
        <f>YEAR(A178)</f>
        <v>1982</v>
      </c>
      <c r="D178" s="16">
        <f>(B178/B174-1)*100</f>
        <v>5.7740887766149607</v>
      </c>
      <c r="E178" s="16">
        <f t="shared" si="5"/>
        <v>7.7218556741762034</v>
      </c>
    </row>
    <row r="179" spans="1:5">
      <c r="A179" s="15">
        <v>30225</v>
      </c>
      <c r="B179" s="14">
        <v>97.933333333333337</v>
      </c>
      <c r="D179" s="16"/>
      <c r="E179" s="16">
        <f t="shared" si="5"/>
        <v>0.95873308987546313</v>
      </c>
    </row>
    <row r="180" spans="1:5">
      <c r="A180" s="15">
        <v>30317</v>
      </c>
      <c r="B180" s="14">
        <v>97.86666666666666</v>
      </c>
      <c r="D180" s="16"/>
      <c r="E180" s="16">
        <f t="shared" si="5"/>
        <v>-0.27201616352096059</v>
      </c>
    </row>
    <row r="181" spans="1:5">
      <c r="A181" s="15">
        <v>30407</v>
      </c>
      <c r="B181" s="14">
        <v>99.1</v>
      </c>
      <c r="D181" s="16"/>
      <c r="E181" s="16">
        <f t="shared" si="5"/>
        <v>5.1369639845592951</v>
      </c>
    </row>
    <row r="182" spans="1:5">
      <c r="A182" s="15">
        <v>30498</v>
      </c>
      <c r="B182" s="14">
        <v>100.26666666666667</v>
      </c>
      <c r="C182" s="13">
        <f>YEAR(A182)</f>
        <v>1983</v>
      </c>
      <c r="D182" s="16">
        <f>(B182/B178-1)*100</f>
        <v>2.6270897304674135</v>
      </c>
      <c r="E182" s="16">
        <f t="shared" si="5"/>
        <v>4.792859421502671</v>
      </c>
    </row>
    <row r="183" spans="1:5">
      <c r="A183" s="15">
        <v>30590</v>
      </c>
      <c r="B183" s="14">
        <v>101.16666666666667</v>
      </c>
      <c r="D183" s="16"/>
      <c r="E183" s="16">
        <f t="shared" si="5"/>
        <v>3.6390572937753163</v>
      </c>
    </row>
    <row r="184" spans="1:5">
      <c r="A184" s="15">
        <v>30682</v>
      </c>
      <c r="B184" s="14">
        <v>102.3</v>
      </c>
      <c r="D184" s="16"/>
      <c r="E184" s="16">
        <f t="shared" si="5"/>
        <v>4.5569177396640015</v>
      </c>
    </row>
    <row r="185" spans="1:5">
      <c r="A185" s="15">
        <v>30773</v>
      </c>
      <c r="B185" s="14">
        <v>103.4</v>
      </c>
      <c r="D185" s="16"/>
      <c r="E185" s="16">
        <f t="shared" si="5"/>
        <v>4.3709460790032351</v>
      </c>
    </row>
    <row r="186" spans="1:5">
      <c r="A186" s="15">
        <v>30864</v>
      </c>
      <c r="B186" s="14">
        <v>104.53333333333333</v>
      </c>
      <c r="C186" s="13">
        <f>YEAR(A186)</f>
        <v>1984</v>
      </c>
      <c r="D186" s="16">
        <f>(B186/B182-1)*100</f>
        <v>4.2553191489361764</v>
      </c>
      <c r="E186" s="16">
        <f t="shared" si="5"/>
        <v>4.456878146231591</v>
      </c>
    </row>
    <row r="187" spans="1:5">
      <c r="A187" s="15">
        <v>30956</v>
      </c>
      <c r="B187" s="14">
        <v>105.3</v>
      </c>
      <c r="D187" s="16"/>
      <c r="E187" s="16">
        <f t="shared" si="5"/>
        <v>2.966105711850342</v>
      </c>
    </row>
    <row r="188" spans="1:5">
      <c r="A188" s="15">
        <v>31048</v>
      </c>
      <c r="B188" s="14">
        <v>105.96666666666667</v>
      </c>
      <c r="D188" s="16"/>
      <c r="E188" s="16">
        <f t="shared" si="5"/>
        <v>2.5565984745908432</v>
      </c>
    </row>
    <row r="189" spans="1:5">
      <c r="A189" s="15">
        <v>31138</v>
      </c>
      <c r="B189" s="14">
        <v>107.26666666666667</v>
      </c>
      <c r="D189" s="16"/>
      <c r="E189" s="16">
        <f t="shared" si="5"/>
        <v>4.9982467662878616</v>
      </c>
    </row>
    <row r="190" spans="1:5">
      <c r="A190" s="15">
        <v>31229</v>
      </c>
      <c r="B190" s="14">
        <v>108.03333333333333</v>
      </c>
      <c r="C190" s="13">
        <f>YEAR(A190)</f>
        <v>1985</v>
      </c>
      <c r="D190" s="16">
        <f>(B190/B186-1)*100</f>
        <v>3.3482142857142794</v>
      </c>
      <c r="E190" s="16">
        <f t="shared" si="5"/>
        <v>2.8897151964754508</v>
      </c>
    </row>
    <row r="191" spans="1:5">
      <c r="A191" s="15">
        <v>31321</v>
      </c>
      <c r="B191" s="14">
        <v>109</v>
      </c>
      <c r="D191" s="16"/>
      <c r="E191" s="16">
        <f t="shared" si="5"/>
        <v>3.6274679138533328</v>
      </c>
    </row>
    <row r="192" spans="1:5">
      <c r="A192" s="15">
        <v>31413</v>
      </c>
      <c r="B192" s="14">
        <v>109.23333333333333</v>
      </c>
      <c r="D192" s="16"/>
      <c r="E192" s="16">
        <f t="shared" si="5"/>
        <v>0.85902252706377968</v>
      </c>
    </row>
    <row r="193" spans="1:5">
      <c r="A193" s="15">
        <v>31503</v>
      </c>
      <c r="B193" s="14">
        <v>109</v>
      </c>
      <c r="D193" s="16"/>
      <c r="E193" s="16">
        <f t="shared" si="5"/>
        <v>-0.8517061791208036</v>
      </c>
    </row>
    <row r="194" spans="1:5">
      <c r="A194" s="15">
        <v>31594</v>
      </c>
      <c r="B194" s="14">
        <v>109.8</v>
      </c>
      <c r="C194" s="13">
        <f>YEAR(A194)</f>
        <v>1986</v>
      </c>
      <c r="D194" s="16">
        <f>(B194/B190-1)*100</f>
        <v>1.6352977476087549</v>
      </c>
      <c r="E194" s="16">
        <f t="shared" si="5"/>
        <v>2.9682587616028933</v>
      </c>
    </row>
    <row r="195" spans="1:5">
      <c r="A195" s="15">
        <v>31686</v>
      </c>
      <c r="B195" s="14">
        <v>110.4</v>
      </c>
      <c r="D195" s="16"/>
      <c r="E195" s="16">
        <f t="shared" si="5"/>
        <v>2.2037740385919102</v>
      </c>
    </row>
    <row r="196" spans="1:5">
      <c r="A196" s="15">
        <v>31778</v>
      </c>
      <c r="B196" s="14">
        <v>111.63333333333334</v>
      </c>
      <c r="D196" s="16"/>
      <c r="E196" s="16">
        <f t="shared" si="5"/>
        <v>4.5440396980457987</v>
      </c>
    </row>
    <row r="197" spans="1:5">
      <c r="A197" s="15">
        <v>31868</v>
      </c>
      <c r="B197" s="14">
        <v>113.1</v>
      </c>
      <c r="D197" s="16"/>
      <c r="E197" s="16">
        <f t="shared" si="5"/>
        <v>5.3597783768604579</v>
      </c>
    </row>
    <row r="198" spans="1:5">
      <c r="A198" s="15">
        <v>31959</v>
      </c>
      <c r="B198" s="14">
        <v>114.4</v>
      </c>
      <c r="C198" s="13">
        <f>YEAR(A198)</f>
        <v>1987</v>
      </c>
      <c r="D198" s="16">
        <f>(B198/B194-1)*100</f>
        <v>4.1894353369763326</v>
      </c>
      <c r="E198" s="16">
        <f t="shared" si="5"/>
        <v>4.6775810427975406</v>
      </c>
    </row>
    <row r="199" spans="1:5">
      <c r="A199" s="15">
        <v>32051</v>
      </c>
      <c r="B199" s="14">
        <v>115.36666666666666</v>
      </c>
      <c r="D199" s="16"/>
      <c r="E199" s="16">
        <f t="shared" si="5"/>
        <v>3.4230355384106792</v>
      </c>
    </row>
    <row r="200" spans="1:5">
      <c r="A200" s="15">
        <v>32143</v>
      </c>
      <c r="B200" s="14">
        <v>116.06666666666666</v>
      </c>
      <c r="D200" s="16"/>
      <c r="E200" s="16">
        <f t="shared" si="5"/>
        <v>2.449223234661102</v>
      </c>
    </row>
    <row r="201" spans="1:5">
      <c r="A201" s="15">
        <v>32234</v>
      </c>
      <c r="B201" s="14">
        <v>117.53333333333333</v>
      </c>
      <c r="D201" s="16"/>
      <c r="E201" s="16">
        <f t="shared" si="5"/>
        <v>5.1511834024142278</v>
      </c>
    </row>
    <row r="202" spans="1:5">
      <c r="A202" s="15">
        <v>32325</v>
      </c>
      <c r="B202" s="14">
        <v>119.1</v>
      </c>
      <c r="C202" s="13">
        <f>YEAR(A202)</f>
        <v>1988</v>
      </c>
      <c r="D202" s="16">
        <f>(B202/B198-1)*100</f>
        <v>4.1083916083916039</v>
      </c>
      <c r="E202" s="16">
        <f t="shared" si="5"/>
        <v>5.4393774309648091</v>
      </c>
    </row>
    <row r="203" spans="1:5">
      <c r="A203" s="15">
        <v>32417</v>
      </c>
      <c r="B203" s="14">
        <v>120.33333333333333</v>
      </c>
      <c r="D203" s="16"/>
      <c r="E203" s="16">
        <f t="shared" si="5"/>
        <v>4.2069639064932884</v>
      </c>
    </row>
    <row r="204" spans="1:5">
      <c r="A204" s="15">
        <v>32509</v>
      </c>
      <c r="B204" s="14">
        <v>121.66666666666667</v>
      </c>
      <c r="D204" s="16"/>
      <c r="E204" s="16">
        <f t="shared" si="5"/>
        <v>4.5063428807748052</v>
      </c>
    </row>
    <row r="205" spans="1:5">
      <c r="A205" s="15">
        <v>32599</v>
      </c>
      <c r="B205" s="14">
        <v>123.66666666666667</v>
      </c>
      <c r="D205" s="16"/>
      <c r="E205" s="16">
        <f t="shared" si="5"/>
        <v>6.7392582857508154</v>
      </c>
    </row>
    <row r="206" spans="1:5">
      <c r="A206" s="15">
        <v>32690</v>
      </c>
      <c r="B206" s="14">
        <v>124.66666666666667</v>
      </c>
      <c r="C206" s="13">
        <f>YEAR(A206)</f>
        <v>1989</v>
      </c>
      <c r="D206" s="16">
        <f>(B206/B202-1)*100</f>
        <v>4.673943464875463</v>
      </c>
      <c r="E206" s="16">
        <f t="shared" ref="E206:E269" si="6">((B206/B205)^4-1)*100</f>
        <v>3.273945767328601</v>
      </c>
    </row>
    <row r="207" spans="1:5">
      <c r="A207" s="15">
        <v>32782</v>
      </c>
      <c r="B207" s="14">
        <v>125.86666666666666</v>
      </c>
      <c r="D207" s="16"/>
      <c r="E207" s="16">
        <f t="shared" si="6"/>
        <v>3.9062170747244718</v>
      </c>
    </row>
    <row r="208" spans="1:5">
      <c r="A208" s="15">
        <v>32874</v>
      </c>
      <c r="B208" s="14">
        <v>128.03333333333333</v>
      </c>
      <c r="D208" s="16"/>
      <c r="E208" s="16">
        <f t="shared" si="6"/>
        <v>7.0654350757817008</v>
      </c>
    </row>
    <row r="209" spans="1:5">
      <c r="A209" s="15">
        <v>32964</v>
      </c>
      <c r="B209" s="14">
        <v>129.33333333333334</v>
      </c>
      <c r="D209" s="16"/>
      <c r="E209" s="16">
        <f t="shared" si="6"/>
        <v>4.1237195397177739</v>
      </c>
    </row>
    <row r="210" spans="1:5">
      <c r="A210" s="15">
        <v>33055</v>
      </c>
      <c r="B210" s="14">
        <v>131.56666666666666</v>
      </c>
      <c r="C210" s="13">
        <f>YEAR(A210)</f>
        <v>1990</v>
      </c>
      <c r="D210" s="16">
        <f>(B210/B206-1)*100</f>
        <v>5.5347593582887544</v>
      </c>
      <c r="E210" s="16">
        <f t="shared" si="6"/>
        <v>7.0881961652542236</v>
      </c>
    </row>
    <row r="211" spans="1:5">
      <c r="A211" s="15">
        <v>33147</v>
      </c>
      <c r="B211" s="14">
        <v>133.69999999999999</v>
      </c>
      <c r="D211" s="16"/>
      <c r="E211" s="16">
        <f t="shared" si="6"/>
        <v>6.6454036439762554</v>
      </c>
    </row>
    <row r="212" spans="1:5">
      <c r="A212" s="15">
        <v>33239</v>
      </c>
      <c r="B212" s="14">
        <v>134.80000000000001</v>
      </c>
      <c r="D212" s="16"/>
      <c r="E212" s="16">
        <f t="shared" si="6"/>
        <v>3.3317869262567079</v>
      </c>
    </row>
    <row r="213" spans="1:5">
      <c r="A213" s="15">
        <v>33329</v>
      </c>
      <c r="B213" s="14">
        <v>135.6</v>
      </c>
      <c r="D213" s="16"/>
      <c r="E213" s="16">
        <f t="shared" si="6"/>
        <v>2.3951035021644085</v>
      </c>
    </row>
    <row r="214" spans="1:5">
      <c r="A214" s="15">
        <v>33420</v>
      </c>
      <c r="B214" s="14">
        <v>136.66666666666666</v>
      </c>
      <c r="C214" s="13">
        <f>YEAR(A214)</f>
        <v>1991</v>
      </c>
      <c r="D214" s="16">
        <f>(B214/B210-1)*100</f>
        <v>3.8763617937674244</v>
      </c>
      <c r="E214" s="16">
        <f t="shared" si="6"/>
        <v>3.1838313784819272</v>
      </c>
    </row>
    <row r="215" spans="1:5">
      <c r="A215" s="15">
        <v>33512</v>
      </c>
      <c r="B215" s="14">
        <v>137.69999999999999</v>
      </c>
      <c r="D215" s="16"/>
      <c r="E215" s="16">
        <f t="shared" si="6"/>
        <v>3.0588644814338428</v>
      </c>
    </row>
    <row r="216" spans="1:5">
      <c r="A216" s="15">
        <v>33604</v>
      </c>
      <c r="B216" s="14">
        <v>138.66666666666666</v>
      </c>
      <c r="D216" s="16"/>
      <c r="E216" s="16">
        <f t="shared" si="6"/>
        <v>2.8377444375434768</v>
      </c>
    </row>
    <row r="217" spans="1:5">
      <c r="A217" s="15">
        <v>33695</v>
      </c>
      <c r="B217" s="14">
        <v>139.80000000000001</v>
      </c>
      <c r="D217" s="16"/>
      <c r="E217" s="16">
        <f t="shared" si="6"/>
        <v>3.3095291092337664</v>
      </c>
    </row>
    <row r="218" spans="1:5">
      <c r="A218" s="15">
        <v>33786</v>
      </c>
      <c r="B218" s="14">
        <v>140.9</v>
      </c>
      <c r="C218" s="13">
        <f>YEAR(A218)</f>
        <v>1992</v>
      </c>
      <c r="D218" s="16">
        <f>(B218/B214-1)*100</f>
        <v>3.0975609756097588</v>
      </c>
      <c r="E218" s="16">
        <f t="shared" si="6"/>
        <v>3.1846954769256364</v>
      </c>
    </row>
    <row r="219" spans="1:5">
      <c r="A219" s="15">
        <v>33878</v>
      </c>
      <c r="B219" s="14">
        <v>141.9</v>
      </c>
      <c r="D219" s="16"/>
      <c r="E219" s="16">
        <f t="shared" si="6"/>
        <v>2.8692585044586938</v>
      </c>
    </row>
    <row r="220" spans="1:5">
      <c r="A220" s="15">
        <v>33970</v>
      </c>
      <c r="B220" s="14">
        <v>143.1</v>
      </c>
      <c r="D220" s="16"/>
      <c r="E220" s="16">
        <f t="shared" si="6"/>
        <v>3.4258153258884594</v>
      </c>
    </row>
    <row r="221" spans="1:5">
      <c r="A221" s="15">
        <v>34060</v>
      </c>
      <c r="B221" s="14">
        <v>144.19999999999999</v>
      </c>
      <c r="D221" s="16"/>
      <c r="E221" s="16">
        <f t="shared" si="6"/>
        <v>3.1104082764029428</v>
      </c>
    </row>
    <row r="222" spans="1:5">
      <c r="A222" s="15">
        <v>34151</v>
      </c>
      <c r="B222" s="14">
        <v>144.76666666666668</v>
      </c>
      <c r="C222" s="13">
        <f>YEAR(A222)</f>
        <v>1993</v>
      </c>
      <c r="D222" s="16">
        <f>(B222/B218-1)*100</f>
        <v>2.7442630707357418</v>
      </c>
      <c r="E222" s="16">
        <f t="shared" si="6"/>
        <v>1.5811808441194231</v>
      </c>
    </row>
    <row r="223" spans="1:5">
      <c r="A223" s="15">
        <v>34243</v>
      </c>
      <c r="B223" s="14">
        <v>145.76666666666668</v>
      </c>
      <c r="D223" s="16"/>
      <c r="E223" s="16">
        <f t="shared" si="6"/>
        <v>2.791828596467516</v>
      </c>
    </row>
    <row r="224" spans="1:5">
      <c r="A224" s="15">
        <v>34335</v>
      </c>
      <c r="B224" s="14">
        <v>146.69999999999999</v>
      </c>
      <c r="D224" s="16"/>
      <c r="E224" s="16">
        <f t="shared" si="6"/>
        <v>2.5858744754649887</v>
      </c>
    </row>
    <row r="225" spans="1:5">
      <c r="A225" s="15">
        <v>34425</v>
      </c>
      <c r="B225" s="14">
        <v>147.63333333333333</v>
      </c>
      <c r="D225" s="16"/>
      <c r="E225" s="16">
        <f t="shared" si="6"/>
        <v>2.5692658185887174</v>
      </c>
    </row>
    <row r="226" spans="1:5">
      <c r="A226" s="15">
        <v>34516</v>
      </c>
      <c r="B226" s="14">
        <v>148.93333333333334</v>
      </c>
      <c r="C226" s="13">
        <f>YEAR(A226)</f>
        <v>1994</v>
      </c>
      <c r="D226" s="16">
        <f>(B226/B222-1)*100</f>
        <v>2.8781947962237986</v>
      </c>
      <c r="E226" s="16">
        <f t="shared" si="6"/>
        <v>3.569036643037693</v>
      </c>
    </row>
    <row r="227" spans="1:5">
      <c r="A227" s="15">
        <v>34608</v>
      </c>
      <c r="B227" s="14">
        <v>149.63333333333333</v>
      </c>
      <c r="D227" s="16"/>
      <c r="E227" s="16">
        <f t="shared" si="6"/>
        <v>1.89333189550831</v>
      </c>
    </row>
    <row r="228" spans="1:5">
      <c r="A228" s="15">
        <v>34700</v>
      </c>
      <c r="B228" s="14">
        <v>150.86666666666667</v>
      </c>
      <c r="D228" s="16"/>
      <c r="E228" s="16">
        <f t="shared" si="6"/>
        <v>3.3379345408363292</v>
      </c>
    </row>
    <row r="229" spans="1:5">
      <c r="A229" s="15">
        <v>34790</v>
      </c>
      <c r="B229" s="14">
        <v>152.19999999999999</v>
      </c>
      <c r="D229" s="16"/>
      <c r="E229" s="16">
        <f t="shared" si="6"/>
        <v>3.5822713869488876</v>
      </c>
    </row>
    <row r="230" spans="1:5">
      <c r="A230" s="15">
        <v>34881</v>
      </c>
      <c r="B230" s="14">
        <v>152.86666666666667</v>
      </c>
      <c r="C230" s="13">
        <f>YEAR(A230)</f>
        <v>1995</v>
      </c>
      <c r="D230" s="16">
        <f>(B230/B226-1)*100</f>
        <v>2.6410026857654367</v>
      </c>
      <c r="E230" s="16">
        <f t="shared" si="6"/>
        <v>1.7636259472778804</v>
      </c>
    </row>
    <row r="231" spans="1:5">
      <c r="A231" s="15">
        <v>34973</v>
      </c>
      <c r="B231" s="14">
        <v>153.6</v>
      </c>
      <c r="D231" s="16"/>
      <c r="E231" s="16">
        <f t="shared" si="6"/>
        <v>1.9327356992128175</v>
      </c>
    </row>
    <row r="232" spans="1:5">
      <c r="A232" s="15">
        <v>35065</v>
      </c>
      <c r="B232" s="14">
        <v>155</v>
      </c>
      <c r="D232" s="16"/>
      <c r="E232" s="16">
        <f t="shared" si="6"/>
        <v>3.6959822809921938</v>
      </c>
    </row>
    <row r="233" spans="1:5">
      <c r="A233" s="15">
        <v>35156</v>
      </c>
      <c r="B233" s="14">
        <v>156.53333333333333</v>
      </c>
      <c r="D233" s="16"/>
      <c r="E233" s="16">
        <f t="shared" si="6"/>
        <v>4.0160940546485779</v>
      </c>
    </row>
    <row r="234" spans="1:5">
      <c r="A234" s="15">
        <v>35247</v>
      </c>
      <c r="B234" s="14">
        <v>157.36666666666667</v>
      </c>
      <c r="C234" s="13">
        <f>YEAR(A234)</f>
        <v>1996</v>
      </c>
      <c r="D234" s="16">
        <f>(B234/B230-1)*100</f>
        <v>2.9437418229393719</v>
      </c>
      <c r="E234" s="16">
        <f t="shared" si="6"/>
        <v>2.1465372633674207</v>
      </c>
    </row>
    <row r="235" spans="1:5">
      <c r="A235" s="15">
        <v>35339</v>
      </c>
      <c r="B235" s="14">
        <v>158.5</v>
      </c>
      <c r="D235" s="16"/>
      <c r="E235" s="16">
        <f t="shared" si="6"/>
        <v>2.9120153960954021</v>
      </c>
    </row>
    <row r="236" spans="1:5">
      <c r="A236" s="15">
        <v>35431</v>
      </c>
      <c r="B236" s="14">
        <v>159.56666666666666</v>
      </c>
      <c r="D236" s="16"/>
      <c r="E236" s="16">
        <f t="shared" si="6"/>
        <v>2.7191991670330484</v>
      </c>
    </row>
    <row r="237" spans="1:5">
      <c r="A237" s="15">
        <v>35521</v>
      </c>
      <c r="B237" s="14">
        <v>160.19999999999999</v>
      </c>
      <c r="D237" s="16"/>
      <c r="E237" s="16">
        <f t="shared" si="6"/>
        <v>1.5971103805607623</v>
      </c>
    </row>
    <row r="238" spans="1:5">
      <c r="A238" s="15">
        <v>35612</v>
      </c>
      <c r="B238" s="14">
        <v>160.83333333333334</v>
      </c>
      <c r="C238" s="13">
        <f>YEAR(A238)</f>
        <v>1997</v>
      </c>
      <c r="D238" s="16">
        <f>(B238/B234-1)*100</f>
        <v>2.2029231095106905</v>
      </c>
      <c r="E238" s="16">
        <f t="shared" si="6"/>
        <v>1.5907589605259398</v>
      </c>
    </row>
    <row r="239" spans="1:5">
      <c r="A239" s="15">
        <v>35704</v>
      </c>
      <c r="B239" s="14">
        <v>161.46666666666667</v>
      </c>
      <c r="D239" s="16"/>
      <c r="E239" s="16">
        <f t="shared" si="6"/>
        <v>1.5844578563309897</v>
      </c>
    </row>
    <row r="240" spans="1:5">
      <c r="A240" s="15">
        <v>35796</v>
      </c>
      <c r="B240" s="14">
        <v>161.9</v>
      </c>
      <c r="D240" s="16"/>
      <c r="E240" s="16">
        <f t="shared" si="6"/>
        <v>1.0778221698681367</v>
      </c>
    </row>
    <row r="241" spans="1:5">
      <c r="A241" s="15">
        <v>35886</v>
      </c>
      <c r="B241" s="14">
        <v>162.76666666666668</v>
      </c>
      <c r="D241" s="16"/>
      <c r="E241" s="16">
        <f t="shared" si="6"/>
        <v>2.1584942878785318</v>
      </c>
    </row>
    <row r="242" spans="1:5">
      <c r="A242" s="15">
        <v>35977</v>
      </c>
      <c r="B242" s="2">
        <v>163.4</v>
      </c>
      <c r="C242" s="13">
        <f>YEAR(A242)</f>
        <v>1998</v>
      </c>
      <c r="D242" s="16">
        <f>(B242/B238-1)*100</f>
        <v>1.5958549222797824</v>
      </c>
      <c r="E242" s="16">
        <f t="shared" si="6"/>
        <v>1.5655279858023841</v>
      </c>
    </row>
    <row r="243" spans="1:5">
      <c r="A243" s="15">
        <v>36069</v>
      </c>
      <c r="B243" s="2">
        <v>163.96666666666667</v>
      </c>
      <c r="D243" s="16"/>
      <c r="E243" s="16">
        <f t="shared" si="6"/>
        <v>1.3944216993824643</v>
      </c>
    </row>
    <row r="244" spans="1:5">
      <c r="A244" s="15">
        <v>36161</v>
      </c>
      <c r="B244" s="2">
        <v>164.6</v>
      </c>
      <c r="D244" s="16"/>
      <c r="E244" s="16">
        <f t="shared" si="6"/>
        <v>1.5540042361488871</v>
      </c>
    </row>
    <row r="245" spans="1:5">
      <c r="A245" s="15">
        <v>36251</v>
      </c>
      <c r="B245" s="2">
        <v>166.2</v>
      </c>
      <c r="D245" s="16"/>
      <c r="E245" s="16">
        <f t="shared" si="6"/>
        <v>3.9452754132995427</v>
      </c>
    </row>
    <row r="246" spans="1:5">
      <c r="A246" s="15">
        <v>36342</v>
      </c>
      <c r="B246" s="2">
        <v>167.23333333333332</v>
      </c>
      <c r="C246" s="13">
        <f t="shared" ref="C246" si="7">YEAR(A246)</f>
        <v>1999</v>
      </c>
      <c r="D246" s="16">
        <f t="shared" ref="D246" si="8">(B246/B242-1)*100</f>
        <v>2.3459812321501294</v>
      </c>
      <c r="E246" s="16">
        <f t="shared" si="6"/>
        <v>2.5102534866088932</v>
      </c>
    </row>
    <row r="247" spans="1:5">
      <c r="A247" s="15">
        <v>36434</v>
      </c>
      <c r="B247" s="2">
        <v>168.26666666666668</v>
      </c>
      <c r="D247" s="16"/>
      <c r="E247" s="16">
        <f t="shared" si="6"/>
        <v>2.4945990438726584</v>
      </c>
    </row>
    <row r="248" spans="1:5">
      <c r="A248" s="15">
        <v>36526</v>
      </c>
      <c r="B248" s="2">
        <v>169.93333333333334</v>
      </c>
      <c r="D248" s="16"/>
      <c r="E248" s="16">
        <f t="shared" si="6"/>
        <v>4.0212191738886904</v>
      </c>
    </row>
    <row r="249" spans="1:5">
      <c r="A249" s="15">
        <v>36617</v>
      </c>
      <c r="B249" s="2">
        <v>171.73333333333335</v>
      </c>
      <c r="D249" s="16"/>
      <c r="E249" s="16">
        <f t="shared" si="6"/>
        <v>4.3047515337237829</v>
      </c>
    </row>
    <row r="250" spans="1:5">
      <c r="A250" s="15">
        <v>36708</v>
      </c>
      <c r="B250" s="2">
        <v>173.1</v>
      </c>
      <c r="C250" s="13">
        <f t="shared" ref="C250" si="9">YEAR(A250)</f>
        <v>2000</v>
      </c>
      <c r="D250" s="16">
        <f t="shared" ref="D250" si="10">(B250/B246-1)*100</f>
        <v>3.5080725533187307</v>
      </c>
      <c r="E250" s="16">
        <f t="shared" si="6"/>
        <v>3.2214303818893564</v>
      </c>
    </row>
    <row r="251" spans="1:5">
      <c r="A251" s="15">
        <v>36800</v>
      </c>
      <c r="B251" s="2">
        <v>174.03333333333333</v>
      </c>
      <c r="D251" s="16"/>
      <c r="E251" s="16">
        <f t="shared" si="6"/>
        <v>2.1742556376756816</v>
      </c>
    </row>
    <row r="252" spans="1:5">
      <c r="A252" s="15">
        <v>36892</v>
      </c>
      <c r="B252" s="2">
        <v>175.69999999999996</v>
      </c>
      <c r="D252" s="16"/>
      <c r="E252" s="16">
        <f t="shared" si="6"/>
        <v>3.8860639613320647</v>
      </c>
    </row>
    <row r="253" spans="1:5">
      <c r="A253" s="15">
        <v>36982</v>
      </c>
      <c r="B253" s="2">
        <v>177.53333333333333</v>
      </c>
      <c r="D253" s="16"/>
      <c r="E253" s="16">
        <f t="shared" si="6"/>
        <v>4.2395633652168696</v>
      </c>
    </row>
    <row r="254" spans="1:5">
      <c r="A254" s="15">
        <v>37073</v>
      </c>
      <c r="B254" s="2">
        <v>177.76666666666665</v>
      </c>
      <c r="C254" s="13">
        <f t="shared" ref="C254" si="11">YEAR(A254)</f>
        <v>2001</v>
      </c>
      <c r="D254" s="16">
        <f t="shared" ref="D254" si="12">(B254/B250-1)*100</f>
        <v>2.6959368380512272</v>
      </c>
      <c r="E254" s="16">
        <f t="shared" si="6"/>
        <v>0.52676021938462547</v>
      </c>
    </row>
    <row r="255" spans="1:5">
      <c r="A255" s="15">
        <v>37165</v>
      </c>
      <c r="B255" s="2">
        <v>177.26666666666665</v>
      </c>
      <c r="D255" s="16"/>
      <c r="E255" s="16">
        <f t="shared" si="6"/>
        <v>-1.1203325241633699</v>
      </c>
    </row>
    <row r="256" spans="1:5">
      <c r="A256" s="15">
        <v>37257</v>
      </c>
      <c r="B256" s="2">
        <v>177.9</v>
      </c>
      <c r="D256" s="16"/>
      <c r="E256" s="16">
        <f t="shared" si="6"/>
        <v>1.4367857645630533</v>
      </c>
    </row>
    <row r="257" spans="1:5">
      <c r="A257" s="15">
        <v>37347</v>
      </c>
      <c r="B257" s="2">
        <v>179.83333333333334</v>
      </c>
      <c r="D257" s="16"/>
      <c r="E257" s="16">
        <f t="shared" si="6"/>
        <v>4.4183881267252145</v>
      </c>
    </row>
    <row r="258" spans="1:5">
      <c r="A258" s="15">
        <v>37438</v>
      </c>
      <c r="B258" s="2">
        <v>180.6</v>
      </c>
      <c r="C258" s="13">
        <f t="shared" ref="C258" si="13">YEAR(A258)</f>
        <v>2002</v>
      </c>
      <c r="D258" s="16">
        <f t="shared" ref="D258" si="14">(B258/B254-1)*100</f>
        <v>1.593849615600984</v>
      </c>
      <c r="E258" s="16">
        <f t="shared" si="6"/>
        <v>1.7162186542472035</v>
      </c>
    </row>
    <row r="259" spans="1:5">
      <c r="A259" s="15">
        <v>37530</v>
      </c>
      <c r="B259" s="2">
        <v>181.16666666666666</v>
      </c>
      <c r="D259" s="16"/>
      <c r="E259" s="16">
        <f t="shared" si="6"/>
        <v>1.2609950957601423</v>
      </c>
    </row>
    <row r="260" spans="1:5">
      <c r="A260" s="15">
        <v>37622</v>
      </c>
      <c r="B260" s="2">
        <v>183</v>
      </c>
      <c r="D260" s="16"/>
      <c r="E260" s="16">
        <f t="shared" si="6"/>
        <v>4.1096973833298023</v>
      </c>
    </row>
    <row r="261" spans="1:5">
      <c r="A261" s="15">
        <v>37712</v>
      </c>
      <c r="B261" s="2">
        <v>183.66666666666666</v>
      </c>
      <c r="D261" s="16"/>
      <c r="E261" s="16">
        <f t="shared" si="6"/>
        <v>1.4651770700432998</v>
      </c>
    </row>
    <row r="262" spans="1:5">
      <c r="A262" s="15">
        <v>37803</v>
      </c>
      <c r="B262" s="2">
        <v>184.56666666666669</v>
      </c>
      <c r="C262" s="13">
        <f t="shared" ref="C262" si="15">YEAR(A262)</f>
        <v>2003</v>
      </c>
      <c r="D262" s="16">
        <f t="shared" ref="D262" si="16">(B262/B258-1)*100</f>
        <v>2.1963824289405798</v>
      </c>
      <c r="E262" s="16">
        <f t="shared" si="6"/>
        <v>1.9745267849375914</v>
      </c>
    </row>
    <row r="263" spans="1:5">
      <c r="A263" s="15">
        <v>37895</v>
      </c>
      <c r="B263" s="2">
        <v>184.6</v>
      </c>
      <c r="D263" s="16"/>
      <c r="E263" s="16">
        <f t="shared" si="6"/>
        <v>7.2260858763972813E-2</v>
      </c>
    </row>
    <row r="264" spans="1:5">
      <c r="A264" s="15">
        <v>37987</v>
      </c>
      <c r="B264" s="2">
        <v>186.26666666666665</v>
      </c>
      <c r="D264" s="16"/>
      <c r="E264" s="16">
        <f t="shared" si="6"/>
        <v>3.6606157225655078</v>
      </c>
    </row>
    <row r="265" spans="1:5">
      <c r="A265" s="15">
        <v>38078</v>
      </c>
      <c r="B265" s="2">
        <v>188.93333333333331</v>
      </c>
      <c r="D265" s="16"/>
      <c r="E265" s="16">
        <f t="shared" si="6"/>
        <v>5.8507102709233427</v>
      </c>
    </row>
    <row r="266" spans="1:5">
      <c r="A266" s="15">
        <v>38169</v>
      </c>
      <c r="B266" s="2">
        <v>189.6</v>
      </c>
      <c r="C266" s="13">
        <f t="shared" ref="C266" si="17">YEAR(A266)</f>
        <v>2004</v>
      </c>
      <c r="D266" s="16">
        <f t="shared" ref="D266" si="18">(B266/B262-1)*100</f>
        <v>2.7271085425320418</v>
      </c>
      <c r="E266" s="16">
        <f t="shared" si="6"/>
        <v>1.4189207256688263</v>
      </c>
    </row>
    <row r="267" spans="1:5">
      <c r="A267" s="15">
        <v>38261</v>
      </c>
      <c r="B267" s="2">
        <v>190.73333333333335</v>
      </c>
      <c r="D267" s="16"/>
      <c r="E267" s="16">
        <f t="shared" si="6"/>
        <v>2.4125224312150806</v>
      </c>
    </row>
    <row r="268" spans="1:5">
      <c r="A268" s="15">
        <v>38353</v>
      </c>
      <c r="B268" s="2">
        <v>191.93333333333331</v>
      </c>
      <c r="D268" s="16"/>
      <c r="E268" s="16">
        <f t="shared" si="6"/>
        <v>2.5404521901741139</v>
      </c>
    </row>
    <row r="269" spans="1:5">
      <c r="A269" s="15">
        <v>38443</v>
      </c>
      <c r="B269" s="2">
        <v>194.5</v>
      </c>
      <c r="D269" s="16"/>
      <c r="E269" s="16">
        <f t="shared" si="6"/>
        <v>5.4573367552160246</v>
      </c>
    </row>
    <row r="270" spans="1:5">
      <c r="A270" s="15">
        <v>38534</v>
      </c>
      <c r="B270" s="2">
        <v>196.86666666666667</v>
      </c>
      <c r="C270" s="13">
        <f t="shared" ref="C270" si="19">YEAR(A270)</f>
        <v>2005</v>
      </c>
      <c r="D270" s="16">
        <f t="shared" ref="D270" si="20">(B270/B266-1)*100</f>
        <v>3.8326300984528938</v>
      </c>
      <c r="E270" s="16">
        <f t="shared" ref="E270:E333" si="21">((B270/B269)^4-1)*100</f>
        <v>4.9567390615537832</v>
      </c>
    </row>
    <row r="271" spans="1:5">
      <c r="A271" s="15">
        <v>38626</v>
      </c>
      <c r="B271" s="2">
        <v>197.86666666666665</v>
      </c>
      <c r="D271" s="16"/>
      <c r="E271" s="16">
        <f t="shared" si="21"/>
        <v>2.047365807718049</v>
      </c>
    </row>
    <row r="272" spans="1:5">
      <c r="A272" s="15">
        <v>38718</v>
      </c>
      <c r="B272" s="2">
        <v>198.93333333333331</v>
      </c>
      <c r="D272" s="16"/>
      <c r="E272" s="16">
        <f t="shared" si="21"/>
        <v>2.1738336466704311</v>
      </c>
    </row>
    <row r="273" spans="1:5">
      <c r="A273" s="15">
        <v>38808</v>
      </c>
      <c r="B273" s="2">
        <v>202.29999999999998</v>
      </c>
      <c r="D273" s="16"/>
      <c r="E273" s="16">
        <f t="shared" si="21"/>
        <v>6.9432288107954543</v>
      </c>
    </row>
    <row r="274" spans="1:5">
      <c r="A274" s="15">
        <v>38899</v>
      </c>
      <c r="B274" s="2">
        <v>203.43333333333331</v>
      </c>
      <c r="C274" s="13">
        <f t="shared" ref="C274" si="22">YEAR(A274)</f>
        <v>2006</v>
      </c>
      <c r="D274" s="16">
        <f t="shared" ref="D274" si="23">(B274/B270-1)*100</f>
        <v>3.3355909244835669</v>
      </c>
      <c r="E274" s="16">
        <f t="shared" si="21"/>
        <v>2.2597978496455617</v>
      </c>
    </row>
    <row r="275" spans="1:5">
      <c r="A275" s="15">
        <v>38991</v>
      </c>
      <c r="B275" s="2">
        <v>201.70000000000002</v>
      </c>
      <c r="D275" s="16"/>
      <c r="E275" s="16">
        <f t="shared" si="21"/>
        <v>-3.3648484895400066</v>
      </c>
    </row>
    <row r="276" spans="1:5">
      <c r="A276" s="15">
        <v>39083</v>
      </c>
      <c r="B276" s="2">
        <v>203.75566666666666</v>
      </c>
      <c r="D276" s="16"/>
      <c r="E276" s="16">
        <f t="shared" si="21"/>
        <v>4.139428563867642</v>
      </c>
    </row>
    <row r="277" spans="1:5">
      <c r="A277" s="15">
        <v>39173</v>
      </c>
      <c r="B277" s="2">
        <v>207.66233333333332</v>
      </c>
      <c r="D277" s="16"/>
      <c r="E277" s="16">
        <f t="shared" si="21"/>
        <v>7.8927182748869784</v>
      </c>
    </row>
    <row r="278" spans="1:5">
      <c r="A278" s="15">
        <v>39264</v>
      </c>
      <c r="B278" s="2">
        <v>208.23533333333333</v>
      </c>
      <c r="C278" s="13">
        <f t="shared" ref="C278" si="24">YEAR(A278)</f>
        <v>2007</v>
      </c>
      <c r="D278" s="16">
        <f t="shared" ref="D278" si="25">(B278/B274-1)*100</f>
        <v>2.3604784532197387</v>
      </c>
      <c r="E278" s="16">
        <f t="shared" si="21"/>
        <v>1.1082914531040045</v>
      </c>
    </row>
    <row r="279" spans="1:5">
      <c r="A279" s="15">
        <v>39356</v>
      </c>
      <c r="B279" s="2">
        <v>209.71633333333332</v>
      </c>
      <c r="D279" s="16"/>
      <c r="E279" s="16">
        <f t="shared" si="21"/>
        <v>2.8753519461562904</v>
      </c>
    </row>
    <row r="280" spans="1:5">
      <c r="A280" s="15">
        <v>39448</v>
      </c>
      <c r="B280" s="2">
        <v>212.10033333333334</v>
      </c>
      <c r="D280" s="16"/>
      <c r="E280" s="16">
        <f t="shared" si="21"/>
        <v>4.6252190963705475</v>
      </c>
    </row>
    <row r="281" spans="1:5">
      <c r="A281" s="15">
        <v>39539</v>
      </c>
      <c r="B281" s="2">
        <v>216.75666666666666</v>
      </c>
      <c r="D281" s="16"/>
      <c r="E281" s="16">
        <f t="shared" si="21"/>
        <v>9.0748063606875373</v>
      </c>
    </row>
    <row r="282" spans="1:5">
      <c r="A282" s="15">
        <v>39630</v>
      </c>
      <c r="B282" s="2">
        <v>219.27766666666665</v>
      </c>
      <c r="C282" s="13">
        <f t="shared" ref="C282" si="26">YEAR(A282)</f>
        <v>2008</v>
      </c>
      <c r="D282" s="16">
        <f t="shared" ref="D282" si="27">(B282/B278-1)*100</f>
        <v>5.3028144439144054</v>
      </c>
      <c r="E282" s="16">
        <f t="shared" si="21"/>
        <v>4.7340143839941007</v>
      </c>
    </row>
    <row r="283" spans="1:5">
      <c r="A283" s="15">
        <v>39722</v>
      </c>
      <c r="B283" s="2">
        <v>213.07533333333336</v>
      </c>
      <c r="D283" s="16"/>
      <c r="E283" s="16">
        <f t="shared" si="21"/>
        <v>-10.843070932592303</v>
      </c>
    </row>
    <row r="284" spans="1:5">
      <c r="A284" s="15">
        <v>39814</v>
      </c>
      <c r="B284" s="2">
        <v>212.01500000000001</v>
      </c>
      <c r="D284" s="16"/>
      <c r="E284" s="16">
        <f t="shared" si="21"/>
        <v>-1.9757232113139622</v>
      </c>
    </row>
    <row r="285" spans="1:5">
      <c r="A285" s="15">
        <v>39904</v>
      </c>
      <c r="B285" s="2">
        <v>214.26300000000001</v>
      </c>
      <c r="D285" s="16"/>
      <c r="E285" s="16">
        <f t="shared" si="21"/>
        <v>4.3091418892399869</v>
      </c>
    </row>
    <row r="286" spans="1:5">
      <c r="A286" s="15">
        <v>39995</v>
      </c>
      <c r="B286" s="2">
        <v>215.71799999999999</v>
      </c>
      <c r="C286" s="13">
        <f t="shared" ref="C286" si="28">YEAR(A286)</f>
        <v>2009</v>
      </c>
      <c r="D286" s="16">
        <f t="shared" ref="D286" si="29">(B286/B282-1)*100</f>
        <v>-1.6233603361339388</v>
      </c>
      <c r="E286" s="16">
        <f t="shared" si="21"/>
        <v>2.7440817231068282</v>
      </c>
    </row>
    <row r="287" spans="1:5">
      <c r="A287" s="15">
        <v>40087</v>
      </c>
      <c r="B287" s="2">
        <v>216.15200000000002</v>
      </c>
      <c r="D287" s="16"/>
      <c r="E287" s="16">
        <f t="shared" si="21"/>
        <v>0.80718622514943661</v>
      </c>
    </row>
    <row r="288" spans="1:5">
      <c r="A288" s="15">
        <v>40179</v>
      </c>
      <c r="B288" s="2">
        <v>217.01966666666667</v>
      </c>
      <c r="D288" s="16"/>
      <c r="E288" s="16">
        <f t="shared" si="21"/>
        <v>1.6153541557493378</v>
      </c>
    </row>
    <row r="289" spans="1:5">
      <c r="A289" s="15">
        <v>40269</v>
      </c>
      <c r="B289" s="2">
        <v>218.05066666666667</v>
      </c>
      <c r="D289" s="16"/>
      <c r="E289" s="16">
        <f t="shared" si="21"/>
        <v>1.9138731588997926</v>
      </c>
    </row>
    <row r="290" spans="1:5">
      <c r="A290" s="15">
        <v>40360</v>
      </c>
      <c r="B290" s="2">
        <v>218.25399999999999</v>
      </c>
      <c r="C290" s="13">
        <f t="shared" ref="C290" si="30">YEAR(A290)</f>
        <v>2010</v>
      </c>
      <c r="D290" s="16">
        <f t="shared" ref="D290" si="31">(B290/B286-1)*100</f>
        <v>1.1756088968004619</v>
      </c>
      <c r="E290" s="16">
        <f t="shared" si="21"/>
        <v>0.37352405717232529</v>
      </c>
    </row>
    <row r="291" spans="1:5">
      <c r="A291" s="15">
        <v>40452</v>
      </c>
      <c r="B291" s="2">
        <v>218.89766666666665</v>
      </c>
      <c r="D291" s="16"/>
      <c r="E291" s="16">
        <f t="shared" si="21"/>
        <v>1.1848940889106485</v>
      </c>
    </row>
    <row r="292" spans="1:5">
      <c r="A292" s="15">
        <v>40544</v>
      </c>
      <c r="B292" s="2">
        <v>221.66633333333334</v>
      </c>
      <c r="D292" s="16"/>
      <c r="E292" s="16">
        <f t="shared" si="21"/>
        <v>5.1560879711054719</v>
      </c>
    </row>
    <row r="293" spans="1:5">
      <c r="A293" s="15">
        <v>40634</v>
      </c>
      <c r="B293" s="2">
        <v>225.53066666666666</v>
      </c>
      <c r="D293" s="16"/>
      <c r="E293" s="16">
        <f t="shared" si="21"/>
        <v>7.1577200384987938</v>
      </c>
    </row>
    <row r="294" spans="1:5">
      <c r="A294" s="15">
        <v>40725</v>
      </c>
      <c r="B294" s="2">
        <v>226.452</v>
      </c>
      <c r="C294" s="13">
        <f t="shared" ref="C294" si="32">YEAR(A294)</f>
        <v>2011</v>
      </c>
      <c r="D294" s="16">
        <f t="shared" ref="D294" si="33">(B294/B290-1)*100</f>
        <v>3.7561739991019749</v>
      </c>
      <c r="E294" s="16">
        <f t="shared" si="21"/>
        <v>1.6441124519876116</v>
      </c>
    </row>
    <row r="295" spans="1:5">
      <c r="A295" s="15">
        <v>40817</v>
      </c>
      <c r="B295" s="2">
        <v>226.10766666666666</v>
      </c>
      <c r="D295" s="16"/>
      <c r="E295" s="16">
        <f t="shared" si="21"/>
        <v>-0.60683723015541036</v>
      </c>
    </row>
    <row r="296" spans="1:5">
      <c r="A296" s="15">
        <v>40909</v>
      </c>
      <c r="B296" s="2">
        <v>227.90666666666667</v>
      </c>
      <c r="D296" s="16"/>
      <c r="E296" s="16">
        <f t="shared" si="21"/>
        <v>3.2207389453857038</v>
      </c>
    </row>
    <row r="297" spans="1:5">
      <c r="A297" s="15">
        <v>41000</v>
      </c>
      <c r="B297" s="2">
        <v>229.79266666666663</v>
      </c>
      <c r="D297" s="16"/>
      <c r="E297" s="16">
        <f t="shared" si="21"/>
        <v>3.3514426285734977</v>
      </c>
    </row>
    <row r="298" spans="1:5">
      <c r="A298" s="15">
        <v>41091</v>
      </c>
      <c r="B298" s="2">
        <v>230.29666666666665</v>
      </c>
      <c r="C298" s="13">
        <f t="shared" ref="C298" si="34">YEAR(A298)</f>
        <v>2012</v>
      </c>
      <c r="D298" s="16">
        <f t="shared" ref="D298" si="35">(B298/B294-1)*100</f>
        <v>1.6977843722584263</v>
      </c>
      <c r="E298" s="16">
        <f t="shared" si="21"/>
        <v>0.88020310473253538</v>
      </c>
    </row>
    <row r="299" spans="1:5">
      <c r="A299" s="15">
        <v>41183</v>
      </c>
      <c r="B299" s="2">
        <v>230.37966666666668</v>
      </c>
      <c r="D299" s="16"/>
      <c r="E299" s="16">
        <f t="shared" si="21"/>
        <v>0.14423983181099942</v>
      </c>
    </row>
    <row r="300" spans="1:5">
      <c r="A300" s="15">
        <v>41275</v>
      </c>
      <c r="B300" s="2">
        <v>231.73966666666669</v>
      </c>
      <c r="D300" s="16"/>
      <c r="E300" s="16">
        <f t="shared" si="21"/>
        <v>2.3823112756734766</v>
      </c>
    </row>
    <row r="301" spans="1:5">
      <c r="A301" s="15">
        <v>41365</v>
      </c>
      <c r="B301" s="2">
        <v>232.99333333333334</v>
      </c>
      <c r="D301" s="16"/>
      <c r="E301" s="16">
        <f t="shared" si="21"/>
        <v>2.1815454638128617</v>
      </c>
    </row>
    <row r="302" spans="1:5">
      <c r="A302" s="15">
        <v>41456</v>
      </c>
      <c r="B302" s="2">
        <v>233.87400000000002</v>
      </c>
      <c r="C302" s="13">
        <f t="shared" ref="C302" si="36">YEAR(A302)</f>
        <v>2013</v>
      </c>
      <c r="D302" s="16">
        <f t="shared" ref="D302" si="37">(B302/B298-1)*100</f>
        <v>1.5533587112275704</v>
      </c>
      <c r="E302" s="16">
        <f t="shared" si="21"/>
        <v>1.520511089182075</v>
      </c>
    </row>
    <row r="303" spans="1:5">
      <c r="A303" s="15">
        <v>41548</v>
      </c>
      <c r="B303" s="2">
        <v>233.22133333333332</v>
      </c>
      <c r="D303" s="16"/>
      <c r="E303" s="16">
        <f t="shared" si="21"/>
        <v>-1.1116065466902469</v>
      </c>
    </row>
    <row r="304" spans="1:5">
      <c r="A304" s="15">
        <v>41640</v>
      </c>
      <c r="B304" s="2">
        <v>234.99666666666667</v>
      </c>
      <c r="D304" s="16"/>
      <c r="E304" s="16">
        <f t="shared" si="21"/>
        <v>3.0798344779634723</v>
      </c>
    </row>
    <row r="305" spans="1:5">
      <c r="A305" s="15">
        <v>41730</v>
      </c>
      <c r="B305" s="2">
        <v>237.77166666666665</v>
      </c>
      <c r="D305" s="16"/>
      <c r="E305" s="16">
        <f t="shared" si="21"/>
        <v>4.8077987908879516</v>
      </c>
    </row>
    <row r="306" spans="1:5">
      <c r="A306" s="15">
        <v>41821</v>
      </c>
      <c r="B306" s="2">
        <v>238.04433333333336</v>
      </c>
      <c r="C306" s="13">
        <f t="shared" ref="C306" si="38">YEAR(A306)</f>
        <v>2014</v>
      </c>
      <c r="D306" s="16">
        <f t="shared" ref="D306" si="39">(B306/B302-1)*100</f>
        <v>1.7831538919817147</v>
      </c>
      <c r="E306" s="16">
        <f t="shared" si="21"/>
        <v>0.45949301424206279</v>
      </c>
    </row>
    <row r="307" spans="1:5">
      <c r="A307" s="15">
        <v>41913</v>
      </c>
      <c r="B307" s="2">
        <v>236.13199999999998</v>
      </c>
      <c r="D307" s="16"/>
      <c r="E307" s="16">
        <f t="shared" si="21"/>
        <v>-3.1748915521732535</v>
      </c>
    </row>
    <row r="308" spans="1:5">
      <c r="A308" s="15">
        <v>42005</v>
      </c>
      <c r="B308" s="2">
        <v>234.84933333333333</v>
      </c>
      <c r="D308" s="16"/>
      <c r="E308" s="16">
        <f t="shared" si="21"/>
        <v>-2.1551561220028215</v>
      </c>
    </row>
    <row r="309" spans="1:5">
      <c r="A309" s="15">
        <v>42095</v>
      </c>
      <c r="B309" s="2">
        <v>237.68066666666667</v>
      </c>
      <c r="D309" s="16"/>
      <c r="E309" s="16">
        <f t="shared" si="21"/>
        <v>4.910293255631748</v>
      </c>
    </row>
    <row r="310" spans="1:5">
      <c r="A310" s="15">
        <v>42186</v>
      </c>
      <c r="B310" s="2">
        <v>238.30499999999998</v>
      </c>
      <c r="C310" s="13">
        <f t="shared" ref="C310" si="40">YEAR(A310)</f>
        <v>2015</v>
      </c>
      <c r="D310" s="16">
        <f t="shared" ref="D310" si="41">(B310/B306-1)*100</f>
        <v>0.1095034118294258</v>
      </c>
      <c r="E310" s="16">
        <f t="shared" si="21"/>
        <v>1.0548567141307696</v>
      </c>
    </row>
    <row r="311" spans="1:5">
      <c r="A311" s="15">
        <v>42278</v>
      </c>
      <c r="B311" s="2">
        <v>237.23299999999998</v>
      </c>
      <c r="D311" s="16"/>
      <c r="E311" s="16">
        <f t="shared" si="21"/>
        <v>-1.7872695613221024</v>
      </c>
    </row>
    <row r="312" spans="1:5">
      <c r="A312" s="15">
        <v>42370</v>
      </c>
      <c r="B312" s="2">
        <v>237.38633333333334</v>
      </c>
      <c r="D312" s="16"/>
      <c r="E312" s="16">
        <f t="shared" si="21"/>
        <v>0.25878702499404493</v>
      </c>
    </row>
    <row r="313" spans="1:5">
      <c r="A313" s="15">
        <v>42461</v>
      </c>
      <c r="B313" s="2">
        <v>240.16933333333336</v>
      </c>
      <c r="D313" s="16"/>
      <c r="E313" s="16">
        <f t="shared" si="21"/>
        <v>4.7725129790005427</v>
      </c>
    </row>
    <row r="314" spans="1:5">
      <c r="A314" s="15">
        <v>42552</v>
      </c>
      <c r="B314" s="2">
        <v>240.96833333333333</v>
      </c>
      <c r="C314" s="13">
        <f t="shared" ref="C314" si="42">YEAR(A314)</f>
        <v>2016</v>
      </c>
      <c r="D314" s="16">
        <f t="shared" ref="D314" si="43">(B314/B310-1)*100</f>
        <v>1.1176153808494904</v>
      </c>
      <c r="E314" s="16">
        <f t="shared" si="21"/>
        <v>1.3373831411161996</v>
      </c>
    </row>
    <row r="315" spans="1:5">
      <c r="A315" s="15">
        <v>42644</v>
      </c>
      <c r="B315" s="2">
        <v>241.50466666666668</v>
      </c>
      <c r="D315" s="16"/>
      <c r="E315" s="16">
        <f t="shared" si="21"/>
        <v>0.89327355796571251</v>
      </c>
    </row>
    <row r="316" spans="1:5">
      <c r="A316" s="15">
        <v>42736</v>
      </c>
      <c r="B316" s="2">
        <v>243.4143333333333</v>
      </c>
      <c r="D316" s="16"/>
      <c r="E316" s="16">
        <f t="shared" si="21"/>
        <v>3.2006619076147214</v>
      </c>
    </row>
    <row r="317" spans="1:5">
      <c r="A317" s="15">
        <v>42826</v>
      </c>
      <c r="B317" s="2">
        <v>244.73733333333334</v>
      </c>
      <c r="D317" s="16"/>
      <c r="E317" s="16">
        <f t="shared" si="21"/>
        <v>2.1918598246074339</v>
      </c>
    </row>
    <row r="318" spans="1:5">
      <c r="A318" s="15">
        <v>42917</v>
      </c>
      <c r="B318" s="2">
        <v>245.708</v>
      </c>
      <c r="C318" s="13">
        <f t="shared" ref="C318" si="44">YEAR(A318)</f>
        <v>2017</v>
      </c>
      <c r="D318" s="16">
        <f t="shared" ref="D318" si="45">(B318/B314-1)*100</f>
        <v>1.9669251146416267</v>
      </c>
      <c r="E318" s="16">
        <f t="shared" si="21"/>
        <v>1.5959259863612463</v>
      </c>
    </row>
    <row r="319" spans="1:5">
      <c r="A319" s="15">
        <v>43009</v>
      </c>
      <c r="B319" s="2">
        <v>246.61866666666666</v>
      </c>
      <c r="D319" s="16"/>
      <c r="E319" s="16">
        <f t="shared" si="21"/>
        <v>1.4907809083668067</v>
      </c>
    </row>
    <row r="320" spans="1:5">
      <c r="A320" s="15">
        <v>43101</v>
      </c>
      <c r="B320" s="2">
        <v>248.804</v>
      </c>
      <c r="D320" s="16"/>
      <c r="E320" s="16">
        <f t="shared" si="21"/>
        <v>3.5918647968103068</v>
      </c>
    </row>
    <row r="321" spans="1:5">
      <c r="A321" s="15">
        <v>43191</v>
      </c>
      <c r="B321" s="2">
        <v>251.37433333333334</v>
      </c>
      <c r="D321" s="16"/>
      <c r="E321" s="16">
        <f t="shared" si="21"/>
        <v>4.1967791319471814</v>
      </c>
    </row>
    <row r="322" spans="1:5">
      <c r="A322" s="15">
        <v>43282</v>
      </c>
      <c r="B322" s="2">
        <v>252.197</v>
      </c>
      <c r="C322" s="13">
        <f t="shared" ref="C322" si="46">YEAR(A322)</f>
        <v>2018</v>
      </c>
      <c r="D322" s="16">
        <f t="shared" ref="D322" si="47">(B322/B318-1)*100</f>
        <v>2.6409396519445849</v>
      </c>
      <c r="E322" s="16">
        <f t="shared" si="21"/>
        <v>1.3155105468299233</v>
      </c>
    </row>
    <row r="323" spans="1:5">
      <c r="A323" s="15">
        <v>43374</v>
      </c>
      <c r="B323" s="2">
        <v>252.05199999999999</v>
      </c>
      <c r="D323" s="16"/>
      <c r="E323" s="16">
        <f t="shared" si="21"/>
        <v>-0.22978068236118032</v>
      </c>
    </row>
    <row r="324" spans="1:5">
      <c r="A324" s="15">
        <v>43466</v>
      </c>
      <c r="B324" s="2">
        <v>252.89666666666668</v>
      </c>
      <c r="D324" s="16"/>
      <c r="E324" s="16">
        <f t="shared" si="21"/>
        <v>1.3472173688085842</v>
      </c>
    </row>
    <row r="325" spans="1:5">
      <c r="A325" s="15">
        <v>43556</v>
      </c>
      <c r="B325" s="2">
        <v>255.92766666666662</v>
      </c>
      <c r="D325" s="16"/>
      <c r="E325" s="16">
        <f t="shared" si="21"/>
        <v>4.8809296416455927</v>
      </c>
    </row>
    <row r="326" spans="1:5">
      <c r="A326" s="15">
        <v>43647</v>
      </c>
      <c r="B326" s="2">
        <v>256.62933333333336</v>
      </c>
      <c r="C326" s="13">
        <f t="shared" ref="C326" si="48">YEAR(A326)</f>
        <v>2019</v>
      </c>
      <c r="D326" s="16">
        <f t="shared" ref="D326" si="49">(B326/B322-1)*100</f>
        <v>1.7574885241828264</v>
      </c>
      <c r="E326" s="16">
        <f t="shared" si="21"/>
        <v>1.1011823003095333</v>
      </c>
    </row>
    <row r="327" spans="1:5">
      <c r="A327" s="15">
        <v>43739</v>
      </c>
      <c r="B327" s="2">
        <v>257.17599999999999</v>
      </c>
      <c r="D327" s="16"/>
      <c r="E327" s="16">
        <f t="shared" si="21"/>
        <v>0.85479845820328748</v>
      </c>
    </row>
    <row r="328" spans="1:5">
      <c r="A328" s="15">
        <v>43831</v>
      </c>
      <c r="B328" s="2">
        <v>258.25466666666665</v>
      </c>
      <c r="D328" s="16"/>
      <c r="E328" s="16">
        <f t="shared" si="21"/>
        <v>1.6882943946347151</v>
      </c>
    </row>
    <row r="329" spans="1:5">
      <c r="A329" s="15">
        <v>43922</v>
      </c>
      <c r="B329" s="2">
        <v>256.86</v>
      </c>
      <c r="D329" s="16"/>
      <c r="E329" s="16">
        <f t="shared" si="21"/>
        <v>-2.1427062867758084</v>
      </c>
    </row>
    <row r="330" spans="1:5">
      <c r="A330" s="15">
        <v>44013</v>
      </c>
      <c r="B330" s="2">
        <v>259.76633333333331</v>
      </c>
      <c r="C330" s="13">
        <f t="shared" ref="C330" si="50">YEAR(A330)</f>
        <v>2020</v>
      </c>
      <c r="D330" s="16">
        <f t="shared" ref="D330" si="51">(B330/B326-1)*100</f>
        <v>1.2223855937486761</v>
      </c>
      <c r="E330" s="16">
        <f t="shared" si="21"/>
        <v>4.6033381246610494</v>
      </c>
    </row>
    <row r="331" spans="1:5">
      <c r="A331" s="15">
        <v>44105</v>
      </c>
      <c r="B331" s="2">
        <v>260.36366666666663</v>
      </c>
      <c r="D331" s="16"/>
      <c r="E331" s="16">
        <f t="shared" si="21"/>
        <v>0.92297849413440769</v>
      </c>
    </row>
    <row r="332" spans="1:5">
      <c r="A332" s="15">
        <v>44197</v>
      </c>
      <c r="B332" s="2">
        <v>263.15766666666667</v>
      </c>
      <c r="D332" s="16"/>
      <c r="E332" s="16">
        <f t="shared" si="21"/>
        <v>4.3620477065338115</v>
      </c>
    </row>
    <row r="333" spans="1:5">
      <c r="A333" s="15">
        <v>44287</v>
      </c>
      <c r="B333" s="2">
        <v>269.315</v>
      </c>
      <c r="D333" s="16"/>
      <c r="E333" s="16">
        <f t="shared" si="21"/>
        <v>9.6927851906871254</v>
      </c>
    </row>
    <row r="334" spans="1:5">
      <c r="A334" s="15">
        <v>44378</v>
      </c>
      <c r="B334" s="2">
        <v>273.62666666666661</v>
      </c>
      <c r="C334" s="13">
        <f t="shared" ref="C334" si="52">YEAR(A334)</f>
        <v>2021</v>
      </c>
      <c r="D334" s="16">
        <f t="shared" ref="D334" si="53">(B334/B330-1)*100</f>
        <v>5.3356927187125702</v>
      </c>
      <c r="E334" s="16">
        <f t="shared" ref="E334:E339" si="54">((B334/B333)^4-1)*100</f>
        <v>6.5593365405856252</v>
      </c>
    </row>
    <row r="335" spans="1:5">
      <c r="A335" s="15">
        <v>44470</v>
      </c>
      <c r="B335" s="2">
        <v>277.77966666666669</v>
      </c>
      <c r="D335" s="16"/>
      <c r="E335" s="16">
        <f t="shared" si="54"/>
        <v>6.2106655244683173</v>
      </c>
    </row>
    <row r="336" spans="1:5">
      <c r="A336" s="15">
        <v>44562</v>
      </c>
      <c r="B336" s="2">
        <v>284.1226666666667</v>
      </c>
      <c r="D336" s="16"/>
      <c r="E336" s="16">
        <f t="shared" si="54"/>
        <v>9.4515002628783087</v>
      </c>
    </row>
    <row r="337" spans="1:5">
      <c r="A337" s="15">
        <v>44652</v>
      </c>
      <c r="B337" s="2">
        <v>292.57199999999995</v>
      </c>
      <c r="D337" s="16"/>
      <c r="E337" s="16">
        <f t="shared" si="54"/>
        <v>12.436550584177253</v>
      </c>
    </row>
    <row r="338" spans="1:5">
      <c r="A338" s="15">
        <v>44743</v>
      </c>
      <c r="B338" s="2">
        <v>296.41833333333335</v>
      </c>
      <c r="C338" s="13">
        <f t="shared" ref="C338" si="55">YEAR(A338)</f>
        <v>2022</v>
      </c>
      <c r="D338" s="16">
        <f t="shared" ref="D338" si="56">(B338/B334-1)*100</f>
        <v>8.3294756846311593</v>
      </c>
      <c r="E338" s="16">
        <f t="shared" si="54"/>
        <v>5.3632606354377499</v>
      </c>
    </row>
    <row r="339" spans="1:5">
      <c r="A339" s="15">
        <v>44835</v>
      </c>
      <c r="B339" s="2">
        <v>297.50666666666666</v>
      </c>
      <c r="D339" s="16"/>
      <c r="E339" s="16">
        <f t="shared" si="54"/>
        <v>1.4767533625261953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Description</vt:lpstr>
      <vt:lpstr>data</vt:lpstr>
      <vt:lpstr>data_quarterly2</vt:lpstr>
      <vt:lpstr>data_quarterly</vt:lpstr>
      <vt:lpstr>Inflation41-51</vt:lpstr>
      <vt:lpstr>infl_gdp</vt:lpstr>
      <vt:lpstr>GNP_FRED</vt:lpstr>
      <vt:lpstr>GNPDEF</vt:lpstr>
      <vt:lpstr>infl_cpi</vt:lpstr>
      <vt:lpstr>infl_pce</vt:lpstr>
      <vt:lpstr>LS-CPI</vt:lpstr>
      <vt:lpstr>SPF-PGDP</vt:lpstr>
      <vt:lpstr>PTR</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Julien</cp:lastModifiedBy>
  <cp:lastPrinted>2021-11-18T16:08:17Z</cp:lastPrinted>
  <dcterms:created xsi:type="dcterms:W3CDTF">2021-08-11T15:00:57Z</dcterms:created>
  <dcterms:modified xsi:type="dcterms:W3CDTF">2023-06-15T09:12:16Z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{6CACCD98-68CE-476C-B5FC-9AF91D908709}</vt:lpwstr>
  </property>
</Properties>
</file>