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oy\OneDrive\Documents\GitHub\UCBerkeleyBootCamp\"/>
    </mc:Choice>
  </mc:AlternateContent>
  <xr:revisionPtr revIDLastSave="0" documentId="13_ncr:1_{B6285797-1B57-406B-94FE-794622CBBA05}" xr6:coauthVersionLast="47" xr6:coauthVersionMax="47" xr10:uidLastSave="{00000000-0000-0000-0000-000000000000}"/>
  <bookViews>
    <workbookView xWindow="-98" yWindow="-98" windowWidth="20715" windowHeight="13155" activeTab="3" xr2:uid="{00000000-000D-0000-FFFF-FFFF00000000}"/>
  </bookViews>
  <sheets>
    <sheet name="Product List" sheetId="1" r:id="rId1"/>
    <sheet name="Pivot" sheetId="5" r:id="rId2"/>
    <sheet name="Top 10 Product" sheetId="6" r:id="rId3"/>
    <sheet name="Orders" sheetId="2" r:id="rId4"/>
  </sheets>
  <calcPr calcId="191029" concurrentCalc="0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F4" i="2"/>
  <c r="F5" i="2"/>
  <c r="F6" i="2"/>
  <c r="F7" i="2"/>
  <c r="F8" i="2"/>
  <c r="F9" i="2"/>
  <c r="F10" i="2"/>
  <c r="F11" i="2"/>
  <c r="F12" i="2"/>
  <c r="F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<sst xmlns="http://schemas.openxmlformats.org/spreadsheetml/2006/main" count="92" uniqueCount="52">
  <si>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</si>
  <si>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</si>
  <si>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</si>
  <si>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</si>
  <si>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</si>
  <si>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</si>
  <si>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</si>
  <si>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</si>
  <si>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</si>
  <si>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</si>
  <si>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</si>
  <si>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</si>
  <si>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</si>
  <si>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</si>
  <si>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</si>
  <si>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</si>
  <si>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</si>
  <si>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</si>
  <si>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</si>
  <si>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</si>
  <si>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</si>
  <si>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</si>
  <si>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</si>
  <si>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</si>
  <si>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</si>
  <si>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</si>
  <si>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</si>
  <si>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</si>
  <si>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</si>
  <si>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</si>
  <si>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(blank)</t>
  </si>
  <si>
    <t>Grand Total</t>
  </si>
  <si>
    <t>Sum of Shipping Price</t>
  </si>
  <si>
    <t>Total Price</t>
  </si>
  <si>
    <t>Product</t>
  </si>
  <si>
    <t>12" Square Canvas Print (Product ID: 203)</t>
  </si>
  <si>
    <t>12"x18" Canvas Print (Product ID: 204)</t>
  </si>
  <si>
    <t>Baseball Cap (Product ID: 201)</t>
  </si>
  <si>
    <t>Hoodie (Product ID: 103)</t>
  </si>
  <si>
    <t>Socks (Product ID: 205)</t>
  </si>
  <si>
    <t>Sweatshirt (Product ID: 102)</t>
  </si>
  <si>
    <t>Enamel Pin (Product ID: 107)</t>
  </si>
  <si>
    <t>Holiday Ornament (Product ID: 109)</t>
  </si>
  <si>
    <t>Tote Bag (Product ID: 105)</t>
  </si>
  <si>
    <t>T-shirt (Product ID: 101)</t>
  </si>
  <si>
    <t>Bandana (Product ID: 206)</t>
  </si>
  <si>
    <t>Coffee Mug (Product ID: 104)</t>
  </si>
  <si>
    <t>Thermos (Product ID: 202)</t>
  </si>
  <si>
    <t>Face Mask (Product ID: 200)</t>
  </si>
  <si>
    <t>Sticker Sheet (Product ID: 106)</t>
  </si>
  <si>
    <t>Orders</t>
  </si>
  <si>
    <t>Final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</si>
</sst>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oyeta Kayal" refreshedDate="44986.894146990744" createdVersion="8" refreshedVersion="8" minRefreshableVersion="3" recordCount="29" xr:uid="{161D507C-9E46-4434-A69D-6D81623CCD52}">
  <cacheSource type="worksheet">
    <worksheetSource ref="A1:H1048576" sheet="Orders"/>
  </cacheSource>
  <cacheFields count="8">
    <cacheField name="Order Number" numFmtId="0">
      <sharedItems containsString="0" containsBlank="1" containsNumber="1" containsInteger="1" minValue="10013651" maxValue="10013656" count="7">
        <n v="10013651"/>
        <n v="10013652"/>
        <n v="10013653"/>
        <n v="10013654"/>
        <n v="10013655"/>
        <n v="10013656"/>
        <m/>
      </sharedItems>
    </cacheField>
    <cacheField name="Product ID" numFmtId="0">
      <sharedItems containsString="0" containsBlank="1" containsNumber="1" containsInteger="1" minValue="101" maxValue="206" count="16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m/>
      </sharedItems>
    </cacheField>
    <cacheField name="Shipping Priority" numFmtId="0">
      <sharedItems containsBlank="1"/>
    </cacheField>
    <cacheField name="Product Name" numFmtId="0">
      <sharedItems containsBlank="1"/>
    </cacheField>
    <cacheField name="Price Per Unit" numFmtId="0">
      <sharedItems containsString="0" containsBlank="1" containsNumber="1" minValue="5.49" maxValue="29.98"/>
    </cacheField>
    <cacheField name="Shipping Price" numFmtId="0">
      <sharedItems containsString="0" containsBlank="1" containsNumber="1" minValue="3.3" maxValue="23"/>
    </cacheField>
    <cacheField name="Total Price" numFmtId="0">
      <sharedItems containsString="0" containsBlank="1" containsNumber="1" minValue="12.030000000000001" maxValue="47.489999999999995"/>
    </cacheField>
    <cacheField name="Product" numFmtId="0">
      <sharedItems containsBlank="1" count="16">
        <s v="12&quot;x18&quot; Canvas Print (Product ID: 204)"/>
        <s v="Baseball Cap (Product ID: 201)"/>
        <s v="12&quot; Square Canvas Print (Product ID: 203)"/>
        <s v="Hoodie (Product ID: 103)"/>
        <s v="Socks (Product ID: 205)"/>
        <s v="Sweatshirt (Product ID: 102)"/>
        <s v="Holiday Ornament (Product ID: 109)"/>
        <s v="T-shirt (Product ID: 101)"/>
        <s v="Tote Bag (Product ID: 105)"/>
        <s v="Enamel Pin (Product ID: 107)"/>
        <s v="Bandana (Product ID: 206)"/>
        <s v="Coffee Mug (Product ID: 104)"/>
        <s v="Thermos (Product ID: 202)"/>
        <s v="Face Mask (Product ID: 200)"/>
        <s v="Sticker Sheet (Product ID: 106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Medium"/>
    <s v="12&quot;x18&quot; Canvas Print"/>
    <n v="25.49"/>
    <n v="4.04"/>
    <n v="29.529999999999998"/>
    <x v="0"/>
  </r>
  <r>
    <x v="0"/>
    <x v="1"/>
    <s v="High"/>
    <s v="Baseball Cap"/>
    <n v="24.49"/>
    <n v="7.9"/>
    <n v="32.39"/>
    <x v="1"/>
  </r>
  <r>
    <x v="0"/>
    <x v="2"/>
    <s v="VIP"/>
    <s v="12&quot; Square Canvas Print"/>
    <n v="19.989999999999998"/>
    <n v="23"/>
    <n v="42.989999999999995"/>
    <x v="2"/>
  </r>
  <r>
    <x v="0"/>
    <x v="3"/>
    <s v="Low"/>
    <s v="Hoodie"/>
    <n v="29.98"/>
    <n v="3.3"/>
    <n v="33.28"/>
    <x v="3"/>
  </r>
  <r>
    <x v="0"/>
    <x v="4"/>
    <s v="Medium"/>
    <s v="Socks"/>
    <n v="15.99"/>
    <n v="4.04"/>
    <n v="20.03"/>
    <x v="4"/>
  </r>
  <r>
    <x v="0"/>
    <x v="5"/>
    <s v="High"/>
    <s v="Sweatshirt"/>
    <n v="24.98"/>
    <n v="7.9"/>
    <n v="32.880000000000003"/>
    <x v="5"/>
  </r>
  <r>
    <x v="1"/>
    <x v="6"/>
    <s v="Low"/>
    <s v="Holiday Ornament"/>
    <n v="10.52"/>
    <n v="3.3"/>
    <n v="13.82"/>
    <x v="6"/>
  </r>
  <r>
    <x v="1"/>
    <x v="7"/>
    <s v="VIP"/>
    <s v="T-shirt"/>
    <n v="17.96"/>
    <n v="23"/>
    <n v="40.96"/>
    <x v="7"/>
  </r>
  <r>
    <x v="1"/>
    <x v="8"/>
    <s v="Low"/>
    <s v="Tote Bag"/>
    <n v="10.99"/>
    <n v="3.3"/>
    <n v="14.29"/>
    <x v="8"/>
  </r>
  <r>
    <x v="1"/>
    <x v="1"/>
    <s v="Medium"/>
    <s v="Baseball Cap"/>
    <n v="24.49"/>
    <n v="4.04"/>
    <n v="28.529999999999998"/>
    <x v="1"/>
  </r>
  <r>
    <x v="1"/>
    <x v="3"/>
    <s v="Low"/>
    <s v="Hoodie"/>
    <n v="29.98"/>
    <n v="3.3"/>
    <n v="33.28"/>
    <x v="3"/>
  </r>
  <r>
    <x v="1"/>
    <x v="9"/>
    <s v="VIP"/>
    <s v="Enamel Pin"/>
    <n v="5.49"/>
    <n v="23"/>
    <n v="28.490000000000002"/>
    <x v="9"/>
  </r>
  <r>
    <x v="2"/>
    <x v="2"/>
    <s v="High"/>
    <s v="12&quot; Square Canvas Print"/>
    <n v="19.989999999999998"/>
    <n v="7.9"/>
    <n v="27.89"/>
    <x v="2"/>
  </r>
  <r>
    <x v="2"/>
    <x v="1"/>
    <s v="Medium"/>
    <s v="Baseball Cap"/>
    <n v="24.49"/>
    <n v="4.04"/>
    <n v="28.529999999999998"/>
    <x v="1"/>
  </r>
  <r>
    <x v="2"/>
    <x v="10"/>
    <s v="VIP"/>
    <s v="Bandana"/>
    <n v="10.99"/>
    <n v="23"/>
    <n v="33.99"/>
    <x v="10"/>
  </r>
  <r>
    <x v="2"/>
    <x v="11"/>
    <s v="Medium"/>
    <s v="Coffee Mug"/>
    <n v="15.99"/>
    <n v="4.04"/>
    <n v="20.03"/>
    <x v="11"/>
  </r>
  <r>
    <x v="2"/>
    <x v="12"/>
    <s v="Medium"/>
    <s v="Thermos"/>
    <n v="17.489999999999998"/>
    <n v="4.04"/>
    <n v="21.529999999999998"/>
    <x v="12"/>
  </r>
  <r>
    <x v="2"/>
    <x v="12"/>
    <s v="Low"/>
    <s v="Thermos"/>
    <n v="17.489999999999998"/>
    <n v="3.3"/>
    <n v="20.79"/>
    <x v="12"/>
  </r>
  <r>
    <x v="3"/>
    <x v="10"/>
    <s v="High"/>
    <s v="Bandana"/>
    <n v="10.99"/>
    <n v="7.9"/>
    <n v="18.89"/>
    <x v="10"/>
  </r>
  <r>
    <x v="3"/>
    <x v="1"/>
    <s v="VIP"/>
    <s v="Baseball Cap"/>
    <n v="24.49"/>
    <n v="23"/>
    <n v="47.489999999999995"/>
    <x v="1"/>
  </r>
  <r>
    <x v="3"/>
    <x v="10"/>
    <s v="High"/>
    <s v="Bandana"/>
    <n v="10.99"/>
    <n v="7.9"/>
    <n v="18.89"/>
    <x v="10"/>
  </r>
  <r>
    <x v="3"/>
    <x v="7"/>
    <s v="Medium"/>
    <s v="T-shirt"/>
    <n v="17.96"/>
    <n v="4.04"/>
    <n v="22"/>
    <x v="7"/>
  </r>
  <r>
    <x v="4"/>
    <x v="3"/>
    <s v="High"/>
    <s v="Hoodie"/>
    <n v="29.98"/>
    <n v="7.9"/>
    <n v="37.880000000000003"/>
    <x v="3"/>
  </r>
  <r>
    <x v="5"/>
    <x v="13"/>
    <s v="High"/>
    <s v="Face Mask"/>
    <n v="12.49"/>
    <n v="7.9"/>
    <n v="20.39"/>
    <x v="13"/>
  </r>
  <r>
    <x v="5"/>
    <x v="4"/>
    <s v="Medium"/>
    <s v="Socks"/>
    <n v="15.99"/>
    <n v="4.04"/>
    <n v="20.03"/>
    <x v="4"/>
  </r>
  <r>
    <x v="5"/>
    <x v="13"/>
    <s v="High"/>
    <s v="Face Mask"/>
    <n v="12.49"/>
    <n v="7.9"/>
    <n v="20.39"/>
    <x v="13"/>
  </r>
  <r>
    <x v="5"/>
    <x v="14"/>
    <s v="Medium"/>
    <s v="Sticker Sheet"/>
    <n v="7.99"/>
    <n v="4.04"/>
    <n v="12.030000000000001"/>
    <x v="14"/>
  </r>
  <r>
    <x v="5"/>
    <x v="4"/>
    <s v="Medium"/>
    <s v="Socks"/>
    <n v="15.99"/>
    <n v="4.04"/>
    <n v="20.03"/>
    <x v="4"/>
  </r>
  <r>
    <x v="6"/>
    <x v="15"/>
    <m/>
    <m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C8EE0-13A1-46D4-9CE6-26271E129BD8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s">
  <location ref="A3:C36" firstHeaderRow="0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7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x="15"/>
        <item t="default"/>
      </items>
    </pivotField>
    <pivotField showAll="0"/>
    <pivotField showAll="0"/>
    <pivotField showAll="0"/>
    <pivotField dataField="1" showAll="0"/>
    <pivotField dataField="1" showAll="0"/>
    <pivotField axis="axisRow" showAll="0">
      <items count="17">
        <item x="2"/>
        <item x="0"/>
        <item x="10"/>
        <item x="1"/>
        <item x="11"/>
        <item x="9"/>
        <item x="13"/>
        <item x="6"/>
        <item x="3"/>
        <item x="4"/>
        <item x="14"/>
        <item x="5"/>
        <item x="12"/>
        <item x="8"/>
        <item x="7"/>
        <item x="15"/>
        <item t="default"/>
      </items>
    </pivotField>
  </pivotFields>
  <rowFields count="2">
    <field x="0"/>
    <field x="7"/>
  </rowFields>
  <rowItems count="33">
    <i>
      <x/>
    </i>
    <i r="1">
      <x/>
    </i>
    <i r="1">
      <x v="1"/>
    </i>
    <i r="1">
      <x v="3"/>
    </i>
    <i r="1">
      <x v="8"/>
    </i>
    <i r="1">
      <x v="9"/>
    </i>
    <i r="1">
      <x v="11"/>
    </i>
    <i>
      <x v="1"/>
    </i>
    <i r="1">
      <x v="3"/>
    </i>
    <i r="1">
      <x v="5"/>
    </i>
    <i r="1">
      <x v="7"/>
    </i>
    <i r="1">
      <x v="8"/>
    </i>
    <i r="1">
      <x v="13"/>
    </i>
    <i r="1">
      <x v="14"/>
    </i>
    <i>
      <x v="2"/>
    </i>
    <i r="1">
      <x/>
    </i>
    <i r="1">
      <x v="2"/>
    </i>
    <i r="1">
      <x v="3"/>
    </i>
    <i r="1">
      <x v="4"/>
    </i>
    <i r="1">
      <x v="12"/>
    </i>
    <i>
      <x v="3"/>
    </i>
    <i r="1">
      <x v="2"/>
    </i>
    <i r="1">
      <x v="3"/>
    </i>
    <i r="1">
      <x v="14"/>
    </i>
    <i>
      <x v="4"/>
    </i>
    <i r="1">
      <x v="8"/>
    </i>
    <i>
      <x v="5"/>
    </i>
    <i r="1">
      <x v="6"/>
    </i>
    <i r="1">
      <x v="9"/>
    </i>
    <i r="1">
      <x v="10"/>
    </i>
    <i>
      <x v="6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Final Price" fld="6" baseField="0" baseItem="0"/>
    <dataField name="Sum of Shipping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4" sqref="E14"/>
    </sheetView>
  </sheetViews>
  <sheetFormatPr defaultColWidth="8.796875" defaultRowHeight="14.25" x14ac:dyDescent="0.45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4.65" thickBot="1" x14ac:dyDescent="0.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4.65" thickTop="1" x14ac:dyDescent="0.4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4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4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4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45">
      <c r="A6">
        <f t="shared" si="0"/>
        <v>104</v>
      </c>
      <c r="B6" s="3" t="s">
        <v>17</v>
      </c>
      <c r="C6" s="4">
        <v>15.99</v>
      </c>
    </row>
    <row r="7" spans="1:6" x14ac:dyDescent="0.45">
      <c r="A7">
        <f t="shared" si="0"/>
        <v>105</v>
      </c>
      <c r="B7" s="3" t="s">
        <v>18</v>
      </c>
      <c r="C7" s="4">
        <v>10.99</v>
      </c>
    </row>
    <row r="8" spans="1:6" x14ac:dyDescent="0.45">
      <c r="A8">
        <f t="shared" si="0"/>
        <v>106</v>
      </c>
      <c r="B8" s="3" t="s">
        <v>19</v>
      </c>
      <c r="C8" s="4">
        <v>7.99</v>
      </c>
    </row>
    <row r="9" spans="1:6" x14ac:dyDescent="0.45">
      <c r="A9">
        <f t="shared" si="0"/>
        <v>107</v>
      </c>
      <c r="B9" s="3" t="s">
        <v>27</v>
      </c>
      <c r="C9" s="4">
        <v>5.49</v>
      </c>
    </row>
    <row r="10" spans="1:6" x14ac:dyDescent="0.45">
      <c r="A10">
        <f t="shared" si="0"/>
        <v>108</v>
      </c>
      <c r="B10" s="3" t="s">
        <v>28</v>
      </c>
      <c r="C10" s="4">
        <v>16.98</v>
      </c>
    </row>
    <row r="11" spans="1:6" x14ac:dyDescent="0.45">
      <c r="A11">
        <f t="shared" si="0"/>
        <v>109</v>
      </c>
      <c r="B11" s="3" t="s">
        <v>29</v>
      </c>
      <c r="C11" s="4">
        <v>10.52</v>
      </c>
    </row>
    <row r="12" spans="1:6" x14ac:dyDescent="0.45">
      <c r="A12">
        <v>200</v>
      </c>
      <c r="B12" s="3" t="s">
        <v>20</v>
      </c>
      <c r="C12" s="4">
        <v>12.49</v>
      </c>
    </row>
    <row r="13" spans="1:6" x14ac:dyDescent="0.45">
      <c r="A13">
        <f>A12+1</f>
        <v>201</v>
      </c>
      <c r="B13" s="3" t="s">
        <v>21</v>
      </c>
      <c r="C13" s="4">
        <v>24.49</v>
      </c>
    </row>
    <row r="14" spans="1:6" x14ac:dyDescent="0.4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45">
      <c r="A15">
        <f t="shared" si="1"/>
        <v>203</v>
      </c>
      <c r="B15" s="3" t="s">
        <v>26</v>
      </c>
      <c r="C15" s="4">
        <v>19.989999999999998</v>
      </c>
    </row>
    <row r="16" spans="1:6" x14ac:dyDescent="0.45">
      <c r="A16">
        <f t="shared" si="1"/>
        <v>204</v>
      </c>
      <c r="B16" s="3" t="s">
        <v>23</v>
      </c>
      <c r="C16" s="4">
        <v>25.49</v>
      </c>
    </row>
    <row r="17" spans="1:3" x14ac:dyDescent="0.45">
      <c r="A17">
        <f t="shared" si="1"/>
        <v>205</v>
      </c>
      <c r="B17" s="3" t="s">
        <v>24</v>
      </c>
      <c r="C17" s="4">
        <v>15.99</v>
      </c>
    </row>
    <row r="18" spans="1:3" x14ac:dyDescent="0.45">
      <c r="A18">
        <f t="shared" si="1"/>
        <v>206</v>
      </c>
      <c r="B18" s="3" t="s">
        <v>25</v>
      </c>
      <c r="C18" s="4">
        <v>10.99</v>
      </c>
    </row>
    <row r="19" spans="1:3" x14ac:dyDescent="0.45">
      <c r="B19" s="3"/>
    </row>
    <row r="20" spans="1:3" x14ac:dyDescent="0.4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E279-BB99-4D43-ADCA-743255BF0665}">
  <dimension ref="A3:C36"/>
  <sheetViews>
    <sheetView workbookViewId="0">
      <selection activeCell="A4" sqref="A4"/>
    </sheetView>
  </sheetViews>
  <sheetFormatPr defaultRowHeight="14.25" x14ac:dyDescent="0.45"/>
  <cols>
    <col min="1" max="1" width="37.73046875" bestFit="1" customWidth="1"/>
    <col min="2" max="2" width="8.9296875" bestFit="1" customWidth="1"/>
    <col min="3" max="3" width="18.53125" bestFit="1" customWidth="1"/>
  </cols>
  <sheetData>
    <row r="3" spans="1:3" x14ac:dyDescent="0.45">
      <c r="A3" s="6" t="s">
        <v>50</v>
      </c>
      <c r="B3" t="s">
        <v>51</v>
      </c>
      <c r="C3" t="s">
        <v>32</v>
      </c>
    </row>
    <row r="4" spans="1:3" x14ac:dyDescent="0.45">
      <c r="A4" s="7">
        <v>10013651</v>
      </c>
      <c r="B4" s="9">
        <v>191.1</v>
      </c>
      <c r="C4" s="9">
        <v>50.179999999999993</v>
      </c>
    </row>
    <row r="5" spans="1:3" x14ac:dyDescent="0.45">
      <c r="A5" s="8" t="s">
        <v>35</v>
      </c>
      <c r="B5" s="9">
        <v>42.989999999999995</v>
      </c>
      <c r="C5" s="9">
        <v>23</v>
      </c>
    </row>
    <row r="6" spans="1:3" x14ac:dyDescent="0.45">
      <c r="A6" s="8" t="s">
        <v>36</v>
      </c>
      <c r="B6" s="9">
        <v>29.529999999999998</v>
      </c>
      <c r="C6" s="9">
        <v>4.04</v>
      </c>
    </row>
    <row r="7" spans="1:3" x14ac:dyDescent="0.45">
      <c r="A7" s="8" t="s">
        <v>37</v>
      </c>
      <c r="B7" s="9">
        <v>32.39</v>
      </c>
      <c r="C7" s="9">
        <v>7.9</v>
      </c>
    </row>
    <row r="8" spans="1:3" x14ac:dyDescent="0.45">
      <c r="A8" s="8" t="s">
        <v>38</v>
      </c>
      <c r="B8" s="9">
        <v>33.28</v>
      </c>
      <c r="C8" s="9">
        <v>3.3</v>
      </c>
    </row>
    <row r="9" spans="1:3" x14ac:dyDescent="0.45">
      <c r="A9" s="8" t="s">
        <v>39</v>
      </c>
      <c r="B9" s="9">
        <v>20.03</v>
      </c>
      <c r="C9" s="9">
        <v>4.04</v>
      </c>
    </row>
    <row r="10" spans="1:3" x14ac:dyDescent="0.45">
      <c r="A10" s="8" t="s">
        <v>40</v>
      </c>
      <c r="B10" s="9">
        <v>32.880000000000003</v>
      </c>
      <c r="C10" s="9">
        <v>7.9</v>
      </c>
    </row>
    <row r="11" spans="1:3" x14ac:dyDescent="0.45">
      <c r="A11" s="7">
        <v>10013652</v>
      </c>
      <c r="B11" s="9">
        <v>159.37</v>
      </c>
      <c r="C11" s="9">
        <v>59.94</v>
      </c>
    </row>
    <row r="12" spans="1:3" x14ac:dyDescent="0.45">
      <c r="A12" s="8" t="s">
        <v>37</v>
      </c>
      <c r="B12" s="9">
        <v>28.529999999999998</v>
      </c>
      <c r="C12" s="9">
        <v>4.04</v>
      </c>
    </row>
    <row r="13" spans="1:3" x14ac:dyDescent="0.45">
      <c r="A13" s="8" t="s">
        <v>41</v>
      </c>
      <c r="B13" s="9">
        <v>28.490000000000002</v>
      </c>
      <c r="C13" s="9">
        <v>23</v>
      </c>
    </row>
    <row r="14" spans="1:3" x14ac:dyDescent="0.45">
      <c r="A14" s="8" t="s">
        <v>42</v>
      </c>
      <c r="B14" s="9">
        <v>13.82</v>
      </c>
      <c r="C14" s="9">
        <v>3.3</v>
      </c>
    </row>
    <row r="15" spans="1:3" x14ac:dyDescent="0.45">
      <c r="A15" s="8" t="s">
        <v>38</v>
      </c>
      <c r="B15" s="9">
        <v>33.28</v>
      </c>
      <c r="C15" s="9">
        <v>3.3</v>
      </c>
    </row>
    <row r="16" spans="1:3" x14ac:dyDescent="0.45">
      <c r="A16" s="8" t="s">
        <v>43</v>
      </c>
      <c r="B16" s="9">
        <v>14.29</v>
      </c>
      <c r="C16" s="9">
        <v>3.3</v>
      </c>
    </row>
    <row r="17" spans="1:3" x14ac:dyDescent="0.45">
      <c r="A17" s="8" t="s">
        <v>44</v>
      </c>
      <c r="B17" s="9">
        <v>40.96</v>
      </c>
      <c r="C17" s="9">
        <v>23</v>
      </c>
    </row>
    <row r="18" spans="1:3" x14ac:dyDescent="0.45">
      <c r="A18" s="7">
        <v>10013653</v>
      </c>
      <c r="B18" s="9">
        <v>152.76</v>
      </c>
      <c r="C18" s="9">
        <v>46.319999999999993</v>
      </c>
    </row>
    <row r="19" spans="1:3" x14ac:dyDescent="0.45">
      <c r="A19" s="8" t="s">
        <v>35</v>
      </c>
      <c r="B19" s="9">
        <v>27.89</v>
      </c>
      <c r="C19" s="9">
        <v>7.9</v>
      </c>
    </row>
    <row r="20" spans="1:3" x14ac:dyDescent="0.45">
      <c r="A20" s="8" t="s">
        <v>45</v>
      </c>
      <c r="B20" s="9">
        <v>33.99</v>
      </c>
      <c r="C20" s="9">
        <v>23</v>
      </c>
    </row>
    <row r="21" spans="1:3" x14ac:dyDescent="0.45">
      <c r="A21" s="8" t="s">
        <v>37</v>
      </c>
      <c r="B21" s="9">
        <v>28.529999999999998</v>
      </c>
      <c r="C21" s="9">
        <v>4.04</v>
      </c>
    </row>
    <row r="22" spans="1:3" x14ac:dyDescent="0.45">
      <c r="A22" s="8" t="s">
        <v>46</v>
      </c>
      <c r="B22" s="9">
        <v>20.03</v>
      </c>
      <c r="C22" s="9">
        <v>4.04</v>
      </c>
    </row>
    <row r="23" spans="1:3" x14ac:dyDescent="0.45">
      <c r="A23" s="8" t="s">
        <v>47</v>
      </c>
      <c r="B23" s="9">
        <v>42.319999999999993</v>
      </c>
      <c r="C23" s="9">
        <v>7.34</v>
      </c>
    </row>
    <row r="24" spans="1:3" x14ac:dyDescent="0.45">
      <c r="A24" s="7">
        <v>10013654</v>
      </c>
      <c r="B24" s="9">
        <v>107.27</v>
      </c>
      <c r="C24" s="9">
        <v>42.839999999999996</v>
      </c>
    </row>
    <row r="25" spans="1:3" x14ac:dyDescent="0.45">
      <c r="A25" s="8" t="s">
        <v>45</v>
      </c>
      <c r="B25" s="9">
        <v>37.78</v>
      </c>
      <c r="C25" s="9">
        <v>15.8</v>
      </c>
    </row>
    <row r="26" spans="1:3" x14ac:dyDescent="0.45">
      <c r="A26" s="8" t="s">
        <v>37</v>
      </c>
      <c r="B26" s="9">
        <v>47.489999999999995</v>
      </c>
      <c r="C26" s="9">
        <v>23</v>
      </c>
    </row>
    <row r="27" spans="1:3" x14ac:dyDescent="0.45">
      <c r="A27" s="8" t="s">
        <v>44</v>
      </c>
      <c r="B27" s="9">
        <v>22</v>
      </c>
      <c r="C27" s="9">
        <v>4.04</v>
      </c>
    </row>
    <row r="28" spans="1:3" x14ac:dyDescent="0.45">
      <c r="A28" s="7">
        <v>10013655</v>
      </c>
      <c r="B28" s="9">
        <v>37.880000000000003</v>
      </c>
      <c r="C28" s="9">
        <v>7.9</v>
      </c>
    </row>
    <row r="29" spans="1:3" x14ac:dyDescent="0.45">
      <c r="A29" s="8" t="s">
        <v>38</v>
      </c>
      <c r="B29" s="9">
        <v>37.880000000000003</v>
      </c>
      <c r="C29" s="9">
        <v>7.9</v>
      </c>
    </row>
    <row r="30" spans="1:3" x14ac:dyDescent="0.45">
      <c r="A30" s="7">
        <v>10013656</v>
      </c>
      <c r="B30" s="9">
        <v>92.87</v>
      </c>
      <c r="C30" s="9">
        <v>27.92</v>
      </c>
    </row>
    <row r="31" spans="1:3" x14ac:dyDescent="0.45">
      <c r="A31" s="8" t="s">
        <v>48</v>
      </c>
      <c r="B31" s="9">
        <v>40.78</v>
      </c>
      <c r="C31" s="9">
        <v>15.8</v>
      </c>
    </row>
    <row r="32" spans="1:3" x14ac:dyDescent="0.45">
      <c r="A32" s="8" t="s">
        <v>39</v>
      </c>
      <c r="B32" s="9">
        <v>40.06</v>
      </c>
      <c r="C32" s="9">
        <v>8.08</v>
      </c>
    </row>
    <row r="33" spans="1:3" x14ac:dyDescent="0.45">
      <c r="A33" s="8" t="s">
        <v>49</v>
      </c>
      <c r="B33" s="9">
        <v>12.030000000000001</v>
      </c>
      <c r="C33" s="9">
        <v>4.04</v>
      </c>
    </row>
    <row r="34" spans="1:3" x14ac:dyDescent="0.45">
      <c r="A34" s="7" t="s">
        <v>30</v>
      </c>
      <c r="B34" s="9"/>
      <c r="C34" s="9"/>
    </row>
    <row r="35" spans="1:3" x14ac:dyDescent="0.45">
      <c r="A35" s="8" t="s">
        <v>30</v>
      </c>
      <c r="B35" s="9"/>
      <c r="C35" s="9"/>
    </row>
    <row r="36" spans="1:3" x14ac:dyDescent="0.45">
      <c r="A36" s="7" t="s">
        <v>31</v>
      </c>
      <c r="B36" s="9">
        <v>741.25</v>
      </c>
      <c r="C36" s="9">
        <v>235.1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64E6-ED30-4301-AF01-E5BDF4D99C84}">
  <dimension ref="A1"/>
  <sheetViews>
    <sheetView workbookViewId="0">
      <selection activeCell="D6" sqref="D6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>
      <selection activeCell="F2" sqref="F2"/>
    </sheetView>
  </sheetViews>
  <sheetFormatPr defaultColWidth="8.796875" defaultRowHeight="14.25" x14ac:dyDescent="0.45"/>
  <cols>
    <col min="1" max="2" width="15.6640625" customWidth="1"/>
    <col min="3" max="3" width="17.6640625" customWidth="1"/>
    <col min="4" max="4" width="18.73046875" bestFit="1" customWidth="1"/>
    <col min="5" max="5" width="18.73046875" customWidth="1"/>
    <col min="6" max="7" width="15.6640625" customWidth="1"/>
    <col min="8" max="8" width="33.9296875" bestFit="1" customWidth="1"/>
    <col min="9" max="9" width="15.6640625" customWidth="1"/>
  </cols>
  <sheetData>
    <row r="1" spans="1:8" x14ac:dyDescent="0.45">
      <c r="A1" s="1" t="s">
        <v>9</v>
      </c>
      <c r="B1" s="1" t="s">
        <v>10</v>
      </c>
      <c r="C1" s="1" t="s">
        <v>11</v>
      </c>
      <c r="D1" s="1" t="s">
        <v>2</v>
      </c>
      <c r="E1" s="1" t="s">
        <v>1</v>
      </c>
      <c r="F1" s="1" t="s">
        <v>12</v>
      </c>
      <c r="G1" s="1" t="s">
        <v>33</v>
      </c>
      <c r="H1" s="1" t="s">
        <v>34</v>
      </c>
    </row>
    <row r="2" spans="1:8" ht="15.75" x14ac:dyDescent="0.5">
      <c r="A2" s="5">
        <v>10013651</v>
      </c>
      <c r="B2" s="5">
        <v>204</v>
      </c>
      <c r="C2" s="5" t="s">
        <v>6</v>
      </c>
      <c r="D2" s="4" t="str">
        <f>VLOOKUP(B2,'Product List'!$A$2:$C$18,2,FALSE)</f>
        <v>12"x18" Canvas Print</v>
      </c>
      <c r="E2" s="4">
        <f>VLOOKUP(B2,'Product List'!$A$2:$C$18,3,FALSE)</f>
        <v>25.49</v>
      </c>
      <c r="F2" s="4">
        <f>VLOOKUP(Orders!C2,'Product List'!$E$2:$F$5,2,FALSE)</f>
        <v>4.04</v>
      </c>
      <c r="G2" s="10">
        <f>SUM(E2:F2)</f>
        <v>29.529999999999998</v>
      </c>
      <c r="H2" t="str">
        <f>CONCATENATE(D2," (Product ID: ",B2,")")</f>
        <v>12"x18" Canvas Print (Product ID: 204)</v>
      </c>
    </row>
    <row r="3" spans="1:8" ht="15.75" x14ac:dyDescent="0.5">
      <c r="A3" s="5">
        <v>10013651</v>
      </c>
      <c r="B3" s="5">
        <v>201</v>
      </c>
      <c r="C3" s="5" t="s">
        <v>7</v>
      </c>
      <c r="D3" s="4" t="str">
        <f>VLOOKUP(B3,'Product List'!$A$2:$C$18,2,FALSE)</f>
        <v>Baseball Cap</v>
      </c>
      <c r="E3" s="4">
        <f>VLOOKUP(B3,'Product List'!$A$2:$C$18,3,FALSE)</f>
        <v>24.49</v>
      </c>
      <c r="F3" s="4">
        <f>VLOOKUP(Orders!C3,'Product List'!$E$2:$F$5,2,FALSE)</f>
        <v>7.9</v>
      </c>
      <c r="G3" s="10">
        <f t="shared" ref="G3:G29" si="0">SUM(E3:F3)</f>
        <v>32.39</v>
      </c>
      <c r="H3" t="str">
        <f t="shared" ref="H3:H29" si="1">CONCATENATE(D3," (Product ID: ",B3,")")</f>
        <v>Baseball Cap (Product ID: 201)</v>
      </c>
    </row>
    <row r="4" spans="1:8" ht="15.75" x14ac:dyDescent="0.5">
      <c r="A4" s="5">
        <v>10013651</v>
      </c>
      <c r="B4" s="5">
        <v>203</v>
      </c>
      <c r="C4" s="5" t="s">
        <v>8</v>
      </c>
      <c r="D4" s="4" t="str">
        <f>VLOOKUP(B4,'Product List'!$A$2:$C$18,2,FALSE)</f>
        <v>12" Square Canvas Print</v>
      </c>
      <c r="E4" s="4">
        <f>VLOOKUP(B4,'Product List'!$A$2:$C$18,3,FALSE)</f>
        <v>19.989999999999998</v>
      </c>
      <c r="F4" s="4">
        <f>VLOOKUP(Orders!C4,'Product List'!$E$2:$F$5,2,FALSE)</f>
        <v>23</v>
      </c>
      <c r="G4" s="10">
        <f t="shared" si="0"/>
        <v>42.989999999999995</v>
      </c>
      <c r="H4" t="str">
        <f t="shared" si="1"/>
        <v>12" Square Canvas Print (Product ID: 203)</v>
      </c>
    </row>
    <row r="5" spans="1:8" ht="15.75" x14ac:dyDescent="0.5">
      <c r="A5" s="5">
        <v>10013651</v>
      </c>
      <c r="B5" s="5">
        <v>103</v>
      </c>
      <c r="C5" s="5" t="s">
        <v>5</v>
      </c>
      <c r="D5" s="4" t="str">
        <f>VLOOKUP(B5,'Product List'!$A$2:$C$18,2,FALSE)</f>
        <v>Hoodie</v>
      </c>
      <c r="E5" s="4">
        <f>VLOOKUP(B5,'Product List'!$A$2:$C$18,3,FALSE)</f>
        <v>29.98</v>
      </c>
      <c r="F5" s="4">
        <f>VLOOKUP(Orders!C5,'Product List'!$E$2:$F$5,2,FALSE)</f>
        <v>3.3</v>
      </c>
      <c r="G5" s="10">
        <f t="shared" si="0"/>
        <v>33.28</v>
      </c>
      <c r="H5" t="str">
        <f t="shared" si="1"/>
        <v>Hoodie (Product ID: 103)</v>
      </c>
    </row>
    <row r="6" spans="1:8" ht="15.75" x14ac:dyDescent="0.5">
      <c r="A6" s="5">
        <v>10013651</v>
      </c>
      <c r="B6" s="5">
        <v>205</v>
      </c>
      <c r="C6" s="5" t="s">
        <v>6</v>
      </c>
      <c r="D6" s="4" t="str">
        <f>VLOOKUP(B6,'Product List'!$A$2:$C$18,2,FALSE)</f>
        <v>Socks</v>
      </c>
      <c r="E6" s="4">
        <f>VLOOKUP(B6,'Product List'!$A$2:$C$18,3,FALSE)</f>
        <v>15.99</v>
      </c>
      <c r="F6" s="4">
        <f>VLOOKUP(Orders!C6,'Product List'!$E$2:$F$5,2,FALSE)</f>
        <v>4.04</v>
      </c>
      <c r="G6" s="10">
        <f t="shared" si="0"/>
        <v>20.03</v>
      </c>
      <c r="H6" t="str">
        <f t="shared" si="1"/>
        <v>Socks (Product ID: 205)</v>
      </c>
    </row>
    <row r="7" spans="1:8" ht="15.75" x14ac:dyDescent="0.5">
      <c r="A7" s="5">
        <v>10013651</v>
      </c>
      <c r="B7" s="5">
        <v>102</v>
      </c>
      <c r="C7" s="5" t="s">
        <v>7</v>
      </c>
      <c r="D7" s="4" t="str">
        <f>VLOOKUP(B7,'Product List'!$A$2:$C$18,2,FALSE)</f>
        <v>Sweatshirt</v>
      </c>
      <c r="E7" s="4">
        <f>VLOOKUP(B7,'Product List'!$A$2:$C$18,3,FALSE)</f>
        <v>24.98</v>
      </c>
      <c r="F7" s="4">
        <f>VLOOKUP(Orders!C7,'Product List'!$E$2:$F$5,2,FALSE)</f>
        <v>7.9</v>
      </c>
      <c r="G7" s="10">
        <f t="shared" si="0"/>
        <v>32.880000000000003</v>
      </c>
      <c r="H7" t="str">
        <f t="shared" si="1"/>
        <v>Sweatshirt (Product ID: 102)</v>
      </c>
    </row>
    <row r="8" spans="1:8" ht="15.75" x14ac:dyDescent="0.5">
      <c r="A8" s="5">
        <v>10013652</v>
      </c>
      <c r="B8" s="5">
        <v>109</v>
      </c>
      <c r="C8" s="5" t="s">
        <v>5</v>
      </c>
      <c r="D8" s="4" t="str">
        <f>VLOOKUP(B8,'Product List'!$A$2:$C$18,2,FALSE)</f>
        <v>Holiday Ornament</v>
      </c>
      <c r="E8" s="4">
        <f>VLOOKUP(B8,'Product List'!$A$2:$C$18,3,FALSE)</f>
        <v>10.52</v>
      </c>
      <c r="F8" s="4">
        <f>VLOOKUP(Orders!C8,'Product List'!$E$2:$F$5,2,FALSE)</f>
        <v>3.3</v>
      </c>
      <c r="G8" s="10">
        <f t="shared" si="0"/>
        <v>13.82</v>
      </c>
      <c r="H8" t="str">
        <f t="shared" si="1"/>
        <v>Holiday Ornament (Product ID: 109)</v>
      </c>
    </row>
    <row r="9" spans="1:8" ht="15.75" x14ac:dyDescent="0.5">
      <c r="A9" s="5">
        <v>10013652</v>
      </c>
      <c r="B9" s="5">
        <v>101</v>
      </c>
      <c r="C9" s="5" t="s">
        <v>8</v>
      </c>
      <c r="D9" s="4" t="str">
        <f>VLOOKUP(B9,'Product List'!$A$2:$C$18,2,FALSE)</f>
        <v>T-shirt</v>
      </c>
      <c r="E9" s="4">
        <f>VLOOKUP(B9,'Product List'!$A$2:$C$18,3,FALSE)</f>
        <v>17.96</v>
      </c>
      <c r="F9" s="4">
        <f>VLOOKUP(Orders!C9,'Product List'!$E$2:$F$5,2,FALSE)</f>
        <v>23</v>
      </c>
      <c r="G9" s="10">
        <f t="shared" si="0"/>
        <v>40.96</v>
      </c>
      <c r="H9" t="str">
        <f t="shared" si="1"/>
        <v>T-shirt (Product ID: 101)</v>
      </c>
    </row>
    <row r="10" spans="1:8" ht="15.75" x14ac:dyDescent="0.5">
      <c r="A10" s="5">
        <v>10013652</v>
      </c>
      <c r="B10" s="5">
        <v>105</v>
      </c>
      <c r="C10" s="5" t="s">
        <v>5</v>
      </c>
      <c r="D10" s="4" t="str">
        <f>VLOOKUP(B10,'Product List'!$A$2:$C$18,2,FALSE)</f>
        <v>Tote Bag</v>
      </c>
      <c r="E10" s="4">
        <f>VLOOKUP(B10,'Product List'!$A$2:$C$18,3,FALSE)</f>
        <v>10.99</v>
      </c>
      <c r="F10" s="4">
        <f>VLOOKUP(Orders!C10,'Product List'!$E$2:$F$5,2,FALSE)</f>
        <v>3.3</v>
      </c>
      <c r="G10" s="10">
        <f t="shared" si="0"/>
        <v>14.29</v>
      </c>
      <c r="H10" t="str">
        <f t="shared" si="1"/>
        <v>Tote Bag (Product ID: 105)</v>
      </c>
    </row>
    <row r="11" spans="1:8" ht="15.75" x14ac:dyDescent="0.5">
      <c r="A11" s="5">
        <v>10013652</v>
      </c>
      <c r="B11" s="5">
        <v>201</v>
      </c>
      <c r="C11" s="5" t="s">
        <v>6</v>
      </c>
      <c r="D11" s="4" t="str">
        <f>VLOOKUP(B11,'Product List'!$A$2:$C$18,2,FALSE)</f>
        <v>Baseball Cap</v>
      </c>
      <c r="E11" s="4">
        <f>VLOOKUP(B11,'Product List'!$A$2:$C$18,3,FALSE)</f>
        <v>24.49</v>
      </c>
      <c r="F11" s="4">
        <f>VLOOKUP(Orders!C11,'Product List'!$E$2:$F$5,2,FALSE)</f>
        <v>4.04</v>
      </c>
      <c r="G11" s="10">
        <f t="shared" si="0"/>
        <v>28.529999999999998</v>
      </c>
      <c r="H11" t="str">
        <f t="shared" si="1"/>
        <v>Baseball Cap (Product ID: 201)</v>
      </c>
    </row>
    <row r="12" spans="1:8" ht="15.75" x14ac:dyDescent="0.5">
      <c r="A12" s="5">
        <v>10013652</v>
      </c>
      <c r="B12" s="5">
        <v>103</v>
      </c>
      <c r="C12" s="5" t="s">
        <v>5</v>
      </c>
      <c r="D12" s="4" t="str">
        <f>VLOOKUP(B12,'Product List'!$A$2:$C$18,2,FALSE)</f>
        <v>Hoodie</v>
      </c>
      <c r="E12" s="4">
        <f>VLOOKUP(B12,'Product List'!$A$2:$C$18,3,FALSE)</f>
        <v>29.98</v>
      </c>
      <c r="F12" s="4">
        <f>VLOOKUP(Orders!C12,'Product List'!$E$2:$F$5,2,FALSE)</f>
        <v>3.3</v>
      </c>
      <c r="G12" s="10">
        <f t="shared" si="0"/>
        <v>33.28</v>
      </c>
      <c r="H12" t="str">
        <f t="shared" si="1"/>
        <v>Hoodie (Product ID: 103)</v>
      </c>
    </row>
    <row r="13" spans="1:8" ht="15.75" x14ac:dyDescent="0.5">
      <c r="A13" s="5">
        <v>10013652</v>
      </c>
      <c r="B13" s="5">
        <v>107</v>
      </c>
      <c r="C13" s="5" t="s">
        <v>8</v>
      </c>
      <c r="D13" s="4" t="str">
        <f>VLOOKUP(B13,'Product List'!$A$2:$C$18,2,FALSE)</f>
        <v>Enamel Pin</v>
      </c>
      <c r="E13" s="4">
        <f>VLOOKUP(B13,'Product List'!$A$2:$C$18,3,FALSE)</f>
        <v>5.49</v>
      </c>
      <c r="F13" s="4">
        <f>VLOOKUP(Orders!C13,'Product List'!$E$2:$F$5,2,FALSE)</f>
        <v>23</v>
      </c>
      <c r="G13" s="10">
        <f t="shared" si="0"/>
        <v>28.490000000000002</v>
      </c>
      <c r="H13" t="str">
        <f t="shared" si="1"/>
        <v>Enamel Pin (Product ID: 107)</v>
      </c>
    </row>
    <row r="14" spans="1:8" ht="15.75" x14ac:dyDescent="0.5">
      <c r="A14" s="5">
        <v>10013653</v>
      </c>
      <c r="B14" s="5">
        <v>203</v>
      </c>
      <c r="C14" s="5" t="s">
        <v>7</v>
      </c>
      <c r="D14" s="4" t="str">
        <f>VLOOKUP(B14,'Product List'!$A$2:$C$18,2,FALSE)</f>
        <v>12" Square Canvas Print</v>
      </c>
      <c r="E14" s="4">
        <f>VLOOKUP(B14,'Product List'!$A$2:$C$18,3,FALSE)</f>
        <v>19.989999999999998</v>
      </c>
      <c r="F14" s="4">
        <f>VLOOKUP(Orders!C14,'Product List'!$E$2:$F$5,2,FALSE)</f>
        <v>7.9</v>
      </c>
      <c r="G14" s="10">
        <f t="shared" si="0"/>
        <v>27.89</v>
      </c>
      <c r="H14" t="str">
        <f t="shared" si="1"/>
        <v>12" Square Canvas Print (Product ID: 203)</v>
      </c>
    </row>
    <row r="15" spans="1:8" ht="15.75" x14ac:dyDescent="0.5">
      <c r="A15" s="5">
        <v>10013653</v>
      </c>
      <c r="B15" s="5">
        <v>201</v>
      </c>
      <c r="C15" s="5" t="s">
        <v>6</v>
      </c>
      <c r="D15" s="4" t="str">
        <f>VLOOKUP(B15,'Product List'!$A$2:$C$18,2,FALSE)</f>
        <v>Baseball Cap</v>
      </c>
      <c r="E15" s="4">
        <f>VLOOKUP(B15,'Product List'!$A$2:$C$18,3,FALSE)</f>
        <v>24.49</v>
      </c>
      <c r="F15" s="4">
        <f>VLOOKUP(Orders!C15,'Product List'!$E$2:$F$5,2,FALSE)</f>
        <v>4.04</v>
      </c>
      <c r="G15" s="10">
        <f t="shared" si="0"/>
        <v>28.529999999999998</v>
      </c>
      <c r="H15" t="str">
        <f t="shared" si="1"/>
        <v>Baseball Cap (Product ID: 201)</v>
      </c>
    </row>
    <row r="16" spans="1:8" ht="15.75" x14ac:dyDescent="0.5">
      <c r="A16" s="5">
        <v>10013653</v>
      </c>
      <c r="B16" s="5">
        <v>206</v>
      </c>
      <c r="C16" s="5" t="s">
        <v>8</v>
      </c>
      <c r="D16" s="4" t="str">
        <f>VLOOKUP(B16,'Product List'!$A$2:$C$18,2,FALSE)</f>
        <v>Bandana</v>
      </c>
      <c r="E16" s="4">
        <f>VLOOKUP(B16,'Product List'!$A$2:$C$18,3,FALSE)</f>
        <v>10.99</v>
      </c>
      <c r="F16" s="4">
        <f>VLOOKUP(Orders!C16,'Product List'!$E$2:$F$5,2,FALSE)</f>
        <v>23</v>
      </c>
      <c r="G16" s="10">
        <f t="shared" si="0"/>
        <v>33.99</v>
      </c>
      <c r="H16" t="str">
        <f t="shared" si="1"/>
        <v>Bandana (Product ID: 206)</v>
      </c>
    </row>
    <row r="17" spans="1:8" ht="15.75" x14ac:dyDescent="0.5">
      <c r="A17" s="5">
        <v>10013653</v>
      </c>
      <c r="B17" s="5">
        <v>104</v>
      </c>
      <c r="C17" s="5" t="s">
        <v>6</v>
      </c>
      <c r="D17" s="4" t="str">
        <f>VLOOKUP(B17,'Product List'!$A$2:$C$18,2,FALSE)</f>
        <v>Coffee Mug</v>
      </c>
      <c r="E17" s="4">
        <f>VLOOKUP(B17,'Product List'!$A$2:$C$18,3,FALSE)</f>
        <v>15.99</v>
      </c>
      <c r="F17" s="4">
        <f>VLOOKUP(Orders!C17,'Product List'!$E$2:$F$5,2,FALSE)</f>
        <v>4.04</v>
      </c>
      <c r="G17" s="10">
        <f t="shared" si="0"/>
        <v>20.03</v>
      </c>
      <c r="H17" t="str">
        <f t="shared" si="1"/>
        <v>Coffee Mug (Product ID: 104)</v>
      </c>
    </row>
    <row r="18" spans="1:8" ht="15.75" x14ac:dyDescent="0.5">
      <c r="A18" s="5">
        <v>10013653</v>
      </c>
      <c r="B18" s="5">
        <v>202</v>
      </c>
      <c r="C18" s="5" t="s">
        <v>6</v>
      </c>
      <c r="D18" s="4" t="str">
        <f>VLOOKUP(B18,'Product List'!$A$2:$C$18,2,FALSE)</f>
        <v>Thermos</v>
      </c>
      <c r="E18" s="4">
        <f>VLOOKUP(B18,'Product List'!$A$2:$C$18,3,FALSE)</f>
        <v>17.489999999999998</v>
      </c>
      <c r="F18" s="4">
        <f>VLOOKUP(Orders!C18,'Product List'!$E$2:$F$5,2,FALSE)</f>
        <v>4.04</v>
      </c>
      <c r="G18" s="10">
        <f t="shared" si="0"/>
        <v>21.529999999999998</v>
      </c>
      <c r="H18" t="str">
        <f t="shared" si="1"/>
        <v>Thermos (Product ID: 202)</v>
      </c>
    </row>
    <row r="19" spans="1:8" ht="15.75" x14ac:dyDescent="0.5">
      <c r="A19" s="5">
        <v>10013653</v>
      </c>
      <c r="B19" s="5">
        <v>202</v>
      </c>
      <c r="C19" s="5" t="s">
        <v>5</v>
      </c>
      <c r="D19" s="4" t="str">
        <f>VLOOKUP(B19,'Product List'!$A$2:$C$18,2,FALSE)</f>
        <v>Thermos</v>
      </c>
      <c r="E19" s="4">
        <f>VLOOKUP(B19,'Product List'!$A$2:$C$18,3,FALSE)</f>
        <v>17.489999999999998</v>
      </c>
      <c r="F19" s="4">
        <f>VLOOKUP(Orders!C19,'Product List'!$E$2:$F$5,2,FALSE)</f>
        <v>3.3</v>
      </c>
      <c r="G19" s="10">
        <f t="shared" si="0"/>
        <v>20.79</v>
      </c>
      <c r="H19" t="str">
        <f t="shared" si="1"/>
        <v>Thermos (Product ID: 202)</v>
      </c>
    </row>
    <row r="20" spans="1:8" ht="15.75" x14ac:dyDescent="0.5">
      <c r="A20" s="5">
        <v>10013654</v>
      </c>
      <c r="B20" s="5">
        <v>206</v>
      </c>
      <c r="C20" s="5" t="s">
        <v>7</v>
      </c>
      <c r="D20" s="4" t="str">
        <f>VLOOKUP(B20,'Product List'!$A$2:$C$18,2,FALSE)</f>
        <v>Bandana</v>
      </c>
      <c r="E20" s="4">
        <f>VLOOKUP(B20,'Product List'!$A$2:$C$18,3,FALSE)</f>
        <v>10.99</v>
      </c>
      <c r="F20" s="4">
        <f>VLOOKUP(Orders!C20,'Product List'!$E$2:$F$5,2,FALSE)</f>
        <v>7.9</v>
      </c>
      <c r="G20" s="10">
        <f t="shared" si="0"/>
        <v>18.89</v>
      </c>
      <c r="H20" t="str">
        <f t="shared" si="1"/>
        <v>Bandana (Product ID: 206)</v>
      </c>
    </row>
    <row r="21" spans="1:8" ht="15.75" x14ac:dyDescent="0.5">
      <c r="A21" s="5">
        <v>10013654</v>
      </c>
      <c r="B21" s="5">
        <v>201</v>
      </c>
      <c r="C21" s="5" t="s">
        <v>8</v>
      </c>
      <c r="D21" s="4" t="str">
        <f>VLOOKUP(B21,'Product List'!$A$2:$C$18,2,FALSE)</f>
        <v>Baseball Cap</v>
      </c>
      <c r="E21" s="4">
        <f>VLOOKUP(B21,'Product List'!$A$2:$C$18,3,FALSE)</f>
        <v>24.49</v>
      </c>
      <c r="F21" s="4">
        <f>VLOOKUP(Orders!C21,'Product List'!$E$2:$F$5,2,FALSE)</f>
        <v>23</v>
      </c>
      <c r="G21" s="10">
        <f t="shared" si="0"/>
        <v>47.489999999999995</v>
      </c>
      <c r="H21" t="str">
        <f t="shared" si="1"/>
        <v>Baseball Cap (Product ID: 201)</v>
      </c>
    </row>
    <row r="22" spans="1:8" ht="15.75" x14ac:dyDescent="0.5">
      <c r="A22" s="5">
        <v>10013654</v>
      </c>
      <c r="B22" s="5">
        <v>206</v>
      </c>
      <c r="C22" s="5" t="s">
        <v>7</v>
      </c>
      <c r="D22" s="4" t="str">
        <f>VLOOKUP(B22,'Product List'!$A$2:$C$18,2,FALSE)</f>
        <v>Bandana</v>
      </c>
      <c r="E22" s="4">
        <f>VLOOKUP(B22,'Product List'!$A$2:$C$18,3,FALSE)</f>
        <v>10.99</v>
      </c>
      <c r="F22" s="4">
        <f>VLOOKUP(Orders!C22,'Product List'!$E$2:$F$5,2,FALSE)</f>
        <v>7.9</v>
      </c>
      <c r="G22" s="10">
        <f t="shared" si="0"/>
        <v>18.89</v>
      </c>
      <c r="H22" t="str">
        <f t="shared" si="1"/>
        <v>Bandana (Product ID: 206)</v>
      </c>
    </row>
    <row r="23" spans="1:8" ht="15.75" x14ac:dyDescent="0.5">
      <c r="A23" s="5">
        <v>10013654</v>
      </c>
      <c r="B23" s="5">
        <v>101</v>
      </c>
      <c r="C23" s="5" t="s">
        <v>6</v>
      </c>
      <c r="D23" s="4" t="str">
        <f>VLOOKUP(B23,'Product List'!$A$2:$C$18,2,FALSE)</f>
        <v>T-shirt</v>
      </c>
      <c r="E23" s="4">
        <f>VLOOKUP(B23,'Product List'!$A$2:$C$18,3,FALSE)</f>
        <v>17.96</v>
      </c>
      <c r="F23" s="4">
        <f>VLOOKUP(Orders!C23,'Product List'!$E$2:$F$5,2,FALSE)</f>
        <v>4.04</v>
      </c>
      <c r="G23" s="10">
        <f t="shared" si="0"/>
        <v>22</v>
      </c>
      <c r="H23" t="str">
        <f t="shared" si="1"/>
        <v>T-shirt (Product ID: 101)</v>
      </c>
    </row>
    <row r="24" spans="1:8" ht="15.75" x14ac:dyDescent="0.5">
      <c r="A24" s="5">
        <v>10013655</v>
      </c>
      <c r="B24" s="5">
        <v>103</v>
      </c>
      <c r="C24" s="5" t="s">
        <v>7</v>
      </c>
      <c r="D24" s="4" t="str">
        <f>VLOOKUP(B24,'Product List'!$A$2:$C$18,2,FALSE)</f>
        <v>Hoodie</v>
      </c>
      <c r="E24" s="4">
        <f>VLOOKUP(B24,'Product List'!$A$2:$C$18,3,FALSE)</f>
        <v>29.98</v>
      </c>
      <c r="F24" s="4">
        <f>VLOOKUP(Orders!C24,'Product List'!$E$2:$F$5,2,FALSE)</f>
        <v>7.9</v>
      </c>
      <c r="G24" s="10">
        <f t="shared" si="0"/>
        <v>37.880000000000003</v>
      </c>
      <c r="H24" t="str">
        <f t="shared" si="1"/>
        <v>Hoodie (Product ID: 103)</v>
      </c>
    </row>
    <row r="25" spans="1:8" ht="15.75" x14ac:dyDescent="0.5">
      <c r="A25" s="5">
        <v>10013656</v>
      </c>
      <c r="B25" s="5">
        <v>200</v>
      </c>
      <c r="C25" s="5" t="s">
        <v>7</v>
      </c>
      <c r="D25" s="4" t="str">
        <f>VLOOKUP(B25,'Product List'!$A$2:$C$18,2,FALSE)</f>
        <v>Face Mask</v>
      </c>
      <c r="E25" s="4">
        <f>VLOOKUP(B25,'Product List'!$A$2:$C$18,3,FALSE)</f>
        <v>12.49</v>
      </c>
      <c r="F25" s="4">
        <f>VLOOKUP(Orders!C25,'Product List'!$E$2:$F$5,2,FALSE)</f>
        <v>7.9</v>
      </c>
      <c r="G25" s="10">
        <f t="shared" si="0"/>
        <v>20.39</v>
      </c>
      <c r="H25" t="str">
        <f t="shared" si="1"/>
        <v>Face Mask (Product ID: 200)</v>
      </c>
    </row>
    <row r="26" spans="1:8" ht="15.75" x14ac:dyDescent="0.5">
      <c r="A26" s="5">
        <v>10013656</v>
      </c>
      <c r="B26" s="5">
        <v>205</v>
      </c>
      <c r="C26" s="5" t="s">
        <v>6</v>
      </c>
      <c r="D26" s="4" t="str">
        <f>VLOOKUP(B26,'Product List'!$A$2:$C$18,2,FALSE)</f>
        <v>Socks</v>
      </c>
      <c r="E26" s="4">
        <f>VLOOKUP(B26,'Product List'!$A$2:$C$18,3,FALSE)</f>
        <v>15.99</v>
      </c>
      <c r="F26" s="4">
        <f>VLOOKUP(Orders!C26,'Product List'!$E$2:$F$5,2,FALSE)</f>
        <v>4.04</v>
      </c>
      <c r="G26" s="10">
        <f t="shared" si="0"/>
        <v>20.03</v>
      </c>
      <c r="H26" t="str">
        <f t="shared" si="1"/>
        <v>Socks (Product ID: 205)</v>
      </c>
    </row>
    <row r="27" spans="1:8" ht="15.75" x14ac:dyDescent="0.5">
      <c r="A27" s="5">
        <v>10013656</v>
      </c>
      <c r="B27" s="5">
        <v>200</v>
      </c>
      <c r="C27" s="5" t="s">
        <v>7</v>
      </c>
      <c r="D27" s="4" t="str">
        <f>VLOOKUP(B27,'Product List'!$A$2:$C$18,2,FALSE)</f>
        <v>Face Mask</v>
      </c>
      <c r="E27" s="4">
        <f>VLOOKUP(B27,'Product List'!$A$2:$C$18,3,FALSE)</f>
        <v>12.49</v>
      </c>
      <c r="F27" s="4">
        <f>VLOOKUP(Orders!C27,'Product List'!$E$2:$F$5,2,FALSE)</f>
        <v>7.9</v>
      </c>
      <c r="G27" s="10">
        <f t="shared" si="0"/>
        <v>20.39</v>
      </c>
      <c r="H27" t="str">
        <f t="shared" si="1"/>
        <v>Face Mask (Product ID: 200)</v>
      </c>
    </row>
    <row r="28" spans="1:8" ht="15.75" x14ac:dyDescent="0.5">
      <c r="A28" s="5">
        <v>10013656</v>
      </c>
      <c r="B28" s="5">
        <v>106</v>
      </c>
      <c r="C28" s="5" t="s">
        <v>6</v>
      </c>
      <c r="D28" s="4" t="str">
        <f>VLOOKUP(B28,'Product List'!$A$2:$C$18,2,FALSE)</f>
        <v>Sticker Sheet</v>
      </c>
      <c r="E28" s="4">
        <f>VLOOKUP(B28,'Product List'!$A$2:$C$18,3,FALSE)</f>
        <v>7.99</v>
      </c>
      <c r="F28" s="4">
        <f>VLOOKUP(Orders!C28,'Product List'!$E$2:$F$5,2,FALSE)</f>
        <v>4.04</v>
      </c>
      <c r="G28" s="10">
        <f t="shared" si="0"/>
        <v>12.030000000000001</v>
      </c>
      <c r="H28" t="str">
        <f t="shared" si="1"/>
        <v>Sticker Sheet (Product ID: 106)</v>
      </c>
    </row>
    <row r="29" spans="1:8" ht="15.75" x14ac:dyDescent="0.5">
      <c r="A29" s="5">
        <v>10013656</v>
      </c>
      <c r="B29" s="5">
        <v>205</v>
      </c>
      <c r="C29" s="5" t="s">
        <v>6</v>
      </c>
      <c r="D29" s="4" t="str">
        <f>VLOOKUP(B29,'Product List'!$A$2:$C$18,2,FALSE)</f>
        <v>Socks</v>
      </c>
      <c r="E29" s="4">
        <f>VLOOKUP(B29,'Product List'!$A$2:$C$18,3,FALSE)</f>
        <v>15.99</v>
      </c>
      <c r="F29" s="4">
        <f>VLOOKUP(Orders!C29,'Product List'!$E$2:$F$5,2,FALSE)</f>
        <v>4.04</v>
      </c>
      <c r="G29" s="10">
        <f t="shared" si="0"/>
        <v>20.03</v>
      </c>
      <c r="H29" t="str">
        <f t="shared" si="1"/>
        <v>Socks (Product ID: 205)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Pivot</vt:lpstr>
      <vt:lpstr>Top 10 Product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Bijoyeta Kayal</cp:lastModifiedBy>
  <dcterms:created xsi:type="dcterms:W3CDTF">2017-06-08T18:33:19Z</dcterms:created>
  <dcterms:modified xsi:type="dcterms:W3CDTF">2023-03-02T08:03:35Z</dcterms:modified>
  <cp:category/>
</cp:coreProperties>
</file>