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nd\Documents\B_Pump, CGM,  Phone, Looping\Looping\autoISF_UAMcodechanges\13_autoISF_3.0\HCL book\"/>
    </mc:Choice>
  </mc:AlternateContent>
  <bookViews>
    <workbookView xWindow="0" yWindow="0" windowWidth="11445" windowHeight="96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D8" i="1"/>
  <c r="D9" i="1" s="1"/>
  <c r="C7" i="1"/>
  <c r="C8" i="1"/>
  <c r="C9" i="1" s="1"/>
  <c r="B8" i="1"/>
  <c r="B7" i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B9" i="1"/>
  <c r="J7" i="1"/>
  <c r="I7" i="1"/>
  <c r="H7" i="1"/>
  <c r="G7" i="1"/>
  <c r="F7" i="1"/>
  <c r="E7" i="1"/>
</calcChain>
</file>

<file path=xl/comments1.xml><?xml version="1.0" encoding="utf-8"?>
<comments xmlns="http://schemas.openxmlformats.org/spreadsheetml/2006/main">
  <authors>
    <author>Bernd</author>
  </authors>
  <commentList>
    <comment ref="K14" authorId="0" shapeId="0">
      <text>
        <r>
          <rPr>
            <b/>
            <sz val="9"/>
            <color indexed="81"/>
            <rFont val="Segoe UI"/>
            <family val="2"/>
          </rPr>
          <t>just don't use / be careful with Autotune / Autosens  , on that data basis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<sst xmlns="http://schemas.openxmlformats.org/spreadsheetml/2006/main" count="37" uniqueCount="37">
  <si>
    <t>ISF</t>
  </si>
  <si>
    <t>Minimum Carbs Absorbed Every 5 Minutes</t>
  </si>
  <si>
    <t>Minimum Carbs Absorbed Per Hour</t>
  </si>
  <si>
    <t>Notes: oref(1) Carbs Absorbed Code</t>
  </si>
  <si>
    <t>// if bgTime is more recent than mealTime</t>
  </si>
  <si>
    <t>if(bgTime &gt; mealTime) {</t>
  </si>
  <si>
    <t>// figure out how many carbs that represents</t>
  </si>
  <si>
    <t>// if currentDeviation is &gt; 2 * min_5m_carbimpact, assume currentDeviation/2 worth of carbs were absorbed</t>
  </si>
  <si>
    <t>// but always assume at least profile.min_5m_carbimpact (3mg/dL/5m by default) absorption</t>
  </si>
  <si>
    <t>var ci = Math.max(deviation, currentDeviation/2, profile.min_5m_carbimpact);</t>
  </si>
  <si>
    <t>// and add that to the running total carbsAbsorbed</t>
  </si>
  <si>
    <t>//console.error("carbsAbsorbed:",carbsAbsorbed,"absorbed:",absorbed,"bgTime:",bgTime,"BG:",bucketed_data[i].glucose)</t>
  </si>
  <si>
    <t>carbsAbsorbed += absorbed;</t>
  </si>
  <si>
    <t>Ex. #1</t>
  </si>
  <si>
    <t>Ex #2</t>
  </si>
  <si>
    <t xml:space="preserve"> Ex #3</t>
  </si>
  <si>
    <t>Ex #4</t>
  </si>
  <si>
    <t>Ex #5</t>
  </si>
  <si>
    <t>Ex #6</t>
  </si>
  <si>
    <r>
      <t xml:space="preserve">IC </t>
    </r>
    <r>
      <rPr>
        <sz val="10"/>
        <color theme="1"/>
        <rFont val="Arial"/>
        <family val="2"/>
      </rPr>
      <t>(Carb Ratio)</t>
    </r>
  </si>
  <si>
    <t>min_5m_carb_impact</t>
  </si>
  <si>
    <r>
      <rPr>
        <b/>
        <i/>
        <sz val="10"/>
        <color theme="1"/>
        <rFont val="Arial"/>
        <family val="2"/>
      </rPr>
      <t>=&gt; calculated</t>
    </r>
    <r>
      <rPr>
        <b/>
        <sz val="10"/>
        <color theme="1"/>
        <rFont val="Arial"/>
        <family val="2"/>
      </rPr>
      <t>: Carb Sensitivty Factor</t>
    </r>
  </si>
  <si>
    <r>
      <t xml:space="preserve">Note: The </t>
    </r>
    <r>
      <rPr>
        <b/>
        <sz val="10"/>
        <color theme="1"/>
        <rFont val="Arial"/>
        <family val="2"/>
      </rPr>
      <t>maximum absorbed/hour</t>
    </r>
    <r>
      <rPr>
        <sz val="10"/>
        <color theme="1"/>
        <rFont val="Arial"/>
        <family val="2"/>
      </rPr>
      <t xml:space="preserve"> is usually set at </t>
    </r>
    <r>
      <rPr>
        <b/>
        <sz val="10"/>
        <color theme="1"/>
        <rFont val="Arial"/>
        <family val="2"/>
      </rPr>
      <t>30</t>
    </r>
    <r>
      <rPr>
        <sz val="10"/>
        <color theme="1"/>
        <rFont val="Arial"/>
        <family val="2"/>
      </rPr>
      <t xml:space="preserve"> g/h, see: https://github.com/danamlewis/artificialpancreasbook/blob/master/8.-tips-and-tricks-for-real-life-with-an-aps.md#heres-the-detailed-explanation-of-what-we-learned </t>
    </r>
  </si>
  <si>
    <r>
      <t xml:space="preserve">  Default  Example </t>
    </r>
    <r>
      <rPr>
        <b/>
        <sz val="10"/>
        <color theme="1" tint="0.499984740745262"/>
        <rFont val="Arial"/>
        <family val="2"/>
        <scheme val="minor"/>
      </rPr>
      <t>*)</t>
    </r>
  </si>
  <si>
    <t>var absorbed = ci * profile.IC /ISF;</t>
  </si>
  <si>
    <t xml:space="preserve">The oref loops calculate carb absorption (delta cob, every 5 minutes)  from bg delta and iob delta (using ISF and IC) </t>
  </si>
  <si>
    <t xml:space="preserve">If the result violates the corridor (min. … max. carbs absorbed), then sensitivity is "blamed" (is floated away from 100% until max or min carb absorption can be reflected) </t>
  </si>
  <si>
    <t>If that happens often (in AAPS it cabn be recognized by orange dots on the cob curve) then consider changing your min_5m_CI … but only after verifying that your IC and ISF are set right).</t>
  </si>
  <si>
    <r>
      <rPr>
        <b/>
        <sz val="10"/>
        <color theme="1"/>
        <rFont val="Arial"/>
        <family val="2"/>
      </rPr>
      <t>With UAM</t>
    </r>
    <r>
      <rPr>
        <sz val="10"/>
        <color theme="1"/>
        <rFont val="Arial"/>
        <family val="2"/>
      </rPr>
      <t xml:space="preserve"> setting and no (or only very rough) carb inputs made, the oref algo calculates carb decay as "carb deviation" (or as a combination of decay and deviations)… all of which you </t>
    </r>
    <r>
      <rPr>
        <b/>
        <sz val="10"/>
        <color theme="1"/>
        <rFont val="Arial"/>
        <family val="2"/>
      </rPr>
      <t>can just ignore</t>
    </r>
    <r>
      <rPr>
        <sz val="10"/>
        <color theme="1"/>
        <rFont val="Arial"/>
        <family val="2"/>
      </rPr>
      <t xml:space="preserve"> </t>
    </r>
  </si>
  <si>
    <t>Small kid, adjustment of min_5m_CI such that carbs abs down to 6 g/h is accomodated</t>
  </si>
  <si>
    <t>My current  data</t>
  </si>
  <si>
    <t>My consid-ered change</t>
  </si>
  <si>
    <t>AAPS user (TDD~37U) exploring slightly lower min_5m_CI to "force" carb abs. near 30 g/h (for UAM deviations in FullCL)</t>
  </si>
  <si>
    <r>
      <t xml:space="preserve">Enter </t>
    </r>
    <r>
      <rPr>
        <b/>
        <sz val="10"/>
        <color rgb="FF000000"/>
        <rFont val="Arial"/>
        <family val="2"/>
        <scheme val="minor"/>
      </rPr>
      <t>your profile</t>
    </r>
    <r>
      <rPr>
        <sz val="10"/>
        <color rgb="FF000000"/>
        <rFont val="Arial"/>
        <family val="2"/>
        <scheme val="minor"/>
      </rPr>
      <t xml:space="preserve"> data in C3…C5; then explore in column D what you might change</t>
    </r>
  </si>
  <si>
    <r>
      <t xml:space="preserve">AAPS/iAPS calculates your carb absorption based on consumed insulin, and delta bg (in the last 5 minutes): After meals, your ISF will always suggest a stronger decline of bg than observed. </t>
    </r>
    <r>
      <rPr>
        <sz val="10"/>
        <color rgb="FF000000"/>
        <rFont val="Arial"/>
        <scheme val="minor"/>
      </rPr>
      <t xml:space="preserve"> -&gt; The difference has to come from carbs, so it can be calculated, how many g of carb were digested. With your set min_5m_CI and the max carb absorption (set default to 30g/h) you give your oref loop a reasonable "corridor". Whenever this is violated, the loop can conclude that your temp. insulin sensitivity is altered (-&gt; Autosens). 
</t>
    </r>
  </si>
  <si>
    <t>iAPS user Kmac                                   (examples given by orig.author; see note @ line 16)</t>
  </si>
  <si>
    <t>*) sheet based on: based on:  Kmac, discord Jan2024.  Note: The very high min_5m_CI (col. E,F) might be balancing a false too high ISF or false too low IC - Always make sure your profile is set right!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</si>
</sst>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rgb="FF999999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 tint="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rgb="FF000000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2" xfId="0" applyFont="1" applyBorder="1" applyAlignment="1"/>
    <xf numFmtId="2" fontId="1" fillId="0" borderId="3" xfId="0" applyNumberFormat="1" applyFont="1" applyBorder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/>
    <xf numFmtId="0" fontId="7" fillId="0" borderId="0" xfId="0" applyFont="1" applyAlignment="1"/>
    <xf numFmtId="0" fontId="7" fillId="0" borderId="0" xfId="0" quotePrefix="1" applyFont="1" applyAlignment="1"/>
    <xf numFmtId="0" fontId="9" fillId="0" borderId="0" xfId="0" applyFont="1" applyAlignment="1"/>
    <xf numFmtId="0" fontId="6" fillId="0" borderId="0" xfId="0" applyFont="1" applyFill="1" applyBorder="1" applyAlignment="1"/>
    <xf numFmtId="0" fontId="10" fillId="0" borderId="0" xfId="0" applyFont="1" applyAlignment="1">
      <alignment horizontal="center" wrapText="1"/>
    </xf>
    <xf numFmtId="0" fontId="12" fillId="0" borderId="0" xfId="0" applyFont="1" applyAlignment="1"/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28"/>
  <sheetViews>
    <sheetView tabSelected="1" workbookViewId="0">
      <selection activeCell="C4" sqref="C4"/>
    </sheetView>
  </sheetViews>
  <sheetFormatPr baseColWidth="10" defaultColWidth="12.5703125" defaultRowHeight="15.75" customHeight="1" x14ac:dyDescent="0.2"/>
  <cols>
    <col min="1" max="1" width="38.28515625" customWidth="1"/>
    <col min="2" max="4" width="13.140625" customWidth="1"/>
  </cols>
  <sheetData>
    <row r="1" spans="1:13" ht="58.5" customHeight="1" x14ac:dyDescent="0.2">
      <c r="A1" s="21" t="s">
        <v>34</v>
      </c>
      <c r="B1" s="20"/>
      <c r="C1" s="20"/>
      <c r="D1" s="20"/>
      <c r="E1" s="20"/>
      <c r="F1" s="20"/>
      <c r="G1" s="20"/>
      <c r="H1" s="20"/>
      <c r="I1" s="20"/>
      <c r="J1" s="20"/>
    </row>
    <row r="2" spans="1:13" ht="64.5" customHeight="1" x14ac:dyDescent="0.2">
      <c r="C2" s="21" t="s">
        <v>33</v>
      </c>
      <c r="D2" s="20"/>
      <c r="E2" s="21" t="s">
        <v>35</v>
      </c>
      <c r="F2" s="20"/>
      <c r="G2" s="21" t="s">
        <v>32</v>
      </c>
      <c r="H2" s="20"/>
      <c r="I2" s="21" t="s">
        <v>29</v>
      </c>
      <c r="J2" s="20"/>
    </row>
    <row r="3" spans="1:13" ht="25.5" customHeight="1" x14ac:dyDescent="0.2">
      <c r="A3" s="1"/>
      <c r="B3" s="18" t="s">
        <v>23</v>
      </c>
      <c r="C3" s="18" t="s">
        <v>30</v>
      </c>
      <c r="D3" s="18" t="s">
        <v>31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</row>
    <row r="4" spans="1:13" ht="12.75" x14ac:dyDescent="0.2">
      <c r="A4" s="14" t="s">
        <v>20</v>
      </c>
      <c r="B4" s="4">
        <v>8</v>
      </c>
      <c r="C4" s="4"/>
      <c r="D4" s="4"/>
      <c r="E4" s="4">
        <v>18</v>
      </c>
      <c r="F4" s="4">
        <v>18</v>
      </c>
      <c r="G4" s="4">
        <v>8</v>
      </c>
      <c r="H4" s="4">
        <v>7</v>
      </c>
      <c r="I4" s="4">
        <v>8</v>
      </c>
      <c r="J4" s="4">
        <v>6</v>
      </c>
    </row>
    <row r="5" spans="1:13" ht="12.75" x14ac:dyDescent="0.2">
      <c r="A5" s="3" t="s">
        <v>0</v>
      </c>
      <c r="B5" s="5">
        <v>92</v>
      </c>
      <c r="C5" s="5"/>
      <c r="D5" s="5"/>
      <c r="E5" s="5">
        <v>72</v>
      </c>
      <c r="F5" s="5">
        <v>72</v>
      </c>
      <c r="G5" s="5">
        <v>36</v>
      </c>
      <c r="H5" s="5">
        <v>24</v>
      </c>
      <c r="I5" s="5">
        <v>240</v>
      </c>
      <c r="J5" s="5">
        <v>240</v>
      </c>
    </row>
    <row r="6" spans="1:13" ht="12.75" x14ac:dyDescent="0.2">
      <c r="A6" s="13" t="s">
        <v>19</v>
      </c>
      <c r="B6" s="6">
        <v>23</v>
      </c>
      <c r="C6" s="6"/>
      <c r="D6" s="6"/>
      <c r="E6" s="6">
        <v>6</v>
      </c>
      <c r="F6" s="6">
        <v>10</v>
      </c>
      <c r="G6" s="6">
        <v>8</v>
      </c>
      <c r="H6" s="6">
        <v>8</v>
      </c>
      <c r="I6" s="6">
        <v>20</v>
      </c>
      <c r="J6" s="6">
        <v>20</v>
      </c>
    </row>
    <row r="7" spans="1:13" ht="12.75" x14ac:dyDescent="0.2">
      <c r="A7" s="15" t="s">
        <v>21</v>
      </c>
      <c r="B7" s="7">
        <f>B5/B6</f>
        <v>4</v>
      </c>
      <c r="C7" s="7" t="e">
        <f t="shared" ref="C7:D7" si="0">C5/C6</f>
        <v>#DIV/0!</v>
      </c>
      <c r="D7" s="7" t="e">
        <f t="shared" si="0"/>
        <v>#DIV/0!</v>
      </c>
      <c r="E7" s="7">
        <f t="shared" ref="E7:J7" si="1">E5/E6</f>
        <v>12</v>
      </c>
      <c r="F7" s="7">
        <f t="shared" si="1"/>
        <v>7.2</v>
      </c>
      <c r="G7" s="7">
        <f t="shared" si="1"/>
        <v>4.5</v>
      </c>
      <c r="H7" s="7">
        <f t="shared" si="1"/>
        <v>3</v>
      </c>
      <c r="I7" s="7">
        <f t="shared" si="1"/>
        <v>12</v>
      </c>
      <c r="J7" s="7">
        <f t="shared" si="1"/>
        <v>12</v>
      </c>
    </row>
    <row r="8" spans="1:13" ht="12.75" x14ac:dyDescent="0.2">
      <c r="A8" s="3" t="s">
        <v>1</v>
      </c>
      <c r="B8" s="7">
        <f>B4*B6/B5</f>
        <v>2</v>
      </c>
      <c r="C8" s="7" t="e">
        <f t="shared" ref="C8:D8" si="2">C4*C6/C5</f>
        <v>#DIV/0!</v>
      </c>
      <c r="D8" s="7" t="e">
        <f t="shared" si="2"/>
        <v>#DIV/0!</v>
      </c>
      <c r="E8" s="7">
        <f t="shared" ref="E8:J8" si="3">E4*E6/E5</f>
        <v>1.5</v>
      </c>
      <c r="F8" s="7">
        <f t="shared" si="3"/>
        <v>2.5</v>
      </c>
      <c r="G8" s="7">
        <f t="shared" si="3"/>
        <v>1.7777777777777777</v>
      </c>
      <c r="H8" s="7">
        <f t="shared" si="3"/>
        <v>2.3333333333333335</v>
      </c>
      <c r="I8" s="7">
        <f t="shared" si="3"/>
        <v>0.66666666666666663</v>
      </c>
      <c r="J8" s="7">
        <f t="shared" si="3"/>
        <v>0.5</v>
      </c>
    </row>
    <row r="9" spans="1:13" ht="13.5" thickBot="1" x14ac:dyDescent="0.25">
      <c r="A9" s="8" t="s">
        <v>2</v>
      </c>
      <c r="B9" s="9">
        <f t="shared" ref="B9:J9" si="4">B8*(60/5)</f>
        <v>24</v>
      </c>
      <c r="C9" s="9" t="e">
        <f t="shared" ref="C9:D9" si="5">C8*(60/5)</f>
        <v>#DIV/0!</v>
      </c>
      <c r="D9" s="9" t="e">
        <f t="shared" si="5"/>
        <v>#DIV/0!</v>
      </c>
      <c r="E9" s="9">
        <f t="shared" si="4"/>
        <v>18</v>
      </c>
      <c r="F9" s="9">
        <f t="shared" si="4"/>
        <v>30</v>
      </c>
      <c r="G9" s="9">
        <f t="shared" si="4"/>
        <v>21.333333333333332</v>
      </c>
      <c r="H9" s="9">
        <f t="shared" si="4"/>
        <v>28</v>
      </c>
      <c r="I9" s="9">
        <f t="shared" si="4"/>
        <v>8</v>
      </c>
      <c r="J9" s="9">
        <f t="shared" si="4"/>
        <v>6</v>
      </c>
    </row>
    <row r="10" spans="1:13" ht="21" customHeight="1" x14ac:dyDescent="0.2">
      <c r="A10" s="23" t="s">
        <v>22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23.25" customHeight="1" x14ac:dyDescent="0.2">
      <c r="A11" s="24" t="s">
        <v>25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24.75" customHeight="1" x14ac:dyDescent="0.2">
      <c r="A12" s="24" t="s">
        <v>26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21.75" customHeight="1" x14ac:dyDescent="0.2">
      <c r="A13" s="24" t="s">
        <v>27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24.75" customHeight="1" x14ac:dyDescent="0.2">
      <c r="A14" s="23" t="s">
        <v>28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15.75" customHeight="1" x14ac:dyDescent="0.2">
      <c r="A15" s="17"/>
    </row>
    <row r="16" spans="1:13" ht="15.75" customHeight="1" x14ac:dyDescent="0.2">
      <c r="A16" s="25" t="s">
        <v>36</v>
      </c>
    </row>
    <row r="17" spans="1:1" ht="15.75" customHeight="1" x14ac:dyDescent="0.2">
      <c r="A17" s="16"/>
    </row>
    <row r="18" spans="1:1" ht="12.75" x14ac:dyDescent="0.2">
      <c r="A18" s="10" t="s">
        <v>3</v>
      </c>
    </row>
    <row r="19" spans="1:1" ht="12.75" x14ac:dyDescent="0.2">
      <c r="A19" s="11" t="s">
        <v>4</v>
      </c>
    </row>
    <row r="20" spans="1:1" ht="12.75" x14ac:dyDescent="0.2">
      <c r="A20" s="12" t="s">
        <v>5</v>
      </c>
    </row>
    <row r="21" spans="1:1" ht="12.75" x14ac:dyDescent="0.2">
      <c r="A21" s="11" t="s">
        <v>6</v>
      </c>
    </row>
    <row r="22" spans="1:1" ht="12.75" x14ac:dyDescent="0.2">
      <c r="A22" s="11" t="s">
        <v>7</v>
      </c>
    </row>
    <row r="23" spans="1:1" ht="12.75" x14ac:dyDescent="0.2">
      <c r="A23" s="11" t="s">
        <v>8</v>
      </c>
    </row>
    <row r="24" spans="1:1" ht="12.75" x14ac:dyDescent="0.2">
      <c r="A24" s="12" t="s">
        <v>9</v>
      </c>
    </row>
    <row r="25" spans="1:1" ht="12.75" x14ac:dyDescent="0.2">
      <c r="A25" s="19" t="s">
        <v>24</v>
      </c>
    </row>
    <row r="26" spans="1:1" ht="12.75" x14ac:dyDescent="0.2">
      <c r="A26" s="11" t="s">
        <v>10</v>
      </c>
    </row>
    <row r="27" spans="1:1" ht="12.75" x14ac:dyDescent="0.2">
      <c r="A27" s="11" t="s">
        <v>11</v>
      </c>
    </row>
    <row r="28" spans="1:1" ht="12.75" x14ac:dyDescent="0.2">
      <c r="A28" s="12" t="s">
        <v>12</v>
      </c>
    </row>
  </sheetData>
  <mergeCells count="5">
    <mergeCell ref="I2:J2"/>
    <mergeCell ref="G2:H2"/>
    <mergeCell ref="E2:F2"/>
    <mergeCell ref="C2:D2"/>
    <mergeCell ref="A1:J1"/>
  </mergeCells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dcterms:created xsi:type="dcterms:W3CDTF">2024-02-04T11:00:44Z</dcterms:created>
  <dcterms:modified xsi:type="dcterms:W3CDTF">2024-02-04T11:00:44Z</dcterms:modified>
</cp:coreProperties>
</file>