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king\Desktop\运维文档\标准日健康巡检报告\"/>
    </mc:Choice>
  </mc:AlternateContent>
  <xr:revisionPtr revIDLastSave="0" documentId="13_ncr:1_{FEE230A8-3F11-41A7-86E5-EB6BDF4C6254}" xr6:coauthVersionLast="44" xr6:coauthVersionMax="44" xr10:uidLastSave="{00000000-0000-0000-0000-000000000000}"/>
  <bookViews>
    <workbookView xWindow="-120" yWindow="-120" windowWidth="20730" windowHeight="11160" tabRatio="689" firstSheet="1" activeTab="6" xr2:uid="{00000000-000D-0000-FFFF-FFFF00000000}"/>
  </bookViews>
  <sheets>
    <sheet name="联系方式" sheetId="12" r:id="rId1"/>
    <sheet name="值班交接" sheetId="68" r:id="rId2"/>
    <sheet name="云平台监控" sheetId="10" r:id="rId3"/>
    <sheet name="核心话单接收" sheetId="13" r:id="rId4"/>
    <sheet name="ODS-DWD-DW层校验" sheetId="1" r:id="rId5"/>
    <sheet name="bdi调度运行情况" sheetId="67" r:id="rId6"/>
    <sheet name="ST层校验" sheetId="3" r:id="rId7"/>
    <sheet name="ODS-DWD-DW-ST层校验（月）" sheetId="22" r:id="rId8"/>
    <sheet name="Sheet1" sheetId="56" state="hidden" r:id="rId9"/>
  </sheets>
  <definedNames>
    <definedName name="_Toc362954765" localSheetId="3">核心话单接收!#REF!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3" l="1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H13" i="3"/>
  <c r="I13" i="3"/>
  <c r="G13" i="3"/>
  <c r="F2" i="1"/>
  <c r="F30" i="22" l="1"/>
  <c r="F32" i="22"/>
  <c r="K13" i="1" l="1"/>
  <c r="L13" i="1"/>
  <c r="M13" i="1"/>
  <c r="O13" i="1"/>
  <c r="P13" i="1"/>
  <c r="Q13" i="1"/>
  <c r="S13" i="1"/>
  <c r="T13" i="1"/>
  <c r="U13" i="1"/>
  <c r="W13" i="1"/>
  <c r="X13" i="1"/>
  <c r="Y13" i="1"/>
  <c r="AA13" i="1"/>
  <c r="AB13" i="1"/>
  <c r="AC13" i="1"/>
  <c r="AE13" i="1"/>
  <c r="AF13" i="1"/>
  <c r="AG13" i="1"/>
  <c r="AI13" i="1"/>
  <c r="AJ13" i="1"/>
  <c r="AK13" i="1"/>
  <c r="AM13" i="1"/>
  <c r="AN13" i="1"/>
  <c r="AO13" i="1"/>
  <c r="AQ13" i="1"/>
  <c r="AR13" i="1"/>
  <c r="AS13" i="1"/>
  <c r="AU13" i="1"/>
  <c r="AV13" i="1"/>
  <c r="AW13" i="1"/>
  <c r="AY13" i="1"/>
  <c r="AZ13" i="1"/>
  <c r="BA13" i="1"/>
  <c r="BC13" i="1"/>
  <c r="BD13" i="1"/>
  <c r="BE13" i="1"/>
  <c r="BG13" i="1"/>
  <c r="BH13" i="1"/>
  <c r="BI13" i="1"/>
  <c r="BK13" i="1"/>
  <c r="BL13" i="1"/>
  <c r="BM13" i="1"/>
  <c r="BO13" i="1"/>
  <c r="BP13" i="1"/>
  <c r="BQ13" i="1"/>
  <c r="BS13" i="1"/>
  <c r="BT13" i="1"/>
  <c r="BU13" i="1"/>
  <c r="BW13" i="1"/>
  <c r="BX13" i="1"/>
  <c r="BY13" i="1"/>
  <c r="CA13" i="1"/>
  <c r="CB13" i="1"/>
  <c r="CC13" i="1"/>
  <c r="CE13" i="1"/>
  <c r="CF13" i="1"/>
  <c r="CG13" i="1"/>
  <c r="CI13" i="1"/>
  <c r="CJ13" i="1"/>
  <c r="CK13" i="1"/>
  <c r="CM13" i="1"/>
  <c r="CN13" i="1"/>
  <c r="CO13" i="1"/>
  <c r="CQ13" i="1"/>
  <c r="CR13" i="1"/>
  <c r="CS13" i="1"/>
  <c r="CU13" i="1"/>
  <c r="CV13" i="1"/>
  <c r="CW13" i="1"/>
  <c r="CY13" i="1"/>
  <c r="CZ13" i="1"/>
  <c r="DA13" i="1"/>
  <c r="DC13" i="1"/>
  <c r="DD13" i="1"/>
  <c r="DE13" i="1"/>
  <c r="DG13" i="1"/>
  <c r="DH13" i="1"/>
  <c r="DI13" i="1"/>
  <c r="DK13" i="1"/>
  <c r="DL13" i="1"/>
  <c r="DM13" i="1"/>
  <c r="DO13" i="1"/>
  <c r="DP13" i="1"/>
  <c r="DQ13" i="1"/>
  <c r="DS13" i="1"/>
  <c r="DT13" i="1"/>
  <c r="DU13" i="1"/>
  <c r="K14" i="1"/>
  <c r="L14" i="1"/>
  <c r="M14" i="1"/>
  <c r="O14" i="1"/>
  <c r="P14" i="1"/>
  <c r="Q14" i="1"/>
  <c r="S14" i="1"/>
  <c r="T14" i="1"/>
  <c r="U14" i="1"/>
  <c r="W14" i="1"/>
  <c r="X14" i="1"/>
  <c r="Y14" i="1"/>
  <c r="AA14" i="1"/>
  <c r="AB14" i="1"/>
  <c r="AC14" i="1"/>
  <c r="AE14" i="1"/>
  <c r="AF14" i="1"/>
  <c r="AG14" i="1"/>
  <c r="AI14" i="1"/>
  <c r="AJ14" i="1"/>
  <c r="AK14" i="1"/>
  <c r="AM14" i="1"/>
  <c r="AN14" i="1"/>
  <c r="AO14" i="1"/>
  <c r="AQ14" i="1"/>
  <c r="AR14" i="1"/>
  <c r="AS14" i="1"/>
  <c r="AU14" i="1"/>
  <c r="AV14" i="1"/>
  <c r="AW14" i="1"/>
  <c r="AY14" i="1"/>
  <c r="AZ14" i="1"/>
  <c r="BA14" i="1"/>
  <c r="BC14" i="1"/>
  <c r="BD14" i="1"/>
  <c r="BE14" i="1"/>
  <c r="BG14" i="1"/>
  <c r="BH14" i="1"/>
  <c r="BI14" i="1"/>
  <c r="BK14" i="1"/>
  <c r="BL14" i="1"/>
  <c r="BM14" i="1"/>
  <c r="BO14" i="1"/>
  <c r="BP14" i="1"/>
  <c r="BQ14" i="1"/>
  <c r="BS14" i="1"/>
  <c r="BT14" i="1"/>
  <c r="BU14" i="1"/>
  <c r="BW14" i="1"/>
  <c r="BX14" i="1"/>
  <c r="BY14" i="1"/>
  <c r="CA14" i="1"/>
  <c r="CB14" i="1"/>
  <c r="CC14" i="1"/>
  <c r="CE14" i="1"/>
  <c r="CF14" i="1"/>
  <c r="CG14" i="1"/>
  <c r="CI14" i="1"/>
  <c r="CJ14" i="1"/>
  <c r="CK14" i="1"/>
  <c r="CM14" i="1"/>
  <c r="CN14" i="1"/>
  <c r="CO14" i="1"/>
  <c r="CQ14" i="1"/>
  <c r="CR14" i="1"/>
  <c r="CS14" i="1"/>
  <c r="CU14" i="1"/>
  <c r="CV14" i="1"/>
  <c r="CW14" i="1"/>
  <c r="CY14" i="1"/>
  <c r="CZ14" i="1"/>
  <c r="DA14" i="1"/>
  <c r="DC14" i="1"/>
  <c r="DD14" i="1"/>
  <c r="DE14" i="1"/>
  <c r="DG14" i="1"/>
  <c r="DH14" i="1"/>
  <c r="DI14" i="1"/>
  <c r="DK14" i="1"/>
  <c r="DL14" i="1"/>
  <c r="DM14" i="1"/>
  <c r="DO14" i="1"/>
  <c r="DP14" i="1"/>
  <c r="DQ14" i="1"/>
  <c r="DS14" i="1"/>
  <c r="DT14" i="1"/>
  <c r="DU14" i="1"/>
  <c r="K15" i="1"/>
  <c r="O15" i="1"/>
  <c r="S15" i="1"/>
  <c r="W15" i="1"/>
  <c r="AA15" i="1"/>
  <c r="AE15" i="1"/>
  <c r="AI15" i="1"/>
  <c r="AM15" i="1"/>
  <c r="AQ15" i="1"/>
  <c r="AU15" i="1"/>
  <c r="AY15" i="1"/>
  <c r="BC15" i="1"/>
  <c r="BG15" i="1"/>
  <c r="BK15" i="1"/>
  <c r="BO15" i="1"/>
  <c r="BS15" i="1"/>
  <c r="BW15" i="1"/>
  <c r="CA15" i="1"/>
  <c r="CE15" i="1"/>
  <c r="CI15" i="1"/>
  <c r="CM15" i="1"/>
  <c r="CQ15" i="1"/>
  <c r="CU15" i="1"/>
  <c r="CY15" i="1"/>
  <c r="DC15" i="1"/>
  <c r="DG15" i="1"/>
  <c r="DK15" i="1"/>
  <c r="DO15" i="1"/>
  <c r="DS15" i="1"/>
  <c r="K16" i="1"/>
  <c r="O16" i="1"/>
  <c r="S16" i="1"/>
  <c r="W16" i="1"/>
  <c r="AA16" i="1"/>
  <c r="AE16" i="1"/>
  <c r="AI16" i="1"/>
  <c r="AM16" i="1"/>
  <c r="AQ16" i="1"/>
  <c r="AU16" i="1"/>
  <c r="AY16" i="1"/>
  <c r="BC16" i="1"/>
  <c r="BG16" i="1"/>
  <c r="BK16" i="1"/>
  <c r="BO16" i="1"/>
  <c r="BS16" i="1"/>
  <c r="BW16" i="1"/>
  <c r="CA16" i="1"/>
  <c r="CE16" i="1"/>
  <c r="CI16" i="1"/>
  <c r="CM16" i="1"/>
  <c r="CQ16" i="1"/>
  <c r="CU16" i="1"/>
  <c r="CY16" i="1"/>
  <c r="DC16" i="1"/>
  <c r="DG16" i="1"/>
  <c r="DK16" i="1"/>
  <c r="DO16" i="1"/>
  <c r="DS16" i="1"/>
  <c r="K17" i="1"/>
  <c r="O17" i="1"/>
  <c r="S17" i="1"/>
  <c r="W17" i="1"/>
  <c r="AA17" i="1"/>
  <c r="AE17" i="1"/>
  <c r="AI17" i="1"/>
  <c r="AM17" i="1"/>
  <c r="AQ17" i="1"/>
  <c r="AU17" i="1"/>
  <c r="AY17" i="1"/>
  <c r="BC17" i="1"/>
  <c r="BG17" i="1"/>
  <c r="BK17" i="1"/>
  <c r="BO17" i="1"/>
  <c r="BS17" i="1"/>
  <c r="BW17" i="1"/>
  <c r="CA17" i="1"/>
  <c r="CE17" i="1"/>
  <c r="CI17" i="1"/>
  <c r="CM17" i="1"/>
  <c r="CQ17" i="1"/>
  <c r="CU17" i="1"/>
  <c r="CY17" i="1"/>
  <c r="DC17" i="1"/>
  <c r="DG17" i="1"/>
  <c r="DK17" i="1"/>
  <c r="DO17" i="1"/>
  <c r="DS17" i="1"/>
  <c r="K18" i="1"/>
  <c r="O18" i="1"/>
  <c r="S18" i="1"/>
  <c r="W18" i="1"/>
  <c r="AA18" i="1"/>
  <c r="AE18" i="1"/>
  <c r="AI18" i="1"/>
  <c r="AM18" i="1"/>
  <c r="AQ18" i="1"/>
  <c r="AU18" i="1"/>
  <c r="AY18" i="1"/>
  <c r="BC18" i="1"/>
  <c r="BG18" i="1"/>
  <c r="BK18" i="1"/>
  <c r="BO18" i="1"/>
  <c r="BS18" i="1"/>
  <c r="BW18" i="1"/>
  <c r="CA18" i="1"/>
  <c r="CE18" i="1"/>
  <c r="CI18" i="1"/>
  <c r="CM18" i="1"/>
  <c r="CQ18" i="1"/>
  <c r="CU18" i="1"/>
  <c r="CY18" i="1"/>
  <c r="DC18" i="1"/>
  <c r="DG18" i="1"/>
  <c r="DK18" i="1"/>
  <c r="DO18" i="1"/>
  <c r="DS18" i="1"/>
  <c r="G18" i="1"/>
  <c r="G17" i="1"/>
  <c r="G16" i="1"/>
  <c r="G15" i="1"/>
  <c r="H13" i="1"/>
  <c r="I13" i="1"/>
  <c r="H14" i="1"/>
  <c r="I14" i="1"/>
  <c r="G14" i="1"/>
  <c r="G13" i="1"/>
  <c r="D13" i="1"/>
  <c r="E13" i="1"/>
  <c r="D14" i="1"/>
  <c r="E14" i="1"/>
  <c r="C17" i="1"/>
  <c r="C18" i="1"/>
  <c r="C16" i="1"/>
  <c r="C15" i="1"/>
  <c r="C14" i="1"/>
  <c r="C13" i="1"/>
  <c r="B10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F14" i="3"/>
  <c r="G14" i="3"/>
  <c r="H14" i="3"/>
  <c r="I14" i="3"/>
  <c r="F15" i="3"/>
  <c r="G15" i="3"/>
  <c r="H15" i="3"/>
  <c r="I15" i="3"/>
  <c r="B15" i="3"/>
  <c r="C15" i="3"/>
  <c r="D15" i="3"/>
  <c r="E15" i="3"/>
  <c r="B14" i="3"/>
  <c r="E14" i="3"/>
  <c r="D14" i="3"/>
  <c r="C14" i="3"/>
  <c r="B13" i="3"/>
  <c r="C13" i="3"/>
  <c r="D13" i="3"/>
  <c r="E13" i="3"/>
  <c r="E12" i="3"/>
  <c r="D12" i="3"/>
  <c r="B12" i="3"/>
  <c r="C12" i="3"/>
  <c r="D11" i="3"/>
  <c r="E11" i="3"/>
  <c r="B11" i="3"/>
  <c r="C11" i="3"/>
  <c r="D10" i="3"/>
  <c r="E10" i="3"/>
  <c r="C10" i="3"/>
  <c r="G2" i="1"/>
  <c r="J2" i="1"/>
  <c r="K2" i="1"/>
  <c r="N2" i="1"/>
  <c r="O2" i="1"/>
  <c r="R2" i="1"/>
  <c r="S2" i="1"/>
  <c r="V2" i="1"/>
  <c r="W2" i="1"/>
  <c r="Z2" i="1"/>
  <c r="AA2" i="1"/>
  <c r="AD2" i="1"/>
  <c r="AE2" i="1"/>
  <c r="AH2" i="1"/>
  <c r="AI2" i="1"/>
  <c r="AL2" i="1"/>
  <c r="AM2" i="1"/>
  <c r="AP2" i="1"/>
  <c r="AQ2" i="1"/>
  <c r="AT2" i="1"/>
  <c r="AU2" i="1"/>
  <c r="AX2" i="1"/>
  <c r="AY2" i="1"/>
  <c r="BB2" i="1"/>
  <c r="BC2" i="1"/>
  <c r="BF2" i="1"/>
  <c r="BG2" i="1"/>
  <c r="BJ2" i="1"/>
  <c r="BK2" i="1"/>
  <c r="BN2" i="1"/>
  <c r="BO2" i="1"/>
  <c r="BR2" i="1"/>
  <c r="BS2" i="1"/>
  <c r="BV2" i="1"/>
  <c r="BW2" i="1"/>
  <c r="BZ2" i="1"/>
  <c r="CA2" i="1"/>
  <c r="CD2" i="1"/>
  <c r="CE2" i="1"/>
  <c r="CH2" i="1"/>
  <c r="CI2" i="1"/>
  <c r="CL2" i="1"/>
  <c r="CM2" i="1"/>
  <c r="CP2" i="1"/>
  <c r="CQ2" i="1"/>
  <c r="CT2" i="1"/>
  <c r="CU2" i="1"/>
  <c r="CX2" i="1"/>
  <c r="CY2" i="1"/>
  <c r="DB2" i="1"/>
  <c r="DC2" i="1"/>
  <c r="DF2" i="1"/>
  <c r="DG2" i="1"/>
  <c r="DJ2" i="1"/>
  <c r="DK2" i="1"/>
  <c r="DN2" i="1"/>
  <c r="DO2" i="1"/>
  <c r="DR2" i="1"/>
  <c r="DS2" i="1"/>
  <c r="C2" i="1"/>
  <c r="B2" i="1"/>
  <c r="C15" i="13"/>
  <c r="D34" i="13"/>
  <c r="E34" i="13"/>
  <c r="F34" i="13"/>
  <c r="G34" i="13"/>
  <c r="H34" i="13"/>
  <c r="I34" i="13"/>
  <c r="J34" i="13"/>
  <c r="K34" i="13"/>
  <c r="K37" i="13" s="1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C34" i="13"/>
  <c r="C37" i="13" l="1"/>
  <c r="AG18" i="13" l="1"/>
  <c r="AG15" i="13"/>
  <c r="AG37" i="13" s="1"/>
  <c r="M18" i="13" l="1"/>
  <c r="V15" i="13"/>
  <c r="V37" i="13" s="1"/>
  <c r="Q36" i="13" l="1"/>
  <c r="R36" i="13"/>
  <c r="S36" i="13"/>
  <c r="L35" i="13"/>
  <c r="L15" i="13"/>
  <c r="J36" i="13"/>
  <c r="Z36" i="13"/>
  <c r="AA18" i="3"/>
  <c r="BV23" i="3"/>
  <c r="F36" i="13"/>
  <c r="P53" i="13"/>
  <c r="M51" i="13"/>
  <c r="S48" i="13"/>
  <c r="D18" i="13"/>
  <c r="E18" i="13"/>
  <c r="F18" i="13"/>
  <c r="G18" i="13"/>
  <c r="H18" i="13"/>
  <c r="I18" i="13"/>
  <c r="J18" i="13"/>
  <c r="K18" i="13"/>
  <c r="L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C18" i="13"/>
  <c r="D36" i="13"/>
  <c r="E36" i="13"/>
  <c r="G36" i="13"/>
  <c r="H36" i="13"/>
  <c r="I36" i="13"/>
  <c r="O36" i="13"/>
  <c r="P36" i="13"/>
  <c r="T36" i="13"/>
  <c r="U36" i="13"/>
  <c r="V36" i="13"/>
  <c r="W36" i="13"/>
  <c r="X36" i="13"/>
  <c r="Y36" i="13"/>
  <c r="AA36" i="13"/>
  <c r="AB36" i="13"/>
  <c r="AC36" i="13"/>
  <c r="AD36" i="13"/>
  <c r="AE36" i="13"/>
  <c r="AF36" i="13"/>
  <c r="AG36" i="13"/>
  <c r="C36" i="13"/>
  <c r="F15" i="13"/>
  <c r="F37" i="13" s="1"/>
  <c r="D15" i="13"/>
  <c r="D37" i="13" s="1"/>
  <c r="E15" i="13"/>
  <c r="E37" i="13" s="1"/>
  <c r="G15" i="13"/>
  <c r="G37" i="13" s="1"/>
  <c r="H15" i="13"/>
  <c r="H37" i="13" s="1"/>
  <c r="I15" i="13"/>
  <c r="I37" i="13" s="1"/>
  <c r="J15" i="13"/>
  <c r="M15" i="13"/>
  <c r="M37" i="13" s="1"/>
  <c r="N15" i="13"/>
  <c r="N37" i="13" s="1"/>
  <c r="O15" i="13"/>
  <c r="O37" i="13" s="1"/>
  <c r="P15" i="13"/>
  <c r="P37" i="13" s="1"/>
  <c r="Q15" i="13"/>
  <c r="Q37" i="13" s="1"/>
  <c r="R15" i="13"/>
  <c r="R37" i="13" s="1"/>
  <c r="S15" i="13"/>
  <c r="S37" i="13" s="1"/>
  <c r="T15" i="13"/>
  <c r="T37" i="13" s="1"/>
  <c r="U15" i="13"/>
  <c r="U37" i="13" s="1"/>
  <c r="W15" i="13"/>
  <c r="W37" i="13" s="1"/>
  <c r="X15" i="13"/>
  <c r="X37" i="13" s="1"/>
  <c r="Y15" i="13"/>
  <c r="Y37" i="13" s="1"/>
  <c r="Z15" i="13"/>
  <c r="Z37" i="13" s="1"/>
  <c r="AA15" i="13"/>
  <c r="AA37" i="13" s="1"/>
  <c r="AB15" i="13"/>
  <c r="AB37" i="13" s="1"/>
  <c r="AC15" i="13"/>
  <c r="AC37" i="13" s="1"/>
  <c r="AD15" i="13"/>
  <c r="AD37" i="13" s="1"/>
  <c r="AE15" i="13"/>
  <c r="AE37" i="13" s="1"/>
  <c r="W19" i="13"/>
  <c r="AF15" i="13"/>
  <c r="AE50" i="13"/>
  <c r="E40" i="22"/>
  <c r="D40" i="22"/>
  <c r="C40" i="22"/>
  <c r="B40" i="22"/>
  <c r="E39" i="22"/>
  <c r="D39" i="22"/>
  <c r="C39" i="22"/>
  <c r="B39" i="22"/>
  <c r="E38" i="22"/>
  <c r="D38" i="22"/>
  <c r="C38" i="22"/>
  <c r="B38" i="22"/>
  <c r="E37" i="22"/>
  <c r="D37" i="22"/>
  <c r="C37" i="22"/>
  <c r="B37" i="22"/>
  <c r="E36" i="22"/>
  <c r="D36" i="22"/>
  <c r="C36" i="22"/>
  <c r="B36" i="22"/>
  <c r="E35" i="22"/>
  <c r="D35" i="22"/>
  <c r="C35" i="22"/>
  <c r="B35" i="22"/>
  <c r="E18" i="22"/>
  <c r="D18" i="22"/>
  <c r="C18" i="22"/>
  <c r="B18" i="22"/>
  <c r="E17" i="22"/>
  <c r="D17" i="22"/>
  <c r="C17" i="22"/>
  <c r="B17" i="22"/>
  <c r="AG16" i="13" l="1"/>
  <c r="AF37" i="13"/>
  <c r="K16" i="13"/>
  <c r="J37" i="13"/>
  <c r="L16" i="13"/>
  <c r="L37" i="13"/>
  <c r="P55" i="13"/>
  <c r="K35" i="13"/>
  <c r="U16" i="13"/>
  <c r="AF16" i="13"/>
  <c r="N35" i="13"/>
  <c r="M16" i="13"/>
  <c r="F35" i="13"/>
  <c r="Z35" i="13"/>
  <c r="S35" i="13"/>
  <c r="I35" i="13"/>
  <c r="G16" i="13"/>
  <c r="E35" i="13"/>
  <c r="R35" i="13"/>
  <c r="Y16" i="13"/>
  <c r="X16" i="13"/>
  <c r="E16" i="13"/>
  <c r="AC35" i="13"/>
  <c r="F16" i="13"/>
  <c r="AD16" i="13"/>
  <c r="D16" i="13"/>
  <c r="AE16" i="13"/>
  <c r="AB16" i="13"/>
  <c r="AA16" i="13"/>
  <c r="V16" i="13"/>
  <c r="T16" i="13"/>
  <c r="Q16" i="13"/>
  <c r="J16" i="13"/>
  <c r="AB35" i="13"/>
  <c r="N16" i="13"/>
  <c r="I16" i="13"/>
  <c r="H16" i="13"/>
  <c r="AC16" i="13"/>
  <c r="J35" i="13"/>
  <c r="O16" i="13"/>
  <c r="Q35" i="13"/>
  <c r="D35" i="13"/>
  <c r="AF35" i="13"/>
  <c r="AD35" i="13"/>
  <c r="M35" i="13"/>
  <c r="AG35" i="13"/>
  <c r="AA35" i="13"/>
  <c r="X35" i="13"/>
  <c r="G35" i="13"/>
  <c r="U35" i="13"/>
  <c r="W35" i="13"/>
  <c r="P35" i="13"/>
  <c r="V35" i="13"/>
  <c r="Y35" i="13"/>
  <c r="H35" i="13"/>
  <c r="AE35" i="13"/>
  <c r="T35" i="13"/>
  <c r="R16" i="13"/>
  <c r="W16" i="13"/>
  <c r="S16" i="13"/>
  <c r="P16" i="13"/>
  <c r="Z16" i="13"/>
  <c r="O3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600-000001000000}">
      <text>
        <r>
          <rPr>
            <sz val="9"/>
            <color indexed="81"/>
            <rFont val="宋体"/>
            <family val="3"/>
            <charset val="134"/>
          </rPr>
          <t xml:space="preserve">稽核：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>纵表</t>
        </r>
        <r>
          <rPr>
            <sz val="9"/>
            <color indexed="81"/>
            <rFont val="Tahoma"/>
            <family val="2"/>
          </rPr>
          <t>(tas_cont_vertic_yyyymmdd,tas_site_vertic_yyyymmdd,tas_app_vertic_yyyymmdd)</t>
        </r>
        <r>
          <rPr>
            <sz val="9"/>
            <color indexed="81"/>
            <rFont val="宋体"/>
            <family val="3"/>
            <charset val="134"/>
          </rPr>
          <t>的用户数，流量与</t>
        </r>
        <r>
          <rPr>
            <sz val="9"/>
            <color indexed="81"/>
            <rFont val="Tahoma"/>
            <family val="2"/>
          </rPr>
          <t>DW</t>
        </r>
        <r>
          <rPr>
            <sz val="9"/>
            <color indexed="81"/>
            <rFont val="宋体"/>
            <family val="3"/>
            <charset val="134"/>
          </rPr>
          <t xml:space="preserve">层表相一致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横表</t>
        </r>
        <r>
          <rPr>
            <sz val="9"/>
            <color indexed="81"/>
            <rFont val="Tahoma"/>
            <family val="2"/>
          </rPr>
          <t>(tas_site_horizon_yyyymmdd,tas_cont_horizon_yyyymmdd,tas_app_horizon_yyyymmdd)</t>
        </r>
        <r>
          <rPr>
            <sz val="9"/>
            <color indexed="81"/>
            <rFont val="宋体"/>
            <family val="3"/>
            <charset val="134"/>
          </rPr>
          <t>的流量与</t>
        </r>
        <r>
          <rPr>
            <sz val="9"/>
            <color indexed="81"/>
            <rFont val="Tahoma"/>
            <family val="2"/>
          </rPr>
          <t>DW</t>
        </r>
        <r>
          <rPr>
            <sz val="9"/>
            <color indexed="81"/>
            <rFont val="宋体"/>
            <family val="3"/>
            <charset val="134"/>
          </rPr>
          <t>层表相一致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接入类型，网络类型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A33" authorId="0" shapeId="0" xr:uid="{00000000-0006-0000-0600-000002000000}">
      <text>
        <r>
          <rPr>
            <sz val="9"/>
            <color indexed="81"/>
            <rFont val="宋体"/>
            <family val="3"/>
            <charset val="134"/>
          </rPr>
          <t xml:space="preserve">稽核：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>纵表</t>
        </r>
        <r>
          <rPr>
            <sz val="9"/>
            <color indexed="81"/>
            <rFont val="Tahoma"/>
            <family val="2"/>
          </rPr>
          <t>(tas_cont_vertic_yyyymmdd,tas_site_vertic_yyyymmdd,tas_app_vertic_yyyymmdd)</t>
        </r>
        <r>
          <rPr>
            <sz val="9"/>
            <color indexed="81"/>
            <rFont val="宋体"/>
            <family val="3"/>
            <charset val="134"/>
          </rPr>
          <t>的用户数，流量与</t>
        </r>
        <r>
          <rPr>
            <sz val="9"/>
            <color indexed="81"/>
            <rFont val="Tahoma"/>
            <family val="2"/>
          </rPr>
          <t>DW</t>
        </r>
        <r>
          <rPr>
            <sz val="9"/>
            <color indexed="81"/>
            <rFont val="宋体"/>
            <family val="3"/>
            <charset val="134"/>
          </rPr>
          <t xml:space="preserve">层表相一致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横表</t>
        </r>
        <r>
          <rPr>
            <sz val="9"/>
            <color indexed="81"/>
            <rFont val="Tahoma"/>
            <family val="2"/>
          </rPr>
          <t>(tas_site_horizon_yyyymmdd,tas_cont_horizon_yyyymmdd,tas_app_horizon_yyyymmdd)</t>
        </r>
        <r>
          <rPr>
            <sz val="9"/>
            <color indexed="81"/>
            <rFont val="宋体"/>
            <family val="3"/>
            <charset val="134"/>
          </rPr>
          <t>的流量与</t>
        </r>
        <r>
          <rPr>
            <sz val="9"/>
            <color indexed="81"/>
            <rFont val="Tahoma"/>
            <family val="2"/>
          </rPr>
          <t>DW</t>
        </r>
        <r>
          <rPr>
            <sz val="9"/>
            <color indexed="81"/>
            <rFont val="宋体"/>
            <family val="3"/>
            <charset val="134"/>
          </rPr>
          <t>层表相一致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接入类型，网络类型</t>
        </r>
        <r>
          <rPr>
            <sz val="9"/>
            <color indexed="81"/>
            <rFont val="Tahoma"/>
            <family val="2"/>
          </rPr>
          <t xml:space="preserve">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700-000001000000}">
      <text>
        <r>
          <rPr>
            <sz val="9"/>
            <color indexed="81"/>
            <rFont val="宋体"/>
            <family val="3"/>
            <charset val="134"/>
          </rPr>
          <t>稽核说明：
1.同一颜色的数据应该保持一致
2.dw_cal_gprs_mmt_cont_mid_yyyymmdd的数据是http和wap数据之和（除用户数外）
3.当天累计数据=当天的数据 + 昨天的累计数据</t>
        </r>
      </text>
    </comment>
    <comment ref="A8" authorId="0" shapeId="0" xr:uid="{00000000-0006-0000-0700-000002000000}">
      <text>
        <r>
          <rPr>
            <sz val="9"/>
            <color indexed="81"/>
            <rFont val="宋体"/>
            <family val="3"/>
            <charset val="134"/>
          </rPr>
          <t>稽核说明：
1.同一颜色的数据应该保持一致
2.dw_cal_gprs_mmt_cont_mid_yyyymmdd的数据是http和wap数据之和（除用户数外）
3.当天累计数据=当天的数据 + 昨天的累计数据</t>
        </r>
      </text>
    </comment>
    <comment ref="A27" authorId="0" shapeId="0" xr:uid="{00000000-0006-0000-0700-000003000000}">
      <text>
        <r>
          <rPr>
            <sz val="9"/>
            <color indexed="81"/>
            <rFont val="宋体"/>
            <family val="3"/>
            <charset val="134"/>
          </rPr>
          <t xml:space="preserve">稽核：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>纵表</t>
        </r>
        <r>
          <rPr>
            <sz val="9"/>
            <color indexed="81"/>
            <rFont val="Tahoma"/>
            <family val="2"/>
          </rPr>
          <t>(tas_cont_vertic_yyyymmdd,tas_site_vertic_yyyymmdd,tas_app_vertic_yyyymmdd)</t>
        </r>
        <r>
          <rPr>
            <sz val="9"/>
            <color indexed="81"/>
            <rFont val="宋体"/>
            <family val="3"/>
            <charset val="134"/>
          </rPr>
          <t>的用户数，流量与</t>
        </r>
        <r>
          <rPr>
            <sz val="9"/>
            <color indexed="81"/>
            <rFont val="Tahoma"/>
            <family val="2"/>
          </rPr>
          <t>DW</t>
        </r>
        <r>
          <rPr>
            <sz val="9"/>
            <color indexed="81"/>
            <rFont val="宋体"/>
            <family val="3"/>
            <charset val="134"/>
          </rPr>
          <t xml:space="preserve">层表相一致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横表</t>
        </r>
        <r>
          <rPr>
            <sz val="9"/>
            <color indexed="81"/>
            <rFont val="Tahoma"/>
            <family val="2"/>
          </rPr>
          <t>(tas_site_horizon_yyyymmdd,tas_cont_horizon_yyyymmdd,tas_app_horizon_yyyymmdd)</t>
        </r>
        <r>
          <rPr>
            <sz val="9"/>
            <color indexed="81"/>
            <rFont val="宋体"/>
            <family val="3"/>
            <charset val="134"/>
          </rPr>
          <t>的流量与</t>
        </r>
        <r>
          <rPr>
            <sz val="9"/>
            <color indexed="81"/>
            <rFont val="Tahoma"/>
            <family val="2"/>
          </rPr>
          <t>DW</t>
        </r>
        <r>
          <rPr>
            <sz val="9"/>
            <color indexed="81"/>
            <rFont val="宋体"/>
            <family val="3"/>
            <charset val="134"/>
          </rPr>
          <t>层表相一致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接入类型，网络类型</t>
        </r>
        <r>
          <rPr>
            <sz val="9"/>
            <color indexed="81"/>
            <rFont val="Tahoma"/>
            <family val="2"/>
          </rPr>
          <t xml:space="preserve">)
</t>
        </r>
      </text>
    </comment>
  </commentList>
</comments>
</file>

<file path=xl/sharedStrings.xml><?xml version="1.0" encoding="utf-8"?>
<sst xmlns="http://schemas.openxmlformats.org/spreadsheetml/2006/main" count="889" uniqueCount="315">
  <si>
    <t>表名</t>
    <phoneticPr fontId="1" type="noConversion"/>
  </si>
  <si>
    <t>用户数</t>
    <phoneticPr fontId="1" type="noConversion"/>
  </si>
  <si>
    <t>流量</t>
    <phoneticPr fontId="1" type="noConversion"/>
  </si>
  <si>
    <t>上行流量</t>
    <phoneticPr fontId="1" type="noConversion"/>
  </si>
  <si>
    <t>下行流量</t>
    <phoneticPr fontId="1" type="noConversion"/>
  </si>
  <si>
    <t>DFS 使用%</t>
  </si>
  <si>
    <t>DFS 剩余%</t>
  </si>
  <si>
    <t>数据日期</t>
    <phoneticPr fontId="1" type="noConversion"/>
  </si>
  <si>
    <t>DFS 剩余量(TB)</t>
    <phoneticPr fontId="6" type="noConversion"/>
  </si>
  <si>
    <t>用户数</t>
    <phoneticPr fontId="1" type="noConversion"/>
  </si>
  <si>
    <t>上行流量</t>
    <phoneticPr fontId="1" type="noConversion"/>
  </si>
  <si>
    <t>平衡3：dw_cal_gprs_mmt_bh_yyyymmdd</t>
    <phoneticPr fontId="1" type="noConversion"/>
  </si>
  <si>
    <t>平衡5：dw_cal_gprs_mmt_cont_yyyymmdd</t>
    <phoneticPr fontId="1" type="noConversion"/>
  </si>
  <si>
    <t>平衡6：dw_cal_gprs_mmt_bh_yyyymmdd</t>
    <phoneticPr fontId="1" type="noConversion"/>
  </si>
  <si>
    <t>话单类型</t>
    <phoneticPr fontId="1" type="noConversion"/>
  </si>
  <si>
    <t>大小(G)</t>
  </si>
  <si>
    <t>表名</t>
    <phoneticPr fontId="1" type="noConversion"/>
  </si>
  <si>
    <t>行为平衡</t>
    <phoneticPr fontId="17" type="noConversion"/>
  </si>
  <si>
    <t>内容平衡</t>
    <phoneticPr fontId="17" type="noConversion"/>
  </si>
  <si>
    <t>tas_cont_horizon_yyyymm(接入类型)</t>
  </si>
  <si>
    <t>tas_cont_horizon_yyyymm(网络类型)</t>
  </si>
  <si>
    <t>tas_app_horizon_yyyymm(接入类型)</t>
  </si>
  <si>
    <t>tas_app_horizon_yyyymm(网络类型)</t>
  </si>
  <si>
    <t>平衡1：dw_cal_gprs_mmt_cont_yyyymm</t>
  </si>
  <si>
    <t>平衡3：dw_cal_gprs_mmt_bh_yyyymm</t>
  </si>
  <si>
    <t>平衡5：dw_cal_gprs_mmt_cont_yyyymm</t>
  </si>
  <si>
    <t>平衡6：dw_cal_gprs_mmt_bh_yyyymm</t>
  </si>
  <si>
    <t>dw_cal_gprs_mmt_cont_yyyymm</t>
    <phoneticPr fontId="17" type="noConversion"/>
  </si>
  <si>
    <t>平衡1：dw_cal_gprs_mmt_cont_yyyymmdd</t>
    <phoneticPr fontId="1" type="noConversion"/>
  </si>
  <si>
    <t>运维人员</t>
    <phoneticPr fontId="1" type="noConversion"/>
  </si>
  <si>
    <t>dw_cal_gprs_mmt_cont_dt_yyyymmdd</t>
    <phoneticPr fontId="17" type="noConversion"/>
  </si>
  <si>
    <t>tas_app_vertic_yyyymm</t>
    <phoneticPr fontId="17" type="noConversion"/>
  </si>
  <si>
    <t>用户数</t>
    <phoneticPr fontId="1" type="noConversion"/>
  </si>
  <si>
    <t>流量</t>
    <phoneticPr fontId="1" type="noConversion"/>
  </si>
  <si>
    <t>上行流量</t>
    <phoneticPr fontId="1" type="noConversion"/>
  </si>
  <si>
    <t>下行流量</t>
    <phoneticPr fontId="1" type="noConversion"/>
  </si>
  <si>
    <t>ST层校验（月）</t>
    <phoneticPr fontId="17" type="noConversion"/>
  </si>
  <si>
    <t>ODS-DWD-DW层校验（月）</t>
    <phoneticPr fontId="17" type="noConversion"/>
  </si>
  <si>
    <t>用户数</t>
    <phoneticPr fontId="1" type="noConversion"/>
  </si>
  <si>
    <t>流量</t>
    <phoneticPr fontId="1" type="noConversion"/>
  </si>
  <si>
    <t>上行流量</t>
    <phoneticPr fontId="1" type="noConversion"/>
  </si>
  <si>
    <t>下行流量</t>
    <phoneticPr fontId="1" type="noConversion"/>
  </si>
  <si>
    <t>上月最后一天</t>
    <phoneticPr fontId="17" type="noConversion"/>
  </si>
  <si>
    <t>mysql</t>
    <phoneticPr fontId="1" type="noConversion"/>
  </si>
  <si>
    <t>dw_cal_gprs_user_yyyymm</t>
    <phoneticPr fontId="1" type="noConversion"/>
  </si>
  <si>
    <t>dw_cal_gprs_cont_yyyymm</t>
    <phoneticPr fontId="1" type="noConversion"/>
  </si>
  <si>
    <t>dw_cal_gprs_site_yyyymm</t>
    <phoneticPr fontId="1" type="noConversion"/>
  </si>
  <si>
    <t>平衡：dw_cal_gprs_busi_yyyymm</t>
    <phoneticPr fontId="1" type="noConversion"/>
  </si>
  <si>
    <t>平衡：dw_cal_gprs_user_yyyymm</t>
    <phoneticPr fontId="1" type="noConversion"/>
  </si>
  <si>
    <t>平衡：dw_cal_gprs_cont_yyyymm</t>
    <phoneticPr fontId="1" type="noConversion"/>
  </si>
  <si>
    <t>平衡：dw_cal_gprs_site_yyyymm</t>
    <phoneticPr fontId="1" type="noConversion"/>
  </si>
  <si>
    <t>locationupdate</t>
  </si>
  <si>
    <t>paging</t>
  </si>
  <si>
    <t>poweronoff</t>
  </si>
  <si>
    <t>smssendrecieve</t>
  </si>
  <si>
    <t>switch</t>
  </si>
  <si>
    <t>voicecall</t>
  </si>
  <si>
    <t xml:space="preserve">dns  </t>
  </si>
  <si>
    <t>email</t>
  </si>
  <si>
    <t xml:space="preserve">ftp  </t>
  </si>
  <si>
    <t xml:space="preserve">im   </t>
  </si>
  <si>
    <t xml:space="preserve">mms  </t>
  </si>
  <si>
    <t xml:space="preserve">p2p  </t>
  </si>
  <si>
    <t xml:space="preserve">rtsp </t>
  </si>
  <si>
    <t xml:space="preserve">voip </t>
  </si>
  <si>
    <t xml:space="preserve">comm </t>
    <phoneticPr fontId="1" type="noConversion"/>
  </si>
  <si>
    <t>tas_cont_vertic_yyyymm</t>
    <phoneticPr fontId="17" type="noConversion"/>
  </si>
  <si>
    <t>tas_cont_horizon_yyyymmdd(接入类型)</t>
    <phoneticPr fontId="1" type="noConversion"/>
  </si>
  <si>
    <t>tas_cont_horizon_yyyymmdd(网络类型)</t>
    <phoneticPr fontId="1" type="noConversion"/>
  </si>
  <si>
    <t xml:space="preserve">lte_ftp  </t>
    <phoneticPr fontId="1" type="noConversion"/>
  </si>
  <si>
    <t>lte_http</t>
    <phoneticPr fontId="1" type="noConversion"/>
  </si>
  <si>
    <t xml:space="preserve">lte_p2p  </t>
    <phoneticPr fontId="1" type="noConversion"/>
  </si>
  <si>
    <t xml:space="preserve">lte_voip </t>
    <phoneticPr fontId="1" type="noConversion"/>
  </si>
  <si>
    <t>通用业务话单 PS_G</t>
  </si>
  <si>
    <t>DNS业务话单 PS_DNS</t>
  </si>
  <si>
    <t>邮件业务话单 PS_EMAIL</t>
  </si>
  <si>
    <t>FTP业务话单 PS_FTP</t>
  </si>
  <si>
    <t>HTTP业务话单 PS_HTTP</t>
  </si>
  <si>
    <t>彩信业务话单 PS_MMS</t>
  </si>
  <si>
    <t>P2P业务话单 PS_P2P</t>
  </si>
  <si>
    <t>RTSP业务话单 PS_RTSP</t>
  </si>
  <si>
    <t>VOIP业务话单 PS_VOIP</t>
  </si>
  <si>
    <t>GN口话单量</t>
    <phoneticPr fontId="1" type="noConversion"/>
  </si>
  <si>
    <t>lte_general</t>
    <phoneticPr fontId="1" type="noConversion"/>
  </si>
  <si>
    <t xml:space="preserve">lte_mms  </t>
    <phoneticPr fontId="1" type="noConversion"/>
  </si>
  <si>
    <t xml:space="preserve"> </t>
    <phoneticPr fontId="1" type="noConversion"/>
  </si>
  <si>
    <t>LTE口话单量</t>
    <phoneticPr fontId="1" type="noConversion"/>
  </si>
  <si>
    <t>Node</t>
    <phoneticPr fontId="1" type="noConversion"/>
  </si>
  <si>
    <t>Active Nodes</t>
    <phoneticPr fontId="1" type="noConversion"/>
  </si>
  <si>
    <t>王晓洁</t>
    <phoneticPr fontId="1" type="noConversion"/>
  </si>
  <si>
    <t>联系电话</t>
    <phoneticPr fontId="1" type="noConversion"/>
  </si>
  <si>
    <t>高孝鑫</t>
    <phoneticPr fontId="1" type="noConversion"/>
  </si>
  <si>
    <t>董光丽</t>
    <phoneticPr fontId="1" type="noConversion"/>
  </si>
  <si>
    <t>备注</t>
    <phoneticPr fontId="1" type="noConversion"/>
  </si>
  <si>
    <t>张文凤</t>
    <phoneticPr fontId="1" type="noConversion"/>
  </si>
  <si>
    <t>胡子麟</t>
    <phoneticPr fontId="1" type="noConversion"/>
  </si>
  <si>
    <t>mysql优先联系</t>
    <phoneticPr fontId="1" type="noConversion"/>
  </si>
  <si>
    <t>张光红</t>
    <phoneticPr fontId="1" type="noConversion"/>
  </si>
  <si>
    <t>系统平台研发支撑</t>
    <phoneticPr fontId="1" type="noConversion"/>
  </si>
  <si>
    <t>贤景渝</t>
    <phoneticPr fontId="1" type="noConversion"/>
  </si>
  <si>
    <t>sca内容解析</t>
    <phoneticPr fontId="1" type="noConversion"/>
  </si>
  <si>
    <t>西区机房惠普值班</t>
    <phoneticPr fontId="1" type="noConversion"/>
  </si>
  <si>
    <t>支撑内容</t>
    <phoneticPr fontId="1" type="noConversion"/>
  </si>
  <si>
    <t>lte接口</t>
    <phoneticPr fontId="1" type="noConversion"/>
  </si>
  <si>
    <t>邮箱</t>
    <phoneticPr fontId="1" type="noConversion"/>
  </si>
  <si>
    <t>邵志文</t>
    <phoneticPr fontId="1" type="noConversion"/>
  </si>
  <si>
    <t>zhanggh@asiainfo.com</t>
    <phoneticPr fontId="1" type="noConversion"/>
  </si>
  <si>
    <t>shaozhiwen@nnct-nsn.com</t>
    <phoneticPr fontId="1" type="noConversion"/>
  </si>
  <si>
    <t>陈永中</t>
    <phoneticPr fontId="1" type="noConversion"/>
  </si>
  <si>
    <t>chenyongzhong@nnct-nsn.com</t>
    <phoneticPr fontId="1" type="noConversion"/>
  </si>
  <si>
    <t>xianjy@asiainfo.com</t>
    <phoneticPr fontId="1" type="noConversion"/>
  </si>
  <si>
    <t>lte_http（解析后）</t>
    <phoneticPr fontId="1" type="noConversion"/>
  </si>
  <si>
    <t>http（解析后）</t>
    <phoneticPr fontId="1" type="noConversion"/>
  </si>
  <si>
    <t>bh流量(TB)</t>
  </si>
  <si>
    <t>cont流量(TB)</t>
  </si>
  <si>
    <t>西区</t>
    <phoneticPr fontId="1" type="noConversion"/>
  </si>
  <si>
    <t>丁永文</t>
    <phoneticPr fontId="1" type="noConversion"/>
  </si>
  <si>
    <t>新大陆（集群维护）</t>
    <phoneticPr fontId="1" type="noConversion"/>
  </si>
  <si>
    <t>郑武庄</t>
    <phoneticPr fontId="1" type="noConversion"/>
  </si>
  <si>
    <t>13514097327
13783501837</t>
    <phoneticPr fontId="1" type="noConversion"/>
  </si>
  <si>
    <t>13514097327@139.com</t>
    <phoneticPr fontId="1" type="noConversion"/>
  </si>
  <si>
    <t>yongwen.ding@hpsupport.com.cn</t>
    <phoneticPr fontId="1" type="noConversion"/>
  </si>
  <si>
    <r>
      <rPr>
        <b/>
        <sz val="11"/>
        <rFont val="宋体"/>
        <family val="3"/>
        <charset val="134"/>
        <scheme val="minor"/>
      </rPr>
      <t>#####小时稽核脚本（10.97.192.113主机上执行）
临时应以处理方法：（试用20-22日数据稽核）</t>
    </r>
    <r>
      <rPr>
        <sz val="11"/>
        <color theme="1"/>
        <rFont val="宋体"/>
        <family val="3"/>
        <charset val="134"/>
        <scheme val="minor"/>
      </rPr>
      <t xml:space="preserve">
hive -e "
select cast(seq_id AS BIGINT)AS seq_id, source_table, 0 AS user_count, sum(flow)/ 1024 / 1024 AS flow, sum(up_flow)/ 1024 / 1024 AS up_flow, sum(down_flow)/ 1024 / 1024 AS down_flow, sum(td_flow)/ 1024 / 1024 AS td_flow, sum(gsm_flow)/ 1024 / 1024 AS gsm_glow, sum(use_count)AS use_count, count(hour_id)AS hour_id FROM (select seq_id,check_date,source_table,flow,up_flow,down_flow,td_flow,gsm_flow,use_count,month_id,day_id,hour_id from check_bh_cont_mid_hour_yyyymmdd a WHERE month_id = '201601' AND day_id = '</t>
    </r>
    <r>
      <rPr>
        <b/>
        <sz val="11"/>
        <color rgb="FFFF0000"/>
        <rFont val="宋体"/>
        <family val="3"/>
        <charset val="134"/>
        <scheme val="minor"/>
      </rPr>
      <t>20160126</t>
    </r>
    <r>
      <rPr>
        <sz val="11"/>
        <color theme="1"/>
        <rFont val="宋体"/>
        <family val="3"/>
        <charset val="134"/>
        <scheme val="minor"/>
      </rPr>
      <t>' group by seq_id,check_date,source_table,flow,up_flow,down_flow,td_flow,gsm_flow,use_count,month_id,day_id,hour_id) a WHERE month_id = '201601' AND day_id = '</t>
    </r>
    <r>
      <rPr>
        <b/>
        <sz val="11"/>
        <color rgb="FFFF0000"/>
        <rFont val="宋体"/>
        <family val="3"/>
        <charset val="134"/>
        <scheme val="minor"/>
      </rPr>
      <t>20160126</t>
    </r>
    <r>
      <rPr>
        <sz val="11"/>
        <color theme="1"/>
        <rFont val="宋体"/>
        <family val="3"/>
        <charset val="134"/>
        <scheme val="minor"/>
      </rPr>
      <t xml:space="preserve">' GROUP BY seq_id, source_table ORDER BY seq_id" &gt;~/ods_dwd.log
less ods_dwd.log | awk   '{OFS="|";print $1,$2,$3,$4,$5,$6,$7,$8,$9,$10,$11,$12}'
</t>
    </r>
    <r>
      <rPr>
        <b/>
        <sz val="11"/>
        <rFont val="宋体"/>
        <family val="3"/>
        <charset val="134"/>
        <scheme val="minor"/>
      </rPr>
      <t>####日表稽核脚本（113主机上执行）：</t>
    </r>
    <r>
      <rPr>
        <sz val="11"/>
        <color theme="1"/>
        <rFont val="宋体"/>
        <family val="3"/>
        <charset val="134"/>
        <scheme val="minor"/>
      </rPr>
      <t xml:space="preserve">
hive -e "select seq_id,check_date,source_table,user_count,up_flow+down_flow as flow,up_flow,down_flow
from check_gather_bh_cont_tas_yyyymmdd
where month_id='201608'
and day_id='20160816'
order by seq_id" &gt;~/day.log
less ~/day.log | awk   '{OFS="|";print $1,$2,$3,$4,$5,$6,$7,$8,$9,$10,$11,$12}'</t>
    </r>
    <r>
      <rPr>
        <sz val="11"/>
        <rFont val="宋体"/>
        <family val="3"/>
        <charset val="134"/>
        <scheme val="minor"/>
      </rPr>
      <t xml:space="preserve">
</t>
    </r>
    <r>
      <rPr>
        <b/>
        <sz val="11"/>
        <rFont val="宋体"/>
        <family val="3"/>
        <charset val="134"/>
        <scheme val="minor"/>
      </rPr>
      <t>####st层稽核（103主机上执行）</t>
    </r>
    <r>
      <rPr>
        <sz val="11"/>
        <color theme="1"/>
        <rFont val="宋体"/>
        <family val="3"/>
        <charset val="134"/>
        <scheme val="minor"/>
      </rPr>
      <t xml:space="preserve">
hive -e "select seq_id,check_date,source_table,user_count,up_flow+down_flow as flow,up_flow,down_flow
from check_tas_dw_st_yyyymmdd
where month_id='201602'
and day_id='</t>
    </r>
    <r>
      <rPr>
        <b/>
        <sz val="11"/>
        <color rgb="FFFF0000"/>
        <rFont val="宋体"/>
        <family val="3"/>
        <charset val="134"/>
        <scheme val="minor"/>
      </rPr>
      <t>20160228</t>
    </r>
    <r>
      <rPr>
        <sz val="11"/>
        <color theme="1"/>
        <rFont val="宋体"/>
        <family val="3"/>
        <charset val="134"/>
        <scheme val="minor"/>
      </rPr>
      <t xml:space="preserve">'
order by seq_id" &gt;~/st.log
less st.log | awk   '{OFS="|";print $1,$2,$3,$4,$5,$6,$7}'
</t>
    </r>
    <r>
      <rPr>
        <b/>
        <sz val="11"/>
        <color theme="1"/>
        <rFont val="宋体"/>
        <family val="3"/>
        <charset val="134"/>
        <scheme val="minor"/>
      </rPr>
      <t>####日累计稽核（103主机上执行）</t>
    </r>
    <r>
      <rPr>
        <sz val="11"/>
        <color theme="1"/>
        <rFont val="宋体"/>
        <family val="3"/>
        <charset val="134"/>
        <scheme val="minor"/>
      </rPr>
      <t xml:space="preserve">
hive -e  "select cast(seq_id as bigint) as seq_id,check_date,source_table,user_count,flow,up_flow,down_flow,td_flow,gsm_flow,use_count,month_id,day_id  from check_dw_dt_yyyymmdd  where month_id='</t>
    </r>
    <r>
      <rPr>
        <b/>
        <sz val="11"/>
        <color rgb="FFFF0000"/>
        <rFont val="宋体"/>
        <family val="3"/>
        <charset val="134"/>
        <scheme val="minor"/>
      </rPr>
      <t>201602</t>
    </r>
    <r>
      <rPr>
        <sz val="11"/>
        <color theme="1"/>
        <rFont val="宋体"/>
        <family val="3"/>
        <charset val="134"/>
        <scheme val="minor"/>
      </rPr>
      <t>' and day_id='</t>
    </r>
    <r>
      <rPr>
        <b/>
        <sz val="11"/>
        <color rgb="FFFF0000"/>
        <rFont val="宋体"/>
        <family val="3"/>
        <charset val="134"/>
        <scheme val="minor"/>
      </rPr>
      <t>20160227</t>
    </r>
    <r>
      <rPr>
        <sz val="11"/>
        <color theme="1"/>
        <rFont val="宋体"/>
        <family val="3"/>
        <charset val="134"/>
        <scheme val="minor"/>
      </rPr>
      <t>' " &gt;~/dw_dt.log
less dw_dt.log | awk   '{OFS="|";print $1,$2,$3,$4,$5,$6,$7,$8,$9,$10,$11,$12}'</t>
    </r>
    <phoneticPr fontId="15" type="noConversion"/>
  </si>
  <si>
    <t>华为数据接口值班人员</t>
    <phoneticPr fontId="1" type="noConversion"/>
  </si>
  <si>
    <t>黄志敏</t>
    <phoneticPr fontId="1" type="noConversion"/>
  </si>
  <si>
    <t>赵德全</t>
    <phoneticPr fontId="1" type="noConversion"/>
  </si>
  <si>
    <t>华为接口负责人</t>
    <phoneticPr fontId="1" type="noConversion"/>
  </si>
  <si>
    <t>sca规则库升级</t>
    <phoneticPr fontId="1" type="noConversion"/>
  </si>
  <si>
    <t>时间</t>
    <phoneticPr fontId="15" type="noConversion"/>
  </si>
  <si>
    <t>孙超楠</t>
    <phoneticPr fontId="15" type="noConversion"/>
  </si>
  <si>
    <t>刘颖</t>
    <phoneticPr fontId="15" type="noConversion"/>
  </si>
  <si>
    <t>晓洁</t>
    <phoneticPr fontId="15" type="noConversion"/>
  </si>
  <si>
    <t>8：30走</t>
    <phoneticPr fontId="15" type="noConversion"/>
  </si>
  <si>
    <t>凌晨1：30走</t>
    <phoneticPr fontId="15" type="noConversion"/>
  </si>
  <si>
    <t>23：00到1：00</t>
    <phoneticPr fontId="15" type="noConversion"/>
  </si>
  <si>
    <t>加班时间</t>
    <phoneticPr fontId="15" type="noConversion"/>
  </si>
  <si>
    <t>加班原因</t>
    <phoneticPr fontId="15" type="noConversion"/>
  </si>
  <si>
    <t>短信告警发现系统出问题，下班回家晚上过来的</t>
    <phoneticPr fontId="15" type="noConversion"/>
  </si>
  <si>
    <t>系统故障，补数据</t>
    <phoneticPr fontId="15" type="noConversion"/>
  </si>
  <si>
    <t>23：30走</t>
    <phoneticPr fontId="15" type="noConversion"/>
  </si>
  <si>
    <t>孙超楠</t>
    <phoneticPr fontId="15" type="noConversion"/>
  </si>
  <si>
    <r>
      <t>早上7：</t>
    </r>
    <r>
      <rPr>
        <sz val="11"/>
        <color theme="1"/>
        <rFont val="宋体"/>
        <family val="3"/>
        <charset val="134"/>
        <scheme val="minor"/>
      </rPr>
      <t>00上班</t>
    </r>
    <phoneticPr fontId="15" type="noConversion"/>
  </si>
  <si>
    <r>
      <t>早上8：</t>
    </r>
    <r>
      <rPr>
        <sz val="11"/>
        <color theme="1"/>
        <rFont val="宋体"/>
        <family val="3"/>
        <charset val="134"/>
        <scheme val="minor"/>
      </rPr>
      <t>00上班</t>
    </r>
    <phoneticPr fontId="15" type="noConversion"/>
  </si>
  <si>
    <r>
      <t>早上7：</t>
    </r>
    <r>
      <rPr>
        <sz val="11"/>
        <color theme="1"/>
        <rFont val="宋体"/>
        <family val="3"/>
        <charset val="134"/>
        <scheme val="minor"/>
      </rPr>
      <t>00上班，晚上9：30走</t>
    </r>
    <phoneticPr fontId="15" type="noConversion"/>
  </si>
  <si>
    <t>早上7：20上班，晚上22：00走</t>
    <phoneticPr fontId="15" type="noConversion"/>
  </si>
  <si>
    <t>早上7：20上班，晚上23：30走</t>
    <phoneticPr fontId="15" type="noConversion"/>
  </si>
  <si>
    <t>早上7：00上班，下午22：00下班</t>
    <phoneticPr fontId="15" type="noConversion"/>
  </si>
  <si>
    <t>早上7：30上班，下午20：00下班</t>
    <phoneticPr fontId="15" type="noConversion"/>
  </si>
  <si>
    <t>早上7：00上班，下午21：30下班</t>
    <phoneticPr fontId="15" type="noConversion"/>
  </si>
  <si>
    <t>早上7：00上班，下20：30下班</t>
    <phoneticPr fontId="15" type="noConversion"/>
  </si>
  <si>
    <t>晚上21：00走</t>
    <phoneticPr fontId="15" type="noConversion"/>
  </si>
  <si>
    <t>王晓洁</t>
    <phoneticPr fontId="15" type="noConversion"/>
  </si>
  <si>
    <t>早上7：30上班，晚上23：10走</t>
    <phoneticPr fontId="15" type="noConversion"/>
  </si>
  <si>
    <t>晚上20：00走</t>
    <phoneticPr fontId="15" type="noConversion"/>
  </si>
  <si>
    <t>补数据</t>
    <phoneticPr fontId="15" type="noConversion"/>
  </si>
  <si>
    <t>dw_cal_gprs_mmt_bh_dt_yyyymmdd</t>
    <phoneticPr fontId="1" type="noConversion"/>
  </si>
  <si>
    <t>磁盘容量(PB)</t>
    <phoneticPr fontId="6" type="noConversion"/>
  </si>
  <si>
    <t>tas_cont_vertic_yyyymmdd</t>
    <phoneticPr fontId="1" type="noConversion"/>
  </si>
  <si>
    <t>tas_app_vertic的用户数/bh_yyyymm用户数：</t>
    <phoneticPr fontId="17" type="noConversion"/>
  </si>
  <si>
    <t>80%左右为正常（因为过滤到了1M以下的用户数）</t>
    <phoneticPr fontId="17" type="noConversion"/>
  </si>
  <si>
    <t>tas_app_vertic的流量/bh_yyyymm流量：</t>
    <phoneticPr fontId="17" type="noConversion"/>
  </si>
  <si>
    <t>98%左右为正常</t>
    <phoneticPr fontId="17" type="noConversion"/>
  </si>
  <si>
    <t xml:space="preserve">dns  </t>
    <phoneticPr fontId="1" type="noConversion"/>
  </si>
  <si>
    <t>机房硬件维护</t>
    <phoneticPr fontId="1" type="noConversion"/>
  </si>
  <si>
    <t>执行日期</t>
    <phoneticPr fontId="1" type="noConversion"/>
  </si>
  <si>
    <t xml:space="preserve">合计（GB） </t>
    <phoneticPr fontId="1" type="noConversion"/>
  </si>
  <si>
    <t>波动</t>
    <phoneticPr fontId="1" type="noConversion"/>
  </si>
  <si>
    <t>话单描述</t>
    <phoneticPr fontId="1" type="noConversion"/>
  </si>
  <si>
    <t>合计（GB）</t>
    <phoneticPr fontId="1" type="noConversion"/>
  </si>
  <si>
    <t>波动</t>
    <phoneticPr fontId="1" type="noConversion"/>
  </si>
  <si>
    <t>即时通信业务话单 PS_IM</t>
    <phoneticPr fontId="1" type="noConversion"/>
  </si>
  <si>
    <t>tas_app_horizon_yyyymmdd(接入类型)</t>
    <phoneticPr fontId="1" type="noConversion"/>
  </si>
  <si>
    <t>email</t>
    <phoneticPr fontId="1" type="noConversion"/>
  </si>
  <si>
    <t xml:space="preserve">ftp  </t>
    <phoneticPr fontId="1" type="noConversion"/>
  </si>
  <si>
    <t xml:space="preserve">lte_dns  </t>
    <phoneticPr fontId="1" type="noConversion"/>
  </si>
  <si>
    <t>lte_email</t>
    <phoneticPr fontId="1" type="noConversion"/>
  </si>
  <si>
    <t xml:space="preserve">lte_im   </t>
    <phoneticPr fontId="1" type="noConversion"/>
  </si>
  <si>
    <t xml:space="preserve">lte_p2p  </t>
    <phoneticPr fontId="1" type="noConversion"/>
  </si>
  <si>
    <t xml:space="preserve">lte_rtsp </t>
    <phoneticPr fontId="1" type="noConversion"/>
  </si>
  <si>
    <t>tas_app_horizon_yyyymmdd(网络类型)</t>
    <phoneticPr fontId="1" type="noConversion"/>
  </si>
  <si>
    <t>dw_cal_gprs_busi_yyyymm</t>
    <phoneticPr fontId="1" type="noConversion"/>
  </si>
  <si>
    <t>tas_app_vertic_yyyymmdd</t>
    <phoneticPr fontId="1" type="noConversion"/>
  </si>
  <si>
    <t>视频类</t>
    <phoneticPr fontId="1" type="noConversion"/>
  </si>
  <si>
    <t>dw_cal_gprs_mmt_bh_yyyymm</t>
    <phoneticPr fontId="1" type="noConversion"/>
  </si>
  <si>
    <t>Non DFS 使用量(TB)</t>
    <phoneticPr fontId="6" type="noConversion"/>
  </si>
  <si>
    <t>lte_email</t>
    <phoneticPr fontId="1" type="noConversion"/>
  </si>
  <si>
    <t xml:space="preserve">lte_ftp  </t>
    <phoneticPr fontId="1" type="noConversion"/>
  </si>
  <si>
    <t>http</t>
    <phoneticPr fontId="1" type="noConversion"/>
  </si>
  <si>
    <t xml:space="preserve">lte_im   </t>
    <phoneticPr fontId="1" type="noConversion"/>
  </si>
  <si>
    <t xml:space="preserve">lte_mms  </t>
    <phoneticPr fontId="1" type="noConversion"/>
  </si>
  <si>
    <t>合计</t>
    <phoneticPr fontId="1" type="noConversion"/>
  </si>
  <si>
    <t xml:space="preserve">voip </t>
    <phoneticPr fontId="1" type="noConversion"/>
  </si>
  <si>
    <t xml:space="preserve">lte_voip </t>
    <phoneticPr fontId="1" type="noConversion"/>
  </si>
  <si>
    <t>lte_s1ap</t>
    <phoneticPr fontId="1" type="noConversion"/>
  </si>
  <si>
    <t>20180418日全天，三类协议记录条数总计：</t>
    <phoneticPr fontId="1" type="noConversion"/>
  </si>
  <si>
    <t>lte_video</t>
    <phoneticPr fontId="1" type="noConversion"/>
  </si>
  <si>
    <t>5号流量少446T</t>
    <phoneticPr fontId="1" type="noConversion"/>
  </si>
  <si>
    <t>新集群监控：http://10.93.171.10:50070/</t>
    <phoneticPr fontId="1" type="noConversion"/>
  </si>
  <si>
    <t>任务监控：http://10.93.171.10:8088/</t>
    <phoneticPr fontId="1" type="noConversion"/>
  </si>
  <si>
    <t>Daed Nodes</t>
    <phoneticPr fontId="1" type="noConversion"/>
  </si>
  <si>
    <t>Configured Capacity:</t>
    <phoneticPr fontId="1" type="noConversion"/>
  </si>
  <si>
    <t>DFS Used:</t>
    <phoneticPr fontId="1" type="noConversion"/>
  </si>
  <si>
    <t>Non DFS Used:</t>
    <phoneticPr fontId="1" type="noConversion"/>
  </si>
  <si>
    <t>DFS Remaining:</t>
    <phoneticPr fontId="1" type="noConversion"/>
  </si>
  <si>
    <t>三期集群</t>
    <phoneticPr fontId="6" type="noConversion"/>
  </si>
  <si>
    <t xml:space="preserve">im   </t>
    <phoneticPr fontId="1" type="noConversion"/>
  </si>
  <si>
    <t>234g位置esop日任务组</t>
  </si>
  <si>
    <t>234g融合_位置基础日</t>
  </si>
  <si>
    <t>234g融合日任务组新</t>
  </si>
  <si>
    <t>B域经分日数据抽取</t>
  </si>
  <si>
    <t>O域</t>
  </si>
  <si>
    <t>dw_sc_user_org_ext_yyyymmdd_数据同步</t>
  </si>
  <si>
    <t>dw_sc_user_term_yyyymmdd_数据同步新</t>
  </si>
  <si>
    <t>一经任务组</t>
  </si>
  <si>
    <t>上网日志查询同步</t>
  </si>
  <si>
    <t>知迹_人群特征小时任务</t>
  </si>
  <si>
    <t>位置_旅游焦作日任务组</t>
  </si>
  <si>
    <t>和套餐用户流量详单日表</t>
  </si>
  <si>
    <t>旅游大数据迁移日任务组DW</t>
  </si>
  <si>
    <t>旅游大数据迁移日任务组ST</t>
  </si>
  <si>
    <t>本省游客国内国际漫出日任务新</t>
  </si>
  <si>
    <t>漫游监控日任务组</t>
  </si>
  <si>
    <t>用户当月累计开机天数统计新</t>
  </si>
  <si>
    <t>知迹日任务</t>
  </si>
  <si>
    <t>知迹日任务ST</t>
  </si>
  <si>
    <t>知迹_人群特征分析日任务</t>
  </si>
  <si>
    <t>知迹_人群特征app日任务组</t>
  </si>
  <si>
    <t>经分维表数据抽取新</t>
  </si>
  <si>
    <t>逍遥游日任务组</t>
  </si>
  <si>
    <t>航体日任务组</t>
  </si>
  <si>
    <t>大屏景区来访明细信息</t>
  </si>
  <si>
    <t>常驻用户基础日任务组</t>
  </si>
  <si>
    <t>知迹小时任务ST</t>
  </si>
  <si>
    <t>交通方式位置标签日任务组</t>
  </si>
  <si>
    <t>郑州大数据日任务组</t>
  </si>
  <si>
    <t>任务名</t>
    <phoneticPr fontId="15" type="noConversion"/>
  </si>
  <si>
    <t>日期</t>
    <phoneticPr fontId="15" type="noConversion"/>
  </si>
  <si>
    <t>完成</t>
    <phoneticPr fontId="15" type="noConversion"/>
  </si>
  <si>
    <t>内存使用率</t>
    <phoneticPr fontId="1" type="noConversion"/>
  </si>
  <si>
    <t>网络指标</t>
    <phoneticPr fontId="1" type="noConversion"/>
  </si>
  <si>
    <t>表名</t>
  </si>
  <si>
    <t>用户数</t>
  </si>
  <si>
    <t>流量</t>
  </si>
  <si>
    <t>上行流量</t>
  </si>
  <si>
    <t>下行流量</t>
  </si>
  <si>
    <t>dw_cal_gprs_mmt_bh_yyyymmdd</t>
  </si>
  <si>
    <t>dw_cal_gprs_mmt_cont_yyyymmdd</t>
  </si>
  <si>
    <t>dw_cal_gprs_mmt_bh_dt_yyyymmdd</t>
  </si>
  <si>
    <t>dw_cal_gprs_mmt_cont_dt_yyyymmdd</t>
  </si>
  <si>
    <t>dw_cal_gprs_busi_dt_yyyymmdd</t>
  </si>
  <si>
    <t>dw_cal_gprs_user_dt_yyyymmdd</t>
  </si>
  <si>
    <t>dw_cal_gprs_cont_dt_yyyymmdd</t>
  </si>
  <si>
    <t>dw_cal_gprs_site_dt_yyyymmdd</t>
  </si>
  <si>
    <t>平衡7：bh_dt</t>
  </si>
  <si>
    <t>平衡8：cont_dt</t>
  </si>
  <si>
    <t>平衡9：dw_cal_gprs_busi_dt_yyyymmdd</t>
  </si>
  <si>
    <t>平衡10：dw_cal_gprs_user_dt_yyyymmdd</t>
  </si>
  <si>
    <t>平衡11：dw_cal_gprs_cont_dt_yyyymmdd</t>
  </si>
  <si>
    <t>平衡12：dw_cal_gprs_site_dt_yyyymmdd</t>
  </si>
  <si>
    <t>波动稽核</t>
  </si>
  <si>
    <t>曹咪</t>
    <phoneticPr fontId="1" type="noConversion"/>
  </si>
  <si>
    <t>caomi@asiainfo.com</t>
    <phoneticPr fontId="1" type="noConversion"/>
  </si>
  <si>
    <t>赵斌</t>
    <phoneticPr fontId="1" type="noConversion"/>
  </si>
  <si>
    <t>zhaobin3@asiainfo.com</t>
    <phoneticPr fontId="1" type="noConversion"/>
  </si>
  <si>
    <t>wangxj16@asiainfo.com</t>
    <phoneticPr fontId="1" type="noConversion"/>
  </si>
  <si>
    <t>王亚博</t>
    <phoneticPr fontId="1" type="noConversion"/>
  </si>
  <si>
    <t>正常</t>
    <phoneticPr fontId="1" type="noConversion"/>
  </si>
  <si>
    <t xml:space="preserve">稽核脚本如下：
##mmt_bh和mmt_cont日表统计：
select cast(seq_id as bigint),check_date,source_table,user_count,flow/1024/1024 as flow,up_flow/1024/1024 as up_flow,down_flow/1024/1024 as down_flow,td_flow/1024/1024 as td_flow,gsm_flow/1024/1024 as gsm_flow,use_count,month_id,day_id
from check_dw_day_yyyymmdd
where month_id='201908'
and day_id='20190801' order by seq_id;
累计dt表查询结果：
select cast(seq_id as bigint) as seq_id,check_date,source_table,user_count,flow,up_flow,down_flow,td_flow,gsm_flow,use_count,month_id,day_id
from check_dw_dt_yyyymmdd
where month_id='201908'
and day_id='20190801' order by seq_id;
</t>
    <phoneticPr fontId="1" type="noConversion"/>
  </si>
  <si>
    <t>bh流量(TB)</t>
    <phoneticPr fontId="1" type="noConversion"/>
  </si>
  <si>
    <t>执行周期：每天早上9：00稽核；  调度任务：check_tas_dw_st_yyyymmdd
查询结果：
select seq_id,check_date,source_table,user_count,up_flow+down_flow as flow,up_flow,down_flow
from check_gather_bh_cont_tas_yyyymmdd
where month_id='201908'
and day_id='20190801'
order by seq_id;</t>
    <phoneticPr fontId="1" type="noConversion"/>
  </si>
  <si>
    <t>执行周期：每月稽核
月最后一天为上月最后一天，日累计数据。月累计表为查询check_dw_month_yyyymm的结果。
调度任务： check_dw_month_yyyymm  目录：new_tmp
月累计表查询结果：
select seq_id,check_date,source_table,user_count,flow,up_flow,down_flow,td_flow,gsm_flow,use_count,month_id
from check_dw_month_yyyymm
where month_id='201907'
order by seq_id;</t>
    <phoneticPr fontId="17" type="noConversion"/>
  </si>
  <si>
    <r>
      <t xml:space="preserve">执行周期：每月稽核
调度任务： </t>
    </r>
    <r>
      <rPr>
        <b/>
        <sz val="10"/>
        <color rgb="FFFF0000"/>
        <rFont val="宋体"/>
        <family val="3"/>
        <charset val="134"/>
      </rPr>
      <t>check_st_month_yyyymm</t>
    </r>
    <r>
      <rPr>
        <sz val="10"/>
        <color indexed="8"/>
        <rFont val="宋体"/>
        <family val="3"/>
        <charset val="134"/>
      </rPr>
      <t xml:space="preserve">
查询结果：select seq_id,check_date,source_table,user_count,up_flow+down_flow ,up_flow,down_flow
from  check_st_month_yyyymm 
where month_id='</t>
    </r>
    <r>
      <rPr>
        <b/>
        <sz val="10"/>
        <color rgb="FFFF0000"/>
        <rFont val="宋体"/>
        <family val="3"/>
        <charset val="134"/>
      </rPr>
      <t>201907</t>
    </r>
    <r>
      <rPr>
        <sz val="10"/>
        <color indexed="8"/>
        <rFont val="宋体"/>
        <family val="3"/>
        <charset val="134"/>
      </rPr>
      <t>'
order by seq_id;</t>
    </r>
    <phoneticPr fontId="1" type="noConversion"/>
  </si>
  <si>
    <t>31日</t>
    <phoneticPr fontId="1" type="noConversion"/>
  </si>
  <si>
    <t>30日</t>
    <phoneticPr fontId="1" type="noConversion"/>
  </si>
  <si>
    <t>29日</t>
    <phoneticPr fontId="1" type="noConversion"/>
  </si>
  <si>
    <t>28日</t>
    <phoneticPr fontId="1" type="noConversion"/>
  </si>
  <si>
    <t>27日</t>
    <phoneticPr fontId="1" type="noConversion"/>
  </si>
  <si>
    <t>26日</t>
    <phoneticPr fontId="1" type="noConversion"/>
  </si>
  <si>
    <t>25日</t>
    <phoneticPr fontId="1" type="noConversion"/>
  </si>
  <si>
    <t>24日</t>
    <phoneticPr fontId="1" type="noConversion"/>
  </si>
  <si>
    <t>23日</t>
    <phoneticPr fontId="1" type="noConversion"/>
  </si>
  <si>
    <t>22日</t>
    <phoneticPr fontId="1" type="noConversion"/>
  </si>
  <si>
    <t>21日</t>
    <phoneticPr fontId="1" type="noConversion"/>
  </si>
  <si>
    <t>20日</t>
    <phoneticPr fontId="1" type="noConversion"/>
  </si>
  <si>
    <t>19日</t>
    <phoneticPr fontId="1" type="noConversion"/>
  </si>
  <si>
    <t>18日</t>
    <phoneticPr fontId="1" type="noConversion"/>
  </si>
  <si>
    <t>17日</t>
    <phoneticPr fontId="1" type="noConversion"/>
  </si>
  <si>
    <t>16日</t>
    <phoneticPr fontId="1" type="noConversion"/>
  </si>
  <si>
    <t>15日</t>
    <phoneticPr fontId="1" type="noConversion"/>
  </si>
  <si>
    <t>14日</t>
    <phoneticPr fontId="1" type="noConversion"/>
  </si>
  <si>
    <r>
      <rPr>
        <sz val="8"/>
        <color rgb="FFFF0000"/>
        <rFont val="微软雅黑"/>
        <family val="2"/>
        <charset val="134"/>
      </rPr>
      <t>知迹_人群特征小时任务控制流暂时用新版本，去掉一个前置依赖任务，待任务补齐后回退版本，并将时间偏移由12小时恢复为1小时</t>
    </r>
    <r>
      <rPr>
        <sz val="8"/>
        <color theme="1"/>
        <rFont val="微软雅黑"/>
        <family val="2"/>
        <charset val="134"/>
      </rPr>
      <t xml:space="preserve">
</t>
    </r>
    <phoneticPr fontId="1" type="noConversion"/>
  </si>
  <si>
    <t>1、明天看一下栾川旅游大数据日任务组dw_lc_travel_mx_yyyymmdd任务是否跑成功
2、注意查看知迹小时任务新控制流dwd_tra_region_xf_user_info_yyyymmddhh任务有几个时段报错，注意跳过后续依赖任务（例如 知迹_人群特征小时任务、知迹小时任务hhy、郑州大数据小时任务组等）
3、周一注意找真真说一下 栾川旅游大数据分钟任务组任务报错情况还是较多
4、三期集群11号st层tas_app_horizon_yyyymmdd和tas_app_vertic_yyyymmdd跑空，从新执行，明天注意稽核</t>
    <phoneticPr fontId="1" type="noConversion"/>
  </si>
  <si>
    <t>王晓洁</t>
    <phoneticPr fontId="1" type="noConversion"/>
  </si>
  <si>
    <t>13日</t>
    <phoneticPr fontId="1" type="noConversion"/>
  </si>
  <si>
    <t>12日</t>
    <phoneticPr fontId="1" type="noConversion"/>
  </si>
  <si>
    <t>11日</t>
    <phoneticPr fontId="1" type="noConversion"/>
  </si>
  <si>
    <t>10日</t>
    <phoneticPr fontId="1" type="noConversion"/>
  </si>
  <si>
    <t>9日</t>
    <phoneticPr fontId="1" type="noConversion"/>
  </si>
  <si>
    <t>8日</t>
    <phoneticPr fontId="1" type="noConversion"/>
  </si>
  <si>
    <t>7日</t>
    <phoneticPr fontId="1" type="noConversion"/>
  </si>
  <si>
    <t>6日</t>
    <phoneticPr fontId="1" type="noConversion"/>
  </si>
  <si>
    <t>5日</t>
    <phoneticPr fontId="1" type="noConversion"/>
  </si>
  <si>
    <t>4日</t>
    <phoneticPr fontId="1" type="noConversion"/>
  </si>
  <si>
    <t>3日</t>
    <phoneticPr fontId="1" type="noConversion"/>
  </si>
  <si>
    <t>2日</t>
    <phoneticPr fontId="1" type="noConversion"/>
  </si>
  <si>
    <t>1日</t>
    <phoneticPr fontId="1" type="noConversion"/>
  </si>
  <si>
    <t>接收确认</t>
    <phoneticPr fontId="1" type="noConversion"/>
  </si>
  <si>
    <t>接收人</t>
    <phoneticPr fontId="1" type="noConversion"/>
  </si>
  <si>
    <t>交接内容</t>
    <phoneticPr fontId="1" type="noConversion"/>
  </si>
  <si>
    <t>交接人</t>
    <phoneticPr fontId="1" type="noConversion"/>
  </si>
  <si>
    <t>备注</t>
    <phoneticPr fontId="1" type="noConversion"/>
  </si>
  <si>
    <t>值班内容</t>
    <phoneticPr fontId="1" type="noConversion"/>
  </si>
  <si>
    <t>姓名</t>
    <phoneticPr fontId="1" type="noConversion"/>
  </si>
  <si>
    <r>
      <rPr>
        <b/>
        <sz val="11"/>
        <rFont val="微软雅黑"/>
        <family val="2"/>
        <charset val="134"/>
      </rPr>
      <t>执行脚本路径 (10.93.171.82主机)</t>
    </r>
    <r>
      <rPr>
        <sz val="11"/>
        <color rgb="FFFF0000"/>
        <rFont val="微软雅黑"/>
        <family val="2"/>
        <charset val="134"/>
      </rPr>
      <t xml:space="preserve">
sh  /hdfs/data02/oc_tools/Nyedate.sh</t>
    </r>
    <phoneticPr fontId="1" type="noConversion"/>
  </si>
  <si>
    <t>DFS 使用量(PB)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</si>
</sst>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76" formatCode="0_);[Red]\(0\)"/>
    <numFmt numFmtId="177" formatCode="0.000000_);\(0.000000\)"/>
    <numFmt numFmtId="178" formatCode="0.000000_ ;[Red]\-0.000000\ "/>
    <numFmt numFmtId="179" formatCode="0_ "/>
    <numFmt numFmtId="180" formatCode="0.000000_);[Red]\(0.000000\)"/>
    <numFmt numFmtId="181" formatCode="0;[Red]0"/>
    <numFmt numFmtId="182" formatCode="0.00;[Red]0.00"/>
    <numFmt numFmtId="183" formatCode="0.0000;[Red]0.0000"/>
    <numFmt numFmtId="184" formatCode="0.000000;[Red]0.000000"/>
    <numFmt numFmtId="185" formatCode="0.00_);\(0.00\)"/>
    <numFmt numFmtId="186" formatCode="0.000000_ "/>
    <numFmt numFmtId="187" formatCode="0.00_);[Red]\(0.00\)"/>
    <numFmt numFmtId="188" formatCode="0.0000000000000_);\(0.0000000000000\)"/>
    <numFmt numFmtId="189" formatCode="0.0_);[Red]\(0.0\)"/>
    <numFmt numFmtId="190" formatCode="#,##0_ "/>
    <numFmt numFmtId="191" formatCode="0.00_ "/>
  </numFmts>
  <fonts count="4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9"/>
      <color indexed="10"/>
      <name val="微软雅黑"/>
      <family val="2"/>
      <charset val="134"/>
    </font>
    <font>
      <sz val="9"/>
      <color indexed="10"/>
      <name val="微软雅黑"/>
      <family val="2"/>
      <charset val="134"/>
    </font>
    <font>
      <sz val="9"/>
      <color indexed="81"/>
      <name val="Tahoma"/>
      <family val="2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12"/>
      <color indexed="8"/>
      <name val="微软雅黑"/>
      <family val="2"/>
      <charset val="134"/>
    </font>
    <font>
      <sz val="10"/>
      <color indexed="8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color rgb="FFFF0000"/>
      <name val="微软雅黑"/>
      <family val="2"/>
      <charset val="134"/>
    </font>
    <font>
      <sz val="16"/>
      <color rgb="FFFF0000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9"/>
      <color theme="1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 style="thin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">
        <color indexed="64"/>
      </left>
      <right style="dashDot">
        <color indexed="64"/>
      </right>
      <top style="thin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  <border>
      <left style="thin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dashDot">
        <color indexed="64"/>
      </right>
      <top style="dashDot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/>
      <diagonal/>
    </border>
    <border>
      <left style="thin">
        <color indexed="64"/>
      </left>
      <right style="dashDot">
        <color indexed="64"/>
      </right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ashDotDot">
        <color indexed="64"/>
      </right>
      <top/>
      <bottom/>
      <diagonal/>
    </border>
    <border>
      <left style="dashDotDot">
        <color indexed="64"/>
      </left>
      <right style="dashDotDot">
        <color indexed="64"/>
      </right>
      <top/>
      <bottom style="dashDotDot">
        <color indexed="64"/>
      </bottom>
      <diagonal/>
    </border>
    <border>
      <left/>
      <right style="dashDotDot">
        <color indexed="64"/>
      </right>
      <top/>
      <bottom/>
      <diagonal/>
    </border>
  </borders>
  <cellStyleXfs count="5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0" fontId="14" fillId="0" borderId="0"/>
  </cellStyleXfs>
  <cellXfs count="392">
    <xf numFmtId="0" fontId="0" fillId="0" borderId="0" xfId="0"/>
    <xf numFmtId="0" fontId="3" fillId="0" borderId="0" xfId="0" applyFont="1"/>
    <xf numFmtId="176" fontId="3" fillId="0" borderId="0" xfId="0" applyNumberFormat="1" applyFont="1"/>
    <xf numFmtId="176" fontId="2" fillId="2" borderId="1" xfId="0" applyNumberFormat="1" applyFont="1" applyFill="1" applyBorder="1" applyAlignment="1">
      <alignment horizontal="center"/>
    </xf>
    <xf numFmtId="177" fontId="5" fillId="0" borderId="1" xfId="0" applyNumberFormat="1" applyFont="1" applyBorder="1"/>
    <xf numFmtId="176" fontId="2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7" fillId="0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5" fillId="0" borderId="0" xfId="0" applyFont="1"/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78" fontId="5" fillId="0" borderId="0" xfId="0" applyNumberFormat="1" applyFont="1"/>
    <xf numFmtId="178" fontId="2" fillId="2" borderId="1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left" vertical="center"/>
    </xf>
    <xf numFmtId="0" fontId="7" fillId="0" borderId="0" xfId="0" applyFont="1" applyFill="1"/>
    <xf numFmtId="176" fontId="3" fillId="3" borderId="9" xfId="0" applyNumberFormat="1" applyFont="1" applyFill="1" applyBorder="1"/>
    <xf numFmtId="180" fontId="3" fillId="3" borderId="9" xfId="0" applyNumberFormat="1" applyFont="1" applyFill="1" applyBorder="1"/>
    <xf numFmtId="0" fontId="3" fillId="0" borderId="10" xfId="0" applyFont="1" applyBorder="1"/>
    <xf numFmtId="0" fontId="9" fillId="3" borderId="11" xfId="0" applyFont="1" applyFill="1" applyBorder="1"/>
    <xf numFmtId="176" fontId="3" fillId="3" borderId="12" xfId="0" applyNumberFormat="1" applyFont="1" applyFill="1" applyBorder="1"/>
    <xf numFmtId="0" fontId="3" fillId="0" borderId="12" xfId="0" applyFont="1" applyBorder="1"/>
    <xf numFmtId="0" fontId="9" fillId="3" borderId="13" xfId="0" applyFont="1" applyFill="1" applyBorder="1"/>
    <xf numFmtId="0" fontId="3" fillId="0" borderId="14" xfId="0" applyFont="1" applyBorder="1"/>
    <xf numFmtId="178" fontId="3" fillId="0" borderId="0" xfId="0" applyNumberFormat="1" applyFont="1"/>
    <xf numFmtId="0" fontId="9" fillId="3" borderId="15" xfId="0" applyFont="1" applyFill="1" applyBorder="1"/>
    <xf numFmtId="0" fontId="0" fillId="0" borderId="1" xfId="0" applyFont="1" applyBorder="1"/>
    <xf numFmtId="177" fontId="5" fillId="0" borderId="0" xfId="0" applyNumberFormat="1" applyFont="1"/>
    <xf numFmtId="0" fontId="0" fillId="0" borderId="0" xfId="0" applyAlignment="1">
      <alignment wrapText="1"/>
    </xf>
    <xf numFmtId="0" fontId="22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4" fillId="0" borderId="18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Fill="1" applyBorder="1"/>
    <xf numFmtId="176" fontId="3" fillId="0" borderId="1" xfId="0" applyNumberFormat="1" applyFont="1" applyFill="1" applyBorder="1"/>
    <xf numFmtId="178" fontId="3" fillId="0" borderId="1" xfId="0" applyNumberFormat="1" applyFont="1" applyFill="1" applyBorder="1"/>
    <xf numFmtId="0" fontId="3" fillId="0" borderId="1" xfId="0" applyFont="1" applyBorder="1"/>
    <xf numFmtId="176" fontId="3" fillId="0" borderId="1" xfId="0" applyNumberFormat="1" applyFont="1" applyBorder="1"/>
    <xf numFmtId="0" fontId="19" fillId="10" borderId="1" xfId="0" applyFont="1" applyFill="1" applyBorder="1" applyAlignment="1">
      <alignment vertical="center" wrapText="1"/>
    </xf>
    <xf numFmtId="0" fontId="3" fillId="0" borderId="0" xfId="0" applyFont="1" applyAlignment="1">
      <alignment vertical="top" wrapText="1"/>
    </xf>
    <xf numFmtId="176" fontId="22" fillId="2" borderId="2" xfId="0" applyNumberFormat="1" applyFont="1" applyFill="1" applyBorder="1" applyAlignment="1">
      <alignment horizontal="center" vertical="center"/>
    </xf>
    <xf numFmtId="0" fontId="14" fillId="0" borderId="0" xfId="0" applyFont="1" applyBorder="1"/>
    <xf numFmtId="176" fontId="2" fillId="10" borderId="1" xfId="0" applyNumberFormat="1" applyFont="1" applyFill="1" applyBorder="1" applyAlignment="1">
      <alignment horizontal="center"/>
    </xf>
    <xf numFmtId="178" fontId="2" fillId="10" borderId="1" xfId="0" applyNumberFormat="1" applyFont="1" applyFill="1" applyBorder="1" applyAlignment="1">
      <alignment horizontal="center"/>
    </xf>
    <xf numFmtId="0" fontId="25" fillId="10" borderId="1" xfId="0" applyFont="1" applyFill="1" applyBorder="1"/>
    <xf numFmtId="0" fontId="3" fillId="12" borderId="1" xfId="0" applyFont="1" applyFill="1" applyBorder="1"/>
    <xf numFmtId="176" fontId="3" fillId="12" borderId="1" xfId="0" applyNumberFormat="1" applyFont="1" applyFill="1" applyBorder="1"/>
    <xf numFmtId="0" fontId="25" fillId="12" borderId="1" xfId="0" applyFont="1" applyFill="1" applyBorder="1"/>
    <xf numFmtId="181" fontId="3" fillId="12" borderId="1" xfId="0" applyNumberFormat="1" applyFont="1" applyFill="1" applyBorder="1"/>
    <xf numFmtId="180" fontId="3" fillId="12" borderId="1" xfId="0" applyNumberFormat="1" applyFont="1" applyFill="1" applyBorder="1"/>
    <xf numFmtId="186" fontId="5" fillId="0" borderId="1" xfId="0" applyNumberFormat="1" applyFont="1" applyBorder="1"/>
    <xf numFmtId="186" fontId="3" fillId="3" borderId="9" xfId="0" applyNumberFormat="1" applyFont="1" applyFill="1" applyBorder="1"/>
    <xf numFmtId="186" fontId="3" fillId="3" borderId="12" xfId="0" applyNumberFormat="1" applyFont="1" applyFill="1" applyBorder="1"/>
    <xf numFmtId="11" fontId="3" fillId="0" borderId="0" xfId="0" applyNumberFormat="1" applyFont="1"/>
    <xf numFmtId="186" fontId="3" fillId="12" borderId="1" xfId="0" applyNumberFormat="1" applyFont="1" applyFill="1" applyBorder="1"/>
    <xf numFmtId="0" fontId="0" fillId="0" borderId="0" xfId="0" applyAlignment="1">
      <alignment horizontal="left"/>
    </xf>
    <xf numFmtId="0" fontId="0" fillId="0" borderId="0" xfId="0"/>
    <xf numFmtId="10" fontId="7" fillId="0" borderId="0" xfId="0" applyNumberFormat="1" applyFont="1" applyAlignment="1">
      <alignment vertical="center"/>
    </xf>
    <xf numFmtId="0" fontId="27" fillId="0" borderId="0" xfId="0" applyFont="1"/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3" fillId="0" borderId="17" xfId="0" applyFont="1" applyBorder="1"/>
    <xf numFmtId="186" fontId="3" fillId="0" borderId="1" xfId="0" applyNumberFormat="1" applyFont="1" applyBorder="1"/>
    <xf numFmtId="183" fontId="2" fillId="0" borderId="1" xfId="0" applyNumberFormat="1" applyFont="1" applyBorder="1"/>
    <xf numFmtId="0" fontId="2" fillId="0" borderId="0" xfId="0" applyFont="1"/>
    <xf numFmtId="183" fontId="3" fillId="0" borderId="0" xfId="0" applyNumberFormat="1" applyFont="1" applyBorder="1"/>
    <xf numFmtId="0" fontId="27" fillId="0" borderId="1" xfId="0" applyFont="1" applyBorder="1"/>
    <xf numFmtId="186" fontId="27" fillId="0" borderId="0" xfId="0" applyNumberFormat="1" applyFont="1"/>
    <xf numFmtId="186" fontId="3" fillId="0" borderId="0" xfId="0" applyNumberFormat="1" applyFont="1"/>
    <xf numFmtId="0" fontId="2" fillId="0" borderId="1" xfId="0" applyFont="1" applyBorder="1"/>
    <xf numFmtId="10" fontId="27" fillId="0" borderId="0" xfId="0" applyNumberFormat="1" applyFont="1"/>
    <xf numFmtId="0" fontId="29" fillId="0" borderId="0" xfId="0" applyFont="1"/>
    <xf numFmtId="179" fontId="3" fillId="0" borderId="1" xfId="0" applyNumberFormat="1" applyFont="1" applyBorder="1"/>
    <xf numFmtId="181" fontId="3" fillId="0" borderId="0" xfId="0" applyNumberFormat="1" applyFont="1"/>
    <xf numFmtId="0" fontId="2" fillId="0" borderId="17" xfId="0" applyFont="1" applyBorder="1"/>
    <xf numFmtId="0" fontId="2" fillId="4" borderId="1" xfId="0" applyFont="1" applyFill="1" applyBorder="1"/>
    <xf numFmtId="0" fontId="28" fillId="0" borderId="0" xfId="0" applyFont="1"/>
    <xf numFmtId="0" fontId="2" fillId="10" borderId="17" xfId="0" applyFont="1" applyFill="1" applyBorder="1"/>
    <xf numFmtId="0" fontId="28" fillId="0" borderId="1" xfId="0" applyFont="1" applyBorder="1"/>
    <xf numFmtId="186" fontId="2" fillId="0" borderId="17" xfId="0" applyNumberFormat="1" applyFont="1" applyBorder="1"/>
    <xf numFmtId="186" fontId="28" fillId="0" borderId="1" xfId="0" applyNumberFormat="1" applyFont="1" applyBorder="1" applyAlignment="1">
      <alignment horizontal="justify" vertical="top" wrapText="1"/>
    </xf>
    <xf numFmtId="186" fontId="28" fillId="0" borderId="1" xfId="0" applyNumberFormat="1" applyFont="1" applyBorder="1"/>
    <xf numFmtId="0" fontId="2" fillId="10" borderId="1" xfId="0" applyFont="1" applyFill="1" applyBorder="1"/>
    <xf numFmtId="186" fontId="2" fillId="0" borderId="1" xfId="0" applyNumberFormat="1" applyFont="1" applyBorder="1"/>
    <xf numFmtId="10" fontId="27" fillId="0" borderId="1" xfId="0" applyNumberFormat="1" applyFont="1" applyBorder="1"/>
    <xf numFmtId="10" fontId="28" fillId="0" borderId="1" xfId="0" applyNumberFormat="1" applyFont="1" applyBorder="1"/>
    <xf numFmtId="182" fontId="5" fillId="14" borderId="1" xfId="0" applyNumberFormat="1" applyFont="1" applyFill="1" applyBorder="1"/>
    <xf numFmtId="182" fontId="5" fillId="0" borderId="1" xfId="0" applyNumberFormat="1" applyFont="1" applyBorder="1"/>
    <xf numFmtId="182" fontId="5" fillId="0" borderId="2" xfId="0" applyNumberFormat="1" applyFont="1" applyBorder="1"/>
    <xf numFmtId="182" fontId="26" fillId="10" borderId="1" xfId="0" applyNumberFormat="1" applyFont="1" applyFill="1" applyBorder="1"/>
    <xf numFmtId="182" fontId="15" fillId="10" borderId="1" xfId="0" applyNumberFormat="1" applyFont="1" applyFill="1" applyBorder="1"/>
    <xf numFmtId="11" fontId="0" fillId="0" borderId="0" xfId="0" applyNumberFormat="1"/>
    <xf numFmtId="0" fontId="30" fillId="0" borderId="0" xfId="0" applyFont="1" applyAlignment="1">
      <alignment wrapText="1"/>
    </xf>
    <xf numFmtId="11" fontId="0" fillId="0" borderId="0" xfId="0" applyNumberFormat="1" applyAlignment="1">
      <alignment horizontal="left"/>
    </xf>
    <xf numFmtId="0" fontId="7" fillId="0" borderId="22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35" fillId="0" borderId="1" xfId="0" applyFont="1" applyBorder="1"/>
    <xf numFmtId="49" fontId="36" fillId="0" borderId="1" xfId="1" applyNumberFormat="1" applyFont="1" applyBorder="1" applyAlignment="1" applyProtection="1"/>
    <xf numFmtId="0" fontId="35" fillId="0" borderId="1" xfId="0" applyFont="1" applyBorder="1" applyAlignment="1">
      <alignment horizontal="left"/>
    </xf>
    <xf numFmtId="0" fontId="37" fillId="0" borderId="1" xfId="0" applyFont="1" applyBorder="1" applyAlignment="1">
      <alignment horizontal="center"/>
    </xf>
    <xf numFmtId="0" fontId="35" fillId="0" borderId="1" xfId="0" applyFont="1" applyFill="1" applyBorder="1"/>
    <xf numFmtId="0" fontId="37" fillId="0" borderId="1" xfId="0" applyFont="1" applyFill="1" applyBorder="1" applyAlignment="1">
      <alignment horizontal="center"/>
    </xf>
    <xf numFmtId="0" fontId="38" fillId="0" borderId="1" xfId="0" applyFont="1" applyBorder="1"/>
    <xf numFmtId="10" fontId="0" fillId="0" borderId="0" xfId="0" applyNumberFormat="1" applyAlignment="1">
      <alignment wrapText="1"/>
    </xf>
    <xf numFmtId="187" fontId="23" fillId="0" borderId="1" xfId="0" applyNumberFormat="1" applyFont="1" applyBorder="1"/>
    <xf numFmtId="0" fontId="14" fillId="0" borderId="0" xfId="0" applyFont="1" applyAlignment="1">
      <alignment wrapText="1"/>
    </xf>
    <xf numFmtId="0" fontId="3" fillId="10" borderId="1" xfId="0" applyFont="1" applyFill="1" applyBorder="1"/>
    <xf numFmtId="0" fontId="28" fillId="0" borderId="0" xfId="0" applyFont="1" applyBorder="1"/>
    <xf numFmtId="10" fontId="28" fillId="0" borderId="0" xfId="0" applyNumberFormat="1" applyFont="1" applyBorder="1"/>
    <xf numFmtId="0" fontId="35" fillId="0" borderId="1" xfId="0" applyFont="1" applyBorder="1"/>
    <xf numFmtId="0" fontId="0" fillId="0" borderId="1" xfId="0" applyBorder="1" applyAlignment="1">
      <alignment horizontal="right"/>
    </xf>
    <xf numFmtId="0" fontId="13" fillId="0" borderId="1" xfId="1" applyBorder="1" applyAlignment="1" applyProtection="1">
      <alignment horizontal="right"/>
    </xf>
    <xf numFmtId="0" fontId="13" fillId="0" borderId="1" xfId="1" applyBorder="1" applyAlignment="1" applyProtection="1"/>
    <xf numFmtId="177" fontId="3" fillId="0" borderId="0" xfId="0" applyNumberFormat="1" applyFont="1"/>
    <xf numFmtId="180" fontId="0" fillId="0" borderId="0" xfId="0" applyNumberFormat="1"/>
    <xf numFmtId="180" fontId="5" fillId="0" borderId="0" xfId="0" applyNumberFormat="1" applyFont="1"/>
    <xf numFmtId="187" fontId="3" fillId="0" borderId="0" xfId="0" applyNumberFormat="1" applyFont="1"/>
    <xf numFmtId="182" fontId="3" fillId="0" borderId="0" xfId="0" applyNumberFormat="1" applyFont="1"/>
    <xf numFmtId="183" fontId="3" fillId="0" borderId="0" xfId="0" applyNumberFormat="1" applyFont="1"/>
    <xf numFmtId="183" fontId="27" fillId="0" borderId="0" xfId="0" applyNumberFormat="1" applyFont="1"/>
    <xf numFmtId="0" fontId="35" fillId="0" borderId="1" xfId="0" applyFont="1" applyFill="1" applyBorder="1" applyAlignment="1">
      <alignment horizontal="left"/>
    </xf>
    <xf numFmtId="0" fontId="35" fillId="0" borderId="1" xfId="0" applyFont="1" applyFill="1" applyBorder="1" applyAlignment="1">
      <alignment horizontal="left" wrapText="1"/>
    </xf>
    <xf numFmtId="0" fontId="16" fillId="0" borderId="0" xfId="0" applyFont="1" applyAlignment="1">
      <alignment horizontal="center" vertical="center" wrapText="1"/>
    </xf>
    <xf numFmtId="10" fontId="14" fillId="0" borderId="0" xfId="0" applyNumberFormat="1" applyFont="1" applyAlignment="1">
      <alignment wrapText="1"/>
    </xf>
    <xf numFmtId="0" fontId="14" fillId="0" borderId="0" xfId="0" applyFont="1" applyAlignment="1">
      <alignment horizontal="center" vertical="center" wrapText="1"/>
    </xf>
    <xf numFmtId="11" fontId="3" fillId="0" borderId="1" xfId="0" applyNumberFormat="1" applyFont="1" applyBorder="1"/>
    <xf numFmtId="185" fontId="27" fillId="0" borderId="0" xfId="0" applyNumberFormat="1" applyFont="1"/>
    <xf numFmtId="184" fontId="27" fillId="0" borderId="1" xfId="0" applyNumberFormat="1" applyFont="1" applyBorder="1"/>
    <xf numFmtId="185" fontId="0" fillId="0" borderId="0" xfId="0" applyNumberFormat="1" applyAlignment="1">
      <alignment wrapText="1"/>
    </xf>
    <xf numFmtId="185" fontId="14" fillId="0" borderId="0" xfId="0" applyNumberFormat="1" applyFont="1" applyAlignment="1">
      <alignment horizontal="center" vertical="center" wrapText="1"/>
    </xf>
    <xf numFmtId="185" fontId="7" fillId="0" borderId="0" xfId="0" applyNumberFormat="1" applyFont="1" applyAlignment="1">
      <alignment vertical="center"/>
    </xf>
    <xf numFmtId="185" fontId="14" fillId="0" borderId="0" xfId="0" applyNumberFormat="1" applyFont="1" applyAlignment="1">
      <alignment wrapText="1"/>
    </xf>
    <xf numFmtId="185" fontId="39" fillId="0" borderId="0" xfId="0" applyNumberFormat="1" applyFont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14" fillId="17" borderId="1" xfId="0" applyFont="1" applyFill="1" applyBorder="1" applyAlignment="1">
      <alignment horizontal="center"/>
    </xf>
    <xf numFmtId="0" fontId="14" fillId="17" borderId="1" xfId="0" applyFont="1" applyFill="1" applyBorder="1"/>
    <xf numFmtId="11" fontId="14" fillId="0" borderId="1" xfId="0" applyNumberFormat="1" applyFont="1" applyBorder="1" applyAlignment="1">
      <alignment horizontal="center" wrapText="1"/>
    </xf>
    <xf numFmtId="11" fontId="14" fillId="0" borderId="1" xfId="0" applyNumberFormat="1" applyFont="1" applyBorder="1"/>
    <xf numFmtId="11" fontId="14" fillId="0" borderId="1" xfId="0" applyNumberFormat="1" applyFont="1" applyBorder="1" applyAlignment="1">
      <alignment horizontal="center"/>
    </xf>
    <xf numFmtId="11" fontId="14" fillId="17" borderId="1" xfId="0" applyNumberFormat="1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188" fontId="27" fillId="0" borderId="0" xfId="0" applyNumberFormat="1" applyFon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11" fontId="14" fillId="0" borderId="1" xfId="0" applyNumberFormat="1" applyFont="1" applyBorder="1" applyAlignment="1">
      <alignment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41" fillId="0" borderId="0" xfId="0" applyFont="1" applyAlignment="1">
      <alignment horizontal="center" vertical="center" wrapText="1"/>
    </xf>
    <xf numFmtId="0" fontId="14" fillId="0" borderId="1" xfId="0" applyFont="1" applyBorder="1" applyAlignment="1"/>
    <xf numFmtId="0" fontId="7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 wrapText="1"/>
    </xf>
    <xf numFmtId="185" fontId="14" fillId="0" borderId="0" xfId="0" applyNumberFormat="1" applyFont="1" applyAlignment="1">
      <alignment horizontal="right" wrapText="1"/>
    </xf>
    <xf numFmtId="182" fontId="28" fillId="0" borderId="0" xfId="0" applyNumberFormat="1" applyFont="1" applyBorder="1"/>
    <xf numFmtId="0" fontId="3" fillId="15" borderId="0" xfId="0" applyFont="1" applyFill="1"/>
    <xf numFmtId="177" fontId="42" fillId="0" borderId="1" xfId="0" applyNumberFormat="1" applyFont="1" applyFill="1" applyBorder="1"/>
    <xf numFmtId="177" fontId="42" fillId="0" borderId="1" xfId="0" applyNumberFormat="1" applyFont="1" applyBorder="1"/>
    <xf numFmtId="0" fontId="8" fillId="0" borderId="0" xfId="0" applyFont="1"/>
    <xf numFmtId="0" fontId="2" fillId="0" borderId="0" xfId="0" applyFont="1" applyBorder="1" applyAlignment="1">
      <alignment horizontal="center"/>
    </xf>
    <xf numFmtId="189" fontId="27" fillId="0" borderId="0" xfId="0" applyNumberFormat="1" applyFont="1"/>
    <xf numFmtId="0" fontId="0" fillId="0" borderId="0" xfId="0"/>
    <xf numFmtId="0" fontId="14" fillId="0" borderId="0" xfId="0" applyFont="1" applyAlignment="1">
      <alignment wrapText="1"/>
    </xf>
    <xf numFmtId="184" fontId="3" fillId="0" borderId="0" xfId="0" applyNumberFormat="1" applyFont="1"/>
    <xf numFmtId="181" fontId="27" fillId="0" borderId="1" xfId="0" applyNumberFormat="1" applyFont="1" applyBorder="1"/>
    <xf numFmtId="187" fontId="23" fillId="10" borderId="1" xfId="0" applyNumberFormat="1" applyFont="1" applyFill="1" applyBorder="1"/>
    <xf numFmtId="20" fontId="7" fillId="0" borderId="0" xfId="0" applyNumberFormat="1" applyFont="1" applyAlignment="1">
      <alignment vertical="center"/>
    </xf>
    <xf numFmtId="190" fontId="3" fillId="0" borderId="0" xfId="0" applyNumberFormat="1" applyFont="1"/>
    <xf numFmtId="179" fontId="27" fillId="0" borderId="0" xfId="0" applyNumberFormat="1" applyFont="1"/>
    <xf numFmtId="179" fontId="29" fillId="0" borderId="0" xfId="0" applyNumberFormat="1" applyFont="1"/>
    <xf numFmtId="0" fontId="3" fillId="10" borderId="1" xfId="0" applyFont="1" applyFill="1" applyBorder="1" applyAlignment="1">
      <alignment wrapText="1"/>
    </xf>
    <xf numFmtId="0" fontId="0" fillId="0" borderId="1" xfId="0" applyBorder="1"/>
    <xf numFmtId="0" fontId="14" fillId="18" borderId="1" xfId="0" applyFont="1" applyFill="1" applyBorder="1" applyAlignment="1">
      <alignment horizontal="right"/>
    </xf>
    <xf numFmtId="0" fontId="0" fillId="20" borderId="1" xfId="0" applyFill="1" applyBorder="1"/>
    <xf numFmtId="0" fontId="14" fillId="19" borderId="1" xfId="0" applyFont="1" applyFill="1" applyBorder="1"/>
    <xf numFmtId="0" fontId="14" fillId="11" borderId="1" xfId="0" applyFont="1" applyFill="1" applyBorder="1"/>
    <xf numFmtId="0" fontId="14" fillId="21" borderId="1" xfId="0" applyFont="1" applyFill="1" applyBorder="1"/>
    <xf numFmtId="10" fontId="14" fillId="0" borderId="1" xfId="0" applyNumberFormat="1" applyFont="1" applyBorder="1"/>
    <xf numFmtId="10" fontId="0" fillId="0" borderId="1" xfId="0" applyNumberFormat="1" applyBorder="1" applyAlignment="1">
      <alignment wrapText="1"/>
    </xf>
    <xf numFmtId="0" fontId="3" fillId="0" borderId="1" xfId="2" applyFont="1" applyBorder="1"/>
    <xf numFmtId="0" fontId="3" fillId="0" borderId="17" xfId="2" applyFont="1" applyBorder="1"/>
    <xf numFmtId="186" fontId="3" fillId="0" borderId="1" xfId="2" applyNumberFormat="1" applyFont="1" applyBorder="1"/>
    <xf numFmtId="11" fontId="3" fillId="0" borderId="1" xfId="2" applyNumberFormat="1" applyFont="1" applyBorder="1"/>
    <xf numFmtId="11" fontId="3" fillId="0" borderId="17" xfId="2" applyNumberFormat="1" applyFont="1" applyBorder="1"/>
    <xf numFmtId="0" fontId="3" fillId="0" borderId="0" xfId="2" applyFont="1"/>
    <xf numFmtId="183" fontId="2" fillId="0" borderId="1" xfId="2" applyNumberFormat="1" applyFont="1" applyBorder="1"/>
    <xf numFmtId="0" fontId="20" fillId="0" borderId="1" xfId="3" applyFont="1" applyBorder="1" applyAlignment="1">
      <alignment vertical="center" wrapText="1"/>
    </xf>
    <xf numFmtId="0" fontId="20" fillId="0" borderId="0" xfId="3" applyFont="1" applyBorder="1" applyAlignment="1">
      <alignment vertical="center" wrapText="1"/>
    </xf>
    <xf numFmtId="185" fontId="20" fillId="0" borderId="1" xfId="3" applyNumberFormat="1" applyFont="1" applyBorder="1" applyAlignment="1">
      <alignment vertical="center" wrapText="1"/>
    </xf>
    <xf numFmtId="0" fontId="10" fillId="2" borderId="1" xfId="3" applyFont="1" applyFill="1" applyBorder="1" applyAlignment="1">
      <alignment horizontal="center" vertical="center"/>
    </xf>
    <xf numFmtId="0" fontId="2" fillId="2" borderId="1" xfId="3" applyFont="1" applyFill="1" applyBorder="1" applyAlignment="1">
      <alignment horizontal="center"/>
    </xf>
    <xf numFmtId="176" fontId="2" fillId="2" borderId="1" xfId="3" applyNumberFormat="1" applyFont="1" applyFill="1" applyBorder="1" applyAlignment="1">
      <alignment horizontal="center"/>
    </xf>
    <xf numFmtId="176" fontId="2" fillId="0" borderId="1" xfId="3" applyNumberFormat="1" applyFont="1" applyFill="1" applyBorder="1" applyAlignment="1">
      <alignment horizontal="center"/>
    </xf>
    <xf numFmtId="0" fontId="2" fillId="0" borderId="1" xfId="3" applyFont="1" applyFill="1" applyBorder="1" applyAlignment="1">
      <alignment horizontal="center"/>
    </xf>
    <xf numFmtId="0" fontId="2" fillId="10" borderId="1" xfId="3" applyFont="1" applyFill="1" applyBorder="1" applyAlignment="1">
      <alignment horizontal="center"/>
    </xf>
    <xf numFmtId="0" fontId="7" fillId="14" borderId="1" xfId="3" applyFont="1" applyFill="1" applyBorder="1"/>
    <xf numFmtId="182" fontId="5" fillId="14" borderId="1" xfId="3" applyNumberFormat="1" applyFont="1" applyFill="1" applyBorder="1"/>
    <xf numFmtId="0" fontId="8" fillId="14" borderId="1" xfId="3" applyFont="1" applyFill="1" applyBorder="1"/>
    <xf numFmtId="0" fontId="7" fillId="0" borderId="1" xfId="3" applyFont="1" applyBorder="1"/>
    <xf numFmtId="184" fontId="23" fillId="0" borderId="1" xfId="3" applyNumberFormat="1" applyFont="1" applyBorder="1"/>
    <xf numFmtId="182" fontId="5" fillId="0" borderId="22" xfId="3" applyNumberFormat="1" applyFont="1" applyBorder="1"/>
    <xf numFmtId="182" fontId="5" fillId="0" borderId="1" xfId="3" applyNumberFormat="1" applyFont="1" applyBorder="1"/>
    <xf numFmtId="187" fontId="23" fillId="0" borderId="1" xfId="3" applyNumberFormat="1" applyFont="1" applyBorder="1"/>
    <xf numFmtId="182" fontId="5" fillId="0" borderId="2" xfId="3" applyNumberFormat="1" applyFont="1" applyBorder="1"/>
    <xf numFmtId="182" fontId="26" fillId="10" borderId="1" xfId="3" applyNumberFormat="1" applyFont="1" applyFill="1" applyBorder="1"/>
    <xf numFmtId="182" fontId="5" fillId="10" borderId="1" xfId="3" applyNumberFormat="1" applyFont="1" applyFill="1" applyBorder="1"/>
    <xf numFmtId="182" fontId="48" fillId="0" borderId="1" xfId="3" applyNumberFormat="1" applyFont="1" applyBorder="1"/>
    <xf numFmtId="0" fontId="7" fillId="0" borderId="1" xfId="3" applyFont="1" applyBorder="1" applyAlignment="1">
      <alignment vertical="center"/>
    </xf>
    <xf numFmtId="182" fontId="26" fillId="0" borderId="16" xfId="3" applyNumberFormat="1" applyFont="1" applyBorder="1"/>
    <xf numFmtId="0" fontId="9" fillId="3" borderId="3" xfId="3" applyFont="1" applyFill="1" applyBorder="1"/>
    <xf numFmtId="186" fontId="3" fillId="3" borderId="3" xfId="3" applyNumberFormat="1" applyFont="1" applyFill="1" applyBorder="1"/>
    <xf numFmtId="186" fontId="3" fillId="3" borderId="25" xfId="3" applyNumberFormat="1" applyFont="1" applyFill="1" applyBorder="1"/>
    <xf numFmtId="0" fontId="3" fillId="0" borderId="5" xfId="3" applyFont="1" applyFill="1" applyBorder="1"/>
    <xf numFmtId="183" fontId="3" fillId="0" borderId="6" xfId="3" applyNumberFormat="1" applyFont="1" applyFill="1" applyBorder="1"/>
    <xf numFmtId="184" fontId="3" fillId="0" borderId="6" xfId="3" applyNumberFormat="1" applyFont="1" applyFill="1" applyBorder="1"/>
    <xf numFmtId="178" fontId="3" fillId="0" borderId="6" xfId="3" applyNumberFormat="1" applyFont="1" applyFill="1" applyBorder="1"/>
    <xf numFmtId="176" fontId="3" fillId="0" borderId="0" xfId="3" applyNumberFormat="1" applyFont="1" applyFill="1" applyBorder="1"/>
    <xf numFmtId="178" fontId="3" fillId="0" borderId="0" xfId="3" applyNumberFormat="1" applyFont="1" applyFill="1" applyBorder="1"/>
    <xf numFmtId="0" fontId="3" fillId="0" borderId="0" xfId="3" applyFont="1" applyFill="1"/>
    <xf numFmtId="11" fontId="3" fillId="0" borderId="0" xfId="3" applyNumberFormat="1" applyFont="1" applyFill="1"/>
    <xf numFmtId="183" fontId="3" fillId="0" borderId="0" xfId="3" applyNumberFormat="1" applyFont="1" applyFill="1" applyBorder="1"/>
    <xf numFmtId="184" fontId="3" fillId="0" borderId="0" xfId="3" applyNumberFormat="1" applyFont="1" applyFill="1" applyBorder="1"/>
    <xf numFmtId="183" fontId="3" fillId="0" borderId="0" xfId="3" applyNumberFormat="1" applyFont="1" applyFill="1"/>
    <xf numFmtId="184" fontId="3" fillId="0" borderId="0" xfId="3" applyNumberFormat="1" applyFont="1" applyFill="1"/>
    <xf numFmtId="0" fontId="7" fillId="16" borderId="1" xfId="3" applyFont="1" applyFill="1" applyBorder="1"/>
    <xf numFmtId="10" fontId="5" fillId="16" borderId="1" xfId="3" applyNumberFormat="1" applyFont="1" applyFill="1" applyBorder="1"/>
    <xf numFmtId="0" fontId="8" fillId="11" borderId="1" xfId="3" applyFont="1" applyFill="1" applyBorder="1"/>
    <xf numFmtId="10" fontId="5" fillId="11" borderId="1" xfId="3" applyNumberFormat="1" applyFont="1" applyFill="1" applyBorder="1"/>
    <xf numFmtId="0" fontId="7" fillId="13" borderId="1" xfId="3" applyFont="1" applyFill="1" applyBorder="1"/>
    <xf numFmtId="176" fontId="3" fillId="13" borderId="1" xfId="3" applyNumberFormat="1" applyFont="1" applyFill="1" applyBorder="1"/>
    <xf numFmtId="0" fontId="3" fillId="13" borderId="1" xfId="3" applyFont="1" applyFill="1" applyBorder="1"/>
    <xf numFmtId="10" fontId="5" fillId="13" borderId="1" xfId="3" applyNumberFormat="1" applyFont="1" applyFill="1" applyBorder="1"/>
    <xf numFmtId="0" fontId="7" fillId="9" borderId="1" xfId="3" applyFont="1" applyFill="1" applyBorder="1"/>
    <xf numFmtId="176" fontId="3" fillId="9" borderId="1" xfId="3" applyNumberFormat="1" applyFont="1" applyFill="1" applyBorder="1"/>
    <xf numFmtId="0" fontId="3" fillId="9" borderId="1" xfId="3" applyFont="1" applyFill="1" applyBorder="1"/>
    <xf numFmtId="10" fontId="5" fillId="9" borderId="1" xfId="3" applyNumberFormat="1" applyFont="1" applyFill="1" applyBorder="1"/>
    <xf numFmtId="10" fontId="14" fillId="0" borderId="1" xfId="0" applyNumberFormat="1" applyFont="1" applyBorder="1" applyAlignment="1"/>
    <xf numFmtId="184" fontId="27" fillId="0" borderId="1" xfId="4" applyNumberFormat="1" applyFont="1" applyBorder="1"/>
    <xf numFmtId="0" fontId="0" fillId="0" borderId="0" xfId="0" applyBorder="1" applyAlignment="1">
      <alignment horizontal="right" vertical="center"/>
    </xf>
    <xf numFmtId="10" fontId="0" fillId="0" borderId="1" xfId="0" applyNumberFormat="1" applyBorder="1" applyAlignment="1">
      <alignment vertical="center"/>
    </xf>
    <xf numFmtId="0" fontId="0" fillId="0" borderId="1" xfId="0" applyBorder="1" applyAlignment="1">
      <alignment wrapText="1"/>
    </xf>
    <xf numFmtId="0" fontId="14" fillId="0" borderId="1" xfId="0" applyFont="1" applyBorder="1"/>
    <xf numFmtId="0" fontId="0" fillId="0" borderId="1" xfId="0" applyBorder="1" applyAlignment="1">
      <alignment wrapText="1"/>
    </xf>
    <xf numFmtId="0" fontId="14" fillId="0" borderId="1" xfId="0" applyFont="1" applyBorder="1"/>
    <xf numFmtId="0" fontId="0" fillId="0" borderId="1" xfId="0" applyBorder="1" applyAlignment="1">
      <alignment wrapText="1"/>
    </xf>
    <xf numFmtId="0" fontId="14" fillId="0" borderId="1" xfId="0" applyFont="1" applyBorder="1"/>
    <xf numFmtId="0" fontId="0" fillId="0" borderId="1" xfId="0" applyBorder="1" applyAlignment="1">
      <alignment wrapText="1"/>
    </xf>
    <xf numFmtId="0" fontId="14" fillId="0" borderId="1" xfId="0" applyFont="1" applyBorder="1"/>
    <xf numFmtId="0" fontId="0" fillId="0" borderId="1" xfId="0" applyBorder="1" applyAlignment="1">
      <alignment wrapText="1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4" fillId="0" borderId="1" xfId="0" applyFont="1" applyBorder="1"/>
    <xf numFmtId="0" fontId="0" fillId="0" borderId="1" xfId="0" applyBorder="1" applyAlignment="1">
      <alignment wrapText="1"/>
    </xf>
    <xf numFmtId="0" fontId="14" fillId="0" borderId="1" xfId="0" applyFont="1" applyBorder="1"/>
    <xf numFmtId="0" fontId="0" fillId="0" borderId="1" xfId="0" applyBorder="1" applyAlignment="1">
      <alignment wrapText="1"/>
    </xf>
    <xf numFmtId="0" fontId="14" fillId="0" borderId="1" xfId="0" applyFont="1" applyBorder="1"/>
    <xf numFmtId="0" fontId="0" fillId="0" borderId="1" xfId="0" applyBorder="1" applyAlignment="1">
      <alignment wrapText="1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4" fillId="0" borderId="1" xfId="0" applyFont="1" applyBorder="1"/>
    <xf numFmtId="0" fontId="0" fillId="0" borderId="1" xfId="0" applyBorder="1" applyAlignment="1">
      <alignment wrapText="1"/>
    </xf>
    <xf numFmtId="0" fontId="14" fillId="0" borderId="1" xfId="0" applyFont="1" applyBorder="1"/>
    <xf numFmtId="0" fontId="0" fillId="0" borderId="1" xfId="0" applyBorder="1" applyAlignment="1">
      <alignment wrapText="1"/>
    </xf>
    <xf numFmtId="0" fontId="1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14" fillId="0" borderId="1" xfId="0" applyFont="1" applyBorder="1"/>
    <xf numFmtId="0" fontId="0" fillId="0" borderId="1" xfId="0" applyBorder="1"/>
    <xf numFmtId="184" fontId="23" fillId="0" borderId="1" xfId="0" applyNumberFormat="1" applyFont="1" applyBorder="1"/>
    <xf numFmtId="176" fontId="27" fillId="3" borderId="9" xfId="0" applyNumberFormat="1" applyFont="1" applyFill="1" applyBorder="1"/>
    <xf numFmtId="0" fontId="14" fillId="0" borderId="0" xfId="2"/>
    <xf numFmtId="0" fontId="14" fillId="0" borderId="0" xfId="2" applyAlignment="1">
      <alignment horizontal="left" vertical="top"/>
    </xf>
    <xf numFmtId="0" fontId="14" fillId="0" borderId="0" xfId="2" applyAlignment="1">
      <alignment horizontal="center"/>
    </xf>
    <xf numFmtId="0" fontId="14" fillId="0" borderId="0" xfId="2" applyFont="1"/>
    <xf numFmtId="0" fontId="14" fillId="0" borderId="1" xfId="2" applyFont="1" applyFill="1" applyBorder="1" applyAlignment="1">
      <alignment horizontal="left" vertical="top"/>
    </xf>
    <xf numFmtId="0" fontId="14" fillId="0" borderId="20" xfId="2" applyFont="1" applyFill="1" applyBorder="1" applyAlignment="1">
      <alignment horizontal="left" vertical="top"/>
    </xf>
    <xf numFmtId="0" fontId="43" fillId="0" borderId="20" xfId="2" applyFont="1" applyFill="1" applyBorder="1" applyAlignment="1">
      <alignment horizontal="left" vertical="top"/>
    </xf>
    <xf numFmtId="0" fontId="43" fillId="0" borderId="0" xfId="2" applyFont="1" applyAlignment="1">
      <alignment vertical="top" wrapText="1"/>
    </xf>
    <xf numFmtId="14" fontId="43" fillId="0" borderId="0" xfId="2" applyNumberFormat="1" applyFont="1" applyAlignment="1">
      <alignment vertical="top"/>
    </xf>
    <xf numFmtId="0" fontId="43" fillId="0" borderId="1" xfId="2" applyFont="1" applyBorder="1" applyAlignment="1">
      <alignment horizontal="left" vertical="top" wrapText="1"/>
    </xf>
    <xf numFmtId="0" fontId="14" fillId="8" borderId="1" xfId="2" applyFont="1" applyFill="1" applyBorder="1" applyAlignment="1">
      <alignment horizontal="left" vertical="top"/>
    </xf>
    <xf numFmtId="0" fontId="14" fillId="0" borderId="8" xfId="2" applyFont="1" applyBorder="1" applyAlignment="1">
      <alignment horizontal="left" vertical="top"/>
    </xf>
    <xf numFmtId="0" fontId="43" fillId="0" borderId="8" xfId="2" applyFont="1" applyBorder="1" applyAlignment="1">
      <alignment horizontal="left" vertical="top"/>
    </xf>
    <xf numFmtId="0" fontId="43" fillId="0" borderId="24" xfId="2" applyFont="1" applyFill="1" applyBorder="1" applyAlignment="1">
      <alignment horizontal="left" vertical="top"/>
    </xf>
    <xf numFmtId="14" fontId="43" fillId="0" borderId="26" xfId="2" applyNumberFormat="1" applyFont="1" applyFill="1" applyBorder="1" applyAlignment="1">
      <alignment horizontal="left" vertical="top"/>
    </xf>
    <xf numFmtId="14" fontId="43" fillId="0" borderId="3" xfId="2" applyNumberFormat="1" applyFont="1" applyBorder="1" applyAlignment="1">
      <alignment horizontal="left" vertical="top" wrapText="1"/>
    </xf>
    <xf numFmtId="0" fontId="43" fillId="0" borderId="3" xfId="2" applyFont="1" applyBorder="1" applyAlignment="1">
      <alignment horizontal="left" vertical="top" wrapText="1"/>
    </xf>
    <xf numFmtId="0" fontId="43" fillId="0" borderId="3" xfId="2" applyNumberFormat="1" applyFont="1" applyBorder="1" applyAlignment="1">
      <alignment horizontal="left" vertical="top" wrapText="1"/>
    </xf>
    <xf numFmtId="0" fontId="43" fillId="0" borderId="0" xfId="2" applyFont="1" applyAlignment="1">
      <alignment wrapText="1"/>
    </xf>
    <xf numFmtId="14" fontId="43" fillId="0" borderId="3" xfId="2" applyNumberFormat="1" applyFont="1" applyBorder="1" applyAlignment="1">
      <alignment horizontal="left" vertical="top"/>
    </xf>
    <xf numFmtId="14" fontId="45" fillId="0" borderId="3" xfId="2" applyNumberFormat="1" applyFont="1" applyBorder="1" applyAlignment="1">
      <alignment horizontal="left" vertical="top" wrapText="1"/>
    </xf>
    <xf numFmtId="14" fontId="46" fillId="0" borderId="3" xfId="2" applyNumberFormat="1" applyFont="1" applyBorder="1" applyAlignment="1">
      <alignment horizontal="left" vertical="top"/>
    </xf>
    <xf numFmtId="0" fontId="14" fillId="0" borderId="8" xfId="2" applyFont="1" applyBorder="1" applyAlignment="1">
      <alignment horizontal="left" vertical="top" wrapText="1"/>
    </xf>
    <xf numFmtId="14" fontId="43" fillId="0" borderId="0" xfId="2" applyNumberFormat="1" applyFont="1" applyAlignment="1">
      <alignment vertical="top" wrapText="1"/>
    </xf>
    <xf numFmtId="0" fontId="14" fillId="0" borderId="24" xfId="2" applyFont="1" applyFill="1" applyBorder="1" applyAlignment="1">
      <alignment horizontal="left" vertical="top"/>
    </xf>
    <xf numFmtId="0" fontId="43" fillId="0" borderId="0" xfId="2" applyFont="1" applyFill="1" applyBorder="1" applyAlignment="1">
      <alignment vertical="top" wrapText="1"/>
    </xf>
    <xf numFmtId="0" fontId="43" fillId="0" borderId="0" xfId="2" applyFont="1" applyFill="1" applyBorder="1" applyAlignment="1">
      <alignment horizontal="left" vertical="top"/>
    </xf>
    <xf numFmtId="0" fontId="43" fillId="0" borderId="0" xfId="2" applyFont="1"/>
    <xf numFmtId="0" fontId="47" fillId="0" borderId="1" xfId="2" applyFont="1" applyBorder="1" applyAlignment="1">
      <alignment horizontal="left" vertical="top" wrapText="1"/>
    </xf>
    <xf numFmtId="0" fontId="14" fillId="0" borderId="8" xfId="2" applyBorder="1" applyAlignment="1">
      <alignment horizontal="left" vertical="top"/>
    </xf>
    <xf numFmtId="14" fontId="44" fillId="0" borderId="0" xfId="2" applyNumberFormat="1" applyFont="1" applyAlignment="1">
      <alignment vertical="top" wrapText="1"/>
    </xf>
    <xf numFmtId="0" fontId="14" fillId="0" borderId="0" xfId="2" applyFont="1" applyAlignment="1">
      <alignment horizontal="left" vertical="top"/>
    </xf>
    <xf numFmtId="0" fontId="14" fillId="0" borderId="4" xfId="2" applyBorder="1" applyAlignment="1">
      <alignment horizontal="left" vertical="top"/>
    </xf>
    <xf numFmtId="0" fontId="14" fillId="0" borderId="3" xfId="2" applyBorder="1" applyAlignment="1">
      <alignment horizontal="left" vertical="top"/>
    </xf>
    <xf numFmtId="0" fontId="14" fillId="0" borderId="3" xfId="2" applyFont="1" applyBorder="1" applyAlignment="1">
      <alignment horizontal="left" vertical="top" wrapText="1"/>
    </xf>
    <xf numFmtId="0" fontId="14" fillId="5" borderId="1" xfId="2" applyFill="1" applyBorder="1" applyAlignment="1">
      <alignment horizontal="center" vertical="center"/>
    </xf>
    <xf numFmtId="0" fontId="14" fillId="5" borderId="1" xfId="2" applyFill="1" applyBorder="1" applyAlignment="1">
      <alignment horizontal="center" vertical="top"/>
    </xf>
    <xf numFmtId="0" fontId="5" fillId="0" borderId="1" xfId="0" applyFont="1" applyBorder="1"/>
    <xf numFmtId="191" fontId="14" fillId="0" borderId="1" xfId="0" applyNumberFormat="1" applyFont="1" applyBorder="1"/>
    <xf numFmtId="186" fontId="3" fillId="0" borderId="17" xfId="0" applyNumberFormat="1" applyFont="1" applyBorder="1"/>
    <xf numFmtId="0" fontId="14" fillId="6" borderId="6" xfId="2" applyFill="1" applyBorder="1" applyAlignment="1">
      <alignment horizontal="center"/>
    </xf>
    <xf numFmtId="0" fontId="14" fillId="7" borderId="6" xfId="2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17" xfId="3" applyFont="1" applyFill="1" applyBorder="1" applyAlignment="1">
      <alignment horizontal="center" vertical="center"/>
    </xf>
    <xf numFmtId="0" fontId="2" fillId="2" borderId="21" xfId="3" applyFont="1" applyFill="1" applyBorder="1" applyAlignment="1">
      <alignment horizontal="center" vertical="center"/>
    </xf>
    <xf numFmtId="0" fontId="2" fillId="0" borderId="17" xfId="3" applyFont="1" applyFill="1" applyBorder="1" applyAlignment="1">
      <alignment horizontal="center" vertical="center"/>
    </xf>
    <xf numFmtId="0" fontId="2" fillId="0" borderId="21" xfId="3" applyFont="1" applyFill="1" applyBorder="1" applyAlignment="1">
      <alignment horizontal="center" vertical="center"/>
    </xf>
    <xf numFmtId="0" fontId="7" fillId="0" borderId="23" xfId="3" applyFont="1" applyBorder="1" applyAlignment="1">
      <alignment vertical="top" wrapText="1"/>
    </xf>
    <xf numFmtId="0" fontId="7" fillId="0" borderId="7" xfId="3" applyFont="1" applyBorder="1" applyAlignment="1">
      <alignment vertical="top" wrapText="1"/>
    </xf>
    <xf numFmtId="0" fontId="2" fillId="2" borderId="1" xfId="3" applyFont="1" applyFill="1" applyBorder="1" applyAlignment="1">
      <alignment horizontal="center"/>
    </xf>
    <xf numFmtId="0" fontId="2" fillId="0" borderId="1" xfId="3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7" fillId="0" borderId="6" xfId="0" applyFont="1" applyBorder="1" applyAlignment="1">
      <alignment horizontal="left" vertical="center" wrapText="1"/>
    </xf>
    <xf numFmtId="177" fontId="42" fillId="0" borderId="17" xfId="0" applyNumberFormat="1" applyFont="1" applyFill="1" applyBorder="1" applyAlignment="1">
      <alignment horizontal="center"/>
    </xf>
    <xf numFmtId="177" fontId="42" fillId="0" borderId="22" xfId="0" applyNumberFormat="1" applyFont="1" applyFill="1" applyBorder="1" applyAlignment="1">
      <alignment horizontal="center"/>
    </xf>
    <xf numFmtId="0" fontId="24" fillId="11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24" fillId="8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14" fillId="0" borderId="0" xfId="0" applyFont="1" applyBorder="1" applyAlignment="1">
      <alignment vertical="top" wrapText="1"/>
    </xf>
    <xf numFmtId="0" fontId="14" fillId="0" borderId="2" xfId="0" applyFont="1" applyBorder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0" fontId="14" fillId="0" borderId="19" xfId="0" applyFont="1" applyBorder="1" applyAlignment="1">
      <alignment horizontal="center" wrapText="1"/>
    </xf>
    <xf numFmtId="0" fontId="14" fillId="0" borderId="2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7" xfId="0" applyFont="1" applyBorder="1"/>
    <xf numFmtId="0" fontId="14" fillId="0" borderId="0" xfId="0" applyFont="1"/>
    <xf numFmtId="0" fontId="14" fillId="0" borderId="20" xfId="0" applyFont="1" applyBorder="1"/>
    <xf numFmtId="0" fontId="0" fillId="0" borderId="17" xfId="0" applyBorder="1" applyAlignment="1">
      <alignment wrapText="1"/>
    </xf>
  </cellXfs>
  <cellStyles count="5">
    <cellStyle name="常规" xfId="0" builtinId="0"/>
    <cellStyle name="常规 4" xfId="2" xr:uid="{00000000-0005-0000-0000-000001000000}"/>
    <cellStyle name="常规 5" xfId="3" xr:uid="{00000000-0005-0000-0000-000002000000}"/>
    <cellStyle name="常规 6" xfId="4" xr:uid="{00000000-0005-0000-0000-000003000000}"/>
    <cellStyle name="超链接" xfId="1" builtinId="8"/>
  </cellStyles>
  <dxfs count="0"/>
  <tableStyles count="0" defaultTableStyle="TableStyleMedium2" defaultPivotStyle="PivotStyleMedium9"/>
  <colors>
    <mruColors>
      <color rgb="FF27DEE7"/>
      <color rgb="FF64D0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ongwen.ding@hpsupport.com.cn" TargetMode="External"/><Relationship Id="rId3" Type="http://schemas.openxmlformats.org/officeDocument/2006/relationships/hyperlink" Target="mailto:zhanggh@asiainfo.com" TargetMode="External"/><Relationship Id="rId7" Type="http://schemas.openxmlformats.org/officeDocument/2006/relationships/hyperlink" Target="mailto:13514097327@139.com" TargetMode="External"/><Relationship Id="rId2" Type="http://schemas.openxmlformats.org/officeDocument/2006/relationships/hyperlink" Target="mailto:caomi@asiainfo.com" TargetMode="External"/><Relationship Id="rId1" Type="http://schemas.openxmlformats.org/officeDocument/2006/relationships/hyperlink" Target="mailto:zhaobin3@asiainfo.com" TargetMode="External"/><Relationship Id="rId6" Type="http://schemas.openxmlformats.org/officeDocument/2006/relationships/hyperlink" Target="mailto:xianjy@asiainfo.com" TargetMode="External"/><Relationship Id="rId5" Type="http://schemas.openxmlformats.org/officeDocument/2006/relationships/hyperlink" Target="mailto:chenyongzhong@nnct-nsn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haozhiwen@nnct-nsn.com" TargetMode="External"/><Relationship Id="rId9" Type="http://schemas.openxmlformats.org/officeDocument/2006/relationships/hyperlink" Target="mailto:wangxj16@asiainf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E18"/>
  <sheetViews>
    <sheetView topLeftCell="A7" workbookViewId="0">
      <selection activeCell="H19" sqref="H19"/>
    </sheetView>
  </sheetViews>
  <sheetFormatPr defaultColWidth="12.625" defaultRowHeight="13.5" x14ac:dyDescent="0.15"/>
  <cols>
    <col min="1" max="1" width="15" style="16" bestFit="1" customWidth="1"/>
    <col min="2" max="2" width="19.125" style="16" customWidth="1"/>
    <col min="3" max="3" width="12.875" style="16" customWidth="1"/>
    <col min="4" max="4" width="15.25" style="16" customWidth="1"/>
    <col min="5" max="5" width="29.75" style="16" customWidth="1"/>
    <col min="6" max="16384" width="12.625" style="16"/>
  </cols>
  <sheetData>
    <row r="1" spans="1:5" ht="16.5" x14ac:dyDescent="0.35">
      <c r="A1" s="107" t="s">
        <v>29</v>
      </c>
      <c r="B1" s="107" t="s">
        <v>102</v>
      </c>
      <c r="C1" s="107" t="s">
        <v>90</v>
      </c>
      <c r="D1" s="109" t="s">
        <v>93</v>
      </c>
      <c r="E1" s="109" t="s">
        <v>104</v>
      </c>
    </row>
    <row r="2" spans="1:5" ht="16.5" x14ac:dyDescent="0.35">
      <c r="A2" s="117" t="s">
        <v>262</v>
      </c>
      <c r="B2" s="105"/>
      <c r="C2" s="106">
        <v>15890697260</v>
      </c>
      <c r="D2" s="110"/>
      <c r="E2" s="119" t="s">
        <v>263</v>
      </c>
    </row>
    <row r="3" spans="1:5" ht="16.5" x14ac:dyDescent="0.35">
      <c r="A3" s="117" t="s">
        <v>260</v>
      </c>
      <c r="B3" s="105"/>
      <c r="C3" s="106">
        <v>17839951253</v>
      </c>
      <c r="D3" s="110"/>
      <c r="E3" s="119" t="s">
        <v>261</v>
      </c>
    </row>
    <row r="4" spans="1:5" ht="16.5" x14ac:dyDescent="0.35">
      <c r="A4" s="117" t="s">
        <v>89</v>
      </c>
      <c r="B4" s="105"/>
      <c r="C4" s="106">
        <v>13949533640</v>
      </c>
      <c r="D4" s="110"/>
      <c r="E4" s="119" t="s">
        <v>264</v>
      </c>
    </row>
    <row r="5" spans="1:5" ht="16.5" customHeight="1" x14ac:dyDescent="0.35">
      <c r="A5" s="104" t="s">
        <v>91</v>
      </c>
      <c r="B5" s="105" t="s">
        <v>43</v>
      </c>
      <c r="C5" s="106">
        <v>18801106079</v>
      </c>
      <c r="D5" s="110"/>
      <c r="E5" s="118"/>
    </row>
    <row r="6" spans="1:5" ht="16.5" x14ac:dyDescent="0.35">
      <c r="A6" s="104" t="s">
        <v>94</v>
      </c>
      <c r="B6" s="105" t="s">
        <v>43</v>
      </c>
      <c r="C6" s="106"/>
      <c r="D6" s="110"/>
      <c r="E6" s="118"/>
    </row>
    <row r="7" spans="1:5" ht="16.5" x14ac:dyDescent="0.35">
      <c r="A7" s="104" t="s">
        <v>95</v>
      </c>
      <c r="B7" s="105" t="s">
        <v>43</v>
      </c>
      <c r="C7" s="106">
        <v>18612540680</v>
      </c>
      <c r="D7" s="104" t="s">
        <v>96</v>
      </c>
      <c r="E7" s="118"/>
    </row>
    <row r="8" spans="1:5" ht="16.5" x14ac:dyDescent="0.35">
      <c r="A8" s="104" t="s">
        <v>92</v>
      </c>
      <c r="B8" s="105" t="s">
        <v>127</v>
      </c>
      <c r="C8" s="106">
        <v>18600804708</v>
      </c>
      <c r="D8" s="110"/>
      <c r="E8" s="118"/>
    </row>
    <row r="9" spans="1:5" ht="16.5" x14ac:dyDescent="0.35">
      <c r="A9" s="117" t="s">
        <v>108</v>
      </c>
      <c r="B9" s="105" t="s">
        <v>103</v>
      </c>
      <c r="C9" s="106">
        <v>13803848263</v>
      </c>
      <c r="D9" s="110"/>
      <c r="E9" s="119" t="s">
        <v>109</v>
      </c>
    </row>
    <row r="10" spans="1:5" ht="16.5" x14ac:dyDescent="0.35">
      <c r="A10" s="117" t="s">
        <v>105</v>
      </c>
      <c r="B10" s="105" t="s">
        <v>103</v>
      </c>
      <c r="C10" s="106">
        <v>18937169172</v>
      </c>
      <c r="D10" s="110"/>
      <c r="E10" s="119" t="s">
        <v>107</v>
      </c>
    </row>
    <row r="11" spans="1:5" ht="16.5" x14ac:dyDescent="0.35">
      <c r="A11" s="104" t="s">
        <v>97</v>
      </c>
      <c r="B11" s="104" t="s">
        <v>98</v>
      </c>
      <c r="C11" s="106">
        <v>13608223386</v>
      </c>
      <c r="D11" s="33"/>
      <c r="E11" s="119" t="s">
        <v>106</v>
      </c>
    </row>
    <row r="12" spans="1:5" ht="16.5" x14ac:dyDescent="0.35">
      <c r="A12" s="104" t="s">
        <v>99</v>
      </c>
      <c r="B12" s="104" t="s">
        <v>100</v>
      </c>
      <c r="C12" s="106">
        <v>13811761932</v>
      </c>
      <c r="D12" s="33"/>
      <c r="E12" s="120" t="s">
        <v>110</v>
      </c>
    </row>
    <row r="13" spans="1:5" ht="16.5" x14ac:dyDescent="0.35">
      <c r="A13" s="104" t="s">
        <v>101</v>
      </c>
      <c r="B13" s="117" t="s">
        <v>163</v>
      </c>
      <c r="C13" s="106">
        <v>13673375090</v>
      </c>
      <c r="D13" s="33"/>
      <c r="E13" s="33"/>
    </row>
    <row r="14" spans="1:5" ht="16.5" x14ac:dyDescent="0.35">
      <c r="A14" s="108" t="s">
        <v>115</v>
      </c>
      <c r="B14" s="108" t="s">
        <v>116</v>
      </c>
      <c r="C14" s="128">
        <v>13783713587</v>
      </c>
      <c r="D14" s="33"/>
      <c r="E14" s="120" t="s">
        <v>121</v>
      </c>
    </row>
    <row r="15" spans="1:5" ht="33" x14ac:dyDescent="0.35">
      <c r="A15" s="108" t="s">
        <v>117</v>
      </c>
      <c r="B15" s="108" t="s">
        <v>118</v>
      </c>
      <c r="C15" s="129" t="s">
        <v>119</v>
      </c>
      <c r="D15" s="33"/>
      <c r="E15" s="120" t="s">
        <v>120</v>
      </c>
    </row>
    <row r="16" spans="1:5" ht="16.5" x14ac:dyDescent="0.35">
      <c r="A16" s="108" t="s">
        <v>265</v>
      </c>
      <c r="B16" s="108" t="s">
        <v>123</v>
      </c>
      <c r="C16" s="128">
        <v>15138496515</v>
      </c>
      <c r="D16" s="33"/>
      <c r="E16" s="33"/>
    </row>
    <row r="17" spans="1:5" ht="16.5" x14ac:dyDescent="0.35">
      <c r="A17" s="108" t="s">
        <v>124</v>
      </c>
      <c r="B17" s="108" t="s">
        <v>123</v>
      </c>
      <c r="C17" s="128">
        <v>18137081836</v>
      </c>
      <c r="D17" s="33"/>
      <c r="E17" s="33"/>
    </row>
    <row r="18" spans="1:5" ht="16.5" x14ac:dyDescent="0.35">
      <c r="A18" s="108" t="s">
        <v>125</v>
      </c>
      <c r="B18" s="108" t="s">
        <v>126</v>
      </c>
      <c r="C18" s="128">
        <v>13949063201</v>
      </c>
      <c r="D18" s="33"/>
      <c r="E18" s="33"/>
    </row>
  </sheetData>
  <phoneticPr fontId="1" type="noConversion"/>
  <hyperlinks>
    <hyperlink ref="E2" r:id="rId1" xr:uid="{00000000-0004-0000-0000-000000000000}"/>
    <hyperlink ref="E3" r:id="rId2" xr:uid="{00000000-0004-0000-0000-000001000000}"/>
    <hyperlink ref="E11" r:id="rId3" xr:uid="{00000000-0004-0000-0000-000002000000}"/>
    <hyperlink ref="E10" r:id="rId4" xr:uid="{00000000-0004-0000-0000-000003000000}"/>
    <hyperlink ref="E9" r:id="rId5" xr:uid="{00000000-0004-0000-0000-000004000000}"/>
    <hyperlink ref="E12" r:id="rId6" xr:uid="{00000000-0004-0000-0000-000005000000}"/>
    <hyperlink ref="E15" r:id="rId7" xr:uid="{00000000-0004-0000-0000-000006000000}"/>
    <hyperlink ref="E14" r:id="rId8" xr:uid="{00000000-0004-0000-0000-000007000000}"/>
    <hyperlink ref="E4" r:id="rId9" xr:uid="{00000000-0004-0000-0000-000008000000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J36"/>
  <sheetViews>
    <sheetView zoomScale="110" zoomScaleNormal="110" workbookViewId="0">
      <pane xSplit="2" ySplit="2" topLeftCell="C3" activePane="bottomRight" state="frozen"/>
      <selection activeCell="E28" sqref="E28"/>
      <selection pane="topRight" activeCell="E28" sqref="E28"/>
      <selection pane="bottomLeft" activeCell="E28" sqref="E28"/>
      <selection pane="bottomRight" activeCell="D10" sqref="D10"/>
    </sheetView>
  </sheetViews>
  <sheetFormatPr defaultRowHeight="13.5" x14ac:dyDescent="0.15"/>
  <cols>
    <col min="1" max="1" width="4.5" style="307" customWidth="1"/>
    <col min="2" max="2" width="13.875" style="307" customWidth="1"/>
    <col min="3" max="3" width="7.125" style="309" bestFit="1" customWidth="1"/>
    <col min="4" max="4" width="54.125" style="308" customWidth="1"/>
    <col min="5" max="5" width="64" style="307" customWidth="1"/>
    <col min="6" max="6" width="35.75" style="307" customWidth="1"/>
    <col min="7" max="7" width="7.125" style="307" bestFit="1" customWidth="1"/>
    <col min="8" max="8" width="9" style="307" bestFit="1" customWidth="1"/>
    <col min="9" max="9" width="7.125" style="307" bestFit="1" customWidth="1"/>
    <col min="10" max="16384" width="9" style="307"/>
  </cols>
  <sheetData>
    <row r="1" spans="2:10" x14ac:dyDescent="0.15">
      <c r="C1" s="347"/>
      <c r="D1" s="347"/>
      <c r="E1" s="347"/>
      <c r="F1" s="347"/>
      <c r="G1" s="348"/>
      <c r="H1" s="348"/>
      <c r="I1" s="348"/>
      <c r="J1" s="348"/>
    </row>
    <row r="2" spans="2:10" x14ac:dyDescent="0.15">
      <c r="C2" s="342" t="s">
        <v>312</v>
      </c>
      <c r="D2" s="343" t="s">
        <v>311</v>
      </c>
      <c r="E2" s="342" t="s">
        <v>310</v>
      </c>
      <c r="F2" s="342"/>
      <c r="G2" s="342" t="s">
        <v>309</v>
      </c>
      <c r="H2" s="342" t="s">
        <v>308</v>
      </c>
      <c r="I2" s="342" t="s">
        <v>307</v>
      </c>
      <c r="J2" s="342" t="s">
        <v>306</v>
      </c>
    </row>
    <row r="3" spans="2:10" s="308" customFormat="1" x14ac:dyDescent="0.15">
      <c r="B3" s="317" t="s">
        <v>305</v>
      </c>
      <c r="C3" s="316"/>
      <c r="D3" s="316"/>
      <c r="E3" s="316"/>
      <c r="G3" s="318"/>
      <c r="H3" s="341"/>
      <c r="I3" s="340"/>
      <c r="J3" s="339"/>
    </row>
    <row r="4" spans="2:10" s="308" customFormat="1" x14ac:dyDescent="0.15">
      <c r="B4" s="317" t="s">
        <v>304</v>
      </c>
      <c r="C4" s="316"/>
      <c r="D4" s="316"/>
      <c r="E4" s="316"/>
      <c r="F4" s="338"/>
      <c r="G4" s="319"/>
      <c r="H4" s="323"/>
      <c r="I4" s="319"/>
      <c r="J4" s="318"/>
    </row>
    <row r="5" spans="2:10" s="308" customFormat="1" x14ac:dyDescent="0.15">
      <c r="B5" s="317" t="s">
        <v>303</v>
      </c>
      <c r="C5" s="316"/>
      <c r="D5" s="316"/>
      <c r="E5" s="316"/>
      <c r="F5" s="337"/>
      <c r="G5" s="313"/>
      <c r="H5" s="314"/>
      <c r="I5" s="319"/>
      <c r="J5" s="336"/>
    </row>
    <row r="6" spans="2:10" x14ac:dyDescent="0.15">
      <c r="B6" s="317" t="s">
        <v>302</v>
      </c>
      <c r="C6" s="316"/>
      <c r="D6" s="316"/>
      <c r="E6" s="316"/>
      <c r="F6" s="324"/>
      <c r="G6" s="313"/>
      <c r="H6" s="314"/>
      <c r="I6" s="319"/>
      <c r="J6" s="336"/>
    </row>
    <row r="7" spans="2:10" x14ac:dyDescent="0.15">
      <c r="B7" s="317" t="s">
        <v>301</v>
      </c>
      <c r="C7" s="316"/>
      <c r="D7" s="316"/>
      <c r="E7" s="335"/>
      <c r="F7" s="324"/>
      <c r="G7" s="313"/>
      <c r="H7" s="314"/>
      <c r="I7" s="319"/>
      <c r="J7" s="318"/>
    </row>
    <row r="8" spans="2:10" ht="54" customHeight="1" x14ac:dyDescent="0.3">
      <c r="B8" s="317" t="s">
        <v>300</v>
      </c>
      <c r="C8" s="316"/>
      <c r="D8" s="316"/>
      <c r="E8" s="316"/>
      <c r="F8" s="326"/>
      <c r="G8" s="323"/>
      <c r="H8" s="334"/>
      <c r="I8" s="319"/>
      <c r="J8" s="318"/>
    </row>
    <row r="9" spans="2:10" ht="67.5" customHeight="1" x14ac:dyDescent="0.15">
      <c r="B9" s="317" t="s">
        <v>299</v>
      </c>
      <c r="C9" s="316"/>
      <c r="D9" s="316"/>
      <c r="E9" s="316"/>
      <c r="F9" s="322"/>
      <c r="G9" s="319"/>
      <c r="H9" s="323"/>
      <c r="I9" s="319"/>
      <c r="J9" s="318"/>
    </row>
    <row r="10" spans="2:10" ht="41.25" customHeight="1" x14ac:dyDescent="0.15">
      <c r="B10" s="317" t="s">
        <v>298</v>
      </c>
      <c r="C10" s="316"/>
      <c r="D10" s="316"/>
      <c r="E10" s="316"/>
      <c r="F10" s="324"/>
      <c r="G10" s="319"/>
      <c r="H10" s="323"/>
      <c r="I10" s="319"/>
      <c r="J10" s="318"/>
    </row>
    <row r="11" spans="2:10" ht="99.75" customHeight="1" x14ac:dyDescent="0.15">
      <c r="B11" s="317" t="s">
        <v>297</v>
      </c>
      <c r="C11" s="316"/>
      <c r="D11" s="316"/>
      <c r="E11" s="316"/>
      <c r="F11" s="324"/>
      <c r="G11" s="333"/>
      <c r="H11" s="314"/>
      <c r="I11" s="319"/>
      <c r="J11" s="318"/>
    </row>
    <row r="12" spans="2:10" x14ac:dyDescent="0.15">
      <c r="B12" s="317" t="s">
        <v>296</v>
      </c>
      <c r="C12" s="316"/>
      <c r="D12" s="316"/>
      <c r="E12" s="316"/>
      <c r="F12" s="330"/>
      <c r="G12" s="313"/>
      <c r="H12" s="314"/>
      <c r="I12" s="319"/>
      <c r="J12" s="318"/>
    </row>
    <row r="13" spans="2:10" ht="56.25" customHeight="1" x14ac:dyDescent="0.15">
      <c r="B13" s="317" t="s">
        <v>295</v>
      </c>
      <c r="C13" s="316"/>
      <c r="D13" s="316"/>
      <c r="E13" s="316"/>
      <c r="F13" s="330"/>
      <c r="G13" s="313"/>
      <c r="H13" s="314"/>
      <c r="I13" s="319"/>
      <c r="J13" s="318"/>
    </row>
    <row r="14" spans="2:10" ht="58.5" customHeight="1" x14ac:dyDescent="0.15">
      <c r="B14" s="317" t="s">
        <v>294</v>
      </c>
      <c r="C14" s="316"/>
      <c r="D14" s="316"/>
      <c r="E14" s="316"/>
      <c r="F14" s="315"/>
      <c r="G14" s="313"/>
      <c r="H14" s="314"/>
      <c r="I14" s="319"/>
      <c r="J14" s="318"/>
    </row>
    <row r="15" spans="2:10" ht="93.75" customHeight="1" x14ac:dyDescent="0.15">
      <c r="B15" s="317" t="s">
        <v>293</v>
      </c>
      <c r="C15" s="316" t="s">
        <v>292</v>
      </c>
      <c r="D15" s="316" t="s">
        <v>291</v>
      </c>
      <c r="E15" s="316" t="s">
        <v>290</v>
      </c>
      <c r="F15" s="315"/>
      <c r="G15" s="313"/>
      <c r="H15" s="314"/>
      <c r="I15" s="319"/>
      <c r="J15" s="318"/>
    </row>
    <row r="16" spans="2:10" x14ac:dyDescent="0.15">
      <c r="B16" s="317" t="s">
        <v>289</v>
      </c>
      <c r="C16" s="316"/>
      <c r="D16" s="316"/>
      <c r="E16" s="316"/>
      <c r="F16" s="330"/>
      <c r="G16" s="333"/>
      <c r="H16" s="332"/>
      <c r="I16" s="319"/>
      <c r="J16" s="318"/>
    </row>
    <row r="17" spans="1:10" x14ac:dyDescent="0.15">
      <c r="B17" s="317" t="s">
        <v>288</v>
      </c>
      <c r="C17" s="316"/>
      <c r="D17" s="316"/>
      <c r="E17" s="316"/>
      <c r="F17" s="315"/>
      <c r="G17" s="313"/>
      <c r="H17" s="314"/>
      <c r="I17" s="320"/>
      <c r="J17" s="331"/>
    </row>
    <row r="18" spans="1:10" x14ac:dyDescent="0.15">
      <c r="B18" s="317" t="s">
        <v>287</v>
      </c>
      <c r="C18" s="316"/>
      <c r="D18" s="316"/>
      <c r="E18" s="316"/>
      <c r="F18" s="315"/>
      <c r="G18" s="313"/>
      <c r="H18" s="314"/>
      <c r="I18" s="313"/>
      <c r="J18" s="312"/>
    </row>
    <row r="19" spans="1:10" x14ac:dyDescent="0.15">
      <c r="B19" s="317" t="s">
        <v>286</v>
      </c>
      <c r="C19" s="316"/>
      <c r="D19" s="316"/>
      <c r="E19" s="316"/>
      <c r="F19" s="315"/>
      <c r="G19" s="313"/>
      <c r="H19" s="314"/>
      <c r="I19" s="313"/>
      <c r="J19" s="312"/>
    </row>
    <row r="20" spans="1:10" x14ac:dyDescent="0.15">
      <c r="B20" s="317" t="s">
        <v>285</v>
      </c>
      <c r="C20" s="316"/>
      <c r="D20" s="316"/>
      <c r="E20" s="316"/>
      <c r="F20" s="330"/>
      <c r="G20" s="313"/>
      <c r="H20" s="314"/>
      <c r="I20" s="313"/>
      <c r="J20" s="312"/>
    </row>
    <row r="21" spans="1:10" x14ac:dyDescent="0.15">
      <c r="B21" s="317" t="s">
        <v>284</v>
      </c>
      <c r="C21" s="316"/>
      <c r="D21" s="316"/>
      <c r="E21" s="316"/>
      <c r="F21" s="315"/>
      <c r="G21" s="313"/>
      <c r="H21" s="314"/>
      <c r="I21" s="313"/>
      <c r="J21" s="312"/>
    </row>
    <row r="22" spans="1:10" x14ac:dyDescent="0.15">
      <c r="B22" s="317" t="s">
        <v>283</v>
      </c>
      <c r="C22" s="316"/>
      <c r="D22" s="316"/>
      <c r="E22" s="316"/>
      <c r="F22" s="326"/>
      <c r="G22" s="319"/>
      <c r="H22" s="323"/>
      <c r="I22" s="313"/>
      <c r="J22" s="312"/>
    </row>
    <row r="23" spans="1:10" x14ac:dyDescent="0.15">
      <c r="B23" s="317" t="s">
        <v>282</v>
      </c>
      <c r="C23" s="316"/>
      <c r="D23" s="316"/>
      <c r="E23" s="316"/>
      <c r="F23" s="315"/>
      <c r="G23" s="313"/>
      <c r="H23" s="314"/>
      <c r="I23" s="313"/>
      <c r="J23" s="312"/>
    </row>
    <row r="24" spans="1:10" ht="22.5" x14ac:dyDescent="0.15">
      <c r="A24" s="329"/>
      <c r="B24" s="317" t="s">
        <v>281</v>
      </c>
      <c r="C24" s="316"/>
      <c r="D24" s="316"/>
      <c r="E24" s="316"/>
      <c r="F24" s="328"/>
      <c r="G24" s="319"/>
      <c r="H24" s="323"/>
      <c r="I24" s="313"/>
      <c r="J24" s="312"/>
    </row>
    <row r="25" spans="1:10" x14ac:dyDescent="0.15">
      <c r="B25" s="317" t="s">
        <v>280</v>
      </c>
      <c r="C25" s="316"/>
      <c r="D25" s="316"/>
      <c r="E25" s="316"/>
      <c r="F25" s="322"/>
      <c r="G25" s="319"/>
      <c r="H25" s="314"/>
      <c r="I25" s="313"/>
      <c r="J25" s="312"/>
    </row>
    <row r="26" spans="1:10" x14ac:dyDescent="0.15">
      <c r="B26" s="317" t="s">
        <v>279</v>
      </c>
      <c r="C26" s="316"/>
      <c r="D26" s="316"/>
      <c r="E26" s="316"/>
      <c r="F26" s="327"/>
      <c r="G26" s="319"/>
      <c r="H26" s="323"/>
      <c r="I26" s="319"/>
      <c r="J26" s="318"/>
    </row>
    <row r="27" spans="1:10" x14ac:dyDescent="0.15">
      <c r="B27" s="317" t="s">
        <v>278</v>
      </c>
      <c r="C27" s="316"/>
      <c r="D27" s="316"/>
      <c r="E27" s="316"/>
      <c r="F27" s="326"/>
      <c r="G27" s="319"/>
      <c r="H27" s="323"/>
      <c r="I27" s="319"/>
      <c r="J27" s="318"/>
    </row>
    <row r="28" spans="1:10" ht="15.75" x14ac:dyDescent="0.3">
      <c r="B28" s="317" t="s">
        <v>277</v>
      </c>
      <c r="C28" s="316"/>
      <c r="D28" s="316"/>
      <c r="E28" s="316"/>
      <c r="F28" s="322"/>
      <c r="G28" s="320"/>
      <c r="H28" s="325"/>
      <c r="I28" s="319"/>
      <c r="J28" s="318"/>
    </row>
    <row r="29" spans="1:10" x14ac:dyDescent="0.15">
      <c r="B29" s="317" t="s">
        <v>276</v>
      </c>
      <c r="C29" s="316"/>
      <c r="D29" s="316"/>
      <c r="E29" s="316"/>
      <c r="F29" s="324"/>
      <c r="G29" s="319"/>
      <c r="H29" s="323"/>
      <c r="I29" s="319"/>
      <c r="J29" s="318"/>
    </row>
    <row r="30" spans="1:10" x14ac:dyDescent="0.15">
      <c r="B30" s="317" t="s">
        <v>275</v>
      </c>
      <c r="C30" s="316"/>
      <c r="D30" s="316"/>
      <c r="E30" s="316"/>
      <c r="F30" s="324"/>
      <c r="G30" s="320"/>
      <c r="H30" s="323"/>
      <c r="I30" s="319"/>
      <c r="J30" s="318"/>
    </row>
    <row r="31" spans="1:10" x14ac:dyDescent="0.15">
      <c r="B31" s="317" t="s">
        <v>274</v>
      </c>
      <c r="C31" s="316"/>
      <c r="D31" s="316"/>
      <c r="E31" s="316"/>
      <c r="F31" s="322"/>
      <c r="G31" s="313"/>
      <c r="H31" s="314"/>
      <c r="I31" s="319"/>
      <c r="J31" s="318"/>
    </row>
    <row r="32" spans="1:10" x14ac:dyDescent="0.15">
      <c r="B32" s="317" t="s">
        <v>273</v>
      </c>
      <c r="C32" s="316"/>
      <c r="D32" s="316"/>
      <c r="E32" s="316"/>
      <c r="F32" s="321"/>
      <c r="G32" s="320"/>
      <c r="H32" s="314"/>
      <c r="I32" s="319"/>
      <c r="J32" s="318"/>
    </row>
    <row r="33" spans="2:10" x14ac:dyDescent="0.15">
      <c r="B33" s="317" t="s">
        <v>272</v>
      </c>
      <c r="C33" s="316"/>
      <c r="D33" s="316"/>
      <c r="E33" s="316"/>
      <c r="F33" s="315"/>
      <c r="G33" s="313"/>
      <c r="H33" s="314"/>
      <c r="I33" s="313"/>
      <c r="J33" s="312"/>
    </row>
    <row r="34" spans="2:10" x14ac:dyDescent="0.15">
      <c r="B34" s="311"/>
    </row>
    <row r="36" spans="2:10" x14ac:dyDescent="0.15">
      <c r="E36" s="310"/>
    </row>
  </sheetData>
  <mergeCells count="2">
    <mergeCell ref="C1:F1"/>
    <mergeCell ref="G1:J1"/>
  </mergeCells>
  <phoneticPr fontId="1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92D050"/>
  </sheetPr>
  <dimension ref="A1:AP37"/>
  <sheetViews>
    <sheetView workbookViewId="0">
      <pane xSplit="5" ySplit="1" topLeftCell="F2" activePane="bottomRight" state="frozen"/>
      <selection activeCell="E28" sqref="E28"/>
      <selection pane="topRight" activeCell="E28" sqref="E28"/>
      <selection pane="bottomLeft" activeCell="E28" sqref="E28"/>
      <selection pane="bottomRight" activeCell="E10" sqref="E10"/>
    </sheetView>
  </sheetViews>
  <sheetFormatPr defaultRowHeight="12" x14ac:dyDescent="0.15"/>
  <cols>
    <col min="1" max="1" width="23.125" style="10" customWidth="1"/>
    <col min="2" max="2" width="26.625" style="10" customWidth="1"/>
    <col min="3" max="3" width="8.5" style="10" customWidth="1"/>
    <col min="4" max="4" width="8.875" style="10" customWidth="1"/>
    <col min="5" max="5" width="8.625" style="10" customWidth="1"/>
    <col min="6" max="6" width="8.75" style="10" customWidth="1"/>
    <col min="7" max="7" width="10.125" style="10" customWidth="1"/>
    <col min="8" max="8" width="8.5" style="10" customWidth="1"/>
    <col min="9" max="9" width="8.5" style="10" bestFit="1" customWidth="1"/>
    <col min="10" max="10" width="7.5" style="10" bestFit="1" customWidth="1"/>
    <col min="11" max="11" width="9.5" style="10" customWidth="1"/>
    <col min="12" max="12" width="8.125" style="10" customWidth="1"/>
    <col min="13" max="13" width="8.5" style="10" bestFit="1" customWidth="1"/>
    <col min="14" max="14" width="7.5" style="10" customWidth="1"/>
    <col min="15" max="15" width="7.5" style="10" bestFit="1" customWidth="1"/>
    <col min="16" max="17" width="8.5" style="10" bestFit="1" customWidth="1"/>
    <col min="18" max="18" width="7.5" style="10" bestFit="1" customWidth="1"/>
    <col min="19" max="21" width="8.5" style="10" bestFit="1" customWidth="1"/>
    <col min="22" max="22" width="7.5" style="10" bestFit="1" customWidth="1"/>
    <col min="23" max="25" width="8.5" style="10" bestFit="1" customWidth="1"/>
    <col min="26" max="26" width="7.5" style="10" bestFit="1" customWidth="1"/>
    <col min="27" max="27" width="8.5" style="10" customWidth="1"/>
    <col min="28" max="31" width="7.5" style="10" bestFit="1" customWidth="1"/>
    <col min="32" max="32" width="8.5" style="10" bestFit="1" customWidth="1"/>
    <col min="33" max="33" width="7.5" style="10" bestFit="1" customWidth="1"/>
    <col min="34" max="16384" width="9" style="10"/>
  </cols>
  <sheetData>
    <row r="1" spans="1:42" x14ac:dyDescent="0.15">
      <c r="A1" s="352" t="s">
        <v>197</v>
      </c>
      <c r="B1" s="352"/>
      <c r="C1" s="352"/>
    </row>
    <row r="2" spans="1:42" x14ac:dyDescent="0.15">
      <c r="A2" s="353" t="s">
        <v>198</v>
      </c>
      <c r="B2" s="353"/>
      <c r="C2" s="353"/>
    </row>
    <row r="3" spans="1:42" ht="13.5" x14ac:dyDescent="0.15">
      <c r="A3" s="36"/>
      <c r="B3" s="37" t="s">
        <v>164</v>
      </c>
      <c r="C3" s="48">
        <v>1</v>
      </c>
      <c r="D3" s="48">
        <v>2</v>
      </c>
      <c r="E3" s="48">
        <v>3</v>
      </c>
      <c r="F3" s="48">
        <v>4</v>
      </c>
      <c r="G3" s="48">
        <v>5</v>
      </c>
      <c r="H3" s="48">
        <v>6</v>
      </c>
      <c r="I3" s="48">
        <v>7</v>
      </c>
      <c r="J3" s="48">
        <v>8</v>
      </c>
      <c r="K3" s="48">
        <v>9</v>
      </c>
      <c r="L3" s="48">
        <v>10</v>
      </c>
      <c r="M3" s="48">
        <v>11</v>
      </c>
      <c r="N3" s="48">
        <v>12</v>
      </c>
      <c r="O3" s="48">
        <v>13</v>
      </c>
      <c r="P3" s="48">
        <v>14</v>
      </c>
      <c r="Q3" s="48">
        <v>15</v>
      </c>
      <c r="R3" s="48">
        <v>16</v>
      </c>
      <c r="S3" s="48">
        <v>17</v>
      </c>
      <c r="T3" s="48">
        <v>18</v>
      </c>
      <c r="U3" s="48">
        <v>19</v>
      </c>
      <c r="V3" s="48">
        <v>20</v>
      </c>
      <c r="W3" s="48">
        <v>21</v>
      </c>
      <c r="X3" s="48">
        <v>22</v>
      </c>
      <c r="Y3" s="48">
        <v>23</v>
      </c>
      <c r="Z3" s="48">
        <v>24</v>
      </c>
      <c r="AA3" s="48">
        <v>25</v>
      </c>
      <c r="AB3" s="48">
        <v>26</v>
      </c>
      <c r="AC3" s="48">
        <v>27</v>
      </c>
      <c r="AD3" s="48">
        <v>28</v>
      </c>
      <c r="AE3" s="48">
        <v>29</v>
      </c>
      <c r="AF3" s="48">
        <v>30</v>
      </c>
      <c r="AG3" s="48">
        <v>31</v>
      </c>
      <c r="AJ3" s="130"/>
      <c r="AL3" s="113"/>
      <c r="AN3" s="35"/>
    </row>
    <row r="4" spans="1:42" ht="13.5" x14ac:dyDescent="0.15">
      <c r="A4" s="349" t="s">
        <v>204</v>
      </c>
      <c r="B4" s="102" t="s">
        <v>156</v>
      </c>
      <c r="C4" s="388">
        <v>3.88</v>
      </c>
      <c r="D4" s="303"/>
      <c r="E4" s="303"/>
      <c r="F4" s="303"/>
      <c r="G4" s="256"/>
      <c r="H4" s="258"/>
      <c r="I4" s="260"/>
      <c r="J4" s="262"/>
      <c r="K4" s="264"/>
      <c r="L4" s="267"/>
      <c r="M4" s="270"/>
      <c r="N4" s="272"/>
      <c r="O4" s="274"/>
      <c r="P4" s="274"/>
      <c r="Q4" s="274"/>
      <c r="R4" s="276"/>
      <c r="S4" s="279"/>
      <c r="T4" s="282"/>
      <c r="U4" s="285"/>
      <c r="V4" s="287"/>
      <c r="W4" s="287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L4" s="113"/>
      <c r="AN4" s="35"/>
    </row>
    <row r="5" spans="1:42" ht="13.5" x14ac:dyDescent="0.15">
      <c r="A5" s="350"/>
      <c r="B5" s="102" t="s">
        <v>314</v>
      </c>
      <c r="C5" s="388">
        <v>1.56</v>
      </c>
      <c r="D5" s="303"/>
      <c r="E5" s="303"/>
      <c r="F5" s="303"/>
      <c r="G5" s="39"/>
      <c r="H5" s="257"/>
      <c r="I5" s="260"/>
      <c r="J5" s="262"/>
      <c r="K5" s="264"/>
      <c r="L5" s="39"/>
      <c r="M5" s="39"/>
      <c r="N5" s="272"/>
      <c r="O5" s="273"/>
      <c r="P5" s="274"/>
      <c r="Q5" s="274"/>
      <c r="R5" s="276"/>
      <c r="S5" s="279"/>
      <c r="T5" s="282"/>
      <c r="U5" s="285"/>
      <c r="V5" s="287"/>
      <c r="W5" s="287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L5" s="113"/>
      <c r="AN5" s="35"/>
      <c r="AO5" s="113"/>
    </row>
    <row r="6" spans="1:42" ht="13.5" x14ac:dyDescent="0.15">
      <c r="A6" s="350"/>
      <c r="B6" s="102" t="s">
        <v>184</v>
      </c>
      <c r="C6" s="389">
        <v>170.1</v>
      </c>
      <c r="D6" s="303"/>
      <c r="E6" s="303"/>
      <c r="F6" s="303"/>
      <c r="G6" s="255"/>
      <c r="H6" s="257"/>
      <c r="I6" s="260"/>
      <c r="J6" s="262"/>
      <c r="K6" s="264"/>
      <c r="L6" s="265"/>
      <c r="M6" s="268"/>
      <c r="N6" s="272"/>
      <c r="O6" s="273"/>
      <c r="P6" s="274"/>
      <c r="Q6" s="274"/>
      <c r="R6" s="276"/>
      <c r="S6" s="277"/>
      <c r="T6" s="280"/>
      <c r="U6" s="283"/>
      <c r="V6" s="287"/>
      <c r="W6" s="287"/>
      <c r="X6" s="165"/>
      <c r="Y6" s="165"/>
      <c r="Z6" s="289"/>
      <c r="AA6" s="291"/>
      <c r="AB6" s="165"/>
      <c r="AC6" s="295"/>
      <c r="AD6" s="295"/>
      <c r="AE6" s="295"/>
      <c r="AF6" s="297"/>
      <c r="AG6" s="299"/>
      <c r="AL6" s="35"/>
      <c r="AN6" s="164"/>
      <c r="AP6" s="35"/>
    </row>
    <row r="7" spans="1:42" ht="13.5" x14ac:dyDescent="0.15">
      <c r="A7" s="350"/>
      <c r="B7" s="102" t="s">
        <v>8</v>
      </c>
      <c r="C7" s="388">
        <v>2.15</v>
      </c>
      <c r="D7" s="303"/>
      <c r="E7" s="303"/>
      <c r="F7" s="303"/>
      <c r="G7" s="256"/>
      <c r="H7" s="258"/>
      <c r="I7" s="260"/>
      <c r="J7" s="262"/>
      <c r="K7" s="264"/>
      <c r="L7" s="267"/>
      <c r="M7" s="270"/>
      <c r="N7" s="272"/>
      <c r="O7" s="274"/>
      <c r="P7" s="274"/>
      <c r="Q7" s="274"/>
      <c r="R7" s="276"/>
      <c r="S7" s="279"/>
      <c r="T7" s="282"/>
      <c r="U7" s="285"/>
      <c r="V7" s="287"/>
      <c r="W7" s="287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L7" s="35"/>
      <c r="AM7" s="113"/>
      <c r="AN7" s="164"/>
      <c r="AP7" s="35"/>
    </row>
    <row r="8" spans="1:42" ht="13.5" x14ac:dyDescent="0.15">
      <c r="A8" s="350"/>
      <c r="B8" s="11" t="s">
        <v>5</v>
      </c>
      <c r="C8" s="390">
        <v>40.159999999999997</v>
      </c>
      <c r="D8" s="345"/>
      <c r="E8" s="345"/>
      <c r="F8" s="345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251"/>
      <c r="Y8" s="251"/>
      <c r="Z8" s="251"/>
      <c r="AA8" s="251"/>
      <c r="AB8" s="251"/>
      <c r="AC8" s="251"/>
      <c r="AD8" s="251"/>
      <c r="AE8" s="251"/>
      <c r="AF8" s="251"/>
      <c r="AG8" s="251"/>
      <c r="AL8" s="35"/>
      <c r="AM8" s="113"/>
      <c r="AN8" s="164"/>
      <c r="AP8" s="35"/>
    </row>
    <row r="9" spans="1:42" ht="13.5" x14ac:dyDescent="0.15">
      <c r="A9" s="350"/>
      <c r="B9" s="46" t="s">
        <v>6</v>
      </c>
      <c r="C9" s="391">
        <v>55.55</v>
      </c>
      <c r="D9" s="345"/>
      <c r="E9" s="345"/>
      <c r="F9" s="345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2"/>
      <c r="X9" s="251"/>
      <c r="Y9" s="193"/>
      <c r="Z9" s="254"/>
      <c r="AA9" s="254"/>
      <c r="AB9" s="254"/>
      <c r="AC9" s="254"/>
      <c r="AD9" s="193"/>
      <c r="AE9" s="193"/>
      <c r="AF9" s="193"/>
      <c r="AG9" s="193"/>
      <c r="AL9" s="35"/>
      <c r="AM9" s="113"/>
      <c r="AN9" s="164"/>
      <c r="AP9" s="35"/>
    </row>
    <row r="10" spans="1:42" ht="13.5" x14ac:dyDescent="0.15">
      <c r="A10" s="350"/>
      <c r="B10" s="12" t="s">
        <v>87</v>
      </c>
      <c r="C10" s="391">
        <v>107</v>
      </c>
      <c r="D10" s="302"/>
      <c r="E10" s="302"/>
      <c r="F10" s="302"/>
      <c r="G10" s="255"/>
      <c r="H10" s="257"/>
      <c r="I10" s="259"/>
      <c r="J10" s="261"/>
      <c r="K10" s="263"/>
      <c r="L10" s="266"/>
      <c r="M10" s="269"/>
      <c r="N10" s="271"/>
      <c r="O10" s="273"/>
      <c r="P10" s="273"/>
      <c r="Q10" s="273"/>
      <c r="R10" s="275"/>
      <c r="S10" s="278"/>
      <c r="T10" s="281"/>
      <c r="U10" s="284"/>
      <c r="V10" s="286"/>
      <c r="W10" s="286"/>
      <c r="X10" s="286"/>
      <c r="Y10" s="288"/>
      <c r="Z10" s="290"/>
      <c r="AA10" s="292"/>
      <c r="AB10" s="294"/>
      <c r="AC10" s="296"/>
      <c r="AD10" s="296"/>
      <c r="AE10" s="296"/>
      <c r="AF10" s="298"/>
      <c r="AG10" s="300"/>
      <c r="AK10" s="111"/>
      <c r="AM10" s="113"/>
      <c r="AN10" s="164"/>
      <c r="AO10" s="111"/>
    </row>
    <row r="11" spans="1:42" ht="13.5" x14ac:dyDescent="0.15">
      <c r="A11" s="351"/>
      <c r="B11" s="12" t="s">
        <v>88</v>
      </c>
      <c r="C11" s="391">
        <v>107</v>
      </c>
      <c r="D11" s="302"/>
      <c r="E11" s="302"/>
      <c r="F11" s="302"/>
      <c r="G11" s="255"/>
      <c r="H11" s="257"/>
      <c r="I11" s="259"/>
      <c r="J11" s="261"/>
      <c r="K11" s="263"/>
      <c r="L11" s="266"/>
      <c r="M11" s="269"/>
      <c r="N11" s="271"/>
      <c r="O11" s="273"/>
      <c r="P11" s="273"/>
      <c r="Q11" s="273"/>
      <c r="R11" s="275"/>
      <c r="S11" s="278"/>
      <c r="T11" s="281"/>
      <c r="U11" s="284"/>
      <c r="V11" s="286"/>
      <c r="W11" s="286"/>
      <c r="X11" s="286"/>
      <c r="Y11" s="288"/>
      <c r="Z11" s="290"/>
      <c r="AA11" s="292"/>
      <c r="AB11" s="294"/>
      <c r="AC11" s="296"/>
      <c r="AD11" s="296"/>
      <c r="AE11" s="296"/>
      <c r="AF11" s="298"/>
      <c r="AG11" s="300"/>
      <c r="AK11" s="111"/>
      <c r="AL11" s="139"/>
      <c r="AN11" s="164"/>
      <c r="AO11" s="111"/>
    </row>
    <row r="12" spans="1:42" ht="13.5" x14ac:dyDescent="0.15">
      <c r="A12" s="103"/>
      <c r="B12" s="12" t="s">
        <v>238</v>
      </c>
      <c r="C12" s="301" t="s">
        <v>266</v>
      </c>
      <c r="D12" s="301"/>
      <c r="E12" s="301"/>
      <c r="F12" s="301"/>
      <c r="G12" s="291"/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1"/>
      <c r="T12" s="291"/>
      <c r="U12" s="291"/>
      <c r="V12" s="291"/>
      <c r="W12" s="291"/>
      <c r="X12" s="291"/>
      <c r="Y12" s="291"/>
      <c r="Z12" s="291"/>
      <c r="AA12" s="291"/>
      <c r="AB12" s="293"/>
      <c r="AC12" s="295"/>
      <c r="AD12" s="297"/>
      <c r="AE12" s="297"/>
      <c r="AF12" s="297"/>
      <c r="AG12" s="299"/>
      <c r="AK12" s="111"/>
      <c r="AL12" s="139"/>
      <c r="AN12" s="164"/>
      <c r="AO12" s="111"/>
    </row>
    <row r="13" spans="1:42" ht="13.5" x14ac:dyDescent="0.15">
      <c r="A13" s="103"/>
      <c r="B13" s="12" t="s">
        <v>239</v>
      </c>
      <c r="C13" s="301" t="s">
        <v>266</v>
      </c>
      <c r="D13" s="301"/>
      <c r="E13" s="301"/>
      <c r="F13" s="301"/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291"/>
      <c r="X13" s="291"/>
      <c r="Y13" s="291"/>
      <c r="Z13" s="291"/>
      <c r="AA13" s="291"/>
      <c r="AB13" s="293"/>
      <c r="AC13" s="295"/>
      <c r="AD13" s="297"/>
      <c r="AE13" s="297"/>
      <c r="AF13" s="297"/>
      <c r="AG13" s="299"/>
      <c r="AK13" s="111"/>
      <c r="AL13" s="139"/>
      <c r="AN13" s="164"/>
      <c r="AO13" s="111"/>
    </row>
    <row r="14" spans="1:42" ht="13.5" x14ac:dyDescent="0.15">
      <c r="K14" s="65"/>
      <c r="M14" s="181"/>
      <c r="U14" s="253"/>
      <c r="AH14" s="130"/>
      <c r="AI14" s="131"/>
      <c r="AK14" s="130"/>
      <c r="AL14" s="131"/>
    </row>
    <row r="15" spans="1:42" ht="13.5" x14ac:dyDescent="0.15">
      <c r="B15" s="12" t="s">
        <v>200</v>
      </c>
      <c r="C15" s="177"/>
      <c r="D15" s="138"/>
      <c r="E15" s="138"/>
      <c r="F15" s="130"/>
      <c r="G15" s="138"/>
      <c r="H15" s="130"/>
      <c r="I15" s="130"/>
      <c r="K15" s="49"/>
      <c r="L15" s="130"/>
      <c r="N15" s="130"/>
      <c r="P15" s="130"/>
      <c r="R15" s="113"/>
      <c r="S15" s="113"/>
      <c r="T15" s="138"/>
      <c r="U15" s="253"/>
      <c r="V15" s="130"/>
      <c r="X15" s="113"/>
      <c r="AE15" s="130"/>
      <c r="AF15" s="113"/>
    </row>
    <row r="16" spans="1:42" ht="13.5" x14ac:dyDescent="0.15">
      <c r="B16" s="12" t="s">
        <v>201</v>
      </c>
      <c r="C16" s="177"/>
      <c r="D16" s="113"/>
      <c r="E16" s="138"/>
      <c r="F16" s="130"/>
      <c r="G16" s="130"/>
      <c r="H16" s="113"/>
      <c r="I16" s="130"/>
      <c r="K16" s="49"/>
      <c r="L16" s="130"/>
      <c r="M16" s="113"/>
      <c r="N16" s="130"/>
      <c r="O16" s="130"/>
      <c r="P16" s="130"/>
      <c r="R16" s="113"/>
      <c r="S16" s="130"/>
      <c r="U16" s="113"/>
      <c r="V16" s="130"/>
      <c r="X16" s="113"/>
      <c r="Y16" s="113"/>
      <c r="Z16" s="113"/>
      <c r="AA16" s="130"/>
      <c r="AC16" s="130"/>
      <c r="AE16" s="130"/>
      <c r="AF16" s="113"/>
      <c r="AG16" s="138"/>
      <c r="AH16" s="130"/>
      <c r="AJ16" s="113"/>
      <c r="AK16" s="140"/>
      <c r="AL16" s="138"/>
      <c r="AM16" s="136"/>
      <c r="AN16" s="138"/>
      <c r="AO16" s="138"/>
      <c r="AP16" s="138"/>
    </row>
    <row r="17" spans="2:42" ht="13.5" x14ac:dyDescent="0.15">
      <c r="B17" s="12" t="s">
        <v>202</v>
      </c>
      <c r="C17" s="177"/>
      <c r="D17" s="113"/>
      <c r="E17" s="113"/>
      <c r="F17" s="113"/>
      <c r="G17" s="130"/>
      <c r="H17" s="113"/>
      <c r="I17" s="130"/>
      <c r="K17" s="49"/>
      <c r="L17" s="130"/>
      <c r="M17" s="130"/>
      <c r="O17" s="130"/>
      <c r="P17" s="130"/>
      <c r="R17" s="113"/>
      <c r="S17" s="130"/>
      <c r="U17" s="130"/>
      <c r="W17" s="113"/>
      <c r="Y17" s="132"/>
      <c r="AA17" s="113"/>
      <c r="AB17" s="113"/>
      <c r="AC17" s="130"/>
      <c r="AE17" s="130"/>
      <c r="AF17" s="113"/>
      <c r="AG17" s="130"/>
      <c r="AH17" s="130"/>
      <c r="AJ17" s="113"/>
      <c r="AK17" s="140"/>
      <c r="AL17" s="138"/>
      <c r="AM17" s="136"/>
      <c r="AN17" s="138"/>
      <c r="AO17" s="138"/>
      <c r="AP17" s="138"/>
    </row>
    <row r="18" spans="2:42" ht="13.5" x14ac:dyDescent="0.15">
      <c r="B18" s="12" t="s">
        <v>203</v>
      </c>
      <c r="C18" s="177"/>
      <c r="E18" s="35"/>
      <c r="G18" s="130"/>
      <c r="H18" s="113"/>
      <c r="I18" s="130"/>
      <c r="K18" s="49"/>
      <c r="M18" s="130"/>
      <c r="O18" s="130"/>
      <c r="P18" s="130"/>
      <c r="R18" s="113"/>
      <c r="S18" s="130"/>
      <c r="U18" s="130"/>
      <c r="W18" s="113"/>
      <c r="AA18" s="132"/>
      <c r="AB18" s="132"/>
      <c r="AE18" s="130"/>
      <c r="AF18" s="113"/>
      <c r="AG18" s="130"/>
      <c r="AH18" s="130"/>
      <c r="AJ18" s="113"/>
      <c r="AK18" s="130"/>
      <c r="AM18" s="113"/>
      <c r="AN18" s="139"/>
      <c r="AO18" s="138"/>
      <c r="AP18" s="138"/>
    </row>
    <row r="19" spans="2:42" ht="13.5" x14ac:dyDescent="0.15">
      <c r="B19" s="11" t="s">
        <v>5</v>
      </c>
      <c r="C19" s="177"/>
      <c r="E19" s="35"/>
      <c r="G19" s="130"/>
      <c r="H19" s="177"/>
      <c r="I19" s="130"/>
      <c r="K19" s="49"/>
      <c r="L19" s="131"/>
      <c r="M19" s="130"/>
      <c r="O19" s="130"/>
      <c r="R19" s="132"/>
      <c r="S19" s="130"/>
      <c r="U19" s="130"/>
      <c r="V19" s="177"/>
      <c r="W19" s="177"/>
      <c r="X19" s="166"/>
      <c r="AA19" s="132"/>
      <c r="AE19" s="130"/>
      <c r="AF19" s="130"/>
      <c r="AG19" s="177"/>
      <c r="AH19" s="177"/>
      <c r="AJ19" s="177"/>
      <c r="AK19" s="130"/>
      <c r="AM19" s="177"/>
      <c r="AN19" s="139"/>
      <c r="AO19" s="138"/>
      <c r="AP19" s="138"/>
    </row>
    <row r="20" spans="2:42" ht="13.5" x14ac:dyDescent="0.15">
      <c r="B20" s="46" t="s">
        <v>6</v>
      </c>
      <c r="C20" s="177"/>
      <c r="E20" s="35"/>
      <c r="G20" s="130"/>
      <c r="H20" s="177"/>
      <c r="I20" s="130"/>
      <c r="K20" s="49"/>
      <c r="L20" s="131"/>
      <c r="M20" s="130"/>
      <c r="O20" s="130"/>
      <c r="R20" s="132"/>
      <c r="S20" s="130"/>
      <c r="U20" s="130"/>
      <c r="V20" s="177"/>
      <c r="W20" s="177"/>
      <c r="X20" s="166"/>
      <c r="AA20" s="132"/>
      <c r="AE20" s="130"/>
      <c r="AF20" s="130"/>
      <c r="AG20" s="177"/>
      <c r="AH20" s="177"/>
      <c r="AJ20" s="177"/>
      <c r="AK20" s="130"/>
      <c r="AM20" s="177"/>
      <c r="AN20" s="139"/>
      <c r="AO20" s="138"/>
      <c r="AP20" s="138"/>
    </row>
    <row r="21" spans="2:42" ht="13.5" x14ac:dyDescent="0.15">
      <c r="B21" s="12" t="s">
        <v>88</v>
      </c>
      <c r="C21" s="177"/>
      <c r="E21" s="35"/>
      <c r="G21" s="130"/>
      <c r="H21" s="113"/>
      <c r="I21" s="130"/>
      <c r="K21" s="49"/>
      <c r="L21" s="113"/>
      <c r="M21" s="130"/>
      <c r="N21" s="131"/>
      <c r="O21" s="130"/>
      <c r="P21" s="131"/>
      <c r="R21" s="132"/>
      <c r="S21" s="130"/>
      <c r="T21" s="131"/>
      <c r="U21" s="130"/>
      <c r="V21" s="131"/>
      <c r="W21" s="113"/>
      <c r="Z21" s="131"/>
      <c r="AA21" s="132"/>
      <c r="AC21" s="132"/>
      <c r="AD21" s="131"/>
      <c r="AF21" s="130"/>
      <c r="AG21" s="113"/>
      <c r="AH21" s="113"/>
      <c r="AI21" s="131"/>
      <c r="AK21" s="113"/>
      <c r="AM21" s="113"/>
      <c r="AN21" s="139"/>
      <c r="AO21" s="138"/>
      <c r="AP21" s="138"/>
    </row>
    <row r="22" spans="2:42" ht="13.5" x14ac:dyDescent="0.15">
      <c r="B22" s="12" t="s">
        <v>199</v>
      </c>
      <c r="C22" s="177"/>
      <c r="D22" s="111"/>
      <c r="E22" s="136"/>
      <c r="F22" s="131"/>
      <c r="G22" s="130"/>
      <c r="H22" s="113"/>
      <c r="I22" s="130"/>
      <c r="J22" s="131"/>
      <c r="K22" s="49"/>
      <c r="L22" s="132"/>
      <c r="M22" s="130"/>
      <c r="N22" s="131"/>
      <c r="O22" s="132"/>
      <c r="Q22" s="65"/>
      <c r="R22" s="132"/>
      <c r="S22" s="131"/>
      <c r="T22" s="113"/>
      <c r="U22" s="130"/>
      <c r="W22" s="113"/>
      <c r="Z22" s="131"/>
      <c r="AA22" s="132"/>
      <c r="AC22" s="131"/>
      <c r="AD22" s="130"/>
      <c r="AF22" s="130"/>
      <c r="AG22" s="113"/>
      <c r="AH22" s="113"/>
      <c r="AI22" s="130"/>
      <c r="AK22" s="113"/>
      <c r="AL22" s="131"/>
      <c r="AM22" s="139"/>
      <c r="AN22" s="138"/>
      <c r="AO22" s="138"/>
      <c r="AP22" s="138"/>
    </row>
    <row r="23" spans="2:42" ht="13.5" x14ac:dyDescent="0.15">
      <c r="B23" s="150"/>
      <c r="D23" s="139"/>
      <c r="E23" s="138"/>
      <c r="G23" s="130"/>
      <c r="H23" s="113"/>
      <c r="I23" s="130"/>
      <c r="J23" s="131"/>
      <c r="K23" s="139"/>
      <c r="L23" s="132"/>
      <c r="M23" s="131"/>
      <c r="N23" s="132"/>
      <c r="O23" s="130"/>
      <c r="P23" s="131"/>
      <c r="Q23" s="132"/>
      <c r="R23" s="132"/>
      <c r="S23" s="131"/>
      <c r="T23" s="132"/>
      <c r="U23" s="130"/>
      <c r="V23" s="131"/>
      <c r="W23" s="131"/>
      <c r="X23" s="131"/>
      <c r="Y23" s="167"/>
      <c r="Z23" s="111"/>
      <c r="AA23" s="132"/>
      <c r="AB23" s="131"/>
      <c r="AC23" s="132"/>
      <c r="AD23" s="130"/>
      <c r="AF23" s="130"/>
      <c r="AG23" s="131"/>
      <c r="AH23" s="138"/>
      <c r="AI23" s="130"/>
      <c r="AK23" s="113"/>
      <c r="AL23" s="131"/>
      <c r="AM23" s="139"/>
      <c r="AN23" s="138"/>
      <c r="AO23" s="138"/>
      <c r="AP23" s="138"/>
    </row>
    <row r="24" spans="2:42" ht="13.5" x14ac:dyDescent="0.15">
      <c r="B24" s="138"/>
      <c r="D24" s="138"/>
      <c r="E24" s="138"/>
      <c r="I24" s="138"/>
      <c r="J24" s="138"/>
      <c r="K24" s="130"/>
      <c r="L24" s="130"/>
      <c r="M24" s="131"/>
      <c r="N24" s="132"/>
      <c r="O24" s="130"/>
      <c r="P24" s="131"/>
      <c r="Q24" s="137"/>
      <c r="R24" s="130"/>
      <c r="S24" s="131"/>
      <c r="T24" s="132"/>
      <c r="U24" s="130"/>
      <c r="V24" s="131"/>
      <c r="W24" s="137"/>
      <c r="Y24" s="168"/>
      <c r="Z24" s="131"/>
      <c r="AA24" s="139"/>
      <c r="AC24" s="132"/>
      <c r="AD24" s="130"/>
      <c r="AE24" s="131"/>
      <c r="AF24" s="130"/>
      <c r="AG24" s="131"/>
      <c r="AH24" s="138"/>
      <c r="AI24" s="130"/>
      <c r="AJ24" s="131"/>
      <c r="AK24" s="138"/>
      <c r="AL24" s="138"/>
      <c r="AM24" s="138"/>
      <c r="AN24" s="138"/>
      <c r="AO24" s="138"/>
      <c r="AP24" s="138"/>
    </row>
    <row r="25" spans="2:42" x14ac:dyDescent="0.15"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</row>
    <row r="26" spans="2:42" x14ac:dyDescent="0.15"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</row>
    <row r="27" spans="2:42" x14ac:dyDescent="0.15"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</row>
    <row r="28" spans="2:42" x14ac:dyDescent="0.15"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</row>
    <row r="29" spans="2:42" x14ac:dyDescent="0.15"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</row>
    <row r="30" spans="2:42" x14ac:dyDescent="0.15"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</row>
    <row r="31" spans="2:42" x14ac:dyDescent="0.15"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</row>
    <row r="32" spans="2:42" x14ac:dyDescent="0.15"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</row>
    <row r="33" spans="2:42" x14ac:dyDescent="0.15"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</row>
    <row r="34" spans="2:42" x14ac:dyDescent="0.15"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</row>
    <row r="35" spans="2:42" x14ac:dyDescent="0.15"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</row>
    <row r="36" spans="2:42" x14ac:dyDescent="0.15"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</row>
    <row r="37" spans="2:42" x14ac:dyDescent="0.15"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</row>
  </sheetData>
  <mergeCells count="3">
    <mergeCell ref="A4:A11"/>
    <mergeCell ref="A1:C1"/>
    <mergeCell ref="A2:C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92D050"/>
  </sheetPr>
  <dimension ref="A1:AH56"/>
  <sheetViews>
    <sheetView zoomScaleNormal="100" workbookViewId="0">
      <selection activeCell="C23" sqref="C23:C33"/>
    </sheetView>
  </sheetViews>
  <sheetFormatPr defaultRowHeight="14.25" x14ac:dyDescent="0.3"/>
  <cols>
    <col min="1" max="1" width="47.25" style="1" customWidth="1"/>
    <col min="2" max="2" width="33.25" style="1" customWidth="1"/>
    <col min="3" max="4" width="10.25" style="1" customWidth="1"/>
    <col min="5" max="5" width="11.25" style="1" bestFit="1" customWidth="1"/>
    <col min="6" max="6" width="12.5" style="1" customWidth="1"/>
    <col min="7" max="7" width="13.25" style="1" customWidth="1"/>
    <col min="8" max="8" width="11.75" style="1" customWidth="1"/>
    <col min="9" max="11" width="12.25" style="1" customWidth="1"/>
    <col min="12" max="12" width="10.25" style="1" bestFit="1" customWidth="1"/>
    <col min="13" max="13" width="11.375" style="1" customWidth="1"/>
    <col min="14" max="14" width="10.25" style="1" bestFit="1" customWidth="1"/>
    <col min="15" max="15" width="11.5" style="1" customWidth="1"/>
    <col min="16" max="16" width="10.75" style="1" customWidth="1"/>
    <col min="17" max="17" width="10" style="1" customWidth="1"/>
    <col min="18" max="18" width="10.375" style="1" customWidth="1"/>
    <col min="19" max="19" width="12.25" style="1" customWidth="1"/>
    <col min="20" max="20" width="12.75" style="1" customWidth="1"/>
    <col min="21" max="21" width="12.25" style="1" bestFit="1" customWidth="1"/>
    <col min="22" max="22" width="11" style="1" customWidth="1"/>
    <col min="23" max="23" width="13.5" style="1" customWidth="1"/>
    <col min="24" max="24" width="12.25" style="1" customWidth="1"/>
    <col min="25" max="25" width="13.125" style="1" customWidth="1"/>
    <col min="26" max="27" width="12.25" style="1" customWidth="1"/>
    <col min="28" max="28" width="12.875" style="1" customWidth="1"/>
    <col min="29" max="29" width="12.25" style="1" customWidth="1"/>
    <col min="30" max="30" width="11.25" style="1" customWidth="1"/>
    <col min="31" max="31" width="9.875" style="1" customWidth="1"/>
    <col min="32" max="32" width="11.25" style="1" bestFit="1" customWidth="1"/>
    <col min="33" max="33" width="12.25" style="1" bestFit="1" customWidth="1"/>
    <col min="34" max="16384" width="9" style="1"/>
  </cols>
  <sheetData>
    <row r="1" spans="1:34" ht="33" x14ac:dyDescent="0.3">
      <c r="A1" s="100" t="s">
        <v>313</v>
      </c>
      <c r="E1" s="126"/>
      <c r="F1" s="126"/>
    </row>
    <row r="2" spans="1:34" x14ac:dyDescent="0.3">
      <c r="A2" s="356" t="s">
        <v>82</v>
      </c>
      <c r="B2" s="356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</row>
    <row r="3" spans="1:34" x14ac:dyDescent="0.3">
      <c r="A3" s="67"/>
      <c r="B3" s="38" t="s">
        <v>7</v>
      </c>
      <c r="C3" s="68">
        <v>1</v>
      </c>
      <c r="D3" s="68">
        <v>2</v>
      </c>
      <c r="E3" s="68">
        <v>3</v>
      </c>
      <c r="F3" s="68">
        <v>4</v>
      </c>
      <c r="G3" s="68">
        <v>5</v>
      </c>
      <c r="H3" s="68">
        <v>6</v>
      </c>
      <c r="I3" s="68">
        <v>7</v>
      </c>
      <c r="J3" s="68">
        <v>8</v>
      </c>
      <c r="K3" s="68">
        <v>9</v>
      </c>
      <c r="L3" s="68">
        <v>10</v>
      </c>
      <c r="M3" s="68">
        <v>11</v>
      </c>
      <c r="N3" s="68">
        <v>12</v>
      </c>
      <c r="O3" s="68">
        <v>13</v>
      </c>
      <c r="P3" s="68">
        <v>14</v>
      </c>
      <c r="Q3" s="68">
        <v>15</v>
      </c>
      <c r="R3" s="68">
        <v>16</v>
      </c>
      <c r="S3" s="68">
        <v>17</v>
      </c>
      <c r="T3" s="68">
        <v>18</v>
      </c>
      <c r="U3" s="68">
        <v>19</v>
      </c>
      <c r="V3" s="68">
        <v>20</v>
      </c>
      <c r="W3" s="68">
        <v>21</v>
      </c>
      <c r="X3" s="68">
        <v>22</v>
      </c>
      <c r="Y3" s="68">
        <v>23</v>
      </c>
      <c r="Z3" s="68">
        <v>24</v>
      </c>
      <c r="AA3" s="68">
        <v>25</v>
      </c>
      <c r="AB3" s="68">
        <v>26</v>
      </c>
      <c r="AC3" s="68">
        <v>27</v>
      </c>
      <c r="AD3" s="68">
        <v>28</v>
      </c>
      <c r="AE3" s="68">
        <v>29</v>
      </c>
      <c r="AF3" s="68">
        <v>30</v>
      </c>
      <c r="AG3" s="68">
        <v>31</v>
      </c>
    </row>
    <row r="4" spans="1:34" x14ac:dyDescent="0.3">
      <c r="A4" s="83" t="s">
        <v>14</v>
      </c>
      <c r="B4" s="83" t="s">
        <v>167</v>
      </c>
      <c r="C4" s="44" t="s">
        <v>15</v>
      </c>
      <c r="D4" s="44" t="s">
        <v>15</v>
      </c>
      <c r="E4" s="44" t="s">
        <v>15</v>
      </c>
      <c r="F4" s="44" t="s">
        <v>15</v>
      </c>
      <c r="G4" s="44" t="s">
        <v>15</v>
      </c>
      <c r="H4" s="44" t="s">
        <v>15</v>
      </c>
      <c r="I4" s="44" t="s">
        <v>15</v>
      </c>
      <c r="J4" s="44" t="s">
        <v>15</v>
      </c>
      <c r="K4" s="44" t="s">
        <v>15</v>
      </c>
      <c r="L4" s="44" t="s">
        <v>15</v>
      </c>
      <c r="M4" s="44" t="s">
        <v>15</v>
      </c>
      <c r="N4" s="44" t="s">
        <v>15</v>
      </c>
      <c r="O4" s="44" t="s">
        <v>15</v>
      </c>
      <c r="P4" s="44" t="s">
        <v>15</v>
      </c>
      <c r="Q4" s="44" t="s">
        <v>15</v>
      </c>
      <c r="R4" s="44" t="s">
        <v>15</v>
      </c>
      <c r="S4" s="44" t="s">
        <v>15</v>
      </c>
      <c r="T4" s="44" t="s">
        <v>15</v>
      </c>
      <c r="U4" s="44" t="s">
        <v>15</v>
      </c>
      <c r="V4" s="44" t="s">
        <v>15</v>
      </c>
      <c r="W4" s="44" t="s">
        <v>15</v>
      </c>
      <c r="X4" s="44" t="s">
        <v>15</v>
      </c>
      <c r="Y4" s="44" t="s">
        <v>15</v>
      </c>
      <c r="Z4" s="44" t="s">
        <v>15</v>
      </c>
      <c r="AA4" s="44" t="s">
        <v>15</v>
      </c>
      <c r="AB4" s="44" t="s">
        <v>15</v>
      </c>
      <c r="AC4" s="44" t="s">
        <v>15</v>
      </c>
      <c r="AD4" s="44" t="s">
        <v>15</v>
      </c>
      <c r="AE4" s="44" t="s">
        <v>15</v>
      </c>
      <c r="AF4" s="44" t="s">
        <v>15</v>
      </c>
      <c r="AG4" s="44" t="s">
        <v>15</v>
      </c>
    </row>
    <row r="5" spans="1:34" x14ac:dyDescent="0.3">
      <c r="A5" s="85" t="s">
        <v>65</v>
      </c>
      <c r="B5" s="86" t="s">
        <v>73</v>
      </c>
      <c r="C5" s="44">
        <v>967.21100000000001</v>
      </c>
      <c r="D5" s="44"/>
      <c r="E5" s="69"/>
      <c r="F5" s="195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44"/>
      <c r="X5" s="44"/>
      <c r="Y5" s="185"/>
      <c r="Z5" s="44"/>
      <c r="AA5" s="44"/>
      <c r="AB5" s="44"/>
      <c r="AC5" s="44"/>
      <c r="AD5" s="69"/>
      <c r="AE5" s="44"/>
      <c r="AF5" s="44"/>
      <c r="AG5" s="44"/>
      <c r="AH5" s="66"/>
    </row>
    <row r="6" spans="1:34" x14ac:dyDescent="0.3">
      <c r="A6" s="85" t="s">
        <v>162</v>
      </c>
      <c r="B6" s="86" t="s">
        <v>74</v>
      </c>
      <c r="C6" s="44">
        <v>517.30700000000002</v>
      </c>
      <c r="D6" s="44"/>
      <c r="E6" s="69"/>
      <c r="F6" s="195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44"/>
      <c r="X6" s="44"/>
      <c r="Y6" s="44"/>
      <c r="Z6" s="44"/>
      <c r="AA6" s="44"/>
      <c r="AB6" s="44"/>
      <c r="AC6" s="44"/>
      <c r="AD6" s="69"/>
      <c r="AE6" s="44"/>
      <c r="AF6" s="44"/>
      <c r="AG6" s="44"/>
      <c r="AH6" s="66"/>
    </row>
    <row r="7" spans="1:34" x14ac:dyDescent="0.3">
      <c r="A7" s="82" t="s">
        <v>172</v>
      </c>
      <c r="B7" s="86" t="s">
        <v>75</v>
      </c>
      <c r="C7" s="44">
        <v>0.12858600000000001</v>
      </c>
      <c r="D7" s="44"/>
      <c r="E7" s="69"/>
      <c r="F7" s="195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44"/>
      <c r="X7" s="44"/>
      <c r="Y7" s="44"/>
      <c r="Z7" s="44"/>
      <c r="AA7" s="44"/>
      <c r="AB7" s="44"/>
      <c r="AC7" s="44"/>
      <c r="AD7" s="69"/>
      <c r="AE7" s="44"/>
      <c r="AF7" s="44"/>
      <c r="AG7" s="44"/>
      <c r="AH7" s="66"/>
    </row>
    <row r="8" spans="1:34" x14ac:dyDescent="0.3">
      <c r="A8" s="82" t="s">
        <v>173</v>
      </c>
      <c r="B8" s="86" t="s">
        <v>76</v>
      </c>
      <c r="C8" s="44">
        <v>1.7644199999999999E-2</v>
      </c>
      <c r="D8" s="44"/>
      <c r="E8" s="69"/>
      <c r="F8" s="195"/>
      <c r="G8" s="194"/>
      <c r="H8" s="194"/>
      <c r="I8" s="194"/>
      <c r="J8" s="194"/>
      <c r="K8" s="194"/>
      <c r="L8" s="194"/>
      <c r="M8" s="194"/>
      <c r="N8" s="194"/>
      <c r="O8" s="196"/>
      <c r="P8" s="194"/>
      <c r="Q8" s="194"/>
      <c r="R8" s="194"/>
      <c r="S8" s="194"/>
      <c r="T8" s="194"/>
      <c r="U8" s="194"/>
      <c r="V8" s="194"/>
      <c r="W8" s="44"/>
      <c r="X8" s="44"/>
      <c r="Y8" s="44"/>
      <c r="Z8" s="44"/>
      <c r="AA8" s="44"/>
      <c r="AB8" s="44"/>
      <c r="AC8" s="44"/>
      <c r="AD8" s="69"/>
      <c r="AE8" s="44"/>
      <c r="AF8" s="44"/>
      <c r="AG8" s="44"/>
      <c r="AH8" s="66"/>
    </row>
    <row r="9" spans="1:34" x14ac:dyDescent="0.3">
      <c r="A9" s="82" t="s">
        <v>112</v>
      </c>
      <c r="B9" s="86" t="s">
        <v>77</v>
      </c>
      <c r="C9" s="44">
        <v>262.38900000000001</v>
      </c>
      <c r="D9" s="44"/>
      <c r="E9" s="69"/>
      <c r="F9" s="195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66"/>
    </row>
    <row r="10" spans="1:34" x14ac:dyDescent="0.3">
      <c r="A10" s="82" t="s">
        <v>205</v>
      </c>
      <c r="B10" s="86" t="s">
        <v>170</v>
      </c>
      <c r="C10" s="44">
        <v>61.463500000000003</v>
      </c>
      <c r="D10" s="44"/>
      <c r="E10" s="69"/>
      <c r="F10" s="195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14"/>
      <c r="X10" s="44"/>
      <c r="Y10" s="114"/>
      <c r="Z10" s="44"/>
      <c r="AA10" s="44"/>
      <c r="AB10" s="44"/>
      <c r="AC10" s="44"/>
      <c r="AD10" s="44"/>
      <c r="AE10" s="44"/>
      <c r="AF10" s="44"/>
      <c r="AG10" s="44"/>
      <c r="AH10" s="66"/>
    </row>
    <row r="11" spans="1:34" x14ac:dyDescent="0.3">
      <c r="A11" s="85" t="s">
        <v>61</v>
      </c>
      <c r="B11" s="86" t="s">
        <v>78</v>
      </c>
      <c r="C11" s="44">
        <v>0.13334499999999999</v>
      </c>
      <c r="D11" s="44"/>
      <c r="E11" s="69"/>
      <c r="F11" s="195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66"/>
    </row>
    <row r="12" spans="1:34" x14ac:dyDescent="0.3">
      <c r="A12" s="82" t="s">
        <v>62</v>
      </c>
      <c r="B12" s="86" t="s">
        <v>79</v>
      </c>
      <c r="C12" s="44">
        <v>0</v>
      </c>
      <c r="D12" s="44"/>
      <c r="E12" s="69"/>
      <c r="F12" s="195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7"/>
      <c r="R12" s="194"/>
      <c r="S12" s="194"/>
      <c r="T12" s="196"/>
      <c r="U12" s="196"/>
      <c r="V12" s="19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66"/>
    </row>
    <row r="13" spans="1:34" s="76" customFormat="1" x14ac:dyDescent="0.3">
      <c r="A13" s="87" t="s">
        <v>63</v>
      </c>
      <c r="B13" s="88" t="s">
        <v>80</v>
      </c>
      <c r="C13" s="70">
        <v>0</v>
      </c>
      <c r="D13" s="70"/>
      <c r="E13" s="346"/>
      <c r="F13" s="198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70"/>
      <c r="X13" s="70"/>
      <c r="Y13" s="133"/>
      <c r="Z13" s="70"/>
      <c r="AA13" s="70"/>
      <c r="AB13" s="70"/>
      <c r="AC13" s="70"/>
      <c r="AD13" s="70"/>
      <c r="AE13" s="70"/>
      <c r="AF13" s="70"/>
      <c r="AG13" s="70"/>
      <c r="AH13" s="75"/>
    </row>
    <row r="14" spans="1:34" s="76" customFormat="1" x14ac:dyDescent="0.3">
      <c r="A14" s="87" t="s">
        <v>64</v>
      </c>
      <c r="B14" s="89" t="s">
        <v>81</v>
      </c>
      <c r="C14" s="70">
        <v>0</v>
      </c>
      <c r="D14" s="70"/>
      <c r="E14" s="346"/>
      <c r="F14" s="198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5"/>
    </row>
    <row r="15" spans="1:34" x14ac:dyDescent="0.3">
      <c r="A15" s="355" t="s">
        <v>165</v>
      </c>
      <c r="B15" s="355"/>
      <c r="C15" s="71">
        <f>SUM(C5:C14)</f>
        <v>1808.6500752000002</v>
      </c>
      <c r="D15" s="71">
        <f t="shared" ref="D15:AF15" si="0">D5+D6+D7+D8+D9+D10+D11+D12+D13+D14</f>
        <v>0</v>
      </c>
      <c r="E15" s="71">
        <f t="shared" si="0"/>
        <v>0</v>
      </c>
      <c r="F15" s="71">
        <f t="shared" si="0"/>
        <v>0</v>
      </c>
      <c r="G15" s="71">
        <f t="shared" si="0"/>
        <v>0</v>
      </c>
      <c r="H15" s="71">
        <f t="shared" si="0"/>
        <v>0</v>
      </c>
      <c r="I15" s="71">
        <f t="shared" si="0"/>
        <v>0</v>
      </c>
      <c r="J15" s="71">
        <f t="shared" si="0"/>
        <v>0</v>
      </c>
      <c r="K15" s="71">
        <v>1628.1187</v>
      </c>
      <c r="L15" s="71">
        <f>SUM(L5:L14)</f>
        <v>0</v>
      </c>
      <c r="M15" s="71">
        <f t="shared" si="0"/>
        <v>0</v>
      </c>
      <c r="N15" s="71">
        <f t="shared" si="0"/>
        <v>0</v>
      </c>
      <c r="O15" s="71">
        <f t="shared" si="0"/>
        <v>0</v>
      </c>
      <c r="P15" s="71">
        <f t="shared" si="0"/>
        <v>0</v>
      </c>
      <c r="Q15" s="71">
        <f t="shared" si="0"/>
        <v>0</v>
      </c>
      <c r="R15" s="71">
        <f t="shared" si="0"/>
        <v>0</v>
      </c>
      <c r="S15" s="71">
        <f t="shared" si="0"/>
        <v>0</v>
      </c>
      <c r="T15" s="71">
        <f t="shared" si="0"/>
        <v>0</v>
      </c>
      <c r="U15" s="71">
        <f t="shared" si="0"/>
        <v>0</v>
      </c>
      <c r="V15" s="71">
        <f t="shared" si="0"/>
        <v>0</v>
      </c>
      <c r="W15" s="71">
        <f t="shared" si="0"/>
        <v>0</v>
      </c>
      <c r="X15" s="71">
        <f t="shared" si="0"/>
        <v>0</v>
      </c>
      <c r="Y15" s="71">
        <f t="shared" si="0"/>
        <v>0</v>
      </c>
      <c r="Z15" s="71">
        <f t="shared" si="0"/>
        <v>0</v>
      </c>
      <c r="AA15" s="71">
        <f t="shared" si="0"/>
        <v>0</v>
      </c>
      <c r="AB15" s="71">
        <f t="shared" si="0"/>
        <v>0</v>
      </c>
      <c r="AC15" s="71">
        <f t="shared" si="0"/>
        <v>0</v>
      </c>
      <c r="AD15" s="71">
        <f t="shared" si="0"/>
        <v>0</v>
      </c>
      <c r="AE15" s="71">
        <f t="shared" si="0"/>
        <v>0</v>
      </c>
      <c r="AF15" s="71">
        <f t="shared" si="0"/>
        <v>0</v>
      </c>
      <c r="AG15" s="71">
        <f t="shared" ref="AG15" si="1">AG5+AG6+AG7+AG8+AG9+AG10+AG11+AG12+AG13+AG14</f>
        <v>0</v>
      </c>
      <c r="AH15" s="66"/>
    </row>
    <row r="16" spans="1:34" s="72" customFormat="1" x14ac:dyDescent="0.3">
      <c r="A16" s="355" t="s">
        <v>166</v>
      </c>
      <c r="B16" s="355"/>
      <c r="C16" s="86"/>
      <c r="D16" s="93">
        <f>(D15-C15)/C15</f>
        <v>-1</v>
      </c>
      <c r="E16" s="93" t="e">
        <f t="shared" ref="E16:AG16" si="2">(E15-D15)/D15</f>
        <v>#DIV/0!</v>
      </c>
      <c r="F16" s="93" t="e">
        <f t="shared" si="2"/>
        <v>#DIV/0!</v>
      </c>
      <c r="G16" s="93" t="e">
        <f t="shared" si="2"/>
        <v>#DIV/0!</v>
      </c>
      <c r="H16" s="93" t="e">
        <f t="shared" si="2"/>
        <v>#DIV/0!</v>
      </c>
      <c r="I16" s="93" t="e">
        <f t="shared" si="2"/>
        <v>#DIV/0!</v>
      </c>
      <c r="J16" s="93" t="e">
        <f t="shared" si="2"/>
        <v>#DIV/0!</v>
      </c>
      <c r="K16" s="93" t="e">
        <f t="shared" si="2"/>
        <v>#DIV/0!</v>
      </c>
      <c r="L16" s="93">
        <f t="shared" si="2"/>
        <v>-1</v>
      </c>
      <c r="M16" s="93" t="e">
        <f t="shared" si="2"/>
        <v>#DIV/0!</v>
      </c>
      <c r="N16" s="93" t="e">
        <f t="shared" si="2"/>
        <v>#DIV/0!</v>
      </c>
      <c r="O16" s="93" t="e">
        <f t="shared" si="2"/>
        <v>#DIV/0!</v>
      </c>
      <c r="P16" s="93" t="e">
        <f t="shared" si="2"/>
        <v>#DIV/0!</v>
      </c>
      <c r="Q16" s="93" t="e">
        <f t="shared" si="2"/>
        <v>#DIV/0!</v>
      </c>
      <c r="R16" s="93" t="e">
        <f t="shared" si="2"/>
        <v>#DIV/0!</v>
      </c>
      <c r="S16" s="93" t="e">
        <f t="shared" si="2"/>
        <v>#DIV/0!</v>
      </c>
      <c r="T16" s="93" t="e">
        <f t="shared" si="2"/>
        <v>#DIV/0!</v>
      </c>
      <c r="U16" s="93" t="e">
        <f t="shared" si="2"/>
        <v>#DIV/0!</v>
      </c>
      <c r="V16" s="93" t="e">
        <f t="shared" si="2"/>
        <v>#DIV/0!</v>
      </c>
      <c r="W16" s="93" t="e">
        <f t="shared" si="2"/>
        <v>#DIV/0!</v>
      </c>
      <c r="X16" s="93" t="e">
        <f t="shared" si="2"/>
        <v>#DIV/0!</v>
      </c>
      <c r="Y16" s="93" t="e">
        <f t="shared" si="2"/>
        <v>#DIV/0!</v>
      </c>
      <c r="Z16" s="93" t="e">
        <f t="shared" si="2"/>
        <v>#DIV/0!</v>
      </c>
      <c r="AA16" s="93" t="e">
        <f>(AA15-Z15)/Z15</f>
        <v>#DIV/0!</v>
      </c>
      <c r="AB16" s="93" t="e">
        <f t="shared" si="2"/>
        <v>#DIV/0!</v>
      </c>
      <c r="AC16" s="93" t="e">
        <f t="shared" si="2"/>
        <v>#DIV/0!</v>
      </c>
      <c r="AD16" s="93" t="e">
        <f t="shared" si="2"/>
        <v>#DIV/0!</v>
      </c>
      <c r="AE16" s="93" t="e">
        <f t="shared" si="2"/>
        <v>#DIV/0!</v>
      </c>
      <c r="AF16" s="93" t="e">
        <f t="shared" si="2"/>
        <v>#DIV/0!</v>
      </c>
      <c r="AG16" s="93" t="e">
        <f t="shared" si="2"/>
        <v>#DIV/0!</v>
      </c>
      <c r="AH16" s="84"/>
    </row>
    <row r="17" spans="1:34" s="72" customFormat="1" x14ac:dyDescent="0.3">
      <c r="A17" s="174"/>
      <c r="B17" s="174"/>
      <c r="C17" s="115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69"/>
      <c r="AD17" s="116"/>
      <c r="AE17" s="116"/>
      <c r="AF17" s="116"/>
      <c r="AG17" s="116"/>
      <c r="AH17" s="84"/>
    </row>
    <row r="18" spans="1:34" ht="15.75" customHeight="1" x14ac:dyDescent="0.3">
      <c r="A18" s="127"/>
      <c r="B18" s="66"/>
      <c r="C18" s="134">
        <f>C5+C6+C7+C8+C9+C10+C11+C12+C13+C14</f>
        <v>1808.6500752000002</v>
      </c>
      <c r="D18" s="134">
        <f t="shared" ref="D18:AF18" si="3">D5+D6+D7+D8+D9+D10+D11+D12+D13+D14</f>
        <v>0</v>
      </c>
      <c r="E18" s="134">
        <f t="shared" si="3"/>
        <v>0</v>
      </c>
      <c r="F18" s="134">
        <f t="shared" si="3"/>
        <v>0</v>
      </c>
      <c r="G18" s="134">
        <f t="shared" si="3"/>
        <v>0</v>
      </c>
      <c r="H18" s="134">
        <f t="shared" si="3"/>
        <v>0</v>
      </c>
      <c r="I18" s="134">
        <f t="shared" si="3"/>
        <v>0</v>
      </c>
      <c r="J18" s="134">
        <f t="shared" si="3"/>
        <v>0</v>
      </c>
      <c r="K18" s="134">
        <f t="shared" si="3"/>
        <v>0</v>
      </c>
      <c r="L18" s="134">
        <f t="shared" si="3"/>
        <v>0</v>
      </c>
      <c r="M18" s="134">
        <f>M5+M6+M7+M8+M9+M10+M11+M12+M13+M14</f>
        <v>0</v>
      </c>
      <c r="N18" s="134">
        <f t="shared" si="3"/>
        <v>0</v>
      </c>
      <c r="O18" s="134">
        <f t="shared" si="3"/>
        <v>0</v>
      </c>
      <c r="P18" s="134">
        <f t="shared" si="3"/>
        <v>0</v>
      </c>
      <c r="Q18" s="134">
        <f t="shared" si="3"/>
        <v>0</v>
      </c>
      <c r="R18" s="134">
        <f t="shared" si="3"/>
        <v>0</v>
      </c>
      <c r="S18" s="134">
        <f t="shared" si="3"/>
        <v>0</v>
      </c>
      <c r="T18" s="134">
        <f t="shared" si="3"/>
        <v>0</v>
      </c>
      <c r="U18" s="134">
        <f t="shared" si="3"/>
        <v>0</v>
      </c>
      <c r="V18" s="134">
        <f t="shared" si="3"/>
        <v>0</v>
      </c>
      <c r="W18" s="134">
        <f t="shared" si="3"/>
        <v>0</v>
      </c>
      <c r="X18" s="134">
        <f t="shared" si="3"/>
        <v>0</v>
      </c>
      <c r="Y18" s="134">
        <f t="shared" si="3"/>
        <v>0</v>
      </c>
      <c r="Z18" s="134">
        <f t="shared" si="3"/>
        <v>0</v>
      </c>
      <c r="AA18" s="134">
        <f t="shared" si="3"/>
        <v>0</v>
      </c>
      <c r="AB18" s="134">
        <f t="shared" si="3"/>
        <v>0</v>
      </c>
      <c r="AC18" s="134">
        <f t="shared" si="3"/>
        <v>0</v>
      </c>
      <c r="AD18" s="134">
        <f t="shared" si="3"/>
        <v>0</v>
      </c>
      <c r="AE18" s="134">
        <f t="shared" si="3"/>
        <v>0</v>
      </c>
      <c r="AF18" s="134">
        <f t="shared" si="3"/>
        <v>0</v>
      </c>
      <c r="AG18" s="134">
        <f t="shared" ref="AG18" si="4">AG5+AG6+AG7+AG8+AG9+AG10+AG11+AG12+AG13+AG14</f>
        <v>0</v>
      </c>
      <c r="AH18" s="66"/>
    </row>
    <row r="19" spans="1:34" x14ac:dyDescent="0.3">
      <c r="A19" s="66"/>
      <c r="B19" s="66"/>
      <c r="C19" s="66"/>
      <c r="D19" s="78"/>
      <c r="E19" s="78"/>
      <c r="F19" s="78"/>
      <c r="G19" s="78"/>
      <c r="H19" s="78"/>
      <c r="I19" s="78"/>
      <c r="J19" s="134"/>
      <c r="K19" s="78"/>
      <c r="L19" s="78"/>
      <c r="M19" s="78"/>
      <c r="N19" s="78"/>
      <c r="O19" s="134"/>
      <c r="P19" s="78"/>
      <c r="Q19" s="78"/>
      <c r="R19" s="78"/>
      <c r="S19" s="78"/>
      <c r="T19" s="78"/>
      <c r="U19" s="134"/>
      <c r="V19" s="78"/>
      <c r="W19" s="134" t="e">
        <f>#REF!+#REF!</f>
        <v>#REF!</v>
      </c>
      <c r="X19" s="78"/>
      <c r="Y19" s="78"/>
      <c r="Z19" s="134"/>
      <c r="AA19" s="78"/>
      <c r="AB19" s="78"/>
      <c r="AC19" s="78"/>
      <c r="AD19" s="78"/>
      <c r="AE19" s="78"/>
      <c r="AF19" s="78"/>
      <c r="AG19" s="78"/>
      <c r="AH19" s="66"/>
    </row>
    <row r="20" spans="1:34" x14ac:dyDescent="0.3">
      <c r="A20" s="356" t="s">
        <v>86</v>
      </c>
      <c r="B20" s="356"/>
      <c r="C20" s="66"/>
      <c r="D20" s="78"/>
      <c r="E20" s="78"/>
      <c r="F20" s="78"/>
      <c r="G20" s="78"/>
      <c r="H20" s="78"/>
      <c r="I20" s="78"/>
      <c r="J20" s="134"/>
      <c r="K20" s="78"/>
      <c r="L20" s="78"/>
      <c r="M20" s="78"/>
      <c r="N20" s="134"/>
      <c r="O20" s="134"/>
      <c r="P20" s="78"/>
      <c r="Q20" s="78"/>
      <c r="R20" s="78"/>
      <c r="S20" s="78"/>
      <c r="T20" s="78"/>
      <c r="U20" s="134"/>
      <c r="V20" s="78"/>
      <c r="W20" s="78"/>
      <c r="X20" s="78"/>
      <c r="Y20" s="78"/>
      <c r="Z20" s="127"/>
      <c r="AA20" s="78"/>
      <c r="AB20" s="78"/>
      <c r="AC20" s="78"/>
      <c r="AD20" s="78"/>
      <c r="AE20" s="78"/>
      <c r="AF20" s="78"/>
      <c r="AG20" s="78"/>
      <c r="AH20" s="66"/>
    </row>
    <row r="21" spans="1:34" x14ac:dyDescent="0.3">
      <c r="A21" s="67"/>
      <c r="B21" s="38" t="s">
        <v>7</v>
      </c>
      <c r="C21" s="68">
        <v>1</v>
      </c>
      <c r="D21" s="68">
        <v>2</v>
      </c>
      <c r="E21" s="68">
        <v>3</v>
      </c>
      <c r="F21" s="68">
        <v>4</v>
      </c>
      <c r="G21" s="68">
        <v>5</v>
      </c>
      <c r="H21" s="68">
        <v>6</v>
      </c>
      <c r="I21" s="68">
        <v>7</v>
      </c>
      <c r="J21" s="68">
        <v>8</v>
      </c>
      <c r="K21" s="68">
        <v>9</v>
      </c>
      <c r="L21" s="68">
        <v>10</v>
      </c>
      <c r="M21" s="68">
        <v>11</v>
      </c>
      <c r="N21" s="68">
        <v>12</v>
      </c>
      <c r="O21" s="68">
        <v>13</v>
      </c>
      <c r="P21" s="68">
        <v>14</v>
      </c>
      <c r="Q21" s="68">
        <v>15</v>
      </c>
      <c r="R21" s="68">
        <v>16</v>
      </c>
      <c r="S21" s="68">
        <v>17</v>
      </c>
      <c r="T21" s="68">
        <v>18</v>
      </c>
      <c r="U21" s="68">
        <v>19</v>
      </c>
      <c r="V21" s="68">
        <v>20</v>
      </c>
      <c r="W21" s="68">
        <v>21</v>
      </c>
      <c r="X21" s="68">
        <v>22</v>
      </c>
      <c r="Y21" s="68">
        <v>23</v>
      </c>
      <c r="Z21" s="68">
        <v>24</v>
      </c>
      <c r="AA21" s="68">
        <v>25</v>
      </c>
      <c r="AB21" s="68">
        <v>26</v>
      </c>
      <c r="AC21" s="68">
        <v>27</v>
      </c>
      <c r="AD21" s="68">
        <v>28</v>
      </c>
      <c r="AE21" s="68">
        <v>29</v>
      </c>
      <c r="AF21" s="68">
        <v>30</v>
      </c>
      <c r="AG21" s="68">
        <v>31</v>
      </c>
    </row>
    <row r="22" spans="1:34" x14ac:dyDescent="0.3">
      <c r="A22" s="83" t="s">
        <v>14</v>
      </c>
      <c r="B22" s="83" t="s">
        <v>167</v>
      </c>
      <c r="C22" s="44" t="s">
        <v>15</v>
      </c>
      <c r="D22" s="44" t="s">
        <v>15</v>
      </c>
      <c r="E22" s="44" t="s">
        <v>15</v>
      </c>
      <c r="F22" s="44" t="s">
        <v>15</v>
      </c>
      <c r="G22" s="44" t="s">
        <v>15</v>
      </c>
      <c r="H22" s="44" t="s">
        <v>15</v>
      </c>
      <c r="I22" s="44" t="s">
        <v>15</v>
      </c>
      <c r="J22" s="44" t="s">
        <v>15</v>
      </c>
      <c r="K22" s="44" t="s">
        <v>15</v>
      </c>
      <c r="L22" s="44" t="s">
        <v>15</v>
      </c>
      <c r="M22" s="44" t="s">
        <v>15</v>
      </c>
      <c r="N22" s="44" t="s">
        <v>15</v>
      </c>
      <c r="O22" s="44" t="s">
        <v>15</v>
      </c>
      <c r="P22" s="44" t="s">
        <v>15</v>
      </c>
      <c r="Q22" s="44" t="s">
        <v>15</v>
      </c>
      <c r="R22" s="44" t="s">
        <v>15</v>
      </c>
      <c r="S22" s="44" t="s">
        <v>15</v>
      </c>
      <c r="T22" s="44" t="s">
        <v>15</v>
      </c>
      <c r="U22" s="44" t="s">
        <v>15</v>
      </c>
      <c r="V22" s="44" t="s">
        <v>15</v>
      </c>
      <c r="W22" s="44" t="s">
        <v>15</v>
      </c>
      <c r="X22" s="44" t="s">
        <v>15</v>
      </c>
      <c r="Y22" s="44" t="s">
        <v>15</v>
      </c>
      <c r="Z22" s="44" t="s">
        <v>15</v>
      </c>
      <c r="AA22" s="44" t="s">
        <v>15</v>
      </c>
      <c r="AB22" s="44" t="s">
        <v>15</v>
      </c>
      <c r="AC22" s="44" t="s">
        <v>15</v>
      </c>
      <c r="AD22" s="44" t="s">
        <v>15</v>
      </c>
      <c r="AE22" s="44" t="s">
        <v>15</v>
      </c>
      <c r="AF22" s="44" t="s">
        <v>15</v>
      </c>
      <c r="AG22" s="44" t="s">
        <v>15</v>
      </c>
    </row>
    <row r="23" spans="1:34" x14ac:dyDescent="0.3">
      <c r="A23" s="90" t="s">
        <v>83</v>
      </c>
      <c r="B23" s="86"/>
      <c r="C23" s="44">
        <v>53882.8</v>
      </c>
      <c r="D23" s="44"/>
      <c r="E23" s="44"/>
      <c r="F23" s="195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44"/>
      <c r="X23" s="44"/>
      <c r="Y23" s="44"/>
      <c r="Z23" s="44"/>
      <c r="AA23" s="44"/>
      <c r="AB23" s="44"/>
      <c r="AC23" s="44"/>
      <c r="AD23" s="69"/>
      <c r="AE23" s="44"/>
      <c r="AF23" s="44"/>
      <c r="AG23" s="44"/>
      <c r="AH23" s="66"/>
    </row>
    <row r="24" spans="1:34" x14ac:dyDescent="0.3">
      <c r="A24" s="90" t="s">
        <v>174</v>
      </c>
      <c r="B24" s="86"/>
      <c r="C24" s="44">
        <v>26177.599999999999</v>
      </c>
      <c r="D24" s="44"/>
      <c r="E24" s="69"/>
      <c r="F24" s="195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44"/>
      <c r="X24" s="44"/>
      <c r="Y24" s="44"/>
      <c r="Z24" s="44"/>
      <c r="AA24" s="44"/>
      <c r="AB24" s="44"/>
      <c r="AC24" s="44"/>
      <c r="AD24" s="69"/>
      <c r="AE24" s="44"/>
      <c r="AF24" s="44"/>
      <c r="AG24" s="44"/>
      <c r="AH24" s="66"/>
    </row>
    <row r="25" spans="1:34" x14ac:dyDescent="0.3">
      <c r="A25" s="77" t="s">
        <v>175</v>
      </c>
      <c r="B25" s="86"/>
      <c r="C25" s="44">
        <v>16.597899999999999</v>
      </c>
      <c r="D25" s="44"/>
      <c r="E25" s="69"/>
      <c r="F25" s="195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44"/>
      <c r="X25" s="44"/>
      <c r="Y25" s="44"/>
      <c r="Z25" s="44"/>
      <c r="AA25" s="44"/>
      <c r="AB25" s="44"/>
      <c r="AC25" s="44"/>
      <c r="AD25" s="69"/>
      <c r="AE25" s="44"/>
      <c r="AF25" s="44"/>
      <c r="AG25" s="44"/>
      <c r="AH25" s="66"/>
    </row>
    <row r="26" spans="1:34" x14ac:dyDescent="0.3">
      <c r="A26" s="77" t="s">
        <v>69</v>
      </c>
      <c r="B26" s="86"/>
      <c r="C26" s="44">
        <v>0.49142000000000002</v>
      </c>
      <c r="D26" s="44"/>
      <c r="E26" s="69"/>
      <c r="F26" s="195"/>
      <c r="G26" s="194"/>
      <c r="H26" s="194"/>
      <c r="I26" s="194"/>
      <c r="J26" s="194"/>
      <c r="K26" s="194"/>
      <c r="L26" s="194"/>
      <c r="M26" s="194"/>
      <c r="N26" s="194"/>
      <c r="O26" s="196"/>
      <c r="P26" s="194"/>
      <c r="Q26" s="194"/>
      <c r="R26" s="194"/>
      <c r="S26" s="194"/>
      <c r="T26" s="194"/>
      <c r="U26" s="194"/>
      <c r="V26" s="194"/>
      <c r="W26" s="44"/>
      <c r="X26" s="44"/>
      <c r="Y26" s="44"/>
      <c r="Z26" s="44"/>
      <c r="AA26" s="44"/>
      <c r="AB26" s="44"/>
      <c r="AC26" s="44"/>
      <c r="AD26" s="69"/>
      <c r="AE26" s="44"/>
      <c r="AF26" s="44"/>
      <c r="AG26" s="44"/>
      <c r="AH26" s="66"/>
    </row>
    <row r="27" spans="1:34" x14ac:dyDescent="0.3">
      <c r="A27" s="77" t="s">
        <v>111</v>
      </c>
      <c r="B27" s="86"/>
      <c r="C27" s="44">
        <v>55441.4</v>
      </c>
      <c r="D27" s="44"/>
      <c r="E27" s="69"/>
      <c r="F27" s="195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66"/>
    </row>
    <row r="28" spans="1:34" x14ac:dyDescent="0.3">
      <c r="A28" s="77" t="s">
        <v>176</v>
      </c>
      <c r="B28" s="86"/>
      <c r="C28" s="44">
        <v>98.414500000000004</v>
      </c>
      <c r="D28" s="44"/>
      <c r="E28" s="69"/>
      <c r="F28" s="195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44"/>
      <c r="X28" s="44"/>
      <c r="Y28" s="114"/>
      <c r="Z28" s="44"/>
      <c r="AA28" s="44"/>
      <c r="AB28" s="44"/>
      <c r="AC28" s="44"/>
      <c r="AD28" s="44"/>
      <c r="AE28" s="44"/>
      <c r="AF28" s="44"/>
      <c r="AG28" s="44"/>
      <c r="AH28" s="66"/>
    </row>
    <row r="29" spans="1:34" x14ac:dyDescent="0.3">
      <c r="A29" s="90" t="s">
        <v>84</v>
      </c>
      <c r="B29" s="86"/>
      <c r="C29" s="44">
        <v>1.4157200000000001</v>
      </c>
      <c r="D29" s="44"/>
      <c r="E29" s="69"/>
      <c r="F29" s="195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66"/>
    </row>
    <row r="30" spans="1:34" x14ac:dyDescent="0.3">
      <c r="A30" s="77" t="s">
        <v>177</v>
      </c>
      <c r="B30" s="86"/>
      <c r="C30" s="44">
        <v>25.754799999999999</v>
      </c>
      <c r="D30" s="44"/>
      <c r="E30" s="69"/>
      <c r="F30" s="195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66"/>
    </row>
    <row r="31" spans="1:34" x14ac:dyDescent="0.3">
      <c r="A31" s="91" t="s">
        <v>178</v>
      </c>
      <c r="B31" s="88"/>
      <c r="C31" s="70">
        <v>0.565716</v>
      </c>
      <c r="D31" s="44"/>
      <c r="E31" s="346"/>
      <c r="F31" s="195"/>
      <c r="G31" s="196"/>
      <c r="H31" s="196"/>
      <c r="I31" s="196"/>
      <c r="J31" s="196"/>
      <c r="K31" s="194"/>
      <c r="L31" s="194"/>
      <c r="M31" s="194"/>
      <c r="N31" s="196"/>
      <c r="O31" s="196"/>
      <c r="P31" s="196"/>
      <c r="Q31" s="194"/>
      <c r="R31" s="196"/>
      <c r="S31" s="196"/>
      <c r="T31" s="196"/>
      <c r="U31" s="196"/>
      <c r="V31" s="196"/>
      <c r="W31" s="44"/>
      <c r="X31" s="70"/>
      <c r="Y31" s="44"/>
      <c r="Z31" s="70"/>
      <c r="AA31" s="70"/>
      <c r="AB31" s="70"/>
      <c r="AC31" s="70"/>
      <c r="AD31" s="70"/>
      <c r="AE31" s="44"/>
      <c r="AF31" s="44"/>
      <c r="AG31" s="44"/>
      <c r="AH31" s="75"/>
    </row>
    <row r="32" spans="1:34" x14ac:dyDescent="0.3">
      <c r="A32" s="91" t="s">
        <v>195</v>
      </c>
      <c r="B32" s="88" t="s">
        <v>182</v>
      </c>
      <c r="C32" s="70">
        <v>1933.9</v>
      </c>
      <c r="D32" s="44"/>
      <c r="E32" s="69"/>
      <c r="F32" s="195"/>
      <c r="G32" s="195"/>
      <c r="H32" s="195"/>
      <c r="I32" s="196"/>
      <c r="J32" s="196"/>
      <c r="K32" s="194"/>
      <c r="L32" s="194"/>
      <c r="M32" s="194"/>
      <c r="N32" s="196"/>
      <c r="O32" s="196"/>
      <c r="P32" s="199"/>
      <c r="Q32" s="194"/>
      <c r="R32" s="196"/>
      <c r="S32" s="196"/>
      <c r="T32" s="196"/>
      <c r="U32" s="196"/>
      <c r="V32" s="196"/>
      <c r="W32" s="44"/>
      <c r="X32" s="70"/>
      <c r="Y32" s="44"/>
      <c r="Z32" s="70"/>
      <c r="AA32" s="70"/>
      <c r="AB32" s="70"/>
      <c r="AC32" s="70"/>
      <c r="AD32" s="70"/>
      <c r="AE32" s="44"/>
      <c r="AF32" s="44"/>
      <c r="AG32" s="44"/>
      <c r="AH32" s="75"/>
    </row>
    <row r="33" spans="1:34" x14ac:dyDescent="0.3">
      <c r="A33" s="91" t="s">
        <v>72</v>
      </c>
      <c r="B33" s="89"/>
      <c r="C33" s="70">
        <v>133.273</v>
      </c>
      <c r="D33" s="70"/>
      <c r="E33" s="69"/>
      <c r="F33" s="195"/>
      <c r="G33" s="196"/>
      <c r="H33" s="196"/>
      <c r="I33" s="196"/>
      <c r="J33" s="196"/>
      <c r="K33" s="194"/>
      <c r="L33" s="194"/>
      <c r="M33" s="194"/>
      <c r="N33" s="196"/>
      <c r="O33" s="196"/>
      <c r="P33" s="196"/>
      <c r="Q33" s="194"/>
      <c r="R33" s="196"/>
      <c r="S33" s="196"/>
      <c r="T33" s="196"/>
      <c r="U33" s="196"/>
      <c r="V33" s="196"/>
      <c r="W33" s="44"/>
      <c r="X33" s="70"/>
      <c r="Y33" s="44"/>
      <c r="Z33" s="70"/>
      <c r="AA33" s="70"/>
      <c r="AB33" s="70"/>
      <c r="AC33" s="70"/>
      <c r="AD33" s="70"/>
      <c r="AE33" s="44"/>
      <c r="AF33" s="44"/>
      <c r="AG33" s="44"/>
      <c r="AH33" s="75"/>
    </row>
    <row r="34" spans="1:34" x14ac:dyDescent="0.3">
      <c r="A34" s="355" t="s">
        <v>168</v>
      </c>
      <c r="B34" s="355"/>
      <c r="C34" s="200">
        <f>SUM(C23:C33)</f>
        <v>137712.21305599998</v>
      </c>
      <c r="D34" s="200">
        <f t="shared" ref="D34:AG34" si="5">SUM(D23:D33)</f>
        <v>0</v>
      </c>
      <c r="E34" s="200">
        <f t="shared" si="5"/>
        <v>0</v>
      </c>
      <c r="F34" s="200">
        <f t="shared" si="5"/>
        <v>0</v>
      </c>
      <c r="G34" s="200">
        <f t="shared" si="5"/>
        <v>0</v>
      </c>
      <c r="H34" s="200">
        <f t="shared" si="5"/>
        <v>0</v>
      </c>
      <c r="I34" s="200">
        <f t="shared" si="5"/>
        <v>0</v>
      </c>
      <c r="J34" s="200">
        <f t="shared" si="5"/>
        <v>0</v>
      </c>
      <c r="K34" s="200">
        <f t="shared" si="5"/>
        <v>0</v>
      </c>
      <c r="L34" s="200">
        <f t="shared" si="5"/>
        <v>0</v>
      </c>
      <c r="M34" s="200">
        <f t="shared" si="5"/>
        <v>0</v>
      </c>
      <c r="N34" s="200">
        <f t="shared" si="5"/>
        <v>0</v>
      </c>
      <c r="O34" s="200">
        <f t="shared" si="5"/>
        <v>0</v>
      </c>
      <c r="P34" s="200">
        <f t="shared" si="5"/>
        <v>0</v>
      </c>
      <c r="Q34" s="200">
        <f t="shared" si="5"/>
        <v>0</v>
      </c>
      <c r="R34" s="200">
        <f t="shared" si="5"/>
        <v>0</v>
      </c>
      <c r="S34" s="200">
        <f t="shared" si="5"/>
        <v>0</v>
      </c>
      <c r="T34" s="200">
        <f t="shared" si="5"/>
        <v>0</v>
      </c>
      <c r="U34" s="200">
        <f t="shared" si="5"/>
        <v>0</v>
      </c>
      <c r="V34" s="200">
        <f t="shared" si="5"/>
        <v>0</v>
      </c>
      <c r="W34" s="200">
        <f t="shared" si="5"/>
        <v>0</v>
      </c>
      <c r="X34" s="200">
        <f t="shared" si="5"/>
        <v>0</v>
      </c>
      <c r="Y34" s="200">
        <f t="shared" si="5"/>
        <v>0</v>
      </c>
      <c r="Z34" s="200">
        <f t="shared" si="5"/>
        <v>0</v>
      </c>
      <c r="AA34" s="200">
        <f t="shared" si="5"/>
        <v>0</v>
      </c>
      <c r="AB34" s="200">
        <f t="shared" si="5"/>
        <v>0</v>
      </c>
      <c r="AC34" s="200">
        <f t="shared" si="5"/>
        <v>0</v>
      </c>
      <c r="AD34" s="200">
        <f t="shared" si="5"/>
        <v>0</v>
      </c>
      <c r="AE34" s="200">
        <f t="shared" si="5"/>
        <v>0</v>
      </c>
      <c r="AF34" s="200">
        <f t="shared" si="5"/>
        <v>0</v>
      </c>
      <c r="AG34" s="200">
        <f t="shared" si="5"/>
        <v>0</v>
      </c>
      <c r="AH34" s="66"/>
    </row>
    <row r="35" spans="1:34" x14ac:dyDescent="0.3">
      <c r="A35" s="355" t="s">
        <v>169</v>
      </c>
      <c r="B35" s="355"/>
      <c r="C35" s="74"/>
      <c r="D35" s="92">
        <f>(D34-C34)/C34</f>
        <v>-1</v>
      </c>
      <c r="E35" s="92" t="e">
        <f t="shared" ref="E35:Z35" si="6">(E34-D34)/D34</f>
        <v>#DIV/0!</v>
      </c>
      <c r="F35" s="92" t="e">
        <f t="shared" si="6"/>
        <v>#DIV/0!</v>
      </c>
      <c r="G35" s="92" t="e">
        <f t="shared" si="6"/>
        <v>#DIV/0!</v>
      </c>
      <c r="H35" s="92" t="e">
        <f t="shared" si="6"/>
        <v>#DIV/0!</v>
      </c>
      <c r="I35" s="92" t="e">
        <f t="shared" si="6"/>
        <v>#DIV/0!</v>
      </c>
      <c r="J35" s="92" t="e">
        <f t="shared" si="6"/>
        <v>#DIV/0!</v>
      </c>
      <c r="K35" s="92" t="e">
        <f t="shared" si="6"/>
        <v>#DIV/0!</v>
      </c>
      <c r="L35" s="92" t="e">
        <f t="shared" si="6"/>
        <v>#DIV/0!</v>
      </c>
      <c r="M35" s="92" t="e">
        <f t="shared" si="6"/>
        <v>#DIV/0!</v>
      </c>
      <c r="N35" s="92" t="e">
        <f t="shared" si="6"/>
        <v>#DIV/0!</v>
      </c>
      <c r="O35" s="92" t="e">
        <f t="shared" si="6"/>
        <v>#DIV/0!</v>
      </c>
      <c r="P35" s="92" t="e">
        <f t="shared" si="6"/>
        <v>#DIV/0!</v>
      </c>
      <c r="Q35" s="92" t="e">
        <f t="shared" si="6"/>
        <v>#DIV/0!</v>
      </c>
      <c r="R35" s="92" t="e">
        <f t="shared" si="6"/>
        <v>#DIV/0!</v>
      </c>
      <c r="S35" s="92" t="e">
        <f t="shared" si="6"/>
        <v>#DIV/0!</v>
      </c>
      <c r="T35" s="92" t="e">
        <f t="shared" si="6"/>
        <v>#DIV/0!</v>
      </c>
      <c r="U35" s="92" t="e">
        <f t="shared" si="6"/>
        <v>#DIV/0!</v>
      </c>
      <c r="V35" s="92" t="e">
        <f t="shared" si="6"/>
        <v>#DIV/0!</v>
      </c>
      <c r="W35" s="92" t="e">
        <f t="shared" si="6"/>
        <v>#DIV/0!</v>
      </c>
      <c r="X35" s="92" t="e">
        <f t="shared" si="6"/>
        <v>#DIV/0!</v>
      </c>
      <c r="Y35" s="92" t="e">
        <f t="shared" si="6"/>
        <v>#DIV/0!</v>
      </c>
      <c r="Z35" s="92" t="e">
        <f t="shared" si="6"/>
        <v>#DIV/0!</v>
      </c>
      <c r="AA35" s="92" t="e">
        <f>(AA34-Z34)/Z34</f>
        <v>#DIV/0!</v>
      </c>
      <c r="AB35" s="92" t="e">
        <f t="shared" ref="AB35:AG35" si="7">(AB34-AA34)/AA34</f>
        <v>#DIV/0!</v>
      </c>
      <c r="AC35" s="92" t="e">
        <f t="shared" si="7"/>
        <v>#DIV/0!</v>
      </c>
      <c r="AD35" s="92" t="e">
        <f t="shared" si="7"/>
        <v>#DIV/0!</v>
      </c>
      <c r="AE35" s="92" t="e">
        <f t="shared" si="7"/>
        <v>#DIV/0!</v>
      </c>
      <c r="AF35" s="92" t="e">
        <f t="shared" si="7"/>
        <v>#DIV/0!</v>
      </c>
      <c r="AG35" s="92" t="e">
        <f t="shared" si="7"/>
        <v>#DIV/0!</v>
      </c>
      <c r="AH35" s="66"/>
    </row>
    <row r="36" spans="1:34" x14ac:dyDescent="0.3">
      <c r="A36" s="127"/>
      <c r="B36" s="66"/>
      <c r="C36" s="175">
        <f t="shared" ref="C36:E36" si="8">C34/1024</f>
        <v>134.48458306249998</v>
      </c>
      <c r="D36" s="175">
        <f t="shared" si="8"/>
        <v>0</v>
      </c>
      <c r="E36" s="175">
        <f t="shared" si="8"/>
        <v>0</v>
      </c>
      <c r="F36" s="175">
        <f>F34/1024</f>
        <v>0</v>
      </c>
      <c r="G36" s="175">
        <f t="shared" ref="G36:J36" si="9">G34/1024</f>
        <v>0</v>
      </c>
      <c r="H36" s="175">
        <f t="shared" si="9"/>
        <v>0</v>
      </c>
      <c r="I36" s="175">
        <f t="shared" si="9"/>
        <v>0</v>
      </c>
      <c r="J36" s="175">
        <f t="shared" si="9"/>
        <v>0</v>
      </c>
      <c r="K36" s="78"/>
      <c r="L36" s="78"/>
      <c r="M36" s="78"/>
      <c r="N36" s="78"/>
      <c r="O36" s="134">
        <f t="shared" ref="O36:T36" si="10">O34/1024</f>
        <v>0</v>
      </c>
      <c r="P36" s="134">
        <f t="shared" si="10"/>
        <v>0</v>
      </c>
      <c r="Q36" s="134">
        <f t="shared" si="10"/>
        <v>0</v>
      </c>
      <c r="R36" s="134">
        <f t="shared" si="10"/>
        <v>0</v>
      </c>
      <c r="S36" s="134">
        <f t="shared" si="10"/>
        <v>0</v>
      </c>
      <c r="T36" s="134">
        <f t="shared" si="10"/>
        <v>0</v>
      </c>
      <c r="U36" s="134">
        <f t="shared" ref="U36:W36" si="11">U34/1024</f>
        <v>0</v>
      </c>
      <c r="V36" s="134">
        <f t="shared" si="11"/>
        <v>0</v>
      </c>
      <c r="W36" s="134">
        <f t="shared" si="11"/>
        <v>0</v>
      </c>
      <c r="X36" s="134">
        <f t="shared" ref="X36:Y36" si="12">X34/1024</f>
        <v>0</v>
      </c>
      <c r="Y36" s="134">
        <f t="shared" si="12"/>
        <v>0</v>
      </c>
      <c r="Z36" s="134">
        <f>Z34/1024</f>
        <v>0</v>
      </c>
      <c r="AA36" s="134">
        <f>AA34/1024</f>
        <v>0</v>
      </c>
      <c r="AB36" s="134">
        <f t="shared" ref="AB36:AG36" si="13">AB34/1024</f>
        <v>0</v>
      </c>
      <c r="AC36" s="134">
        <f t="shared" si="13"/>
        <v>0</v>
      </c>
      <c r="AD36" s="134">
        <f t="shared" si="13"/>
        <v>0</v>
      </c>
      <c r="AE36" s="134">
        <f t="shared" si="13"/>
        <v>0</v>
      </c>
      <c r="AF36" s="134">
        <f t="shared" si="13"/>
        <v>0</v>
      </c>
      <c r="AG36" s="134">
        <f t="shared" si="13"/>
        <v>0</v>
      </c>
      <c r="AH36" s="66"/>
    </row>
    <row r="37" spans="1:34" x14ac:dyDescent="0.3">
      <c r="C37" s="175">
        <f>(C15+C34)/1024</f>
        <v>136.25084290156249</v>
      </c>
      <c r="D37" s="175">
        <f t="shared" ref="D37:AG37" si="14">(D15+D34)/1024</f>
        <v>0</v>
      </c>
      <c r="E37" s="175">
        <f t="shared" si="14"/>
        <v>0</v>
      </c>
      <c r="F37" s="175">
        <f t="shared" si="14"/>
        <v>0</v>
      </c>
      <c r="G37" s="175">
        <f t="shared" si="14"/>
        <v>0</v>
      </c>
      <c r="H37" s="175">
        <f t="shared" si="14"/>
        <v>0</v>
      </c>
      <c r="I37" s="175">
        <f t="shared" si="14"/>
        <v>0</v>
      </c>
      <c r="J37" s="175">
        <f t="shared" si="14"/>
        <v>0</v>
      </c>
      <c r="K37" s="175">
        <f t="shared" si="14"/>
        <v>1.58995966796875</v>
      </c>
      <c r="L37" s="175">
        <f t="shared" si="14"/>
        <v>0</v>
      </c>
      <c r="M37" s="175">
        <f t="shared" si="14"/>
        <v>0</v>
      </c>
      <c r="N37" s="175">
        <f t="shared" si="14"/>
        <v>0</v>
      </c>
      <c r="O37" s="175">
        <f t="shared" si="14"/>
        <v>0</v>
      </c>
      <c r="P37" s="175">
        <f t="shared" si="14"/>
        <v>0</v>
      </c>
      <c r="Q37" s="175">
        <f t="shared" si="14"/>
        <v>0</v>
      </c>
      <c r="R37" s="175">
        <f t="shared" si="14"/>
        <v>0</v>
      </c>
      <c r="S37" s="175">
        <f t="shared" si="14"/>
        <v>0</v>
      </c>
      <c r="T37" s="175">
        <f t="shared" si="14"/>
        <v>0</v>
      </c>
      <c r="U37" s="175">
        <f t="shared" si="14"/>
        <v>0</v>
      </c>
      <c r="V37" s="175">
        <f t="shared" si="14"/>
        <v>0</v>
      </c>
      <c r="W37" s="175">
        <f t="shared" si="14"/>
        <v>0</v>
      </c>
      <c r="X37" s="175">
        <f t="shared" si="14"/>
        <v>0</v>
      </c>
      <c r="Y37" s="175">
        <f t="shared" si="14"/>
        <v>0</v>
      </c>
      <c r="Z37" s="175">
        <f t="shared" si="14"/>
        <v>0</v>
      </c>
      <c r="AA37" s="175">
        <f t="shared" si="14"/>
        <v>0</v>
      </c>
      <c r="AB37" s="175">
        <f t="shared" si="14"/>
        <v>0</v>
      </c>
      <c r="AC37" s="175">
        <f t="shared" si="14"/>
        <v>0</v>
      </c>
      <c r="AD37" s="175">
        <f t="shared" si="14"/>
        <v>0</v>
      </c>
      <c r="AE37" s="175">
        <f t="shared" si="14"/>
        <v>0</v>
      </c>
      <c r="AF37" s="175">
        <f t="shared" si="14"/>
        <v>0</v>
      </c>
      <c r="AG37" s="175">
        <f t="shared" si="14"/>
        <v>0</v>
      </c>
      <c r="AH37" s="66"/>
    </row>
    <row r="38" spans="1:34" x14ac:dyDescent="0.3">
      <c r="C38" s="66"/>
      <c r="D38" s="66"/>
      <c r="E38" s="66"/>
      <c r="F38" s="66"/>
      <c r="G38" s="66"/>
      <c r="H38" s="66"/>
      <c r="I38" s="66"/>
      <c r="J38" s="66"/>
      <c r="K38" s="66"/>
      <c r="L38" s="78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</row>
    <row r="39" spans="1:34" x14ac:dyDescent="0.3"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151"/>
      <c r="X39" s="66"/>
      <c r="Y39" s="66"/>
      <c r="Z39" s="66"/>
      <c r="AA39" s="75"/>
      <c r="AB39" s="75"/>
      <c r="AC39" s="66"/>
      <c r="AD39" s="66"/>
      <c r="AE39" s="66"/>
      <c r="AF39" s="66"/>
      <c r="AG39" s="66"/>
      <c r="AH39" s="66"/>
    </row>
    <row r="40" spans="1:34" x14ac:dyDescent="0.3"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</row>
    <row r="41" spans="1:34" x14ac:dyDescent="0.3">
      <c r="AF41" s="79"/>
      <c r="AG41" s="1" t="s">
        <v>85</v>
      </c>
    </row>
    <row r="42" spans="1:34" ht="15.75" x14ac:dyDescent="0.3">
      <c r="L42" s="77" t="s">
        <v>57</v>
      </c>
      <c r="M42" s="44">
        <v>986804633</v>
      </c>
      <c r="N42" s="176"/>
      <c r="O42" s="90" t="s">
        <v>174</v>
      </c>
      <c r="P42" s="44">
        <v>22303059049</v>
      </c>
      <c r="Q42" s="176"/>
      <c r="R42" s="77" t="s">
        <v>51</v>
      </c>
      <c r="S42" s="80">
        <v>1354907007</v>
      </c>
    </row>
    <row r="43" spans="1:34" ht="15.75" x14ac:dyDescent="0.3">
      <c r="L43" s="77" t="s">
        <v>58</v>
      </c>
      <c r="M43" s="44">
        <v>168412</v>
      </c>
      <c r="N43" s="176"/>
      <c r="O43" s="77" t="s">
        <v>185</v>
      </c>
      <c r="P43" s="44">
        <v>51229119</v>
      </c>
      <c r="Q43" s="176"/>
      <c r="R43" s="77" t="s">
        <v>52</v>
      </c>
      <c r="S43" s="80">
        <v>215444915</v>
      </c>
    </row>
    <row r="44" spans="1:34" ht="15.75" x14ac:dyDescent="0.3">
      <c r="L44" s="77" t="s">
        <v>59</v>
      </c>
      <c r="M44" s="44">
        <v>56031</v>
      </c>
      <c r="N44" s="176"/>
      <c r="O44" s="77" t="s">
        <v>186</v>
      </c>
      <c r="P44" s="44">
        <v>219334</v>
      </c>
      <c r="Q44" s="176"/>
      <c r="R44" s="77" t="s">
        <v>53</v>
      </c>
      <c r="S44" s="80">
        <v>111279328</v>
      </c>
    </row>
    <row r="45" spans="1:34" ht="15.75" x14ac:dyDescent="0.3">
      <c r="L45" s="77" t="s">
        <v>187</v>
      </c>
      <c r="M45" s="44">
        <v>368662611</v>
      </c>
      <c r="N45" s="176"/>
      <c r="O45" s="77" t="s">
        <v>70</v>
      </c>
      <c r="P45" s="44">
        <v>43050801042</v>
      </c>
      <c r="Q45" s="176"/>
      <c r="R45" s="77" t="s">
        <v>54</v>
      </c>
      <c r="S45" s="80">
        <v>147680494</v>
      </c>
    </row>
    <row r="46" spans="1:34" ht="15.75" x14ac:dyDescent="0.3">
      <c r="L46" s="77" t="s">
        <v>60</v>
      </c>
      <c r="M46" s="44">
        <v>25486</v>
      </c>
      <c r="N46" s="176"/>
      <c r="O46" s="77" t="s">
        <v>188</v>
      </c>
      <c r="P46" s="44">
        <v>460045144</v>
      </c>
      <c r="Q46" s="176"/>
      <c r="R46" s="77" t="s">
        <v>55</v>
      </c>
      <c r="S46" s="80">
        <v>416441850</v>
      </c>
    </row>
    <row r="47" spans="1:34" ht="15.75" x14ac:dyDescent="0.3">
      <c r="L47" s="77" t="s">
        <v>61</v>
      </c>
      <c r="M47" s="44">
        <v>916321</v>
      </c>
      <c r="N47" s="176"/>
      <c r="O47" s="90" t="s">
        <v>189</v>
      </c>
      <c r="P47" s="44">
        <v>2215544</v>
      </c>
      <c r="Q47" s="176"/>
      <c r="R47" s="77" t="s">
        <v>56</v>
      </c>
      <c r="S47" s="80">
        <v>291935526</v>
      </c>
    </row>
    <row r="48" spans="1:34" ht="15.75" x14ac:dyDescent="0.3">
      <c r="L48" s="77" t="s">
        <v>62</v>
      </c>
      <c r="M48" s="44">
        <v>79408</v>
      </c>
      <c r="N48" s="176"/>
      <c r="O48" s="77" t="s">
        <v>71</v>
      </c>
      <c r="P48" s="44">
        <v>157751049</v>
      </c>
      <c r="Q48" s="176"/>
      <c r="R48" s="173" t="s">
        <v>190</v>
      </c>
      <c r="S48" s="183">
        <f>SUM(S42:S47)</f>
        <v>2537689120</v>
      </c>
    </row>
    <row r="49" spans="12:31" ht="15.75" x14ac:dyDescent="0.3">
      <c r="L49" s="77" t="s">
        <v>63</v>
      </c>
      <c r="M49" s="44">
        <v>2</v>
      </c>
      <c r="N49" s="176"/>
      <c r="O49" s="91" t="s">
        <v>178</v>
      </c>
      <c r="P49" s="44">
        <v>595766</v>
      </c>
      <c r="Q49" s="176"/>
      <c r="R49" s="176"/>
      <c r="S49" s="176"/>
    </row>
    <row r="50" spans="12:31" ht="15.75" x14ac:dyDescent="0.3">
      <c r="L50" s="77" t="s">
        <v>191</v>
      </c>
      <c r="M50" s="44">
        <v>6</v>
      </c>
      <c r="N50" s="176"/>
      <c r="O50" s="91" t="s">
        <v>192</v>
      </c>
      <c r="P50" s="44">
        <v>244531591</v>
      </c>
      <c r="Q50" s="176"/>
      <c r="R50" s="176"/>
      <c r="S50" s="176"/>
      <c r="AC50" s="1">
        <v>19.39</v>
      </c>
      <c r="AD50" s="1">
        <v>1024</v>
      </c>
      <c r="AE50" s="1">
        <f>AC50*AD50</f>
        <v>19855.36</v>
      </c>
    </row>
    <row r="51" spans="12:31" ht="15.75" x14ac:dyDescent="0.3">
      <c r="L51" s="173" t="s">
        <v>190</v>
      </c>
      <c r="M51" s="66">
        <f>SUM(M42:M50)</f>
        <v>1356712910</v>
      </c>
      <c r="N51" s="176"/>
      <c r="O51" s="91" t="s">
        <v>192</v>
      </c>
      <c r="P51" s="44">
        <v>154470555</v>
      </c>
      <c r="Q51" s="176"/>
      <c r="R51" s="176"/>
      <c r="S51" s="176"/>
    </row>
    <row r="52" spans="12:31" ht="15.75" x14ac:dyDescent="0.3">
      <c r="L52" s="176"/>
      <c r="M52" s="176"/>
      <c r="N52" s="176"/>
      <c r="O52" s="91" t="s">
        <v>193</v>
      </c>
      <c r="P52" s="44">
        <v>75748538327</v>
      </c>
      <c r="Q52" s="176"/>
      <c r="R52" s="176"/>
      <c r="S52" s="176"/>
    </row>
    <row r="53" spans="12:31" ht="15.75" x14ac:dyDescent="0.3">
      <c r="L53" s="176"/>
      <c r="M53" s="176"/>
      <c r="N53" s="176"/>
      <c r="O53" s="173" t="s">
        <v>190</v>
      </c>
      <c r="P53" s="183">
        <f>SUM(P42:P52)</f>
        <v>142173456520</v>
      </c>
      <c r="Q53" s="176"/>
      <c r="R53" s="176"/>
      <c r="S53" s="176"/>
    </row>
    <row r="54" spans="12:31" ht="15.75" x14ac:dyDescent="0.3">
      <c r="L54" s="176"/>
      <c r="M54" s="176"/>
      <c r="N54" s="176"/>
      <c r="O54" s="176"/>
      <c r="P54" s="176"/>
      <c r="Q54" s="176"/>
      <c r="R54" s="176"/>
      <c r="S54" s="176"/>
    </row>
    <row r="55" spans="12:31" ht="15.75" x14ac:dyDescent="0.3">
      <c r="L55" s="354" t="s">
        <v>194</v>
      </c>
      <c r="M55" s="354"/>
      <c r="N55" s="354"/>
      <c r="O55" s="354"/>
      <c r="P55" s="184">
        <f>M51+P53+S48</f>
        <v>146067858550</v>
      </c>
      <c r="Q55" s="176"/>
      <c r="R55" s="176"/>
      <c r="S55" s="176"/>
    </row>
    <row r="56" spans="12:31" x14ac:dyDescent="0.3">
      <c r="P56" s="182">
        <v>208451271711</v>
      </c>
    </row>
  </sheetData>
  <mergeCells count="7">
    <mergeCell ref="L55:O55"/>
    <mergeCell ref="A15:B15"/>
    <mergeCell ref="A2:B2"/>
    <mergeCell ref="A34:B34"/>
    <mergeCell ref="A20:B20"/>
    <mergeCell ref="A16:B16"/>
    <mergeCell ref="A35:B3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DU37"/>
  <sheetViews>
    <sheetView topLeftCell="A19" workbookViewId="0">
      <pane xSplit="1" topLeftCell="B1" activePane="topRight" state="frozen"/>
      <selection activeCell="BF4" sqref="BF4"/>
      <selection pane="topRight" activeCell="C5" sqref="C5"/>
    </sheetView>
  </sheetViews>
  <sheetFormatPr defaultRowHeight="14.25" x14ac:dyDescent="0.3"/>
  <cols>
    <col min="1" max="1" width="36.125" style="1" bestFit="1" customWidth="1"/>
    <col min="2" max="2" width="11.125" style="2" bestFit="1" customWidth="1"/>
    <col min="3" max="3" width="16" style="1" customWidth="1"/>
    <col min="4" max="4" width="19" style="1" customWidth="1"/>
    <col min="5" max="5" width="20.875" style="1" customWidth="1"/>
    <col min="6" max="6" width="11" style="1" customWidth="1"/>
    <col min="7" max="7" width="14.5" style="1" customWidth="1"/>
    <col min="8" max="8" width="14.25" style="2" customWidth="1"/>
    <col min="9" max="9" width="15.125" style="1" customWidth="1"/>
    <col min="10" max="10" width="14.875" style="1" customWidth="1"/>
    <col min="11" max="11" width="15" style="1" customWidth="1"/>
    <col min="12" max="12" width="14.625" style="1" customWidth="1"/>
    <col min="13" max="13" width="13" style="1" bestFit="1" customWidth="1"/>
    <col min="14" max="14" width="8.5" style="1" bestFit="1" customWidth="1"/>
    <col min="15" max="15" width="13" style="1" bestFit="1" customWidth="1"/>
    <col min="16" max="16" width="11.125" style="1" customWidth="1"/>
    <col min="17" max="17" width="16.375" style="1" customWidth="1"/>
    <col min="18" max="18" width="16.75" style="1" bestFit="1" customWidth="1"/>
    <col min="19" max="19" width="17.75" style="1" bestFit="1" customWidth="1"/>
    <col min="20" max="22" width="8.5" style="1" bestFit="1" customWidth="1"/>
    <col min="23" max="23" width="11.125" style="1" customWidth="1"/>
    <col min="24" max="24" width="17.75" style="1" bestFit="1" customWidth="1"/>
    <col min="25" max="26" width="16.75" style="1" bestFit="1" customWidth="1"/>
    <col min="27" max="29" width="8.5" style="1" bestFit="1" customWidth="1"/>
    <col min="30" max="30" width="11.125" style="1" bestFit="1" customWidth="1"/>
    <col min="31" max="31" width="13.75" style="1" customWidth="1"/>
    <col min="32" max="32" width="15.25" style="1" customWidth="1"/>
    <col min="33" max="33" width="17.625" style="1" customWidth="1"/>
    <col min="34" max="36" width="8.5" style="1" bestFit="1" customWidth="1"/>
    <col min="37" max="37" width="11.125" style="1" customWidth="1"/>
    <col min="38" max="38" width="7.5" style="1" customWidth="1"/>
    <col min="39" max="39" width="7.75" style="1" customWidth="1"/>
    <col min="40" max="40" width="8.5" style="1" bestFit="1" customWidth="1"/>
    <col min="41" max="41" width="11.125" style="1" customWidth="1"/>
    <col min="42" max="42" width="7" style="1" customWidth="1"/>
    <col min="43" max="43" width="11.625" style="1" customWidth="1"/>
    <col min="44" max="44" width="16.5" style="1" customWidth="1"/>
    <col min="45" max="45" width="12" style="1" customWidth="1"/>
    <col min="46" max="46" width="9.5" style="1" customWidth="1"/>
    <col min="47" max="47" width="12.5" style="1" customWidth="1"/>
    <col min="48" max="48" width="11.125" style="1" customWidth="1"/>
    <col min="49" max="49" width="13.5" style="1" customWidth="1"/>
    <col min="50" max="50" width="9.5" style="1" bestFit="1" customWidth="1"/>
    <col min="51" max="51" width="13" style="1" bestFit="1" customWidth="1"/>
    <col min="52" max="52" width="11.125" style="1" bestFit="1" customWidth="1"/>
    <col min="53" max="53" width="17.75" style="1" bestFit="1" customWidth="1"/>
    <col min="54" max="55" width="16.75" style="1" bestFit="1" customWidth="1"/>
    <col min="56" max="58" width="8.5" style="1" bestFit="1" customWidth="1"/>
    <col min="59" max="59" width="11.125" style="1" bestFit="1" customWidth="1"/>
    <col min="60" max="60" width="17.75" style="1" bestFit="1" customWidth="1"/>
    <col min="61" max="62" width="16.75" style="1" bestFit="1" customWidth="1"/>
    <col min="63" max="63" width="13.5" style="1" customWidth="1"/>
    <col min="64" max="65" width="8.5" style="1" bestFit="1" customWidth="1"/>
    <col min="66" max="66" width="11.125" style="1" bestFit="1" customWidth="1"/>
    <col min="67" max="67" width="17" style="1" customWidth="1"/>
    <col min="68" max="68" width="15" style="1" customWidth="1"/>
    <col min="69" max="69" width="13.875" style="1" customWidth="1"/>
    <col min="70" max="70" width="8.5" style="1" bestFit="1" customWidth="1"/>
    <col min="71" max="71" width="13" style="1" bestFit="1" customWidth="1"/>
    <col min="72" max="72" width="8.5" style="1" bestFit="1" customWidth="1"/>
    <col min="73" max="73" width="11.125" style="1" bestFit="1" customWidth="1"/>
    <col min="74" max="74" width="17.75" style="1" customWidth="1"/>
    <col min="75" max="75" width="16.125" style="1" customWidth="1"/>
    <col min="76" max="76" width="14.5" style="1" customWidth="1"/>
    <col min="77" max="77" width="13.75" style="1" customWidth="1"/>
    <col min="78" max="78" width="8.625" style="1" customWidth="1"/>
    <col min="79" max="79" width="13" style="1" bestFit="1" customWidth="1"/>
    <col min="80" max="80" width="11.125" style="1" bestFit="1" customWidth="1"/>
    <col min="81" max="81" width="18" style="1" bestFit="1" customWidth="1"/>
    <col min="82" max="82" width="17.125" style="1" bestFit="1" customWidth="1"/>
    <col min="83" max="83" width="12.25" style="1" customWidth="1"/>
    <col min="84" max="84" width="12.25" style="1" bestFit="1" customWidth="1"/>
    <col min="85" max="85" width="13" style="1" bestFit="1" customWidth="1"/>
    <col min="86" max="86" width="8.5" style="1" bestFit="1" customWidth="1"/>
    <col min="87" max="87" width="11.125" style="1" bestFit="1" customWidth="1"/>
    <col min="88" max="89" width="18" style="1" customWidth="1"/>
    <col min="90" max="90" width="12.375" style="1" customWidth="1"/>
    <col min="91" max="91" width="14.625" style="1" customWidth="1"/>
    <col min="92" max="93" width="8.5" style="1" bestFit="1" customWidth="1"/>
    <col min="94" max="94" width="11.125" style="1" customWidth="1"/>
    <col min="95" max="95" width="15.5" style="1" customWidth="1"/>
    <col min="96" max="96" width="11.125" style="1" customWidth="1"/>
    <col min="97" max="97" width="11.75" style="1" customWidth="1"/>
    <col min="98" max="98" width="9.5" style="1" customWidth="1"/>
    <col min="99" max="99" width="11.75" style="1" customWidth="1"/>
    <col min="100" max="100" width="11.875" style="1" customWidth="1"/>
    <col min="101" max="101" width="13.75" style="1" customWidth="1"/>
    <col min="102" max="102" width="16.875" style="1" customWidth="1"/>
    <col min="103" max="103" width="11.625" style="1" customWidth="1"/>
    <col min="104" max="104" width="14" style="1" customWidth="1"/>
    <col min="105" max="107" width="8.5" style="1" bestFit="1" customWidth="1"/>
    <col min="108" max="108" width="11.125" style="1" bestFit="1" customWidth="1"/>
    <col min="109" max="109" width="15.625" style="1" customWidth="1"/>
    <col min="110" max="110" width="14.25" style="1" customWidth="1"/>
    <col min="111" max="111" width="15.125" style="1" customWidth="1"/>
    <col min="112" max="114" width="8.5" style="1" bestFit="1" customWidth="1"/>
    <col min="115" max="115" width="13.75" style="1" customWidth="1"/>
    <col min="116" max="116" width="14.75" style="1" customWidth="1"/>
    <col min="117" max="117" width="13.625" style="1" customWidth="1"/>
    <col min="118" max="118" width="14.625" style="1" customWidth="1"/>
    <col min="119" max="119" width="13.25" style="1" customWidth="1"/>
    <col min="120" max="120" width="12.5" style="1" customWidth="1"/>
    <col min="121" max="121" width="13.875" style="1" customWidth="1"/>
    <col min="122" max="122" width="10" style="1" customWidth="1"/>
    <col min="123" max="123" width="14.875" style="1" customWidth="1"/>
    <col min="124" max="125" width="15" style="1" customWidth="1"/>
    <col min="126" max="128" width="8.5" style="1" bestFit="1" customWidth="1"/>
    <col min="129" max="129" width="9.75" style="1" customWidth="1"/>
    <col min="130" max="130" width="14.625" style="1" customWidth="1"/>
    <col min="131" max="131" width="15.25" style="1" customWidth="1"/>
    <col min="132" max="132" width="12.875" style="1" customWidth="1"/>
    <col min="133" max="135" width="8.5" style="1" bestFit="1" customWidth="1"/>
    <col min="136" max="136" width="11.125" style="1" bestFit="1" customWidth="1"/>
    <col min="137" max="137" width="17.25" style="1" customWidth="1"/>
    <col min="138" max="138" width="13.875" style="1" customWidth="1"/>
    <col min="139" max="139" width="13.625" style="1" customWidth="1"/>
    <col min="140" max="142" width="8.5" style="1" bestFit="1" customWidth="1"/>
    <col min="143" max="143" width="11.125" style="1" bestFit="1" customWidth="1"/>
    <col min="144" max="144" width="16" style="1" customWidth="1"/>
    <col min="145" max="145" width="12.125" style="1" customWidth="1"/>
    <col min="146" max="146" width="12.625" style="1" customWidth="1"/>
    <col min="147" max="149" width="8.5" style="1" bestFit="1" customWidth="1"/>
    <col min="150" max="150" width="11.125" style="1" bestFit="1" customWidth="1"/>
    <col min="151" max="151" width="13.375" style="1" bestFit="1" customWidth="1"/>
    <col min="152" max="152" width="13.5" style="1" customWidth="1"/>
    <col min="153" max="153" width="15.125" style="1" customWidth="1"/>
    <col min="154" max="156" width="8.5" style="1" bestFit="1" customWidth="1"/>
    <col min="157" max="157" width="13.125" style="1" customWidth="1"/>
    <col min="158" max="158" width="14.625" style="1" customWidth="1"/>
    <col min="159" max="159" width="14.375" style="1" customWidth="1"/>
    <col min="160" max="160" width="14.75" style="1" customWidth="1"/>
    <col min="161" max="163" width="8.5" style="1" bestFit="1" customWidth="1"/>
    <col min="164" max="164" width="10.375" style="1" customWidth="1"/>
    <col min="165" max="165" width="13.375" style="1" customWidth="1"/>
    <col min="166" max="166" width="12" style="1" customWidth="1"/>
    <col min="167" max="167" width="13.125" style="1" customWidth="1"/>
    <col min="168" max="170" width="8.5" style="1" bestFit="1" customWidth="1"/>
    <col min="171" max="171" width="11.125" style="1" bestFit="1" customWidth="1"/>
    <col min="172" max="172" width="12.75" style="1" customWidth="1"/>
    <col min="173" max="173" width="13.875" style="1" customWidth="1"/>
    <col min="174" max="174" width="14.625" style="1" customWidth="1"/>
    <col min="175" max="177" width="8.5" style="1" bestFit="1" customWidth="1"/>
    <col min="178" max="178" width="11.125" style="1" customWidth="1"/>
    <col min="179" max="179" width="14.25" style="1" customWidth="1"/>
    <col min="180" max="180" width="15.875" style="1" customWidth="1"/>
    <col min="181" max="181" width="17.125" style="1" customWidth="1"/>
    <col min="182" max="184" width="8.5" style="1" bestFit="1" customWidth="1"/>
    <col min="185" max="185" width="11.125" style="1" bestFit="1" customWidth="1"/>
    <col min="186" max="186" width="16.75" style="1" customWidth="1"/>
    <col min="187" max="187" width="11.5" style="1" customWidth="1"/>
    <col min="188" max="188" width="15" style="1" customWidth="1"/>
    <col min="189" max="191" width="8.5" style="1" bestFit="1" customWidth="1"/>
    <col min="192" max="192" width="11.125" style="1" bestFit="1" customWidth="1"/>
    <col min="193" max="193" width="15.625" style="1" customWidth="1"/>
    <col min="194" max="194" width="12.5" style="1" customWidth="1"/>
    <col min="195" max="195" width="15.5" style="1" customWidth="1"/>
    <col min="196" max="198" width="8.5" style="1" bestFit="1" customWidth="1"/>
    <col min="199" max="199" width="11.125" style="1" bestFit="1" customWidth="1"/>
    <col min="200" max="200" width="16.125" style="1" customWidth="1"/>
    <col min="201" max="201" width="15.375" style="1" customWidth="1"/>
    <col min="202" max="202" width="16.125" style="1" customWidth="1"/>
    <col min="203" max="205" width="8.5" style="1" bestFit="1" customWidth="1"/>
    <col min="206" max="206" width="11.125" style="1" bestFit="1" customWidth="1"/>
    <col min="207" max="207" width="13.375" style="1" bestFit="1" customWidth="1"/>
    <col min="208" max="208" width="10.625" style="1" customWidth="1"/>
    <col min="209" max="209" width="11.125" style="1" customWidth="1"/>
    <col min="210" max="212" width="8.5" style="1" bestFit="1" customWidth="1"/>
    <col min="213" max="16384" width="9" style="1"/>
  </cols>
  <sheetData>
    <row r="1" spans="1:125" ht="24" x14ac:dyDescent="0.3">
      <c r="A1" s="361" t="s">
        <v>267</v>
      </c>
      <c r="B1" s="201" t="s">
        <v>268</v>
      </c>
      <c r="C1" s="201" t="s">
        <v>114</v>
      </c>
      <c r="D1" s="202"/>
      <c r="E1" s="202"/>
      <c r="F1" s="201" t="s">
        <v>113</v>
      </c>
      <c r="G1" s="201" t="s">
        <v>114</v>
      </c>
      <c r="H1" s="202"/>
      <c r="I1" s="202"/>
      <c r="J1" s="201" t="s">
        <v>113</v>
      </c>
      <c r="K1" s="201" t="s">
        <v>114</v>
      </c>
      <c r="L1" s="202"/>
      <c r="M1" s="202"/>
      <c r="N1" s="201" t="s">
        <v>113</v>
      </c>
      <c r="O1" s="201" t="s">
        <v>114</v>
      </c>
      <c r="P1" s="202"/>
      <c r="Q1" s="202"/>
      <c r="R1" s="201" t="s">
        <v>113</v>
      </c>
      <c r="S1" s="201" t="s">
        <v>114</v>
      </c>
      <c r="T1" s="202"/>
      <c r="U1" s="202"/>
      <c r="V1" s="201" t="s">
        <v>113</v>
      </c>
      <c r="W1" s="201" t="s">
        <v>114</v>
      </c>
      <c r="X1" s="202"/>
      <c r="Y1" s="202"/>
      <c r="Z1" s="201" t="s">
        <v>113</v>
      </c>
      <c r="AA1" s="201" t="s">
        <v>114</v>
      </c>
      <c r="AB1" s="202"/>
      <c r="AC1" s="202"/>
      <c r="AD1" s="201" t="s">
        <v>113</v>
      </c>
      <c r="AE1" s="201" t="s">
        <v>114</v>
      </c>
      <c r="AF1" s="202"/>
      <c r="AG1" s="202"/>
      <c r="AH1" s="201" t="s">
        <v>113</v>
      </c>
      <c r="AI1" s="201" t="s">
        <v>114</v>
      </c>
      <c r="AJ1" s="202"/>
      <c r="AK1" s="202"/>
      <c r="AL1" s="201" t="s">
        <v>113</v>
      </c>
      <c r="AM1" s="201" t="s">
        <v>114</v>
      </c>
      <c r="AN1" s="202"/>
      <c r="AO1" s="202"/>
      <c r="AP1" s="201" t="s">
        <v>113</v>
      </c>
      <c r="AQ1" s="201" t="s">
        <v>114</v>
      </c>
      <c r="AR1" s="202"/>
      <c r="AS1" s="202"/>
      <c r="AT1" s="201" t="s">
        <v>113</v>
      </c>
      <c r="AU1" s="201" t="s">
        <v>114</v>
      </c>
      <c r="AV1" s="202"/>
      <c r="AW1" s="202"/>
      <c r="AX1" s="201" t="s">
        <v>113</v>
      </c>
      <c r="AY1" s="201" t="s">
        <v>114</v>
      </c>
      <c r="AZ1" s="202"/>
      <c r="BA1" s="202"/>
      <c r="BB1" s="201" t="s">
        <v>113</v>
      </c>
      <c r="BC1" s="201" t="s">
        <v>114</v>
      </c>
      <c r="BD1" s="202"/>
      <c r="BE1" s="202"/>
      <c r="BF1" s="201" t="s">
        <v>113</v>
      </c>
      <c r="BG1" s="201" t="s">
        <v>114</v>
      </c>
      <c r="BH1" s="202"/>
      <c r="BI1" s="202"/>
      <c r="BJ1" s="201" t="s">
        <v>113</v>
      </c>
      <c r="BK1" s="201" t="s">
        <v>114</v>
      </c>
      <c r="BL1" s="202"/>
      <c r="BM1" s="202"/>
      <c r="BN1" s="201" t="s">
        <v>113</v>
      </c>
      <c r="BO1" s="201" t="s">
        <v>114</v>
      </c>
      <c r="BP1" s="202"/>
      <c r="BQ1" s="202"/>
      <c r="BR1" s="201" t="s">
        <v>113</v>
      </c>
      <c r="BS1" s="201" t="s">
        <v>114</v>
      </c>
      <c r="BT1" s="202"/>
      <c r="BU1" s="202"/>
      <c r="BV1" s="201" t="s">
        <v>113</v>
      </c>
      <c r="BW1" s="201" t="s">
        <v>114</v>
      </c>
      <c r="BX1" s="202"/>
      <c r="BY1" s="202"/>
      <c r="BZ1" s="201" t="s">
        <v>113</v>
      </c>
      <c r="CA1" s="201" t="s">
        <v>114</v>
      </c>
      <c r="CB1" s="202"/>
      <c r="CC1" s="202"/>
      <c r="CD1" s="201" t="s">
        <v>113</v>
      </c>
      <c r="CE1" s="201" t="s">
        <v>114</v>
      </c>
      <c r="CF1" s="202"/>
      <c r="CG1" s="202"/>
      <c r="CH1" s="201" t="s">
        <v>113</v>
      </c>
      <c r="CI1" s="201" t="s">
        <v>114</v>
      </c>
      <c r="CJ1" s="202"/>
      <c r="CK1" s="202"/>
      <c r="CL1" s="201" t="s">
        <v>113</v>
      </c>
      <c r="CM1" s="201" t="s">
        <v>114</v>
      </c>
      <c r="CN1" s="202"/>
      <c r="CO1" s="202"/>
      <c r="CP1" s="201" t="s">
        <v>113</v>
      </c>
      <c r="CQ1" s="201" t="s">
        <v>114</v>
      </c>
      <c r="CR1" s="202"/>
      <c r="CS1" s="202"/>
      <c r="CT1" s="201" t="s">
        <v>113</v>
      </c>
      <c r="CU1" s="201" t="s">
        <v>114</v>
      </c>
      <c r="CV1" s="202"/>
      <c r="CW1" s="202"/>
      <c r="CX1" s="201" t="s">
        <v>113</v>
      </c>
      <c r="CY1" s="201" t="s">
        <v>114</v>
      </c>
      <c r="CZ1" s="202"/>
      <c r="DA1" s="202"/>
      <c r="DB1" s="201" t="s">
        <v>113</v>
      </c>
      <c r="DC1" s="201" t="s">
        <v>114</v>
      </c>
      <c r="DD1" s="202"/>
      <c r="DE1" s="202"/>
      <c r="DF1" s="201" t="s">
        <v>113</v>
      </c>
      <c r="DG1" s="201" t="s">
        <v>114</v>
      </c>
      <c r="DH1" s="202"/>
      <c r="DI1" s="202"/>
      <c r="DJ1" s="201" t="s">
        <v>113</v>
      </c>
      <c r="DK1" s="201" t="s">
        <v>114</v>
      </c>
      <c r="DL1" s="202"/>
      <c r="DM1" s="202"/>
      <c r="DN1" s="201" t="s">
        <v>113</v>
      </c>
      <c r="DO1" s="201" t="s">
        <v>114</v>
      </c>
      <c r="DP1" s="202"/>
      <c r="DQ1" s="202"/>
      <c r="DR1" s="201" t="s">
        <v>113</v>
      </c>
      <c r="DS1" s="201" t="s">
        <v>114</v>
      </c>
      <c r="DT1" s="202"/>
      <c r="DU1" s="202"/>
    </row>
    <row r="2" spans="1:125" x14ac:dyDescent="0.3">
      <c r="A2" s="362"/>
      <c r="B2" s="203">
        <f>C5/1024/1024</f>
        <v>9405.2938377488608</v>
      </c>
      <c r="C2" s="203">
        <f>C6/1024/1024</f>
        <v>9405.2938377488608</v>
      </c>
      <c r="D2" s="202"/>
      <c r="E2" s="202"/>
      <c r="F2" s="203">
        <f>G5/1024/1024</f>
        <v>0</v>
      </c>
      <c r="G2" s="203">
        <f t="shared" ref="G2" si="0">G6/1024/1024</f>
        <v>0</v>
      </c>
      <c r="H2" s="202"/>
      <c r="I2" s="202"/>
      <c r="J2" s="203">
        <f t="shared" ref="J2" si="1">K5/1024/1024</f>
        <v>0</v>
      </c>
      <c r="K2" s="203">
        <f t="shared" ref="K2" si="2">K6/1024/1024</f>
        <v>0</v>
      </c>
      <c r="L2" s="202"/>
      <c r="M2" s="202"/>
      <c r="N2" s="203">
        <f t="shared" ref="N2" si="3">O5/1024/1024</f>
        <v>0</v>
      </c>
      <c r="O2" s="203">
        <f t="shared" ref="O2" si="4">O6/1024/1024</f>
        <v>0</v>
      </c>
      <c r="P2" s="202"/>
      <c r="Q2" s="202"/>
      <c r="R2" s="203">
        <f t="shared" ref="R2" si="5">S5/1024/1024</f>
        <v>0</v>
      </c>
      <c r="S2" s="203">
        <f t="shared" ref="S2" si="6">S6/1024/1024</f>
        <v>0</v>
      </c>
      <c r="T2" s="202"/>
      <c r="U2" s="202"/>
      <c r="V2" s="203">
        <f t="shared" ref="V2" si="7">W5/1024/1024</f>
        <v>0</v>
      </c>
      <c r="W2" s="203">
        <f t="shared" ref="W2" si="8">W6/1024/1024</f>
        <v>0</v>
      </c>
      <c r="X2" s="202"/>
      <c r="Y2" s="202"/>
      <c r="Z2" s="203">
        <f t="shared" ref="Z2" si="9">AA5/1024/1024</f>
        <v>0</v>
      </c>
      <c r="AA2" s="203">
        <f t="shared" ref="AA2" si="10">AA6/1024/1024</f>
        <v>0</v>
      </c>
      <c r="AB2" s="202"/>
      <c r="AC2" s="202"/>
      <c r="AD2" s="203">
        <f t="shared" ref="AD2" si="11">AE5/1024/1024</f>
        <v>0</v>
      </c>
      <c r="AE2" s="203">
        <f t="shared" ref="AE2" si="12">AE6/1024/1024</f>
        <v>0</v>
      </c>
      <c r="AF2" s="202"/>
      <c r="AG2" s="202"/>
      <c r="AH2" s="203">
        <f t="shared" ref="AH2" si="13">AI5/1024/1024</f>
        <v>0</v>
      </c>
      <c r="AI2" s="203">
        <f t="shared" ref="AI2" si="14">AI6/1024/1024</f>
        <v>0</v>
      </c>
      <c r="AJ2" s="202"/>
      <c r="AK2" s="202"/>
      <c r="AL2" s="203">
        <f t="shared" ref="AL2" si="15">AM5/1024/1024</f>
        <v>0</v>
      </c>
      <c r="AM2" s="203">
        <f t="shared" ref="AM2" si="16">AM6/1024/1024</f>
        <v>0</v>
      </c>
      <c r="AN2" s="202"/>
      <c r="AO2" s="202"/>
      <c r="AP2" s="203">
        <f t="shared" ref="AP2" si="17">AQ5/1024/1024</f>
        <v>0</v>
      </c>
      <c r="AQ2" s="203">
        <f t="shared" ref="AQ2" si="18">AQ6/1024/1024</f>
        <v>0</v>
      </c>
      <c r="AR2" s="202"/>
      <c r="AS2" s="202"/>
      <c r="AT2" s="203">
        <f t="shared" ref="AT2" si="19">AU5/1024/1024</f>
        <v>0</v>
      </c>
      <c r="AU2" s="203">
        <f t="shared" ref="AU2" si="20">AU6/1024/1024</f>
        <v>0</v>
      </c>
      <c r="AV2" s="202"/>
      <c r="AW2" s="202"/>
      <c r="AX2" s="203">
        <f t="shared" ref="AX2" si="21">AY5/1024/1024</f>
        <v>0</v>
      </c>
      <c r="AY2" s="203">
        <f t="shared" ref="AY2" si="22">AY6/1024/1024</f>
        <v>0</v>
      </c>
      <c r="AZ2" s="202"/>
      <c r="BA2" s="202"/>
      <c r="BB2" s="203">
        <f t="shared" ref="BB2" si="23">BC5/1024/1024</f>
        <v>0</v>
      </c>
      <c r="BC2" s="203">
        <f t="shared" ref="BC2" si="24">BC6/1024/1024</f>
        <v>0</v>
      </c>
      <c r="BD2" s="202"/>
      <c r="BE2" s="202"/>
      <c r="BF2" s="203">
        <f t="shared" ref="BF2" si="25">BG5/1024/1024</f>
        <v>0</v>
      </c>
      <c r="BG2" s="203">
        <f t="shared" ref="BG2" si="26">BG6/1024/1024</f>
        <v>0</v>
      </c>
      <c r="BH2" s="202"/>
      <c r="BI2" s="202"/>
      <c r="BJ2" s="203">
        <f t="shared" ref="BJ2" si="27">BK5/1024/1024</f>
        <v>0</v>
      </c>
      <c r="BK2" s="203">
        <f t="shared" ref="BK2" si="28">BK6/1024/1024</f>
        <v>0</v>
      </c>
      <c r="BL2" s="202"/>
      <c r="BM2" s="202"/>
      <c r="BN2" s="203">
        <f t="shared" ref="BN2" si="29">BO5/1024/1024</f>
        <v>0</v>
      </c>
      <c r="BO2" s="203">
        <f t="shared" ref="BO2" si="30">BO6/1024/1024</f>
        <v>0</v>
      </c>
      <c r="BP2" s="202"/>
      <c r="BQ2" s="202"/>
      <c r="BR2" s="203">
        <f t="shared" ref="BR2" si="31">BS5/1024/1024</f>
        <v>0</v>
      </c>
      <c r="BS2" s="203">
        <f t="shared" ref="BS2" si="32">BS6/1024/1024</f>
        <v>0</v>
      </c>
      <c r="BT2" s="202"/>
      <c r="BU2" s="202"/>
      <c r="BV2" s="203">
        <f t="shared" ref="BV2" si="33">BW5/1024/1024</f>
        <v>0</v>
      </c>
      <c r="BW2" s="203">
        <f t="shared" ref="BW2" si="34">BW6/1024/1024</f>
        <v>0</v>
      </c>
      <c r="BX2" s="202"/>
      <c r="BY2" s="202"/>
      <c r="BZ2" s="203">
        <f t="shared" ref="BZ2" si="35">CA5/1024/1024</f>
        <v>0</v>
      </c>
      <c r="CA2" s="203">
        <f t="shared" ref="CA2" si="36">CA6/1024/1024</f>
        <v>0</v>
      </c>
      <c r="CB2" s="202"/>
      <c r="CC2" s="202"/>
      <c r="CD2" s="203">
        <f t="shared" ref="CD2" si="37">CE5/1024/1024</f>
        <v>0</v>
      </c>
      <c r="CE2" s="203">
        <f t="shared" ref="CE2" si="38">CE6/1024/1024</f>
        <v>0</v>
      </c>
      <c r="CF2" s="202"/>
      <c r="CG2" s="202"/>
      <c r="CH2" s="203">
        <f t="shared" ref="CH2" si="39">CI5/1024/1024</f>
        <v>0</v>
      </c>
      <c r="CI2" s="203">
        <f t="shared" ref="CI2" si="40">CI6/1024/1024</f>
        <v>0</v>
      </c>
      <c r="CJ2" s="202"/>
      <c r="CK2" s="202"/>
      <c r="CL2" s="203">
        <f t="shared" ref="CL2" si="41">CM5/1024/1024</f>
        <v>0</v>
      </c>
      <c r="CM2" s="203">
        <f t="shared" ref="CM2" si="42">CM6/1024/1024</f>
        <v>0</v>
      </c>
      <c r="CN2" s="202"/>
      <c r="CO2" s="202"/>
      <c r="CP2" s="203">
        <f t="shared" ref="CP2" si="43">CQ5/1024/1024</f>
        <v>0</v>
      </c>
      <c r="CQ2" s="203">
        <f t="shared" ref="CQ2" si="44">CQ6/1024/1024</f>
        <v>0</v>
      </c>
      <c r="CR2" s="202"/>
      <c r="CS2" s="202"/>
      <c r="CT2" s="203">
        <f t="shared" ref="CT2" si="45">CU5/1024/1024</f>
        <v>0</v>
      </c>
      <c r="CU2" s="203">
        <f t="shared" ref="CU2" si="46">CU6/1024/1024</f>
        <v>0</v>
      </c>
      <c r="CV2" s="202"/>
      <c r="CW2" s="202"/>
      <c r="CX2" s="203">
        <f t="shared" ref="CX2" si="47">CY5/1024/1024</f>
        <v>0</v>
      </c>
      <c r="CY2" s="203">
        <f t="shared" ref="CY2" si="48">CY6/1024/1024</f>
        <v>0</v>
      </c>
      <c r="CZ2" s="202"/>
      <c r="DA2" s="202"/>
      <c r="DB2" s="203">
        <f t="shared" ref="DB2" si="49">DC5/1024/1024</f>
        <v>0</v>
      </c>
      <c r="DC2" s="203">
        <f t="shared" ref="DC2" si="50">DC6/1024/1024</f>
        <v>0</v>
      </c>
      <c r="DD2" s="202"/>
      <c r="DE2" s="202"/>
      <c r="DF2" s="203">
        <f t="shared" ref="DF2" si="51">DG5/1024/1024</f>
        <v>0</v>
      </c>
      <c r="DG2" s="203">
        <f t="shared" ref="DG2" si="52">DG6/1024/1024</f>
        <v>0</v>
      </c>
      <c r="DH2" s="202"/>
      <c r="DI2" s="202"/>
      <c r="DJ2" s="203">
        <f t="shared" ref="DJ2" si="53">DK5/1024/1024</f>
        <v>0</v>
      </c>
      <c r="DK2" s="203">
        <f t="shared" ref="DK2" si="54">DK6/1024/1024</f>
        <v>0</v>
      </c>
      <c r="DL2" s="202"/>
      <c r="DM2" s="202"/>
      <c r="DN2" s="203">
        <f t="shared" ref="DN2" si="55">DO5/1024/1024</f>
        <v>0</v>
      </c>
      <c r="DO2" s="203">
        <f t="shared" ref="DO2" si="56">DO6/1024/1024</f>
        <v>0</v>
      </c>
      <c r="DP2" s="202"/>
      <c r="DQ2" s="202"/>
      <c r="DR2" s="203">
        <f t="shared" ref="DR2" si="57">DS5/1024/1024</f>
        <v>0</v>
      </c>
      <c r="DS2" s="203">
        <f t="shared" ref="DS2" si="58">DS6/1024/1024</f>
        <v>0</v>
      </c>
      <c r="DT2" s="202"/>
      <c r="DU2" s="202"/>
    </row>
    <row r="3" spans="1:125" x14ac:dyDescent="0.3">
      <c r="A3" s="204"/>
      <c r="B3" s="357">
        <v>1</v>
      </c>
      <c r="C3" s="358"/>
      <c r="D3" s="358"/>
      <c r="E3" s="358"/>
      <c r="F3" s="359">
        <v>2</v>
      </c>
      <c r="G3" s="360"/>
      <c r="H3" s="360"/>
      <c r="I3" s="360"/>
      <c r="J3" s="357">
        <v>3</v>
      </c>
      <c r="K3" s="358"/>
      <c r="L3" s="358"/>
      <c r="M3" s="358"/>
      <c r="N3" s="359">
        <v>4</v>
      </c>
      <c r="O3" s="360"/>
      <c r="P3" s="360"/>
      <c r="Q3" s="360"/>
      <c r="R3" s="357">
        <v>5</v>
      </c>
      <c r="S3" s="358"/>
      <c r="T3" s="358"/>
      <c r="U3" s="358"/>
      <c r="V3" s="359">
        <v>6</v>
      </c>
      <c r="W3" s="360"/>
      <c r="X3" s="360"/>
      <c r="Y3" s="360"/>
      <c r="Z3" s="357">
        <v>7</v>
      </c>
      <c r="AA3" s="358"/>
      <c r="AB3" s="358"/>
      <c r="AC3" s="358"/>
      <c r="AD3" s="359">
        <v>8</v>
      </c>
      <c r="AE3" s="360"/>
      <c r="AF3" s="360"/>
      <c r="AG3" s="360"/>
      <c r="AH3" s="357">
        <v>9</v>
      </c>
      <c r="AI3" s="358"/>
      <c r="AJ3" s="358"/>
      <c r="AK3" s="358"/>
      <c r="AL3" s="359">
        <v>10</v>
      </c>
      <c r="AM3" s="360"/>
      <c r="AN3" s="360"/>
      <c r="AO3" s="360"/>
      <c r="AP3" s="357">
        <v>11</v>
      </c>
      <c r="AQ3" s="358"/>
      <c r="AR3" s="358"/>
      <c r="AS3" s="358"/>
      <c r="AT3" s="359">
        <v>12</v>
      </c>
      <c r="AU3" s="360"/>
      <c r="AV3" s="360"/>
      <c r="AW3" s="360"/>
      <c r="AX3" s="357">
        <v>13</v>
      </c>
      <c r="AY3" s="358"/>
      <c r="AZ3" s="358"/>
      <c r="BA3" s="358"/>
      <c r="BB3" s="359">
        <v>14</v>
      </c>
      <c r="BC3" s="360"/>
      <c r="BD3" s="360"/>
      <c r="BE3" s="360"/>
      <c r="BF3" s="357">
        <v>15</v>
      </c>
      <c r="BG3" s="358"/>
      <c r="BH3" s="358"/>
      <c r="BI3" s="358"/>
      <c r="BJ3" s="359">
        <v>16</v>
      </c>
      <c r="BK3" s="360"/>
      <c r="BL3" s="360"/>
      <c r="BM3" s="360"/>
      <c r="BN3" s="357">
        <v>17</v>
      </c>
      <c r="BO3" s="358"/>
      <c r="BP3" s="358"/>
      <c r="BQ3" s="358"/>
      <c r="BR3" s="359">
        <v>18</v>
      </c>
      <c r="BS3" s="360"/>
      <c r="BT3" s="360"/>
      <c r="BU3" s="360"/>
      <c r="BV3" s="357">
        <v>19</v>
      </c>
      <c r="BW3" s="358"/>
      <c r="BX3" s="358"/>
      <c r="BY3" s="358"/>
      <c r="BZ3" s="359">
        <v>20</v>
      </c>
      <c r="CA3" s="360"/>
      <c r="CB3" s="360"/>
      <c r="CC3" s="360"/>
      <c r="CD3" s="357">
        <v>21</v>
      </c>
      <c r="CE3" s="358"/>
      <c r="CF3" s="358"/>
      <c r="CG3" s="358"/>
      <c r="CH3" s="359">
        <v>22</v>
      </c>
      <c r="CI3" s="360"/>
      <c r="CJ3" s="360"/>
      <c r="CK3" s="360"/>
      <c r="CL3" s="357">
        <v>23</v>
      </c>
      <c r="CM3" s="358"/>
      <c r="CN3" s="358"/>
      <c r="CO3" s="358"/>
      <c r="CP3" s="359">
        <v>24</v>
      </c>
      <c r="CQ3" s="360"/>
      <c r="CR3" s="360"/>
      <c r="CS3" s="360"/>
      <c r="CT3" s="357">
        <v>25</v>
      </c>
      <c r="CU3" s="358"/>
      <c r="CV3" s="358"/>
      <c r="CW3" s="358"/>
      <c r="CX3" s="359">
        <v>26</v>
      </c>
      <c r="CY3" s="360"/>
      <c r="CZ3" s="360"/>
      <c r="DA3" s="360"/>
      <c r="DB3" s="357">
        <v>27</v>
      </c>
      <c r="DC3" s="358"/>
      <c r="DD3" s="358"/>
      <c r="DE3" s="358"/>
      <c r="DF3" s="359">
        <v>28</v>
      </c>
      <c r="DG3" s="360"/>
      <c r="DH3" s="360"/>
      <c r="DI3" s="360"/>
      <c r="DJ3" s="357">
        <v>29</v>
      </c>
      <c r="DK3" s="358"/>
      <c r="DL3" s="358"/>
      <c r="DM3" s="358"/>
      <c r="DN3" s="359">
        <v>30</v>
      </c>
      <c r="DO3" s="360"/>
      <c r="DP3" s="360"/>
      <c r="DQ3" s="360"/>
      <c r="DR3" s="357">
        <v>31</v>
      </c>
      <c r="DS3" s="358"/>
      <c r="DT3" s="358"/>
      <c r="DU3" s="358"/>
    </row>
    <row r="4" spans="1:125" x14ac:dyDescent="0.3">
      <c r="A4" s="205" t="s">
        <v>240</v>
      </c>
      <c r="B4" s="206" t="s">
        <v>241</v>
      </c>
      <c r="C4" s="205" t="s">
        <v>242</v>
      </c>
      <c r="D4" s="205" t="s">
        <v>243</v>
      </c>
      <c r="E4" s="205" t="s">
        <v>244</v>
      </c>
      <c r="F4" s="207" t="s">
        <v>241</v>
      </c>
      <c r="G4" s="208" t="s">
        <v>242</v>
      </c>
      <c r="H4" s="208" t="s">
        <v>243</v>
      </c>
      <c r="I4" s="208" t="s">
        <v>244</v>
      </c>
      <c r="J4" s="206" t="s">
        <v>241</v>
      </c>
      <c r="K4" s="205" t="s">
        <v>242</v>
      </c>
      <c r="L4" s="205" t="s">
        <v>243</v>
      </c>
      <c r="M4" s="205" t="s">
        <v>244</v>
      </c>
      <c r="N4" s="207" t="s">
        <v>241</v>
      </c>
      <c r="O4" s="208" t="s">
        <v>242</v>
      </c>
      <c r="P4" s="208" t="s">
        <v>243</v>
      </c>
      <c r="Q4" s="208" t="s">
        <v>244</v>
      </c>
      <c r="R4" s="206" t="s">
        <v>241</v>
      </c>
      <c r="S4" s="205" t="s">
        <v>242</v>
      </c>
      <c r="T4" s="205" t="s">
        <v>243</v>
      </c>
      <c r="U4" s="205" t="s">
        <v>244</v>
      </c>
      <c r="V4" s="207" t="s">
        <v>241</v>
      </c>
      <c r="W4" s="208" t="s">
        <v>242</v>
      </c>
      <c r="X4" s="208" t="s">
        <v>243</v>
      </c>
      <c r="Y4" s="208" t="s">
        <v>244</v>
      </c>
      <c r="Z4" s="206" t="s">
        <v>241</v>
      </c>
      <c r="AA4" s="205" t="s">
        <v>242</v>
      </c>
      <c r="AB4" s="205" t="s">
        <v>243</v>
      </c>
      <c r="AC4" s="205" t="s">
        <v>244</v>
      </c>
      <c r="AD4" s="207" t="s">
        <v>241</v>
      </c>
      <c r="AE4" s="208" t="s">
        <v>242</v>
      </c>
      <c r="AF4" s="208" t="s">
        <v>243</v>
      </c>
      <c r="AG4" s="209" t="s">
        <v>244</v>
      </c>
      <c r="AH4" s="206" t="s">
        <v>241</v>
      </c>
      <c r="AI4" s="205" t="s">
        <v>242</v>
      </c>
      <c r="AJ4" s="205" t="s">
        <v>243</v>
      </c>
      <c r="AK4" s="205" t="s">
        <v>244</v>
      </c>
      <c r="AL4" s="207" t="s">
        <v>241</v>
      </c>
      <c r="AM4" s="208" t="s">
        <v>242</v>
      </c>
      <c r="AN4" s="208" t="s">
        <v>243</v>
      </c>
      <c r="AO4" s="208" t="s">
        <v>244</v>
      </c>
      <c r="AP4" s="206" t="s">
        <v>241</v>
      </c>
      <c r="AQ4" s="205" t="s">
        <v>242</v>
      </c>
      <c r="AR4" s="205" t="s">
        <v>243</v>
      </c>
      <c r="AS4" s="205" t="s">
        <v>244</v>
      </c>
      <c r="AT4" s="207" t="s">
        <v>241</v>
      </c>
      <c r="AU4" s="208" t="s">
        <v>242</v>
      </c>
      <c r="AV4" s="208" t="s">
        <v>243</v>
      </c>
      <c r="AW4" s="208" t="s">
        <v>244</v>
      </c>
      <c r="AX4" s="206" t="s">
        <v>241</v>
      </c>
      <c r="AY4" s="205" t="s">
        <v>242</v>
      </c>
      <c r="AZ4" s="205" t="s">
        <v>243</v>
      </c>
      <c r="BA4" s="205" t="s">
        <v>244</v>
      </c>
      <c r="BB4" s="207" t="s">
        <v>241</v>
      </c>
      <c r="BC4" s="208" t="s">
        <v>242</v>
      </c>
      <c r="BD4" s="208" t="s">
        <v>243</v>
      </c>
      <c r="BE4" s="208" t="s">
        <v>244</v>
      </c>
      <c r="BF4" s="206" t="s">
        <v>241</v>
      </c>
      <c r="BG4" s="205" t="s">
        <v>242</v>
      </c>
      <c r="BH4" s="205" t="s">
        <v>243</v>
      </c>
      <c r="BI4" s="205" t="s">
        <v>244</v>
      </c>
      <c r="BJ4" s="207" t="s">
        <v>241</v>
      </c>
      <c r="BK4" s="208" t="s">
        <v>242</v>
      </c>
      <c r="BL4" s="208" t="s">
        <v>243</v>
      </c>
      <c r="BM4" s="208" t="s">
        <v>244</v>
      </c>
      <c r="BN4" s="206" t="s">
        <v>241</v>
      </c>
      <c r="BO4" s="205" t="s">
        <v>242</v>
      </c>
      <c r="BP4" s="205" t="s">
        <v>243</v>
      </c>
      <c r="BQ4" s="205" t="s">
        <v>244</v>
      </c>
      <c r="BR4" s="207" t="s">
        <v>241</v>
      </c>
      <c r="BS4" s="208" t="s">
        <v>242</v>
      </c>
      <c r="BT4" s="208" t="s">
        <v>243</v>
      </c>
      <c r="BU4" s="208" t="s">
        <v>244</v>
      </c>
      <c r="BV4" s="206" t="s">
        <v>241</v>
      </c>
      <c r="BW4" s="205" t="s">
        <v>242</v>
      </c>
      <c r="BX4" s="205" t="s">
        <v>243</v>
      </c>
      <c r="BY4" s="205" t="s">
        <v>244</v>
      </c>
      <c r="BZ4" s="207" t="s">
        <v>241</v>
      </c>
      <c r="CA4" s="208" t="s">
        <v>242</v>
      </c>
      <c r="CB4" s="208" t="s">
        <v>243</v>
      </c>
      <c r="CC4" s="208" t="s">
        <v>244</v>
      </c>
      <c r="CD4" s="206" t="s">
        <v>241</v>
      </c>
      <c r="CE4" s="205" t="s">
        <v>242</v>
      </c>
      <c r="CF4" s="205" t="s">
        <v>243</v>
      </c>
      <c r="CG4" s="205" t="s">
        <v>244</v>
      </c>
      <c r="CH4" s="207" t="s">
        <v>241</v>
      </c>
      <c r="CI4" s="208" t="s">
        <v>242</v>
      </c>
      <c r="CJ4" s="208" t="s">
        <v>243</v>
      </c>
      <c r="CK4" s="208" t="s">
        <v>244</v>
      </c>
      <c r="CL4" s="206" t="s">
        <v>241</v>
      </c>
      <c r="CM4" s="205" t="s">
        <v>242</v>
      </c>
      <c r="CN4" s="205" t="s">
        <v>243</v>
      </c>
      <c r="CO4" s="205" t="s">
        <v>244</v>
      </c>
      <c r="CP4" s="207" t="s">
        <v>241</v>
      </c>
      <c r="CQ4" s="208" t="s">
        <v>242</v>
      </c>
      <c r="CR4" s="208" t="s">
        <v>243</v>
      </c>
      <c r="CS4" s="208" t="s">
        <v>244</v>
      </c>
      <c r="CT4" s="206" t="s">
        <v>241</v>
      </c>
      <c r="CU4" s="205" t="s">
        <v>242</v>
      </c>
      <c r="CV4" s="205" t="s">
        <v>243</v>
      </c>
      <c r="CW4" s="205" t="s">
        <v>244</v>
      </c>
      <c r="CX4" s="207" t="s">
        <v>241</v>
      </c>
      <c r="CY4" s="208" t="s">
        <v>242</v>
      </c>
      <c r="CZ4" s="208" t="s">
        <v>243</v>
      </c>
      <c r="DA4" s="208" t="s">
        <v>244</v>
      </c>
      <c r="DB4" s="206" t="s">
        <v>241</v>
      </c>
      <c r="DC4" s="205" t="s">
        <v>242</v>
      </c>
      <c r="DD4" s="205" t="s">
        <v>243</v>
      </c>
      <c r="DE4" s="205" t="s">
        <v>244</v>
      </c>
      <c r="DF4" s="207" t="s">
        <v>241</v>
      </c>
      <c r="DG4" s="208" t="s">
        <v>242</v>
      </c>
      <c r="DH4" s="208" t="s">
        <v>243</v>
      </c>
      <c r="DI4" s="208" t="s">
        <v>244</v>
      </c>
      <c r="DJ4" s="206" t="s">
        <v>241</v>
      </c>
      <c r="DK4" s="205" t="s">
        <v>242</v>
      </c>
      <c r="DL4" s="205" t="s">
        <v>243</v>
      </c>
      <c r="DM4" s="205" t="s">
        <v>244</v>
      </c>
      <c r="DN4" s="207" t="s">
        <v>241</v>
      </c>
      <c r="DO4" s="208" t="s">
        <v>242</v>
      </c>
      <c r="DP4" s="208" t="s">
        <v>243</v>
      </c>
      <c r="DQ4" s="208" t="s">
        <v>244</v>
      </c>
      <c r="DR4" s="206" t="s">
        <v>241</v>
      </c>
      <c r="DS4" s="205" t="s">
        <v>242</v>
      </c>
      <c r="DT4" s="205" t="s">
        <v>243</v>
      </c>
      <c r="DU4" s="205" t="s">
        <v>244</v>
      </c>
    </row>
    <row r="5" spans="1:125" x14ac:dyDescent="0.3">
      <c r="A5" s="210" t="s">
        <v>245</v>
      </c>
      <c r="B5" s="211"/>
      <c r="C5" s="94">
        <v>9862165391.2113495</v>
      </c>
      <c r="D5" s="94">
        <v>708173583.30821097</v>
      </c>
      <c r="E5" s="94">
        <v>9153991807.9031391</v>
      </c>
      <c r="F5" s="211"/>
      <c r="G5" s="94"/>
      <c r="H5" s="94"/>
      <c r="I5" s="94"/>
      <c r="J5" s="211"/>
      <c r="K5" s="94"/>
      <c r="L5" s="94"/>
      <c r="M5" s="94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  <c r="AA5" s="211"/>
      <c r="AB5" s="211"/>
      <c r="AC5" s="211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/>
      <c r="BA5" s="211"/>
      <c r="BB5" s="211"/>
      <c r="BC5" s="211"/>
      <c r="BD5" s="211"/>
      <c r="BE5" s="211"/>
      <c r="BF5" s="211"/>
      <c r="BG5" s="211"/>
      <c r="BH5" s="211"/>
      <c r="BI5" s="211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94"/>
      <c r="CB5" s="94"/>
      <c r="CC5" s="94"/>
      <c r="CD5" s="94"/>
      <c r="CE5" s="94"/>
      <c r="CF5" s="94"/>
      <c r="CG5" s="94"/>
      <c r="CH5" s="94"/>
      <c r="CI5" s="94"/>
      <c r="CJ5" s="94"/>
      <c r="CK5" s="94"/>
      <c r="CL5" s="94"/>
      <c r="CM5" s="94"/>
      <c r="CN5" s="94"/>
      <c r="CO5" s="94"/>
      <c r="CP5" s="94"/>
      <c r="CQ5" s="94"/>
      <c r="CR5" s="94"/>
      <c r="CS5" s="94"/>
      <c r="CT5" s="94"/>
      <c r="CU5" s="94"/>
      <c r="CV5" s="94"/>
      <c r="CW5" s="94"/>
      <c r="CX5" s="94"/>
      <c r="CY5" s="94"/>
      <c r="CZ5" s="94"/>
      <c r="DA5" s="94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211"/>
      <c r="DS5" s="94"/>
      <c r="DT5" s="94"/>
      <c r="DU5" s="94"/>
    </row>
    <row r="6" spans="1:125" x14ac:dyDescent="0.3">
      <c r="A6" s="212" t="s">
        <v>246</v>
      </c>
      <c r="B6" s="211"/>
      <c r="C6" s="94">
        <v>9862165391.2113495</v>
      </c>
      <c r="D6" s="94">
        <v>708173583.30821097</v>
      </c>
      <c r="E6" s="94">
        <v>9153991807.9031296</v>
      </c>
      <c r="F6" s="211"/>
      <c r="G6" s="94"/>
      <c r="H6" s="94"/>
      <c r="I6" s="94"/>
      <c r="J6" s="211"/>
      <c r="K6" s="94"/>
      <c r="L6" s="94"/>
      <c r="M6" s="94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1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94"/>
      <c r="CB6" s="94"/>
      <c r="CC6" s="94"/>
      <c r="CD6" s="94"/>
      <c r="CE6" s="94"/>
      <c r="CF6" s="94"/>
      <c r="CG6" s="94"/>
      <c r="CH6" s="94"/>
      <c r="CI6" s="94"/>
      <c r="CJ6" s="94"/>
      <c r="CK6" s="94"/>
      <c r="CL6" s="94"/>
      <c r="CM6" s="94"/>
      <c r="CN6" s="94"/>
      <c r="CO6" s="94"/>
      <c r="CP6" s="94"/>
      <c r="CQ6" s="94"/>
      <c r="CR6" s="94"/>
      <c r="CS6" s="94"/>
      <c r="CT6" s="94"/>
      <c r="CU6" s="94"/>
      <c r="CV6" s="94"/>
      <c r="CW6" s="94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211"/>
      <c r="DS6" s="94"/>
      <c r="DT6" s="94"/>
      <c r="DU6" s="94"/>
    </row>
    <row r="7" spans="1:125" x14ac:dyDescent="0.3">
      <c r="A7" s="213" t="s">
        <v>247</v>
      </c>
      <c r="B7" s="214"/>
      <c r="C7" s="305">
        <v>9862165391.2113495</v>
      </c>
      <c r="D7" s="305">
        <v>708173583.30821097</v>
      </c>
      <c r="E7" s="305">
        <v>9153991807.9031391</v>
      </c>
      <c r="F7" s="215"/>
      <c r="G7" s="95"/>
      <c r="H7" s="95"/>
      <c r="I7" s="95"/>
      <c r="J7" s="215"/>
      <c r="K7" s="112"/>
      <c r="L7" s="112"/>
      <c r="M7" s="112"/>
      <c r="N7" s="215"/>
      <c r="O7" s="217"/>
      <c r="P7" s="217"/>
      <c r="Q7" s="217"/>
      <c r="R7" s="217"/>
      <c r="S7" s="218"/>
      <c r="T7" s="218"/>
      <c r="U7" s="218"/>
      <c r="V7" s="219"/>
      <c r="W7" s="218"/>
      <c r="X7" s="220"/>
      <c r="Y7" s="220"/>
      <c r="Z7" s="219"/>
      <c r="AA7" s="220"/>
      <c r="AB7" s="220"/>
      <c r="AC7" s="220"/>
      <c r="AD7" s="219"/>
      <c r="AE7" s="216"/>
      <c r="AF7" s="216"/>
      <c r="AG7" s="216"/>
      <c r="AH7" s="216"/>
      <c r="AI7" s="216"/>
      <c r="AJ7" s="216"/>
      <c r="AK7" s="216"/>
      <c r="AL7" s="219"/>
      <c r="AM7" s="216"/>
      <c r="AN7" s="216"/>
      <c r="AO7" s="216"/>
      <c r="AP7" s="219"/>
      <c r="AQ7" s="216"/>
      <c r="AR7" s="216"/>
      <c r="AS7" s="216"/>
      <c r="AT7" s="216"/>
      <c r="AU7" s="216"/>
      <c r="AV7" s="216"/>
      <c r="AW7" s="216"/>
      <c r="AX7" s="216"/>
      <c r="AY7" s="216"/>
      <c r="AZ7" s="216"/>
      <c r="BA7" s="216"/>
      <c r="BB7" s="219"/>
      <c r="BC7" s="216"/>
      <c r="BD7" s="216"/>
      <c r="BE7" s="216"/>
      <c r="BF7" s="219"/>
      <c r="BG7" s="216"/>
      <c r="BH7" s="216"/>
      <c r="BI7" s="216"/>
      <c r="BJ7" s="216"/>
      <c r="BK7" s="218"/>
      <c r="BL7" s="218"/>
      <c r="BM7" s="218"/>
      <c r="BN7" s="216"/>
      <c r="BO7" s="216"/>
      <c r="BP7" s="216"/>
      <c r="BQ7" s="216"/>
      <c r="BR7" s="216"/>
      <c r="BS7" s="216"/>
      <c r="BT7" s="216"/>
      <c r="BU7" s="216"/>
      <c r="BV7" s="216"/>
      <c r="BW7" s="216"/>
      <c r="BX7" s="216"/>
      <c r="BY7" s="216"/>
      <c r="BZ7" s="216"/>
      <c r="CA7" s="95"/>
      <c r="CB7" s="95"/>
      <c r="CC7" s="95"/>
      <c r="CD7" s="95"/>
      <c r="CE7" s="97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  <c r="DA7" s="95"/>
      <c r="DB7" s="95"/>
      <c r="DC7" s="95"/>
      <c r="DD7" s="95"/>
      <c r="DE7" s="95"/>
      <c r="DF7" s="95"/>
      <c r="DG7" s="95"/>
      <c r="DH7" s="95"/>
      <c r="DI7" s="95"/>
      <c r="DJ7" s="95"/>
      <c r="DK7" s="95"/>
      <c r="DL7" s="95"/>
      <c r="DM7" s="95"/>
      <c r="DN7" s="95"/>
      <c r="DO7" s="95"/>
      <c r="DP7" s="95"/>
      <c r="DQ7" s="95"/>
      <c r="DR7" s="216"/>
      <c r="DS7" s="95"/>
      <c r="DT7" s="95"/>
      <c r="DU7" s="95"/>
    </row>
    <row r="8" spans="1:125" x14ac:dyDescent="0.3">
      <c r="A8" s="213" t="s">
        <v>248</v>
      </c>
      <c r="B8" s="214"/>
      <c r="C8" s="305">
        <v>9862165391.2113495</v>
      </c>
      <c r="D8" s="305">
        <v>708173583.30821097</v>
      </c>
      <c r="E8" s="305">
        <v>9153991807.9031391</v>
      </c>
      <c r="F8" s="215"/>
      <c r="G8" s="95"/>
      <c r="H8" s="95"/>
      <c r="I8" s="95"/>
      <c r="J8" s="215"/>
      <c r="K8" s="112"/>
      <c r="L8" s="112"/>
      <c r="M8" s="112"/>
      <c r="N8" s="215"/>
      <c r="O8" s="217"/>
      <c r="P8" s="217"/>
      <c r="Q8" s="217"/>
      <c r="R8" s="217"/>
      <c r="S8" s="218"/>
      <c r="T8" s="218"/>
      <c r="U8" s="218"/>
      <c r="V8" s="219"/>
      <c r="W8" s="218"/>
      <c r="X8" s="218"/>
      <c r="Y8" s="218"/>
      <c r="Z8" s="219"/>
      <c r="AA8" s="218"/>
      <c r="AB8" s="218"/>
      <c r="AC8" s="218"/>
      <c r="AD8" s="219"/>
      <c r="AE8" s="216"/>
      <c r="AF8" s="216"/>
      <c r="AG8" s="216"/>
      <c r="AH8" s="216"/>
      <c r="AI8" s="218"/>
      <c r="AJ8" s="218"/>
      <c r="AK8" s="218"/>
      <c r="AL8" s="219"/>
      <c r="AM8" s="218"/>
      <c r="AN8" s="218"/>
      <c r="AO8" s="218"/>
      <c r="AP8" s="219"/>
      <c r="AQ8" s="216"/>
      <c r="AR8" s="216"/>
      <c r="AS8" s="216"/>
      <c r="AT8" s="216"/>
      <c r="AU8" s="221"/>
      <c r="AV8" s="221"/>
      <c r="AW8" s="221"/>
      <c r="AX8" s="216"/>
      <c r="AY8" s="218"/>
      <c r="AZ8" s="218"/>
      <c r="BA8" s="218"/>
      <c r="BB8" s="219"/>
      <c r="BC8" s="218"/>
      <c r="BD8" s="218"/>
      <c r="BE8" s="218"/>
      <c r="BF8" s="219"/>
      <c r="BG8" s="218"/>
      <c r="BH8" s="218"/>
      <c r="BI8" s="218"/>
      <c r="BJ8" s="218"/>
      <c r="BK8" s="218"/>
      <c r="BL8" s="218"/>
      <c r="BM8" s="218"/>
      <c r="BN8" s="218"/>
      <c r="BO8" s="218"/>
      <c r="BP8" s="218"/>
      <c r="BQ8" s="218"/>
      <c r="BR8" s="218"/>
      <c r="BS8" s="216"/>
      <c r="BT8" s="216"/>
      <c r="BU8" s="216"/>
      <c r="BV8" s="218"/>
      <c r="BW8" s="216"/>
      <c r="BX8" s="216"/>
      <c r="BY8" s="216"/>
      <c r="BZ8" s="218"/>
      <c r="CA8" s="97"/>
      <c r="CB8" s="97"/>
      <c r="CC8" s="97"/>
      <c r="CD8" s="96"/>
      <c r="CE8" s="95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7"/>
      <c r="CR8" s="96"/>
      <c r="CS8" s="96"/>
      <c r="CT8" s="96"/>
      <c r="CU8" s="98"/>
      <c r="CV8" s="96"/>
      <c r="CW8" s="96"/>
      <c r="CX8" s="96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5"/>
      <c r="DJ8" s="96"/>
      <c r="DK8" s="96"/>
      <c r="DL8" s="96"/>
      <c r="DM8" s="96"/>
      <c r="DN8" s="96"/>
      <c r="DO8" s="96"/>
      <c r="DP8" s="96"/>
      <c r="DQ8" s="96"/>
      <c r="DR8" s="218"/>
      <c r="DS8" s="96"/>
      <c r="DT8" s="96"/>
      <c r="DU8" s="96"/>
    </row>
    <row r="9" spans="1:125" x14ac:dyDescent="0.3">
      <c r="A9" s="222" t="s">
        <v>249</v>
      </c>
      <c r="B9" s="214"/>
      <c r="C9" s="305">
        <v>9862165391.2113495</v>
      </c>
      <c r="D9" s="305">
        <v>0</v>
      </c>
      <c r="E9" s="305">
        <v>0</v>
      </c>
      <c r="F9" s="223"/>
      <c r="G9" s="97"/>
      <c r="H9" s="97"/>
      <c r="I9" s="97"/>
      <c r="J9" s="223"/>
      <c r="K9" s="112"/>
      <c r="L9" s="97"/>
      <c r="M9" s="97"/>
      <c r="N9" s="223"/>
      <c r="O9" s="217"/>
      <c r="P9" s="219"/>
      <c r="Q9" s="219"/>
      <c r="R9" s="217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6"/>
      <c r="AI9" s="219"/>
      <c r="AJ9" s="219"/>
      <c r="AK9" s="219"/>
      <c r="AL9" s="219"/>
      <c r="AM9" s="219"/>
      <c r="AN9" s="219"/>
      <c r="AO9" s="219"/>
      <c r="AP9" s="219"/>
      <c r="AQ9" s="216"/>
      <c r="AR9" s="219"/>
      <c r="AS9" s="219"/>
      <c r="AT9" s="216"/>
      <c r="AU9" s="219"/>
      <c r="AV9" s="219"/>
      <c r="AW9" s="219"/>
      <c r="AX9" s="216"/>
      <c r="AY9" s="219"/>
      <c r="AZ9" s="219"/>
      <c r="BA9" s="219"/>
      <c r="BB9" s="219"/>
      <c r="BC9" s="219"/>
      <c r="BD9" s="219"/>
      <c r="BE9" s="219"/>
      <c r="BF9" s="219"/>
      <c r="BG9" s="219"/>
      <c r="BH9" s="219"/>
      <c r="BI9" s="219"/>
      <c r="BJ9" s="216"/>
      <c r="BK9" s="219"/>
      <c r="BL9" s="219"/>
      <c r="BM9" s="219"/>
      <c r="BN9" s="216"/>
      <c r="BO9" s="219"/>
      <c r="BP9" s="219"/>
      <c r="BQ9" s="219"/>
      <c r="BR9" s="216"/>
      <c r="BS9" s="216"/>
      <c r="BT9" s="216"/>
      <c r="BU9" s="216"/>
      <c r="BV9" s="216"/>
      <c r="BW9" s="219"/>
      <c r="BX9" s="219"/>
      <c r="BY9" s="219"/>
      <c r="BZ9" s="216"/>
      <c r="CA9" s="97"/>
      <c r="CB9" s="97"/>
      <c r="CC9" s="97"/>
      <c r="CD9" s="95"/>
      <c r="CE9" s="97"/>
      <c r="CF9" s="97"/>
      <c r="CG9" s="97"/>
      <c r="CH9" s="95"/>
      <c r="CI9" s="97"/>
      <c r="CJ9" s="97"/>
      <c r="CK9" s="97"/>
      <c r="CL9" s="95"/>
      <c r="CM9" s="97"/>
      <c r="CN9" s="97"/>
      <c r="CO9" s="97"/>
      <c r="CP9" s="95"/>
      <c r="CQ9" s="97"/>
      <c r="CR9" s="97"/>
      <c r="CS9" s="97"/>
      <c r="CT9" s="98"/>
      <c r="CU9" s="98"/>
      <c r="CV9" s="98"/>
      <c r="CW9" s="98"/>
      <c r="CX9" s="97"/>
      <c r="CY9" s="97"/>
      <c r="CZ9" s="97"/>
      <c r="DA9" s="97"/>
      <c r="DB9" s="97"/>
      <c r="DC9" s="97"/>
      <c r="DD9" s="97"/>
      <c r="DE9" s="97"/>
      <c r="DF9" s="97"/>
      <c r="DG9" s="97"/>
      <c r="DH9" s="97"/>
      <c r="DI9" s="97"/>
      <c r="DJ9" s="97"/>
      <c r="DK9" s="97"/>
      <c r="DL9" s="97"/>
      <c r="DM9" s="97"/>
      <c r="DN9" s="97"/>
      <c r="DO9" s="97"/>
      <c r="DP9" s="97"/>
      <c r="DQ9" s="97"/>
      <c r="DR9" s="219"/>
      <c r="DS9" s="97"/>
      <c r="DT9" s="97"/>
      <c r="DU9" s="97"/>
    </row>
    <row r="10" spans="1:125" x14ac:dyDescent="0.3">
      <c r="A10" s="222" t="s">
        <v>250</v>
      </c>
      <c r="B10" s="214"/>
      <c r="C10" s="305">
        <v>9862165391.2113495</v>
      </c>
      <c r="D10" s="305">
        <v>0</v>
      </c>
      <c r="E10" s="305">
        <v>0</v>
      </c>
      <c r="F10" s="223"/>
      <c r="G10" s="97"/>
      <c r="H10" s="97"/>
      <c r="I10" s="97"/>
      <c r="J10" s="223"/>
      <c r="K10" s="112"/>
      <c r="L10" s="97"/>
      <c r="M10" s="97"/>
      <c r="N10" s="223"/>
      <c r="O10" s="217"/>
      <c r="P10" s="219"/>
      <c r="Q10" s="219"/>
      <c r="R10" s="217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6"/>
      <c r="AI10" s="219"/>
      <c r="AJ10" s="219"/>
      <c r="AK10" s="219"/>
      <c r="AL10" s="219"/>
      <c r="AM10" s="219"/>
      <c r="AN10" s="219"/>
      <c r="AO10" s="219"/>
      <c r="AP10" s="219"/>
      <c r="AQ10" s="216"/>
      <c r="AR10" s="219"/>
      <c r="AS10" s="219"/>
      <c r="AT10" s="216"/>
      <c r="AU10" s="219"/>
      <c r="AV10" s="219"/>
      <c r="AW10" s="219"/>
      <c r="AX10" s="216"/>
      <c r="AY10" s="219"/>
      <c r="AZ10" s="219"/>
      <c r="BA10" s="219"/>
      <c r="BB10" s="219"/>
      <c r="BC10" s="219"/>
      <c r="BD10" s="219"/>
      <c r="BE10" s="219"/>
      <c r="BF10" s="219"/>
      <c r="BG10" s="219"/>
      <c r="BH10" s="219"/>
      <c r="BI10" s="219"/>
      <c r="BJ10" s="216"/>
      <c r="BK10" s="219"/>
      <c r="BL10" s="219"/>
      <c r="BM10" s="219"/>
      <c r="BN10" s="216"/>
      <c r="BO10" s="219"/>
      <c r="BP10" s="219"/>
      <c r="BQ10" s="219"/>
      <c r="BR10" s="216"/>
      <c r="BS10" s="216"/>
      <c r="BT10" s="216"/>
      <c r="BU10" s="216"/>
      <c r="BV10" s="216"/>
      <c r="BW10" s="219"/>
      <c r="BX10" s="219"/>
      <c r="BY10" s="219"/>
      <c r="BZ10" s="216"/>
      <c r="CA10" s="97"/>
      <c r="CB10" s="97"/>
      <c r="CC10" s="97"/>
      <c r="CD10" s="95"/>
      <c r="CE10" s="97"/>
      <c r="CF10" s="97"/>
      <c r="CG10" s="97"/>
      <c r="CH10" s="95"/>
      <c r="CI10" s="97"/>
      <c r="CJ10" s="97"/>
      <c r="CK10" s="97"/>
      <c r="CL10" s="95"/>
      <c r="CM10" s="97"/>
      <c r="CN10" s="97"/>
      <c r="CO10" s="97"/>
      <c r="CP10" s="95"/>
      <c r="CQ10" s="97"/>
      <c r="CR10" s="97"/>
      <c r="CS10" s="97"/>
      <c r="CT10" s="98"/>
      <c r="CU10" s="98"/>
      <c r="CV10" s="98"/>
      <c r="CW10" s="98"/>
      <c r="CX10" s="97"/>
      <c r="CY10" s="97"/>
      <c r="CZ10" s="97"/>
      <c r="DA10" s="97"/>
      <c r="DB10" s="97"/>
      <c r="DC10" s="97"/>
      <c r="DD10" s="97"/>
      <c r="DE10" s="97"/>
      <c r="DF10" s="97"/>
      <c r="DG10" s="97"/>
      <c r="DH10" s="97"/>
      <c r="DI10" s="97"/>
      <c r="DJ10" s="97"/>
      <c r="DK10" s="97"/>
      <c r="DL10" s="97"/>
      <c r="DM10" s="97"/>
      <c r="DN10" s="97"/>
      <c r="DO10" s="97"/>
      <c r="DP10" s="97"/>
      <c r="DQ10" s="97"/>
      <c r="DR10" s="219"/>
      <c r="DS10" s="97"/>
      <c r="DT10" s="97"/>
      <c r="DU10" s="97"/>
    </row>
    <row r="11" spans="1:125" x14ac:dyDescent="0.3">
      <c r="A11" s="222" t="s">
        <v>251</v>
      </c>
      <c r="B11" s="214"/>
      <c r="C11" s="305">
        <v>9862165391.2113495</v>
      </c>
      <c r="D11" s="305">
        <v>0</v>
      </c>
      <c r="E11" s="305">
        <v>0</v>
      </c>
      <c r="F11" s="223"/>
      <c r="G11" s="97"/>
      <c r="H11" s="97"/>
      <c r="I11" s="97"/>
      <c r="J11" s="223"/>
      <c r="K11" s="112"/>
      <c r="L11" s="97"/>
      <c r="M11" s="97"/>
      <c r="N11" s="223"/>
      <c r="O11" s="217"/>
      <c r="P11" s="219"/>
      <c r="Q11" s="219"/>
      <c r="R11" s="217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6"/>
      <c r="AI11" s="219"/>
      <c r="AJ11" s="219"/>
      <c r="AK11" s="219"/>
      <c r="AL11" s="219"/>
      <c r="AM11" s="219"/>
      <c r="AN11" s="219"/>
      <c r="AO11" s="219"/>
      <c r="AP11" s="219"/>
      <c r="AQ11" s="216"/>
      <c r="AR11" s="219"/>
      <c r="AS11" s="219"/>
      <c r="AT11" s="216"/>
      <c r="AU11" s="219"/>
      <c r="AV11" s="219"/>
      <c r="AW11" s="219"/>
      <c r="AX11" s="216"/>
      <c r="AY11" s="219"/>
      <c r="AZ11" s="219"/>
      <c r="BA11" s="219"/>
      <c r="BB11" s="219"/>
      <c r="BC11" s="219"/>
      <c r="BD11" s="219"/>
      <c r="BE11" s="219"/>
      <c r="BF11" s="219"/>
      <c r="BG11" s="219"/>
      <c r="BH11" s="219"/>
      <c r="BI11" s="219"/>
      <c r="BJ11" s="218"/>
      <c r="BK11" s="219"/>
      <c r="BL11" s="219"/>
      <c r="BM11" s="219"/>
      <c r="BN11" s="218"/>
      <c r="BO11" s="219"/>
      <c r="BP11" s="219"/>
      <c r="BQ11" s="219"/>
      <c r="BR11" s="218"/>
      <c r="BS11" s="216"/>
      <c r="BT11" s="216"/>
      <c r="BU11" s="216"/>
      <c r="BV11" s="218"/>
      <c r="BW11" s="219"/>
      <c r="BX11" s="219"/>
      <c r="BY11" s="219"/>
      <c r="BZ11" s="218"/>
      <c r="CA11" s="95"/>
      <c r="CB11" s="95"/>
      <c r="CC11" s="95"/>
      <c r="CD11" s="96"/>
      <c r="CE11" s="97"/>
      <c r="CF11" s="97"/>
      <c r="CG11" s="97"/>
      <c r="CH11" s="96"/>
      <c r="CI11" s="97"/>
      <c r="CJ11" s="97"/>
      <c r="CK11" s="97"/>
      <c r="CL11" s="96"/>
      <c r="CM11" s="97"/>
      <c r="CN11" s="97"/>
      <c r="CO11" s="97"/>
      <c r="CP11" s="96"/>
      <c r="CQ11" s="97"/>
      <c r="CR11" s="97"/>
      <c r="CS11" s="97"/>
      <c r="CT11" s="98"/>
      <c r="CU11" s="98"/>
      <c r="CV11" s="98"/>
      <c r="CW11" s="98"/>
      <c r="CX11" s="97"/>
      <c r="CY11" s="97"/>
      <c r="CZ11" s="97"/>
      <c r="DA11" s="97"/>
      <c r="DB11" s="97"/>
      <c r="DC11" s="97"/>
      <c r="DD11" s="97"/>
      <c r="DE11" s="97"/>
      <c r="DF11" s="97"/>
      <c r="DG11" s="97"/>
      <c r="DH11" s="97"/>
      <c r="DI11" s="97"/>
      <c r="DJ11" s="97"/>
      <c r="DK11" s="97"/>
      <c r="DL11" s="97"/>
      <c r="DM11" s="97"/>
      <c r="DN11" s="97"/>
      <c r="DO11" s="97"/>
      <c r="DP11" s="97"/>
      <c r="DQ11" s="97"/>
      <c r="DR11" s="219"/>
      <c r="DS11" s="97"/>
      <c r="DT11" s="97"/>
      <c r="DU11" s="97"/>
    </row>
    <row r="12" spans="1:125" x14ac:dyDescent="0.3">
      <c r="A12" s="222" t="s">
        <v>252</v>
      </c>
      <c r="B12" s="214"/>
      <c r="C12" s="305">
        <v>9862165391.2113495</v>
      </c>
      <c r="D12" s="305">
        <v>0</v>
      </c>
      <c r="E12" s="305">
        <v>0</v>
      </c>
      <c r="F12" s="223"/>
      <c r="G12" s="97"/>
      <c r="H12" s="97"/>
      <c r="I12" s="97"/>
      <c r="J12" s="223"/>
      <c r="K12" s="112"/>
      <c r="L12" s="97"/>
      <c r="M12" s="97"/>
      <c r="N12" s="223"/>
      <c r="O12" s="217"/>
      <c r="P12" s="219"/>
      <c r="Q12" s="219"/>
      <c r="R12" s="217"/>
      <c r="S12" s="219"/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19"/>
      <c r="AF12" s="219"/>
      <c r="AG12" s="219"/>
      <c r="AH12" s="216"/>
      <c r="AI12" s="219"/>
      <c r="AJ12" s="219"/>
      <c r="AK12" s="219"/>
      <c r="AL12" s="219"/>
      <c r="AM12" s="219"/>
      <c r="AN12" s="219"/>
      <c r="AO12" s="219"/>
      <c r="AP12" s="219"/>
      <c r="AQ12" s="216"/>
      <c r="AR12" s="219"/>
      <c r="AS12" s="219"/>
      <c r="AT12" s="216"/>
      <c r="AU12" s="219"/>
      <c r="AV12" s="219"/>
      <c r="AW12" s="219"/>
      <c r="AX12" s="216"/>
      <c r="AY12" s="219"/>
      <c r="AZ12" s="219"/>
      <c r="BA12" s="219"/>
      <c r="BB12" s="219"/>
      <c r="BC12" s="219"/>
      <c r="BD12" s="219"/>
      <c r="BE12" s="219"/>
      <c r="BF12" s="219"/>
      <c r="BG12" s="219"/>
      <c r="BH12" s="219"/>
      <c r="BI12" s="219"/>
      <c r="BJ12" s="218"/>
      <c r="BK12" s="219"/>
      <c r="BL12" s="219"/>
      <c r="BM12" s="219"/>
      <c r="BN12" s="218"/>
      <c r="BO12" s="219"/>
      <c r="BP12" s="219"/>
      <c r="BQ12" s="219"/>
      <c r="BR12" s="218"/>
      <c r="BS12" s="216"/>
      <c r="BT12" s="216"/>
      <c r="BU12" s="216"/>
      <c r="BV12" s="218"/>
      <c r="BW12" s="219"/>
      <c r="BX12" s="219"/>
      <c r="BY12" s="219"/>
      <c r="BZ12" s="218"/>
      <c r="CA12" s="97"/>
      <c r="CB12" s="97"/>
      <c r="CC12" s="97"/>
      <c r="CD12" s="96"/>
      <c r="CE12" s="97"/>
      <c r="CF12" s="97"/>
      <c r="CG12" s="97"/>
      <c r="CH12" s="96"/>
      <c r="CI12" s="97"/>
      <c r="CJ12" s="97"/>
      <c r="CK12" s="97"/>
      <c r="CL12" s="96"/>
      <c r="CM12" s="97"/>
      <c r="CN12" s="97"/>
      <c r="CO12" s="97"/>
      <c r="CP12" s="96"/>
      <c r="CQ12" s="97"/>
      <c r="CR12" s="97"/>
      <c r="CS12" s="97"/>
      <c r="CT12" s="98"/>
      <c r="CU12" s="98"/>
      <c r="CV12" s="98"/>
      <c r="CW12" s="98"/>
      <c r="CX12" s="97"/>
      <c r="CY12" s="97"/>
      <c r="CZ12" s="97"/>
      <c r="DA12" s="97"/>
      <c r="DB12" s="97"/>
      <c r="DC12" s="97"/>
      <c r="DD12" s="97"/>
      <c r="DE12" s="97"/>
      <c r="DF12" s="97"/>
      <c r="DG12" s="97"/>
      <c r="DH12" s="97"/>
      <c r="DI12" s="97"/>
      <c r="DJ12" s="97"/>
      <c r="DK12" s="97"/>
      <c r="DL12" s="97"/>
      <c r="DM12" s="97"/>
      <c r="DN12" s="97"/>
      <c r="DO12" s="97"/>
      <c r="DP12" s="97"/>
      <c r="DQ12" s="97"/>
      <c r="DR12" s="219"/>
      <c r="DS12" s="97"/>
      <c r="DT12" s="97"/>
      <c r="DU12" s="97"/>
    </row>
    <row r="13" spans="1:125" ht="16.5" x14ac:dyDescent="0.35">
      <c r="A13" s="224" t="s">
        <v>253</v>
      </c>
      <c r="B13" s="225">
        <v>0</v>
      </c>
      <c r="C13" s="225">
        <f>C5-C7</f>
        <v>0</v>
      </c>
      <c r="D13" s="225">
        <f t="shared" ref="D13:E13" si="59">D5-D7</f>
        <v>0</v>
      </c>
      <c r="E13" s="225">
        <f t="shared" si="59"/>
        <v>0</v>
      </c>
      <c r="F13" s="226">
        <v>0</v>
      </c>
      <c r="G13" s="226">
        <f>G5+C7-G7</f>
        <v>9862165391.2113495</v>
      </c>
      <c r="H13" s="226">
        <f t="shared" ref="H13:I13" si="60">H5+D7-H7</f>
        <v>708173583.30821097</v>
      </c>
      <c r="I13" s="226">
        <f t="shared" si="60"/>
        <v>9153991807.9031391</v>
      </c>
      <c r="J13" s="226">
        <v>0</v>
      </c>
      <c r="K13" s="226">
        <f t="shared" ref="K13:K14" si="61">K5+G7-K7</f>
        <v>0</v>
      </c>
      <c r="L13" s="226">
        <f t="shared" ref="L13:L14" si="62">L5+H7-L7</f>
        <v>0</v>
      </c>
      <c r="M13" s="226">
        <f t="shared" ref="M13:M14" si="63">M5+I7-M7</f>
        <v>0</v>
      </c>
      <c r="N13" s="226">
        <v>0</v>
      </c>
      <c r="O13" s="226">
        <f t="shared" ref="O13:O14" si="64">O5+K7-O7</f>
        <v>0</v>
      </c>
      <c r="P13" s="226">
        <f t="shared" ref="P13:P14" si="65">P5+L7-P7</f>
        <v>0</v>
      </c>
      <c r="Q13" s="226">
        <f t="shared" ref="Q13:Q14" si="66">Q5+M7-Q7</f>
        <v>0</v>
      </c>
      <c r="R13" s="226">
        <v>0</v>
      </c>
      <c r="S13" s="226">
        <f t="shared" ref="S13:S14" si="67">S5+O7-S7</f>
        <v>0</v>
      </c>
      <c r="T13" s="226">
        <f t="shared" ref="T13:T14" si="68">T5+P7-T7</f>
        <v>0</v>
      </c>
      <c r="U13" s="226">
        <f t="shared" ref="U13:U14" si="69">U5+Q7-U7</f>
        <v>0</v>
      </c>
      <c r="V13" s="226">
        <v>0</v>
      </c>
      <c r="W13" s="226">
        <f t="shared" ref="W13:W14" si="70">W5+S7-W7</f>
        <v>0</v>
      </c>
      <c r="X13" s="226">
        <f t="shared" ref="X13:X14" si="71">X5+T7-X7</f>
        <v>0</v>
      </c>
      <c r="Y13" s="226">
        <f t="shared" ref="Y13:Y14" si="72">Y5+U7-Y7</f>
        <v>0</v>
      </c>
      <c r="Z13" s="226">
        <v>0</v>
      </c>
      <c r="AA13" s="226">
        <f t="shared" ref="AA13:AA14" si="73">AA5+W7-AA7</f>
        <v>0</v>
      </c>
      <c r="AB13" s="226">
        <f t="shared" ref="AB13:AB14" si="74">AB5+X7-AB7</f>
        <v>0</v>
      </c>
      <c r="AC13" s="226">
        <f t="shared" ref="AC13:AC14" si="75">AC5+Y7-AC7</f>
        <v>0</v>
      </c>
      <c r="AD13" s="226">
        <v>0</v>
      </c>
      <c r="AE13" s="226">
        <f t="shared" ref="AE13:AE14" si="76">AE5+AA7-AE7</f>
        <v>0</v>
      </c>
      <c r="AF13" s="226">
        <f t="shared" ref="AF13:AF14" si="77">AF5+AB7-AF7</f>
        <v>0</v>
      </c>
      <c r="AG13" s="226">
        <f t="shared" ref="AG13:AG14" si="78">AG5+AC7-AG7</f>
        <v>0</v>
      </c>
      <c r="AH13" s="226">
        <v>0</v>
      </c>
      <c r="AI13" s="226">
        <f t="shared" ref="AI13:AI14" si="79">AI5+AE7-AI7</f>
        <v>0</v>
      </c>
      <c r="AJ13" s="226">
        <f t="shared" ref="AJ13:AJ14" si="80">AJ5+AF7-AJ7</f>
        <v>0</v>
      </c>
      <c r="AK13" s="226">
        <f t="shared" ref="AK13:AK14" si="81">AK5+AG7-AK7</f>
        <v>0</v>
      </c>
      <c r="AL13" s="226">
        <v>0</v>
      </c>
      <c r="AM13" s="226">
        <f t="shared" ref="AM13:AM14" si="82">AM5+AI7-AM7</f>
        <v>0</v>
      </c>
      <c r="AN13" s="226">
        <f t="shared" ref="AN13:AN14" si="83">AN5+AJ7-AN7</f>
        <v>0</v>
      </c>
      <c r="AO13" s="226">
        <f t="shared" ref="AO13:AO14" si="84">AO5+AK7-AO7</f>
        <v>0</v>
      </c>
      <c r="AP13" s="226">
        <v>0</v>
      </c>
      <c r="AQ13" s="226">
        <f t="shared" ref="AQ13:AQ14" si="85">AQ5+AM7-AQ7</f>
        <v>0</v>
      </c>
      <c r="AR13" s="226">
        <f t="shared" ref="AR13:AR14" si="86">AR5+AN7-AR7</f>
        <v>0</v>
      </c>
      <c r="AS13" s="226">
        <f t="shared" ref="AS13:AS14" si="87">AS5+AO7-AS7</f>
        <v>0</v>
      </c>
      <c r="AT13" s="226">
        <v>0</v>
      </c>
      <c r="AU13" s="226">
        <f t="shared" ref="AU13:AU14" si="88">AU5+AQ7-AU7</f>
        <v>0</v>
      </c>
      <c r="AV13" s="226">
        <f t="shared" ref="AV13:AV14" si="89">AV5+AR7-AV7</f>
        <v>0</v>
      </c>
      <c r="AW13" s="226">
        <f t="shared" ref="AW13:AW14" si="90">AW5+AS7-AW7</f>
        <v>0</v>
      </c>
      <c r="AX13" s="226">
        <v>0</v>
      </c>
      <c r="AY13" s="226">
        <f t="shared" ref="AY13:AY14" si="91">AY5+AU7-AY7</f>
        <v>0</v>
      </c>
      <c r="AZ13" s="226">
        <f t="shared" ref="AZ13:AZ14" si="92">AZ5+AV7-AZ7</f>
        <v>0</v>
      </c>
      <c r="BA13" s="226">
        <f t="shared" ref="BA13:BA14" si="93">BA5+AW7-BA7</f>
        <v>0</v>
      </c>
      <c r="BB13" s="226">
        <v>0</v>
      </c>
      <c r="BC13" s="226">
        <f t="shared" ref="BC13:BC14" si="94">BC5+AY7-BC7</f>
        <v>0</v>
      </c>
      <c r="BD13" s="226">
        <f t="shared" ref="BD13:BD14" si="95">BD5+AZ7-BD7</f>
        <v>0</v>
      </c>
      <c r="BE13" s="226">
        <f t="shared" ref="BE13:BE14" si="96">BE5+BA7-BE7</f>
        <v>0</v>
      </c>
      <c r="BF13" s="226">
        <v>0</v>
      </c>
      <c r="BG13" s="226">
        <f t="shared" ref="BG13:BG14" si="97">BG5+BC7-BG7</f>
        <v>0</v>
      </c>
      <c r="BH13" s="226">
        <f t="shared" ref="BH13:BH14" si="98">BH5+BD7-BH7</f>
        <v>0</v>
      </c>
      <c r="BI13" s="226">
        <f t="shared" ref="BI13:BI14" si="99">BI5+BE7-BI7</f>
        <v>0</v>
      </c>
      <c r="BJ13" s="226">
        <v>0</v>
      </c>
      <c r="BK13" s="226">
        <f t="shared" ref="BK13:BK14" si="100">BK5+BG7-BK7</f>
        <v>0</v>
      </c>
      <c r="BL13" s="226">
        <f t="shared" ref="BL13:BL14" si="101">BL5+BH7-BL7</f>
        <v>0</v>
      </c>
      <c r="BM13" s="226">
        <f t="shared" ref="BM13:BM14" si="102">BM5+BI7-BM7</f>
        <v>0</v>
      </c>
      <c r="BN13" s="226">
        <v>0</v>
      </c>
      <c r="BO13" s="226">
        <f t="shared" ref="BO13:BO14" si="103">BO5+BK7-BO7</f>
        <v>0</v>
      </c>
      <c r="BP13" s="226">
        <f t="shared" ref="BP13:BP14" si="104">BP5+BL7-BP7</f>
        <v>0</v>
      </c>
      <c r="BQ13" s="226">
        <f t="shared" ref="BQ13:BQ14" si="105">BQ5+BM7-BQ7</f>
        <v>0</v>
      </c>
      <c r="BR13" s="226">
        <v>0</v>
      </c>
      <c r="BS13" s="226">
        <f t="shared" ref="BS13:BS14" si="106">BS5+BO7-BS7</f>
        <v>0</v>
      </c>
      <c r="BT13" s="226">
        <f t="shared" ref="BT13:BT14" si="107">BT5+BP7-BT7</f>
        <v>0</v>
      </c>
      <c r="BU13" s="226">
        <f t="shared" ref="BU13:BU14" si="108">BU5+BQ7-BU7</f>
        <v>0</v>
      </c>
      <c r="BV13" s="226">
        <v>0</v>
      </c>
      <c r="BW13" s="226">
        <f t="shared" ref="BW13:BW14" si="109">BW5+BS7-BW7</f>
        <v>0</v>
      </c>
      <c r="BX13" s="226">
        <f t="shared" ref="BX13:BX14" si="110">BX5+BT7-BX7</f>
        <v>0</v>
      </c>
      <c r="BY13" s="226">
        <f t="shared" ref="BY13:BY14" si="111">BY5+BU7-BY7</f>
        <v>0</v>
      </c>
      <c r="BZ13" s="226">
        <v>0</v>
      </c>
      <c r="CA13" s="226">
        <f t="shared" ref="CA13:CA14" si="112">CA5+BW7-CA7</f>
        <v>0</v>
      </c>
      <c r="CB13" s="226">
        <f t="shared" ref="CB13:CB14" si="113">CB5+BX7-CB7</f>
        <v>0</v>
      </c>
      <c r="CC13" s="226">
        <f t="shared" ref="CC13:CC14" si="114">CC5+BY7-CC7</f>
        <v>0</v>
      </c>
      <c r="CD13" s="226">
        <v>0</v>
      </c>
      <c r="CE13" s="226">
        <f t="shared" ref="CE13:CE14" si="115">CE5+CA7-CE7</f>
        <v>0</v>
      </c>
      <c r="CF13" s="226">
        <f t="shared" ref="CF13:CF14" si="116">CF5+CB7-CF7</f>
        <v>0</v>
      </c>
      <c r="CG13" s="226">
        <f t="shared" ref="CG13:CG14" si="117">CG5+CC7-CG7</f>
        <v>0</v>
      </c>
      <c r="CH13" s="226">
        <v>0</v>
      </c>
      <c r="CI13" s="226">
        <f t="shared" ref="CI13:CI14" si="118">CI5+CE7-CI7</f>
        <v>0</v>
      </c>
      <c r="CJ13" s="226">
        <f t="shared" ref="CJ13:CJ14" si="119">CJ5+CF7-CJ7</f>
        <v>0</v>
      </c>
      <c r="CK13" s="226">
        <f t="shared" ref="CK13:CK14" si="120">CK5+CG7-CK7</f>
        <v>0</v>
      </c>
      <c r="CL13" s="226">
        <v>0</v>
      </c>
      <c r="CM13" s="226">
        <f t="shared" ref="CM13:CM14" si="121">CM5+CI7-CM7</f>
        <v>0</v>
      </c>
      <c r="CN13" s="226">
        <f t="shared" ref="CN13:CN14" si="122">CN5+CJ7-CN7</f>
        <v>0</v>
      </c>
      <c r="CO13" s="226">
        <f t="shared" ref="CO13:CO14" si="123">CO5+CK7-CO7</f>
        <v>0</v>
      </c>
      <c r="CP13" s="226">
        <v>0</v>
      </c>
      <c r="CQ13" s="226">
        <f t="shared" ref="CQ13:CQ14" si="124">CQ5+CM7-CQ7</f>
        <v>0</v>
      </c>
      <c r="CR13" s="226">
        <f t="shared" ref="CR13:CR14" si="125">CR5+CN7-CR7</f>
        <v>0</v>
      </c>
      <c r="CS13" s="226">
        <f t="shared" ref="CS13:CS14" si="126">CS5+CO7-CS7</f>
        <v>0</v>
      </c>
      <c r="CT13" s="226">
        <v>0</v>
      </c>
      <c r="CU13" s="226">
        <f t="shared" ref="CU13:CU14" si="127">CU5+CQ7-CU7</f>
        <v>0</v>
      </c>
      <c r="CV13" s="226">
        <f t="shared" ref="CV13:CV14" si="128">CV5+CR7-CV7</f>
        <v>0</v>
      </c>
      <c r="CW13" s="226">
        <f t="shared" ref="CW13:CW14" si="129">CW5+CS7-CW7</f>
        <v>0</v>
      </c>
      <c r="CX13" s="226">
        <v>0</v>
      </c>
      <c r="CY13" s="226">
        <f t="shared" ref="CY13:CY14" si="130">CY5+CU7-CY7</f>
        <v>0</v>
      </c>
      <c r="CZ13" s="226">
        <f t="shared" ref="CZ13:CZ14" si="131">CZ5+CV7-CZ7</f>
        <v>0</v>
      </c>
      <c r="DA13" s="226">
        <f t="shared" ref="DA13:DA14" si="132">DA5+CW7-DA7</f>
        <v>0</v>
      </c>
      <c r="DB13" s="226">
        <v>0</v>
      </c>
      <c r="DC13" s="226">
        <f t="shared" ref="DC13:DC14" si="133">DC5+CY7-DC7</f>
        <v>0</v>
      </c>
      <c r="DD13" s="226">
        <f t="shared" ref="DD13:DD14" si="134">DD5+CZ7-DD7</f>
        <v>0</v>
      </c>
      <c r="DE13" s="226">
        <f t="shared" ref="DE13:DE14" si="135">DE5+DA7-DE7</f>
        <v>0</v>
      </c>
      <c r="DF13" s="226">
        <v>0</v>
      </c>
      <c r="DG13" s="226">
        <f t="shared" ref="DG13:DG14" si="136">DG5+DC7-DG7</f>
        <v>0</v>
      </c>
      <c r="DH13" s="226">
        <f t="shared" ref="DH13:DH14" si="137">DH5+DD7-DH7</f>
        <v>0</v>
      </c>
      <c r="DI13" s="226">
        <f t="shared" ref="DI13:DI14" si="138">DI5+DE7-DI7</f>
        <v>0</v>
      </c>
      <c r="DJ13" s="226">
        <v>0</v>
      </c>
      <c r="DK13" s="226">
        <f t="shared" ref="DK13:DK14" si="139">DK5+DG7-DK7</f>
        <v>0</v>
      </c>
      <c r="DL13" s="226">
        <f t="shared" ref="DL13:DL14" si="140">DL5+DH7-DL7</f>
        <v>0</v>
      </c>
      <c r="DM13" s="226">
        <f t="shared" ref="DM13:DM14" si="141">DM5+DI7-DM7</f>
        <v>0</v>
      </c>
      <c r="DN13" s="226">
        <v>0</v>
      </c>
      <c r="DO13" s="226">
        <f t="shared" ref="DO13:DO14" si="142">DO5+DK7-DO7</f>
        <v>0</v>
      </c>
      <c r="DP13" s="226">
        <f t="shared" ref="DP13:DP14" si="143">DP5+DL7-DP7</f>
        <v>0</v>
      </c>
      <c r="DQ13" s="226">
        <f t="shared" ref="DQ13:DQ14" si="144">DQ5+DM7-DQ7</f>
        <v>0</v>
      </c>
      <c r="DR13" s="226">
        <v>0</v>
      </c>
      <c r="DS13" s="226">
        <f t="shared" ref="DS13:DS14" si="145">DS5+DO7-DS7</f>
        <v>0</v>
      </c>
      <c r="DT13" s="226">
        <f t="shared" ref="DT13:DT14" si="146">DT5+DP7-DT7</f>
        <v>0</v>
      </c>
      <c r="DU13" s="226">
        <f t="shared" ref="DU13:DU14" si="147">DU5+DQ7-DU7</f>
        <v>0</v>
      </c>
    </row>
    <row r="14" spans="1:125" ht="16.5" x14ac:dyDescent="0.35">
      <c r="A14" s="224" t="s">
        <v>254</v>
      </c>
      <c r="B14" s="225">
        <v>0</v>
      </c>
      <c r="C14" s="225">
        <f t="shared" ref="C14" si="148">C6-C8</f>
        <v>0</v>
      </c>
      <c r="D14" s="225">
        <f t="shared" ref="D14:E14" si="149">D6-D8</f>
        <v>0</v>
      </c>
      <c r="E14" s="225">
        <f t="shared" si="149"/>
        <v>0</v>
      </c>
      <c r="F14" s="225">
        <v>0</v>
      </c>
      <c r="G14" s="226">
        <f>G6+C8-G8</f>
        <v>9862165391.2113495</v>
      </c>
      <c r="H14" s="226">
        <f t="shared" ref="H14:I14" si="150">H6+D8-H8</f>
        <v>708173583.30821097</v>
      </c>
      <c r="I14" s="226">
        <f t="shared" si="150"/>
        <v>9153991807.9031391</v>
      </c>
      <c r="J14" s="225">
        <v>0</v>
      </c>
      <c r="K14" s="226">
        <f t="shared" si="61"/>
        <v>0</v>
      </c>
      <c r="L14" s="226">
        <f t="shared" si="62"/>
        <v>0</v>
      </c>
      <c r="M14" s="226">
        <f t="shared" si="63"/>
        <v>0</v>
      </c>
      <c r="N14" s="225">
        <v>0</v>
      </c>
      <c r="O14" s="226">
        <f t="shared" si="64"/>
        <v>0</v>
      </c>
      <c r="P14" s="226">
        <f t="shared" si="65"/>
        <v>0</v>
      </c>
      <c r="Q14" s="226">
        <f t="shared" si="66"/>
        <v>0</v>
      </c>
      <c r="R14" s="225">
        <v>0</v>
      </c>
      <c r="S14" s="226">
        <f t="shared" si="67"/>
        <v>0</v>
      </c>
      <c r="T14" s="226">
        <f t="shared" si="68"/>
        <v>0</v>
      </c>
      <c r="U14" s="226">
        <f t="shared" si="69"/>
        <v>0</v>
      </c>
      <c r="V14" s="225">
        <v>0</v>
      </c>
      <c r="W14" s="226">
        <f t="shared" si="70"/>
        <v>0</v>
      </c>
      <c r="X14" s="226">
        <f t="shared" si="71"/>
        <v>0</v>
      </c>
      <c r="Y14" s="226">
        <f t="shared" si="72"/>
        <v>0</v>
      </c>
      <c r="Z14" s="225">
        <v>0</v>
      </c>
      <c r="AA14" s="226">
        <f t="shared" si="73"/>
        <v>0</v>
      </c>
      <c r="AB14" s="226">
        <f t="shared" si="74"/>
        <v>0</v>
      </c>
      <c r="AC14" s="226">
        <f t="shared" si="75"/>
        <v>0</v>
      </c>
      <c r="AD14" s="225">
        <v>0</v>
      </c>
      <c r="AE14" s="226">
        <f t="shared" si="76"/>
        <v>0</v>
      </c>
      <c r="AF14" s="226">
        <f t="shared" si="77"/>
        <v>0</v>
      </c>
      <c r="AG14" s="226">
        <f t="shared" si="78"/>
        <v>0</v>
      </c>
      <c r="AH14" s="225">
        <v>0</v>
      </c>
      <c r="AI14" s="226">
        <f t="shared" si="79"/>
        <v>0</v>
      </c>
      <c r="AJ14" s="226">
        <f t="shared" si="80"/>
        <v>0</v>
      </c>
      <c r="AK14" s="226">
        <f t="shared" si="81"/>
        <v>0</v>
      </c>
      <c r="AL14" s="225">
        <v>0</v>
      </c>
      <c r="AM14" s="226">
        <f t="shared" si="82"/>
        <v>0</v>
      </c>
      <c r="AN14" s="226">
        <f t="shared" si="83"/>
        <v>0</v>
      </c>
      <c r="AO14" s="226">
        <f t="shared" si="84"/>
        <v>0</v>
      </c>
      <c r="AP14" s="225">
        <v>0</v>
      </c>
      <c r="AQ14" s="226">
        <f t="shared" si="85"/>
        <v>0</v>
      </c>
      <c r="AR14" s="226">
        <f t="shared" si="86"/>
        <v>0</v>
      </c>
      <c r="AS14" s="226">
        <f t="shared" si="87"/>
        <v>0</v>
      </c>
      <c r="AT14" s="225">
        <v>0</v>
      </c>
      <c r="AU14" s="226">
        <f t="shared" si="88"/>
        <v>0</v>
      </c>
      <c r="AV14" s="226">
        <f t="shared" si="89"/>
        <v>0</v>
      </c>
      <c r="AW14" s="226">
        <f t="shared" si="90"/>
        <v>0</v>
      </c>
      <c r="AX14" s="225">
        <v>0</v>
      </c>
      <c r="AY14" s="226">
        <f t="shared" si="91"/>
        <v>0</v>
      </c>
      <c r="AZ14" s="226">
        <f t="shared" si="92"/>
        <v>0</v>
      </c>
      <c r="BA14" s="226">
        <f t="shared" si="93"/>
        <v>0</v>
      </c>
      <c r="BB14" s="225">
        <v>0</v>
      </c>
      <c r="BC14" s="226">
        <f t="shared" si="94"/>
        <v>0</v>
      </c>
      <c r="BD14" s="226">
        <f t="shared" si="95"/>
        <v>0</v>
      </c>
      <c r="BE14" s="226">
        <f t="shared" si="96"/>
        <v>0</v>
      </c>
      <c r="BF14" s="225">
        <v>0</v>
      </c>
      <c r="BG14" s="226">
        <f t="shared" si="97"/>
        <v>0</v>
      </c>
      <c r="BH14" s="226">
        <f t="shared" si="98"/>
        <v>0</v>
      </c>
      <c r="BI14" s="226">
        <f t="shared" si="99"/>
        <v>0</v>
      </c>
      <c r="BJ14" s="225">
        <v>0</v>
      </c>
      <c r="BK14" s="226">
        <f t="shared" si="100"/>
        <v>0</v>
      </c>
      <c r="BL14" s="226">
        <f t="shared" si="101"/>
        <v>0</v>
      </c>
      <c r="BM14" s="226">
        <f t="shared" si="102"/>
        <v>0</v>
      </c>
      <c r="BN14" s="225">
        <v>0</v>
      </c>
      <c r="BO14" s="226">
        <f t="shared" si="103"/>
        <v>0</v>
      </c>
      <c r="BP14" s="226">
        <f t="shared" si="104"/>
        <v>0</v>
      </c>
      <c r="BQ14" s="226">
        <f t="shared" si="105"/>
        <v>0</v>
      </c>
      <c r="BR14" s="225">
        <v>0</v>
      </c>
      <c r="BS14" s="226">
        <f t="shared" si="106"/>
        <v>0</v>
      </c>
      <c r="BT14" s="226">
        <f t="shared" si="107"/>
        <v>0</v>
      </c>
      <c r="BU14" s="226">
        <f t="shared" si="108"/>
        <v>0</v>
      </c>
      <c r="BV14" s="225">
        <v>0</v>
      </c>
      <c r="BW14" s="226">
        <f t="shared" si="109"/>
        <v>0</v>
      </c>
      <c r="BX14" s="226">
        <f t="shared" si="110"/>
        <v>0</v>
      </c>
      <c r="BY14" s="226">
        <f t="shared" si="111"/>
        <v>0</v>
      </c>
      <c r="BZ14" s="225">
        <v>0</v>
      </c>
      <c r="CA14" s="226">
        <f t="shared" si="112"/>
        <v>0</v>
      </c>
      <c r="CB14" s="226">
        <f t="shared" si="113"/>
        <v>0</v>
      </c>
      <c r="CC14" s="226">
        <f t="shared" si="114"/>
        <v>0</v>
      </c>
      <c r="CD14" s="225">
        <v>0</v>
      </c>
      <c r="CE14" s="226">
        <f t="shared" si="115"/>
        <v>0</v>
      </c>
      <c r="CF14" s="226">
        <f t="shared" si="116"/>
        <v>0</v>
      </c>
      <c r="CG14" s="226">
        <f t="shared" si="117"/>
        <v>0</v>
      </c>
      <c r="CH14" s="225">
        <v>0</v>
      </c>
      <c r="CI14" s="226">
        <f t="shared" si="118"/>
        <v>0</v>
      </c>
      <c r="CJ14" s="226">
        <f t="shared" si="119"/>
        <v>0</v>
      </c>
      <c r="CK14" s="226">
        <f t="shared" si="120"/>
        <v>0</v>
      </c>
      <c r="CL14" s="225">
        <v>0</v>
      </c>
      <c r="CM14" s="226">
        <f t="shared" si="121"/>
        <v>0</v>
      </c>
      <c r="CN14" s="226">
        <f t="shared" si="122"/>
        <v>0</v>
      </c>
      <c r="CO14" s="226">
        <f t="shared" si="123"/>
        <v>0</v>
      </c>
      <c r="CP14" s="225">
        <v>0</v>
      </c>
      <c r="CQ14" s="226">
        <f t="shared" si="124"/>
        <v>0</v>
      </c>
      <c r="CR14" s="226">
        <f t="shared" si="125"/>
        <v>0</v>
      </c>
      <c r="CS14" s="226">
        <f t="shared" si="126"/>
        <v>0</v>
      </c>
      <c r="CT14" s="225">
        <v>0</v>
      </c>
      <c r="CU14" s="226">
        <f t="shared" si="127"/>
        <v>0</v>
      </c>
      <c r="CV14" s="226">
        <f t="shared" si="128"/>
        <v>0</v>
      </c>
      <c r="CW14" s="226">
        <f t="shared" si="129"/>
        <v>0</v>
      </c>
      <c r="CX14" s="225">
        <v>0</v>
      </c>
      <c r="CY14" s="226">
        <f t="shared" si="130"/>
        <v>0</v>
      </c>
      <c r="CZ14" s="226">
        <f t="shared" si="131"/>
        <v>0</v>
      </c>
      <c r="DA14" s="226">
        <f t="shared" si="132"/>
        <v>0</v>
      </c>
      <c r="DB14" s="225">
        <v>0</v>
      </c>
      <c r="DC14" s="226">
        <f t="shared" si="133"/>
        <v>0</v>
      </c>
      <c r="DD14" s="226">
        <f t="shared" si="134"/>
        <v>0</v>
      </c>
      <c r="DE14" s="226">
        <f t="shared" si="135"/>
        <v>0</v>
      </c>
      <c r="DF14" s="225">
        <v>0</v>
      </c>
      <c r="DG14" s="226">
        <f t="shared" si="136"/>
        <v>0</v>
      </c>
      <c r="DH14" s="226">
        <f t="shared" si="137"/>
        <v>0</v>
      </c>
      <c r="DI14" s="226">
        <f t="shared" si="138"/>
        <v>0</v>
      </c>
      <c r="DJ14" s="225">
        <v>0</v>
      </c>
      <c r="DK14" s="226">
        <f t="shared" si="139"/>
        <v>0</v>
      </c>
      <c r="DL14" s="226">
        <f t="shared" si="140"/>
        <v>0</v>
      </c>
      <c r="DM14" s="226">
        <f t="shared" si="141"/>
        <v>0</v>
      </c>
      <c r="DN14" s="225">
        <v>0</v>
      </c>
      <c r="DO14" s="226">
        <f t="shared" si="142"/>
        <v>0</v>
      </c>
      <c r="DP14" s="226">
        <f t="shared" si="143"/>
        <v>0</v>
      </c>
      <c r="DQ14" s="226">
        <f t="shared" si="144"/>
        <v>0</v>
      </c>
      <c r="DR14" s="225">
        <v>0</v>
      </c>
      <c r="DS14" s="226">
        <f t="shared" si="145"/>
        <v>0</v>
      </c>
      <c r="DT14" s="226">
        <f t="shared" si="146"/>
        <v>0</v>
      </c>
      <c r="DU14" s="226">
        <f t="shared" si="147"/>
        <v>0</v>
      </c>
    </row>
    <row r="15" spans="1:125" ht="16.5" x14ac:dyDescent="0.35">
      <c r="A15" s="224" t="s">
        <v>255</v>
      </c>
      <c r="B15" s="225">
        <v>0</v>
      </c>
      <c r="C15" s="225">
        <f>C5-C9</f>
        <v>0</v>
      </c>
      <c r="D15" s="225"/>
      <c r="E15" s="225"/>
      <c r="F15" s="225">
        <v>0</v>
      </c>
      <c r="G15" s="225">
        <f>G7-G9</f>
        <v>0</v>
      </c>
      <c r="H15" s="225"/>
      <c r="I15" s="225"/>
      <c r="J15" s="225">
        <v>0</v>
      </c>
      <c r="K15" s="225">
        <f t="shared" ref="K15" si="151">K7-K9</f>
        <v>0</v>
      </c>
      <c r="L15" s="225"/>
      <c r="M15" s="225"/>
      <c r="N15" s="225">
        <v>0</v>
      </c>
      <c r="O15" s="225">
        <f t="shared" ref="O15" si="152">O7-O9</f>
        <v>0</v>
      </c>
      <c r="P15" s="225"/>
      <c r="Q15" s="225"/>
      <c r="R15" s="225">
        <v>0</v>
      </c>
      <c r="S15" s="225">
        <f t="shared" ref="S15" si="153">S7-S9</f>
        <v>0</v>
      </c>
      <c r="T15" s="225"/>
      <c r="U15" s="225"/>
      <c r="V15" s="225">
        <v>0</v>
      </c>
      <c r="W15" s="225">
        <f t="shared" ref="W15" si="154">W7-W9</f>
        <v>0</v>
      </c>
      <c r="X15" s="225"/>
      <c r="Y15" s="225"/>
      <c r="Z15" s="225">
        <v>0</v>
      </c>
      <c r="AA15" s="225">
        <f t="shared" ref="AA15" si="155">AA7-AA9</f>
        <v>0</v>
      </c>
      <c r="AB15" s="225"/>
      <c r="AC15" s="225"/>
      <c r="AD15" s="225">
        <v>0</v>
      </c>
      <c r="AE15" s="225">
        <f t="shared" ref="AE15" si="156">AE7-AE9</f>
        <v>0</v>
      </c>
      <c r="AF15" s="225"/>
      <c r="AG15" s="225"/>
      <c r="AH15" s="225">
        <v>0</v>
      </c>
      <c r="AI15" s="225">
        <f t="shared" ref="AI15" si="157">AI7-AI9</f>
        <v>0</v>
      </c>
      <c r="AJ15" s="225"/>
      <c r="AK15" s="225"/>
      <c r="AL15" s="225">
        <v>0</v>
      </c>
      <c r="AM15" s="225">
        <f t="shared" ref="AM15" si="158">AM7-AM9</f>
        <v>0</v>
      </c>
      <c r="AN15" s="225"/>
      <c r="AO15" s="225"/>
      <c r="AP15" s="225">
        <v>0</v>
      </c>
      <c r="AQ15" s="225">
        <f t="shared" ref="AQ15" si="159">AQ7-AQ9</f>
        <v>0</v>
      </c>
      <c r="AR15" s="225"/>
      <c r="AS15" s="225"/>
      <c r="AT15" s="225">
        <v>0</v>
      </c>
      <c r="AU15" s="225">
        <f t="shared" ref="AU15" si="160">AU7-AU9</f>
        <v>0</v>
      </c>
      <c r="AV15" s="225"/>
      <c r="AW15" s="225"/>
      <c r="AX15" s="225">
        <v>0</v>
      </c>
      <c r="AY15" s="225">
        <f t="shared" ref="AY15" si="161">AY7-AY9</f>
        <v>0</v>
      </c>
      <c r="AZ15" s="225"/>
      <c r="BA15" s="225"/>
      <c r="BB15" s="225">
        <v>0</v>
      </c>
      <c r="BC15" s="225">
        <f t="shared" ref="BC15" si="162">BC7-BC9</f>
        <v>0</v>
      </c>
      <c r="BD15" s="225"/>
      <c r="BE15" s="225"/>
      <c r="BF15" s="225">
        <v>0</v>
      </c>
      <c r="BG15" s="225">
        <f t="shared" ref="BG15" si="163">BG7-BG9</f>
        <v>0</v>
      </c>
      <c r="BH15" s="225"/>
      <c r="BI15" s="225"/>
      <c r="BJ15" s="225">
        <v>0</v>
      </c>
      <c r="BK15" s="225">
        <f t="shared" ref="BK15" si="164">BK7-BK9</f>
        <v>0</v>
      </c>
      <c r="BL15" s="225"/>
      <c r="BM15" s="225"/>
      <c r="BN15" s="225">
        <v>0</v>
      </c>
      <c r="BO15" s="225">
        <f t="shared" ref="BO15" si="165">BO7-BO9</f>
        <v>0</v>
      </c>
      <c r="BP15" s="225"/>
      <c r="BQ15" s="225"/>
      <c r="BR15" s="225">
        <v>0</v>
      </c>
      <c r="BS15" s="225">
        <f t="shared" ref="BS15" si="166">BS7-BS9</f>
        <v>0</v>
      </c>
      <c r="BT15" s="225"/>
      <c r="BU15" s="225"/>
      <c r="BV15" s="225">
        <v>0</v>
      </c>
      <c r="BW15" s="225">
        <f t="shared" ref="BW15" si="167">BW7-BW9</f>
        <v>0</v>
      </c>
      <c r="BX15" s="225"/>
      <c r="BY15" s="225"/>
      <c r="BZ15" s="225">
        <v>0</v>
      </c>
      <c r="CA15" s="225">
        <f t="shared" ref="CA15" si="168">CA7-CA9</f>
        <v>0</v>
      </c>
      <c r="CB15" s="225"/>
      <c r="CC15" s="225"/>
      <c r="CD15" s="225">
        <v>0</v>
      </c>
      <c r="CE15" s="225">
        <f t="shared" ref="CE15" si="169">CE7-CE9</f>
        <v>0</v>
      </c>
      <c r="CF15" s="225"/>
      <c r="CG15" s="225"/>
      <c r="CH15" s="225">
        <v>0</v>
      </c>
      <c r="CI15" s="225">
        <f t="shared" ref="CI15" si="170">CI7-CI9</f>
        <v>0</v>
      </c>
      <c r="CJ15" s="225"/>
      <c r="CK15" s="225"/>
      <c r="CL15" s="225">
        <v>0</v>
      </c>
      <c r="CM15" s="225">
        <f t="shared" ref="CM15" si="171">CM7-CM9</f>
        <v>0</v>
      </c>
      <c r="CN15" s="225"/>
      <c r="CO15" s="225"/>
      <c r="CP15" s="225">
        <v>0</v>
      </c>
      <c r="CQ15" s="225">
        <f t="shared" ref="CQ15" si="172">CQ7-CQ9</f>
        <v>0</v>
      </c>
      <c r="CR15" s="225"/>
      <c r="CS15" s="225"/>
      <c r="CT15" s="225">
        <v>0</v>
      </c>
      <c r="CU15" s="225">
        <f t="shared" ref="CU15" si="173">CU7-CU9</f>
        <v>0</v>
      </c>
      <c r="CV15" s="225"/>
      <c r="CW15" s="225"/>
      <c r="CX15" s="225">
        <v>0</v>
      </c>
      <c r="CY15" s="225">
        <f t="shared" ref="CY15" si="174">CY7-CY9</f>
        <v>0</v>
      </c>
      <c r="CZ15" s="225"/>
      <c r="DA15" s="225"/>
      <c r="DB15" s="225">
        <v>0</v>
      </c>
      <c r="DC15" s="225">
        <f t="shared" ref="DC15" si="175">DC7-DC9</f>
        <v>0</v>
      </c>
      <c r="DD15" s="225"/>
      <c r="DE15" s="225"/>
      <c r="DF15" s="225">
        <v>0</v>
      </c>
      <c r="DG15" s="225">
        <f t="shared" ref="DG15" si="176">DG7-DG9</f>
        <v>0</v>
      </c>
      <c r="DH15" s="225"/>
      <c r="DI15" s="225"/>
      <c r="DJ15" s="225">
        <v>0</v>
      </c>
      <c r="DK15" s="225">
        <f t="shared" ref="DK15" si="177">DK7-DK9</f>
        <v>0</v>
      </c>
      <c r="DL15" s="225"/>
      <c r="DM15" s="225"/>
      <c r="DN15" s="225">
        <v>0</v>
      </c>
      <c r="DO15" s="225">
        <f t="shared" ref="DO15" si="178">DO7-DO9</f>
        <v>0</v>
      </c>
      <c r="DP15" s="225"/>
      <c r="DQ15" s="225"/>
      <c r="DR15" s="225">
        <v>0</v>
      </c>
      <c r="DS15" s="225">
        <f t="shared" ref="DS15" si="179">DS7-DS9</f>
        <v>0</v>
      </c>
      <c r="DT15" s="225"/>
      <c r="DU15" s="225"/>
    </row>
    <row r="16" spans="1:125" ht="16.5" x14ac:dyDescent="0.35">
      <c r="A16" s="224" t="s">
        <v>256</v>
      </c>
      <c r="B16" s="225">
        <v>0</v>
      </c>
      <c r="C16" s="225">
        <f>C5-C10</f>
        <v>0</v>
      </c>
      <c r="D16" s="225"/>
      <c r="E16" s="225"/>
      <c r="F16" s="225">
        <v>0</v>
      </c>
      <c r="G16" s="225">
        <f>G7-G10</f>
        <v>0</v>
      </c>
      <c r="H16" s="225"/>
      <c r="I16" s="225"/>
      <c r="J16" s="225">
        <v>0</v>
      </c>
      <c r="K16" s="225">
        <f t="shared" ref="K16" si="180">K7-K10</f>
        <v>0</v>
      </c>
      <c r="L16" s="225"/>
      <c r="M16" s="225"/>
      <c r="N16" s="225">
        <v>0</v>
      </c>
      <c r="O16" s="225">
        <f t="shared" ref="O16" si="181">O7-O10</f>
        <v>0</v>
      </c>
      <c r="P16" s="225"/>
      <c r="Q16" s="225"/>
      <c r="R16" s="225">
        <v>0</v>
      </c>
      <c r="S16" s="225">
        <f t="shared" ref="S16" si="182">S7-S10</f>
        <v>0</v>
      </c>
      <c r="T16" s="225"/>
      <c r="U16" s="225"/>
      <c r="V16" s="225">
        <v>0</v>
      </c>
      <c r="W16" s="225">
        <f t="shared" ref="W16" si="183">W7-W10</f>
        <v>0</v>
      </c>
      <c r="X16" s="225"/>
      <c r="Y16" s="225"/>
      <c r="Z16" s="225">
        <v>0</v>
      </c>
      <c r="AA16" s="225">
        <f t="shared" ref="AA16" si="184">AA7-AA10</f>
        <v>0</v>
      </c>
      <c r="AB16" s="225"/>
      <c r="AC16" s="225"/>
      <c r="AD16" s="225">
        <v>0</v>
      </c>
      <c r="AE16" s="225">
        <f t="shared" ref="AE16" si="185">AE7-AE10</f>
        <v>0</v>
      </c>
      <c r="AF16" s="225"/>
      <c r="AG16" s="225"/>
      <c r="AH16" s="225">
        <v>0</v>
      </c>
      <c r="AI16" s="225">
        <f t="shared" ref="AI16" si="186">AI7-AI10</f>
        <v>0</v>
      </c>
      <c r="AJ16" s="225"/>
      <c r="AK16" s="225"/>
      <c r="AL16" s="225">
        <v>0</v>
      </c>
      <c r="AM16" s="225">
        <f t="shared" ref="AM16" si="187">AM7-AM10</f>
        <v>0</v>
      </c>
      <c r="AN16" s="225"/>
      <c r="AO16" s="225"/>
      <c r="AP16" s="225">
        <v>0</v>
      </c>
      <c r="AQ16" s="225">
        <f t="shared" ref="AQ16" si="188">AQ7-AQ10</f>
        <v>0</v>
      </c>
      <c r="AR16" s="225"/>
      <c r="AS16" s="225"/>
      <c r="AT16" s="225">
        <v>0</v>
      </c>
      <c r="AU16" s="225">
        <f t="shared" ref="AU16" si="189">AU7-AU10</f>
        <v>0</v>
      </c>
      <c r="AV16" s="225"/>
      <c r="AW16" s="225"/>
      <c r="AX16" s="225">
        <v>0</v>
      </c>
      <c r="AY16" s="225">
        <f t="shared" ref="AY16" si="190">AY7-AY10</f>
        <v>0</v>
      </c>
      <c r="AZ16" s="225"/>
      <c r="BA16" s="225"/>
      <c r="BB16" s="225">
        <v>0</v>
      </c>
      <c r="BC16" s="225">
        <f t="shared" ref="BC16" si="191">BC7-BC10</f>
        <v>0</v>
      </c>
      <c r="BD16" s="225"/>
      <c r="BE16" s="225"/>
      <c r="BF16" s="225">
        <v>0</v>
      </c>
      <c r="BG16" s="225">
        <f t="shared" ref="BG16" si="192">BG7-BG10</f>
        <v>0</v>
      </c>
      <c r="BH16" s="225"/>
      <c r="BI16" s="225"/>
      <c r="BJ16" s="225">
        <v>0</v>
      </c>
      <c r="BK16" s="225">
        <f t="shared" ref="BK16" si="193">BK7-BK10</f>
        <v>0</v>
      </c>
      <c r="BL16" s="225"/>
      <c r="BM16" s="225"/>
      <c r="BN16" s="225">
        <v>0</v>
      </c>
      <c r="BO16" s="225">
        <f t="shared" ref="BO16" si="194">BO7-BO10</f>
        <v>0</v>
      </c>
      <c r="BP16" s="225"/>
      <c r="BQ16" s="225"/>
      <c r="BR16" s="225">
        <v>0</v>
      </c>
      <c r="BS16" s="225">
        <f t="shared" ref="BS16" si="195">BS7-BS10</f>
        <v>0</v>
      </c>
      <c r="BT16" s="225"/>
      <c r="BU16" s="225"/>
      <c r="BV16" s="225">
        <v>0</v>
      </c>
      <c r="BW16" s="225">
        <f t="shared" ref="BW16" si="196">BW7-BW10</f>
        <v>0</v>
      </c>
      <c r="BX16" s="225"/>
      <c r="BY16" s="225"/>
      <c r="BZ16" s="225">
        <v>0</v>
      </c>
      <c r="CA16" s="225">
        <f t="shared" ref="CA16" si="197">CA7-CA10</f>
        <v>0</v>
      </c>
      <c r="CB16" s="225"/>
      <c r="CC16" s="225"/>
      <c r="CD16" s="225">
        <v>0</v>
      </c>
      <c r="CE16" s="225">
        <f t="shared" ref="CE16" si="198">CE7-CE10</f>
        <v>0</v>
      </c>
      <c r="CF16" s="225"/>
      <c r="CG16" s="225"/>
      <c r="CH16" s="225">
        <v>0</v>
      </c>
      <c r="CI16" s="225">
        <f t="shared" ref="CI16" si="199">CI7-CI10</f>
        <v>0</v>
      </c>
      <c r="CJ16" s="225"/>
      <c r="CK16" s="225"/>
      <c r="CL16" s="225">
        <v>0</v>
      </c>
      <c r="CM16" s="225">
        <f t="shared" ref="CM16" si="200">CM7-CM10</f>
        <v>0</v>
      </c>
      <c r="CN16" s="225"/>
      <c r="CO16" s="225"/>
      <c r="CP16" s="225">
        <v>0</v>
      </c>
      <c r="CQ16" s="225">
        <f t="shared" ref="CQ16" si="201">CQ7-CQ10</f>
        <v>0</v>
      </c>
      <c r="CR16" s="225"/>
      <c r="CS16" s="225"/>
      <c r="CT16" s="225">
        <v>0</v>
      </c>
      <c r="CU16" s="225">
        <f t="shared" ref="CU16" si="202">CU7-CU10</f>
        <v>0</v>
      </c>
      <c r="CV16" s="225"/>
      <c r="CW16" s="225"/>
      <c r="CX16" s="225">
        <v>0</v>
      </c>
      <c r="CY16" s="225">
        <f t="shared" ref="CY16" si="203">CY7-CY10</f>
        <v>0</v>
      </c>
      <c r="CZ16" s="225"/>
      <c r="DA16" s="225"/>
      <c r="DB16" s="225">
        <v>0</v>
      </c>
      <c r="DC16" s="225">
        <f t="shared" ref="DC16" si="204">DC7-DC10</f>
        <v>0</v>
      </c>
      <c r="DD16" s="225"/>
      <c r="DE16" s="225"/>
      <c r="DF16" s="225">
        <v>0</v>
      </c>
      <c r="DG16" s="225">
        <f t="shared" ref="DG16" si="205">DG7-DG10</f>
        <v>0</v>
      </c>
      <c r="DH16" s="225"/>
      <c r="DI16" s="225"/>
      <c r="DJ16" s="225">
        <v>0</v>
      </c>
      <c r="DK16" s="225">
        <f t="shared" ref="DK16" si="206">DK7-DK10</f>
        <v>0</v>
      </c>
      <c r="DL16" s="225"/>
      <c r="DM16" s="225"/>
      <c r="DN16" s="225">
        <v>0</v>
      </c>
      <c r="DO16" s="225">
        <f t="shared" ref="DO16" si="207">DO7-DO10</f>
        <v>0</v>
      </c>
      <c r="DP16" s="225"/>
      <c r="DQ16" s="225"/>
      <c r="DR16" s="225">
        <v>0</v>
      </c>
      <c r="DS16" s="225">
        <f t="shared" ref="DS16" si="208">DS7-DS10</f>
        <v>0</v>
      </c>
      <c r="DT16" s="225"/>
      <c r="DU16" s="225"/>
    </row>
    <row r="17" spans="1:125" ht="16.5" x14ac:dyDescent="0.35">
      <c r="A17" s="224" t="s">
        <v>257</v>
      </c>
      <c r="B17" s="225">
        <v>0</v>
      </c>
      <c r="C17" s="225">
        <f>C6-C11</f>
        <v>0</v>
      </c>
      <c r="D17" s="225"/>
      <c r="E17" s="225"/>
      <c r="F17" s="225">
        <v>0</v>
      </c>
      <c r="G17" s="225">
        <f>G8-G11</f>
        <v>0</v>
      </c>
      <c r="H17" s="225"/>
      <c r="I17" s="225"/>
      <c r="J17" s="225">
        <v>0</v>
      </c>
      <c r="K17" s="225">
        <f t="shared" ref="K17" si="209">K8-K11</f>
        <v>0</v>
      </c>
      <c r="L17" s="225"/>
      <c r="M17" s="225"/>
      <c r="N17" s="225">
        <v>0</v>
      </c>
      <c r="O17" s="225">
        <f t="shared" ref="O17" si="210">O8-O11</f>
        <v>0</v>
      </c>
      <c r="P17" s="225"/>
      <c r="Q17" s="225"/>
      <c r="R17" s="225">
        <v>0</v>
      </c>
      <c r="S17" s="225">
        <f t="shared" ref="S17" si="211">S8-S11</f>
        <v>0</v>
      </c>
      <c r="T17" s="225"/>
      <c r="U17" s="225"/>
      <c r="V17" s="225">
        <v>0</v>
      </c>
      <c r="W17" s="225">
        <f t="shared" ref="W17" si="212">W8-W11</f>
        <v>0</v>
      </c>
      <c r="X17" s="225"/>
      <c r="Y17" s="225"/>
      <c r="Z17" s="225">
        <v>0</v>
      </c>
      <c r="AA17" s="225">
        <f t="shared" ref="AA17" si="213">AA8-AA11</f>
        <v>0</v>
      </c>
      <c r="AB17" s="225"/>
      <c r="AC17" s="225"/>
      <c r="AD17" s="225">
        <v>0</v>
      </c>
      <c r="AE17" s="225">
        <f t="shared" ref="AE17" si="214">AE8-AE11</f>
        <v>0</v>
      </c>
      <c r="AF17" s="225"/>
      <c r="AG17" s="225"/>
      <c r="AH17" s="225">
        <v>0</v>
      </c>
      <c r="AI17" s="225">
        <f t="shared" ref="AI17" si="215">AI8-AI11</f>
        <v>0</v>
      </c>
      <c r="AJ17" s="225"/>
      <c r="AK17" s="225"/>
      <c r="AL17" s="225">
        <v>0</v>
      </c>
      <c r="AM17" s="225">
        <f t="shared" ref="AM17" si="216">AM8-AM11</f>
        <v>0</v>
      </c>
      <c r="AN17" s="225"/>
      <c r="AO17" s="225"/>
      <c r="AP17" s="225">
        <v>0</v>
      </c>
      <c r="AQ17" s="225">
        <f t="shared" ref="AQ17" si="217">AQ8-AQ11</f>
        <v>0</v>
      </c>
      <c r="AR17" s="225"/>
      <c r="AS17" s="225"/>
      <c r="AT17" s="225">
        <v>0</v>
      </c>
      <c r="AU17" s="225">
        <f t="shared" ref="AU17" si="218">AU8-AU11</f>
        <v>0</v>
      </c>
      <c r="AV17" s="225"/>
      <c r="AW17" s="225"/>
      <c r="AX17" s="225">
        <v>0</v>
      </c>
      <c r="AY17" s="225">
        <f t="shared" ref="AY17" si="219">AY8-AY11</f>
        <v>0</v>
      </c>
      <c r="AZ17" s="225"/>
      <c r="BA17" s="225"/>
      <c r="BB17" s="225">
        <v>0</v>
      </c>
      <c r="BC17" s="225">
        <f t="shared" ref="BC17" si="220">BC8-BC11</f>
        <v>0</v>
      </c>
      <c r="BD17" s="225"/>
      <c r="BE17" s="225"/>
      <c r="BF17" s="225">
        <v>0</v>
      </c>
      <c r="BG17" s="225">
        <f t="shared" ref="BG17" si="221">BG8-BG11</f>
        <v>0</v>
      </c>
      <c r="BH17" s="225"/>
      <c r="BI17" s="225"/>
      <c r="BJ17" s="225">
        <v>0</v>
      </c>
      <c r="BK17" s="225">
        <f t="shared" ref="BK17" si="222">BK8-BK11</f>
        <v>0</v>
      </c>
      <c r="BL17" s="225"/>
      <c r="BM17" s="225"/>
      <c r="BN17" s="225">
        <v>0</v>
      </c>
      <c r="BO17" s="225">
        <f t="shared" ref="BO17" si="223">BO8-BO11</f>
        <v>0</v>
      </c>
      <c r="BP17" s="225"/>
      <c r="BQ17" s="225"/>
      <c r="BR17" s="225">
        <v>0</v>
      </c>
      <c r="BS17" s="225">
        <f t="shared" ref="BS17" si="224">BS8-BS11</f>
        <v>0</v>
      </c>
      <c r="BT17" s="225"/>
      <c r="BU17" s="225"/>
      <c r="BV17" s="225">
        <v>0</v>
      </c>
      <c r="BW17" s="225">
        <f t="shared" ref="BW17" si="225">BW8-BW11</f>
        <v>0</v>
      </c>
      <c r="BX17" s="225"/>
      <c r="BY17" s="225"/>
      <c r="BZ17" s="225">
        <v>0</v>
      </c>
      <c r="CA17" s="225">
        <f t="shared" ref="CA17" si="226">CA8-CA11</f>
        <v>0</v>
      </c>
      <c r="CB17" s="225"/>
      <c r="CC17" s="225"/>
      <c r="CD17" s="225">
        <v>0</v>
      </c>
      <c r="CE17" s="225">
        <f t="shared" ref="CE17" si="227">CE8-CE11</f>
        <v>0</v>
      </c>
      <c r="CF17" s="225"/>
      <c r="CG17" s="225"/>
      <c r="CH17" s="225">
        <v>0</v>
      </c>
      <c r="CI17" s="225">
        <f t="shared" ref="CI17" si="228">CI8-CI11</f>
        <v>0</v>
      </c>
      <c r="CJ17" s="225"/>
      <c r="CK17" s="225"/>
      <c r="CL17" s="225">
        <v>0</v>
      </c>
      <c r="CM17" s="225">
        <f t="shared" ref="CM17" si="229">CM8-CM11</f>
        <v>0</v>
      </c>
      <c r="CN17" s="225"/>
      <c r="CO17" s="225"/>
      <c r="CP17" s="225">
        <v>0</v>
      </c>
      <c r="CQ17" s="225">
        <f t="shared" ref="CQ17" si="230">CQ8-CQ11</f>
        <v>0</v>
      </c>
      <c r="CR17" s="225"/>
      <c r="CS17" s="225"/>
      <c r="CT17" s="225">
        <v>0</v>
      </c>
      <c r="CU17" s="225">
        <f t="shared" ref="CU17" si="231">CU8-CU11</f>
        <v>0</v>
      </c>
      <c r="CV17" s="225"/>
      <c r="CW17" s="225"/>
      <c r="CX17" s="225">
        <v>0</v>
      </c>
      <c r="CY17" s="225">
        <f t="shared" ref="CY17" si="232">CY8-CY11</f>
        <v>0</v>
      </c>
      <c r="CZ17" s="225"/>
      <c r="DA17" s="225"/>
      <c r="DB17" s="225">
        <v>0</v>
      </c>
      <c r="DC17" s="225">
        <f t="shared" ref="DC17" si="233">DC8-DC11</f>
        <v>0</v>
      </c>
      <c r="DD17" s="225"/>
      <c r="DE17" s="225"/>
      <c r="DF17" s="225">
        <v>0</v>
      </c>
      <c r="DG17" s="225">
        <f t="shared" ref="DG17" si="234">DG8-DG11</f>
        <v>0</v>
      </c>
      <c r="DH17" s="225"/>
      <c r="DI17" s="225"/>
      <c r="DJ17" s="225">
        <v>0</v>
      </c>
      <c r="DK17" s="225">
        <f t="shared" ref="DK17" si="235">DK8-DK11</f>
        <v>0</v>
      </c>
      <c r="DL17" s="225"/>
      <c r="DM17" s="225"/>
      <c r="DN17" s="225">
        <v>0</v>
      </c>
      <c r="DO17" s="225">
        <f t="shared" ref="DO17" si="236">DO8-DO11</f>
        <v>0</v>
      </c>
      <c r="DP17" s="225"/>
      <c r="DQ17" s="225"/>
      <c r="DR17" s="225">
        <v>0</v>
      </c>
      <c r="DS17" s="225">
        <f t="shared" ref="DS17" si="237">DS8-DS11</f>
        <v>0</v>
      </c>
      <c r="DT17" s="225"/>
      <c r="DU17" s="225"/>
    </row>
    <row r="18" spans="1:125" ht="16.5" x14ac:dyDescent="0.35">
      <c r="A18" s="224" t="s">
        <v>258</v>
      </c>
      <c r="B18" s="225">
        <v>0</v>
      </c>
      <c r="C18" s="225">
        <f>C6-C12</f>
        <v>0</v>
      </c>
      <c r="D18" s="225"/>
      <c r="E18" s="225"/>
      <c r="F18" s="225">
        <v>0</v>
      </c>
      <c r="G18" s="225">
        <f>G8-G12</f>
        <v>0</v>
      </c>
      <c r="H18" s="225"/>
      <c r="I18" s="225"/>
      <c r="J18" s="225">
        <v>0</v>
      </c>
      <c r="K18" s="225">
        <f t="shared" ref="K18" si="238">K8-K12</f>
        <v>0</v>
      </c>
      <c r="L18" s="225"/>
      <c r="M18" s="225"/>
      <c r="N18" s="225">
        <v>0</v>
      </c>
      <c r="O18" s="225">
        <f t="shared" ref="O18" si="239">O8-O12</f>
        <v>0</v>
      </c>
      <c r="P18" s="225"/>
      <c r="Q18" s="225"/>
      <c r="R18" s="225">
        <v>0</v>
      </c>
      <c r="S18" s="225">
        <f t="shared" ref="S18" si="240">S8-S12</f>
        <v>0</v>
      </c>
      <c r="T18" s="225"/>
      <c r="U18" s="225"/>
      <c r="V18" s="225">
        <v>0</v>
      </c>
      <c r="W18" s="225">
        <f t="shared" ref="W18" si="241">W8-W12</f>
        <v>0</v>
      </c>
      <c r="X18" s="225"/>
      <c r="Y18" s="225"/>
      <c r="Z18" s="225">
        <v>0</v>
      </c>
      <c r="AA18" s="225">
        <f t="shared" ref="AA18" si="242">AA8-AA12</f>
        <v>0</v>
      </c>
      <c r="AB18" s="225"/>
      <c r="AC18" s="225"/>
      <c r="AD18" s="225">
        <v>0</v>
      </c>
      <c r="AE18" s="225">
        <f t="shared" ref="AE18" si="243">AE8-AE12</f>
        <v>0</v>
      </c>
      <c r="AF18" s="225"/>
      <c r="AG18" s="225"/>
      <c r="AH18" s="225">
        <v>0</v>
      </c>
      <c r="AI18" s="225">
        <f t="shared" ref="AI18" si="244">AI8-AI12</f>
        <v>0</v>
      </c>
      <c r="AJ18" s="225"/>
      <c r="AK18" s="225"/>
      <c r="AL18" s="225">
        <v>0</v>
      </c>
      <c r="AM18" s="225">
        <f t="shared" ref="AM18" si="245">AM8-AM12</f>
        <v>0</v>
      </c>
      <c r="AN18" s="225"/>
      <c r="AO18" s="225"/>
      <c r="AP18" s="225">
        <v>0</v>
      </c>
      <c r="AQ18" s="225">
        <f t="shared" ref="AQ18" si="246">AQ8-AQ12</f>
        <v>0</v>
      </c>
      <c r="AR18" s="225"/>
      <c r="AS18" s="225"/>
      <c r="AT18" s="225">
        <v>0</v>
      </c>
      <c r="AU18" s="225">
        <f t="shared" ref="AU18" si="247">AU8-AU12</f>
        <v>0</v>
      </c>
      <c r="AV18" s="225"/>
      <c r="AW18" s="225"/>
      <c r="AX18" s="225">
        <v>0</v>
      </c>
      <c r="AY18" s="225">
        <f t="shared" ref="AY18" si="248">AY8-AY12</f>
        <v>0</v>
      </c>
      <c r="AZ18" s="225"/>
      <c r="BA18" s="225"/>
      <c r="BB18" s="225">
        <v>0</v>
      </c>
      <c r="BC18" s="225">
        <f t="shared" ref="BC18" si="249">BC8-BC12</f>
        <v>0</v>
      </c>
      <c r="BD18" s="225"/>
      <c r="BE18" s="225"/>
      <c r="BF18" s="225">
        <v>0</v>
      </c>
      <c r="BG18" s="225">
        <f t="shared" ref="BG18" si="250">BG8-BG12</f>
        <v>0</v>
      </c>
      <c r="BH18" s="225"/>
      <c r="BI18" s="225"/>
      <c r="BJ18" s="225">
        <v>0</v>
      </c>
      <c r="BK18" s="225">
        <f t="shared" ref="BK18" si="251">BK8-BK12</f>
        <v>0</v>
      </c>
      <c r="BL18" s="225"/>
      <c r="BM18" s="225"/>
      <c r="BN18" s="225">
        <v>0</v>
      </c>
      <c r="BO18" s="225">
        <f t="shared" ref="BO18" si="252">BO8-BO12</f>
        <v>0</v>
      </c>
      <c r="BP18" s="225"/>
      <c r="BQ18" s="225"/>
      <c r="BR18" s="225">
        <v>0</v>
      </c>
      <c r="BS18" s="225">
        <f t="shared" ref="BS18" si="253">BS8-BS12</f>
        <v>0</v>
      </c>
      <c r="BT18" s="225"/>
      <c r="BU18" s="225"/>
      <c r="BV18" s="225">
        <v>0</v>
      </c>
      <c r="BW18" s="225">
        <f t="shared" ref="BW18" si="254">BW8-BW12</f>
        <v>0</v>
      </c>
      <c r="BX18" s="225"/>
      <c r="BY18" s="225"/>
      <c r="BZ18" s="225">
        <v>0</v>
      </c>
      <c r="CA18" s="225">
        <f t="shared" ref="CA18" si="255">CA8-CA12</f>
        <v>0</v>
      </c>
      <c r="CB18" s="225"/>
      <c r="CC18" s="225"/>
      <c r="CD18" s="225">
        <v>0</v>
      </c>
      <c r="CE18" s="225">
        <f t="shared" ref="CE18" si="256">CE8-CE12</f>
        <v>0</v>
      </c>
      <c r="CF18" s="225"/>
      <c r="CG18" s="225"/>
      <c r="CH18" s="225">
        <v>0</v>
      </c>
      <c r="CI18" s="225">
        <f t="shared" ref="CI18" si="257">CI8-CI12</f>
        <v>0</v>
      </c>
      <c r="CJ18" s="225"/>
      <c r="CK18" s="225"/>
      <c r="CL18" s="225">
        <v>0</v>
      </c>
      <c r="CM18" s="225">
        <f t="shared" ref="CM18" si="258">CM8-CM12</f>
        <v>0</v>
      </c>
      <c r="CN18" s="225"/>
      <c r="CO18" s="225"/>
      <c r="CP18" s="225">
        <v>0</v>
      </c>
      <c r="CQ18" s="225">
        <f t="shared" ref="CQ18" si="259">CQ8-CQ12</f>
        <v>0</v>
      </c>
      <c r="CR18" s="225"/>
      <c r="CS18" s="225"/>
      <c r="CT18" s="225">
        <v>0</v>
      </c>
      <c r="CU18" s="225">
        <f t="shared" ref="CU18" si="260">CU8-CU12</f>
        <v>0</v>
      </c>
      <c r="CV18" s="225"/>
      <c r="CW18" s="225"/>
      <c r="CX18" s="225">
        <v>0</v>
      </c>
      <c r="CY18" s="225">
        <f t="shared" ref="CY18" si="261">CY8-CY12</f>
        <v>0</v>
      </c>
      <c r="CZ18" s="225"/>
      <c r="DA18" s="225"/>
      <c r="DB18" s="225">
        <v>0</v>
      </c>
      <c r="DC18" s="225">
        <f t="shared" ref="DC18" si="262">DC8-DC12</f>
        <v>0</v>
      </c>
      <c r="DD18" s="225"/>
      <c r="DE18" s="225"/>
      <c r="DF18" s="225">
        <v>0</v>
      </c>
      <c r="DG18" s="225">
        <f t="shared" ref="DG18" si="263">DG8-DG12</f>
        <v>0</v>
      </c>
      <c r="DH18" s="225"/>
      <c r="DI18" s="225"/>
      <c r="DJ18" s="225">
        <v>0</v>
      </c>
      <c r="DK18" s="225">
        <f t="shared" ref="DK18" si="264">DK8-DK12</f>
        <v>0</v>
      </c>
      <c r="DL18" s="225"/>
      <c r="DM18" s="225"/>
      <c r="DN18" s="225">
        <v>0</v>
      </c>
      <c r="DO18" s="225">
        <f t="shared" ref="DO18" si="265">DO8-DO12</f>
        <v>0</v>
      </c>
      <c r="DP18" s="225"/>
      <c r="DQ18" s="225"/>
      <c r="DR18" s="225">
        <v>0</v>
      </c>
      <c r="DS18" s="225">
        <f t="shared" ref="DS18" si="266">DS8-DS12</f>
        <v>0</v>
      </c>
      <c r="DT18" s="225"/>
      <c r="DU18" s="225"/>
    </row>
    <row r="19" spans="1:125" x14ac:dyDescent="0.3">
      <c r="A19" s="227"/>
      <c r="B19" s="228"/>
      <c r="C19" s="229"/>
      <c r="D19" s="230"/>
      <c r="E19" s="230"/>
      <c r="F19" s="231"/>
      <c r="G19" s="232"/>
      <c r="H19" s="232"/>
      <c r="I19" s="232"/>
      <c r="J19" s="231"/>
      <c r="K19" s="232"/>
      <c r="L19" s="232"/>
      <c r="M19" s="232"/>
      <c r="N19" s="233"/>
      <c r="O19" s="233">
        <v>0</v>
      </c>
      <c r="P19" s="233"/>
      <c r="Q19" s="233"/>
      <c r="R19" s="233"/>
      <c r="S19" s="233">
        <v>0</v>
      </c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>
        <v>0</v>
      </c>
      <c r="AJ19" s="233"/>
      <c r="AK19" s="234"/>
      <c r="AL19" s="233"/>
      <c r="AM19" s="233"/>
      <c r="AN19" s="233"/>
      <c r="AO19" s="233"/>
      <c r="AP19" s="233"/>
      <c r="AQ19" s="233"/>
      <c r="AR19" s="233"/>
      <c r="AS19" s="233"/>
      <c r="AT19" s="233"/>
      <c r="AU19" s="233"/>
      <c r="AV19" s="233"/>
      <c r="AW19" s="233"/>
      <c r="AX19" s="233"/>
      <c r="AY19" s="233"/>
      <c r="AZ19" s="233"/>
      <c r="BA19" s="233"/>
      <c r="BB19" s="233"/>
      <c r="BC19" s="233"/>
      <c r="BD19" s="233"/>
      <c r="BE19" s="233"/>
      <c r="BF19" s="233"/>
      <c r="BG19" s="233"/>
      <c r="BH19" s="233"/>
      <c r="BI19" s="233"/>
      <c r="BJ19" s="233"/>
      <c r="BK19" s="233"/>
      <c r="BL19" s="233"/>
      <c r="BM19" s="233"/>
      <c r="BN19" s="233"/>
      <c r="BO19" s="233"/>
      <c r="BP19" s="233"/>
      <c r="BQ19" s="233"/>
      <c r="BR19" s="233"/>
      <c r="BS19" s="233"/>
      <c r="BT19" s="233"/>
      <c r="BU19" s="233"/>
      <c r="BV19" s="233"/>
      <c r="BW19" s="233">
        <v>0</v>
      </c>
      <c r="BX19" s="233"/>
      <c r="BY19" s="233"/>
      <c r="BZ19" s="233"/>
      <c r="CA19" s="233"/>
      <c r="CB19" s="233"/>
      <c r="CC19" s="233"/>
      <c r="CD19" s="233"/>
      <c r="CE19" s="233"/>
      <c r="CF19" s="233"/>
      <c r="CG19" s="233"/>
      <c r="CH19" s="233"/>
      <c r="CI19" s="233"/>
      <c r="CJ19" s="233"/>
      <c r="CK19" s="233"/>
      <c r="CL19" s="233"/>
      <c r="CM19" s="233"/>
      <c r="CN19" s="233"/>
      <c r="CO19" s="233"/>
      <c r="CP19" s="233"/>
      <c r="CQ19" s="233"/>
      <c r="CR19" s="233"/>
      <c r="CS19" s="233"/>
      <c r="CT19" s="233"/>
      <c r="CU19" s="233"/>
      <c r="CV19" s="233"/>
      <c r="CW19" s="233"/>
      <c r="CX19" s="233"/>
      <c r="CY19" s="233"/>
      <c r="CZ19" s="233"/>
      <c r="DA19" s="233"/>
      <c r="DB19" s="233"/>
      <c r="DC19" s="233"/>
      <c r="DD19" s="233"/>
      <c r="DE19" s="233"/>
      <c r="DF19" s="233"/>
      <c r="DG19" s="233"/>
      <c r="DH19" s="233"/>
      <c r="DI19" s="233"/>
      <c r="DJ19" s="233"/>
      <c r="DK19" s="233"/>
      <c r="DL19" s="233"/>
      <c r="DM19" s="233"/>
      <c r="DN19" s="233"/>
      <c r="DO19" s="233"/>
      <c r="DP19" s="233"/>
      <c r="DQ19" s="233"/>
      <c r="DR19" s="233"/>
      <c r="DS19" s="233"/>
      <c r="DT19" s="233"/>
      <c r="DU19" s="233"/>
    </row>
    <row r="20" spans="1:125" x14ac:dyDescent="0.3">
      <c r="A20" s="227"/>
      <c r="B20" s="228"/>
      <c r="C20" s="229"/>
      <c r="D20" s="230"/>
      <c r="E20" s="230"/>
      <c r="F20" s="228"/>
      <c r="G20" s="229"/>
      <c r="H20" s="232"/>
      <c r="I20" s="232"/>
      <c r="J20" s="235"/>
      <c r="K20" s="236"/>
      <c r="L20" s="232"/>
      <c r="M20" s="232"/>
      <c r="N20" s="237"/>
      <c r="O20" s="238"/>
      <c r="P20" s="233"/>
      <c r="Q20" s="233"/>
      <c r="R20" s="237"/>
      <c r="S20" s="238"/>
      <c r="T20" s="233"/>
      <c r="U20" s="233"/>
      <c r="V20" s="238"/>
      <c r="W20" s="238"/>
      <c r="X20" s="233"/>
      <c r="Y20" s="233"/>
      <c r="Z20" s="237"/>
      <c r="AA20" s="238"/>
      <c r="AB20" s="233"/>
      <c r="AC20" s="233"/>
      <c r="AD20" s="237"/>
      <c r="AE20" s="238">
        <v>0</v>
      </c>
      <c r="AF20" s="233"/>
      <c r="AG20" s="233"/>
      <c r="AH20" s="237"/>
      <c r="AI20" s="238"/>
      <c r="AJ20" s="233"/>
      <c r="AK20" s="234"/>
      <c r="AL20" s="237"/>
      <c r="AM20" s="238"/>
      <c r="AN20" s="233"/>
      <c r="AO20" s="233"/>
      <c r="AP20" s="237"/>
      <c r="AQ20" s="238"/>
      <c r="AR20" s="233"/>
      <c r="AS20" s="233"/>
      <c r="AT20" s="237"/>
      <c r="AU20" s="238"/>
      <c r="AV20" s="233"/>
      <c r="AW20" s="233"/>
      <c r="AX20" s="237"/>
      <c r="AY20" s="238"/>
      <c r="AZ20" s="233"/>
      <c r="BA20" s="233"/>
      <c r="BB20" s="237"/>
      <c r="BC20" s="238"/>
      <c r="BD20" s="233"/>
      <c r="BE20" s="233"/>
      <c r="BF20" s="237"/>
      <c r="BG20" s="238"/>
      <c r="BH20" s="233"/>
      <c r="BI20" s="233"/>
      <c r="BJ20" s="237"/>
      <c r="BK20" s="238"/>
      <c r="BL20" s="233"/>
      <c r="BM20" s="233"/>
      <c r="BN20" s="237"/>
      <c r="BO20" s="238"/>
      <c r="BP20" s="233"/>
      <c r="BQ20" s="233"/>
      <c r="BR20" s="237"/>
      <c r="BS20" s="238"/>
      <c r="BT20" s="233"/>
      <c r="BU20" s="233"/>
      <c r="BV20" s="237"/>
      <c r="BW20" s="238"/>
      <c r="BX20" s="233"/>
      <c r="BY20" s="233"/>
      <c r="BZ20" s="233"/>
      <c r="CA20" s="233">
        <v>153255.05270724773</v>
      </c>
      <c r="CB20" s="238"/>
      <c r="CC20" s="233"/>
      <c r="CD20" s="237"/>
      <c r="CE20" s="238"/>
      <c r="CF20" s="233"/>
      <c r="CG20" s="233"/>
      <c r="CH20" s="237"/>
      <c r="CI20" s="238"/>
      <c r="CJ20" s="233"/>
      <c r="CK20" s="233"/>
      <c r="CL20" s="237"/>
      <c r="CM20" s="238"/>
      <c r="CN20" s="233"/>
      <c r="CO20" s="233"/>
      <c r="CP20" s="237"/>
      <c r="CQ20" s="238"/>
      <c r="CR20" s="233"/>
      <c r="CS20" s="233"/>
      <c r="CT20" s="237"/>
      <c r="CU20" s="238"/>
      <c r="CV20" s="233"/>
      <c r="CW20" s="233"/>
      <c r="CX20" s="237"/>
      <c r="CY20" s="238"/>
      <c r="CZ20" s="233"/>
      <c r="DA20" s="233"/>
      <c r="DB20" s="237"/>
      <c r="DC20" s="238"/>
      <c r="DD20" s="233"/>
      <c r="DE20" s="233"/>
      <c r="DF20" s="237"/>
      <c r="DG20" s="238"/>
      <c r="DH20" s="233"/>
      <c r="DI20" s="233"/>
      <c r="DJ20" s="237"/>
      <c r="DK20" s="238"/>
      <c r="DL20" s="233"/>
      <c r="DM20" s="233"/>
      <c r="DN20" s="237"/>
      <c r="DO20" s="238"/>
      <c r="DP20" s="233"/>
      <c r="DQ20" s="233"/>
      <c r="DR20" s="237"/>
      <c r="DS20" s="238"/>
      <c r="DT20" s="233"/>
      <c r="DU20" s="233"/>
    </row>
    <row r="21" spans="1:125" x14ac:dyDescent="0.3">
      <c r="A21" s="205" t="s">
        <v>259</v>
      </c>
      <c r="B21" s="363">
        <v>1</v>
      </c>
      <c r="C21" s="363"/>
      <c r="D21" s="363"/>
      <c r="E21" s="363"/>
      <c r="F21" s="364">
        <v>2</v>
      </c>
      <c r="G21" s="364"/>
      <c r="H21" s="364"/>
      <c r="I21" s="364"/>
      <c r="J21" s="363">
        <v>3</v>
      </c>
      <c r="K21" s="363"/>
      <c r="L21" s="363"/>
      <c r="M21" s="363"/>
      <c r="N21" s="364">
        <v>4</v>
      </c>
      <c r="O21" s="364"/>
      <c r="P21" s="364"/>
      <c r="Q21" s="364"/>
      <c r="R21" s="363">
        <v>5</v>
      </c>
      <c r="S21" s="363"/>
      <c r="T21" s="363"/>
      <c r="U21" s="363"/>
      <c r="V21" s="364">
        <v>6</v>
      </c>
      <c r="W21" s="364"/>
      <c r="X21" s="364"/>
      <c r="Y21" s="364"/>
      <c r="Z21" s="363">
        <v>7</v>
      </c>
      <c r="AA21" s="363"/>
      <c r="AB21" s="363"/>
      <c r="AC21" s="363"/>
      <c r="AD21" s="364">
        <v>8</v>
      </c>
      <c r="AE21" s="364"/>
      <c r="AF21" s="364"/>
      <c r="AG21" s="364"/>
      <c r="AH21" s="363">
        <v>9</v>
      </c>
      <c r="AI21" s="363"/>
      <c r="AJ21" s="363"/>
      <c r="AK21" s="363"/>
      <c r="AL21" s="364">
        <v>10</v>
      </c>
      <c r="AM21" s="364"/>
      <c r="AN21" s="364"/>
      <c r="AO21" s="364"/>
      <c r="AP21" s="363">
        <v>11</v>
      </c>
      <c r="AQ21" s="363"/>
      <c r="AR21" s="363"/>
      <c r="AS21" s="363"/>
      <c r="AT21" s="364">
        <v>12</v>
      </c>
      <c r="AU21" s="364"/>
      <c r="AV21" s="364"/>
      <c r="AW21" s="364"/>
      <c r="AX21" s="363">
        <v>13</v>
      </c>
      <c r="AY21" s="363"/>
      <c r="AZ21" s="363"/>
      <c r="BA21" s="363"/>
      <c r="BB21" s="364">
        <v>14</v>
      </c>
      <c r="BC21" s="364"/>
      <c r="BD21" s="364"/>
      <c r="BE21" s="364"/>
      <c r="BF21" s="363">
        <v>15</v>
      </c>
      <c r="BG21" s="363"/>
      <c r="BH21" s="363"/>
      <c r="BI21" s="363"/>
      <c r="BJ21" s="364">
        <v>16</v>
      </c>
      <c r="BK21" s="364"/>
      <c r="BL21" s="364"/>
      <c r="BM21" s="364"/>
      <c r="BN21" s="363">
        <v>17</v>
      </c>
      <c r="BO21" s="363"/>
      <c r="BP21" s="363"/>
      <c r="BQ21" s="363"/>
      <c r="BR21" s="364">
        <v>18</v>
      </c>
      <c r="BS21" s="364"/>
      <c r="BT21" s="364"/>
      <c r="BU21" s="364"/>
      <c r="BV21" s="363">
        <v>19</v>
      </c>
      <c r="BW21" s="363"/>
      <c r="BX21" s="363"/>
      <c r="BY21" s="363"/>
      <c r="BZ21" s="364">
        <v>20</v>
      </c>
      <c r="CA21" s="364"/>
      <c r="CB21" s="364"/>
      <c r="CC21" s="364"/>
      <c r="CD21" s="363">
        <v>21</v>
      </c>
      <c r="CE21" s="363"/>
      <c r="CF21" s="363"/>
      <c r="CG21" s="363"/>
      <c r="CH21" s="364">
        <v>22</v>
      </c>
      <c r="CI21" s="364"/>
      <c r="CJ21" s="364"/>
      <c r="CK21" s="364"/>
      <c r="CL21" s="363">
        <v>23</v>
      </c>
      <c r="CM21" s="363"/>
      <c r="CN21" s="363"/>
      <c r="CO21" s="363"/>
      <c r="CP21" s="364">
        <v>24</v>
      </c>
      <c r="CQ21" s="364"/>
      <c r="CR21" s="364"/>
      <c r="CS21" s="364"/>
      <c r="CT21" s="363">
        <v>25</v>
      </c>
      <c r="CU21" s="363"/>
      <c r="CV21" s="363"/>
      <c r="CW21" s="363"/>
      <c r="CX21" s="364">
        <v>26</v>
      </c>
      <c r="CY21" s="364"/>
      <c r="CZ21" s="364"/>
      <c r="DA21" s="364"/>
      <c r="DB21" s="363">
        <v>27</v>
      </c>
      <c r="DC21" s="363"/>
      <c r="DD21" s="363"/>
      <c r="DE21" s="363"/>
      <c r="DF21" s="364">
        <v>28</v>
      </c>
      <c r="DG21" s="364"/>
      <c r="DH21" s="364"/>
      <c r="DI21" s="364"/>
      <c r="DJ21" s="363">
        <v>29</v>
      </c>
      <c r="DK21" s="363"/>
      <c r="DL21" s="363"/>
      <c r="DM21" s="363"/>
      <c r="DN21" s="364">
        <v>30</v>
      </c>
      <c r="DO21" s="364"/>
      <c r="DP21" s="364"/>
      <c r="DQ21" s="364"/>
      <c r="DR21" s="363">
        <v>31</v>
      </c>
      <c r="DS21" s="363"/>
      <c r="DT21" s="363"/>
      <c r="DU21" s="363"/>
    </row>
    <row r="22" spans="1:125" x14ac:dyDescent="0.3">
      <c r="A22" s="205" t="s">
        <v>240</v>
      </c>
      <c r="B22" s="206" t="s">
        <v>241</v>
      </c>
      <c r="C22" s="205" t="s">
        <v>242</v>
      </c>
      <c r="D22" s="205" t="s">
        <v>243</v>
      </c>
      <c r="E22" s="205" t="s">
        <v>244</v>
      </c>
      <c r="F22" s="207" t="s">
        <v>241</v>
      </c>
      <c r="G22" s="208" t="s">
        <v>242</v>
      </c>
      <c r="H22" s="208" t="s">
        <v>243</v>
      </c>
      <c r="I22" s="208" t="s">
        <v>244</v>
      </c>
      <c r="J22" s="206" t="s">
        <v>241</v>
      </c>
      <c r="K22" s="205" t="s">
        <v>242</v>
      </c>
      <c r="L22" s="205" t="s">
        <v>243</v>
      </c>
      <c r="M22" s="205" t="s">
        <v>244</v>
      </c>
      <c r="N22" s="207" t="s">
        <v>241</v>
      </c>
      <c r="O22" s="208" t="s">
        <v>242</v>
      </c>
      <c r="P22" s="208" t="s">
        <v>243</v>
      </c>
      <c r="Q22" s="208" t="s">
        <v>244</v>
      </c>
      <c r="R22" s="206" t="s">
        <v>241</v>
      </c>
      <c r="S22" s="205" t="s">
        <v>242</v>
      </c>
      <c r="T22" s="205" t="s">
        <v>243</v>
      </c>
      <c r="U22" s="205" t="s">
        <v>244</v>
      </c>
      <c r="V22" s="207" t="s">
        <v>241</v>
      </c>
      <c r="W22" s="208" t="s">
        <v>242</v>
      </c>
      <c r="X22" s="208" t="s">
        <v>243</v>
      </c>
      <c r="Y22" s="208" t="s">
        <v>244</v>
      </c>
      <c r="Z22" s="206" t="s">
        <v>241</v>
      </c>
      <c r="AA22" s="205" t="s">
        <v>242</v>
      </c>
      <c r="AB22" s="205" t="s">
        <v>243</v>
      </c>
      <c r="AC22" s="205" t="s">
        <v>244</v>
      </c>
      <c r="AD22" s="207" t="s">
        <v>241</v>
      </c>
      <c r="AE22" s="208" t="s">
        <v>242</v>
      </c>
      <c r="AF22" s="208" t="s">
        <v>243</v>
      </c>
      <c r="AG22" s="208" t="s">
        <v>244</v>
      </c>
      <c r="AH22" s="206" t="s">
        <v>241</v>
      </c>
      <c r="AI22" s="205" t="s">
        <v>242</v>
      </c>
      <c r="AJ22" s="205" t="s">
        <v>243</v>
      </c>
      <c r="AK22" s="205" t="s">
        <v>244</v>
      </c>
      <c r="AL22" s="207" t="s">
        <v>241</v>
      </c>
      <c r="AM22" s="208" t="s">
        <v>242</v>
      </c>
      <c r="AN22" s="208" t="s">
        <v>243</v>
      </c>
      <c r="AO22" s="208" t="s">
        <v>244</v>
      </c>
      <c r="AP22" s="206" t="s">
        <v>241</v>
      </c>
      <c r="AQ22" s="205" t="s">
        <v>242</v>
      </c>
      <c r="AR22" s="205" t="s">
        <v>243</v>
      </c>
      <c r="AS22" s="205" t="s">
        <v>244</v>
      </c>
      <c r="AT22" s="207" t="s">
        <v>241</v>
      </c>
      <c r="AU22" s="208" t="s">
        <v>242</v>
      </c>
      <c r="AV22" s="208" t="s">
        <v>243</v>
      </c>
      <c r="AW22" s="208" t="s">
        <v>244</v>
      </c>
      <c r="AX22" s="206" t="s">
        <v>241</v>
      </c>
      <c r="AY22" s="205" t="s">
        <v>242</v>
      </c>
      <c r="AZ22" s="205" t="s">
        <v>243</v>
      </c>
      <c r="BA22" s="205" t="s">
        <v>244</v>
      </c>
      <c r="BB22" s="207" t="s">
        <v>241</v>
      </c>
      <c r="BC22" s="208" t="s">
        <v>242</v>
      </c>
      <c r="BD22" s="208" t="s">
        <v>243</v>
      </c>
      <c r="BE22" s="208" t="s">
        <v>244</v>
      </c>
      <c r="BF22" s="206" t="s">
        <v>241</v>
      </c>
      <c r="BG22" s="205" t="s">
        <v>242</v>
      </c>
      <c r="BH22" s="205" t="s">
        <v>243</v>
      </c>
      <c r="BI22" s="205" t="s">
        <v>244</v>
      </c>
      <c r="BJ22" s="207" t="s">
        <v>241</v>
      </c>
      <c r="BK22" s="208" t="s">
        <v>242</v>
      </c>
      <c r="BL22" s="208" t="s">
        <v>243</v>
      </c>
      <c r="BM22" s="208" t="s">
        <v>244</v>
      </c>
      <c r="BN22" s="206" t="s">
        <v>241</v>
      </c>
      <c r="BO22" s="205" t="s">
        <v>242</v>
      </c>
      <c r="BP22" s="205" t="s">
        <v>243</v>
      </c>
      <c r="BQ22" s="205" t="s">
        <v>244</v>
      </c>
      <c r="BR22" s="207" t="s">
        <v>241</v>
      </c>
      <c r="BS22" s="208" t="s">
        <v>242</v>
      </c>
      <c r="BT22" s="208" t="s">
        <v>243</v>
      </c>
      <c r="BU22" s="208" t="s">
        <v>244</v>
      </c>
      <c r="BV22" s="206" t="s">
        <v>241</v>
      </c>
      <c r="BW22" s="205" t="s">
        <v>242</v>
      </c>
      <c r="BX22" s="205" t="s">
        <v>243</v>
      </c>
      <c r="BY22" s="205" t="s">
        <v>244</v>
      </c>
      <c r="BZ22" s="207" t="s">
        <v>241</v>
      </c>
      <c r="CA22" s="208" t="s">
        <v>242</v>
      </c>
      <c r="CB22" s="208" t="s">
        <v>243</v>
      </c>
      <c r="CC22" s="208" t="s">
        <v>244</v>
      </c>
      <c r="CD22" s="206" t="s">
        <v>241</v>
      </c>
      <c r="CE22" s="205" t="s">
        <v>242</v>
      </c>
      <c r="CF22" s="205" t="s">
        <v>243</v>
      </c>
      <c r="CG22" s="205" t="s">
        <v>244</v>
      </c>
      <c r="CH22" s="207" t="s">
        <v>241</v>
      </c>
      <c r="CI22" s="208" t="s">
        <v>242</v>
      </c>
      <c r="CJ22" s="208" t="s">
        <v>243</v>
      </c>
      <c r="CK22" s="208" t="s">
        <v>244</v>
      </c>
      <c r="CL22" s="206" t="s">
        <v>241</v>
      </c>
      <c r="CM22" s="205" t="s">
        <v>242</v>
      </c>
      <c r="CN22" s="205" t="s">
        <v>243</v>
      </c>
      <c r="CO22" s="205" t="s">
        <v>244</v>
      </c>
      <c r="CP22" s="207" t="s">
        <v>241</v>
      </c>
      <c r="CQ22" s="208" t="s">
        <v>242</v>
      </c>
      <c r="CR22" s="208" t="s">
        <v>243</v>
      </c>
      <c r="CS22" s="208" t="s">
        <v>244</v>
      </c>
      <c r="CT22" s="206" t="s">
        <v>241</v>
      </c>
      <c r="CU22" s="205" t="s">
        <v>242</v>
      </c>
      <c r="CV22" s="205" t="s">
        <v>243</v>
      </c>
      <c r="CW22" s="205" t="s">
        <v>244</v>
      </c>
      <c r="CX22" s="207" t="s">
        <v>241</v>
      </c>
      <c r="CY22" s="208" t="s">
        <v>242</v>
      </c>
      <c r="CZ22" s="208" t="s">
        <v>243</v>
      </c>
      <c r="DA22" s="208" t="s">
        <v>244</v>
      </c>
      <c r="DB22" s="206" t="s">
        <v>241</v>
      </c>
      <c r="DC22" s="205" t="s">
        <v>242</v>
      </c>
      <c r="DD22" s="205" t="s">
        <v>243</v>
      </c>
      <c r="DE22" s="205" t="s">
        <v>244</v>
      </c>
      <c r="DF22" s="207" t="s">
        <v>241</v>
      </c>
      <c r="DG22" s="208" t="s">
        <v>242</v>
      </c>
      <c r="DH22" s="208" t="s">
        <v>243</v>
      </c>
      <c r="DI22" s="208" t="s">
        <v>244</v>
      </c>
      <c r="DJ22" s="206" t="s">
        <v>241</v>
      </c>
      <c r="DK22" s="205" t="s">
        <v>242</v>
      </c>
      <c r="DL22" s="205" t="s">
        <v>243</v>
      </c>
      <c r="DM22" s="205" t="s">
        <v>244</v>
      </c>
      <c r="DN22" s="207" t="s">
        <v>241</v>
      </c>
      <c r="DO22" s="208" t="s">
        <v>242</v>
      </c>
      <c r="DP22" s="208" t="s">
        <v>243</v>
      </c>
      <c r="DQ22" s="208" t="s">
        <v>244</v>
      </c>
      <c r="DR22" s="206" t="s">
        <v>241</v>
      </c>
      <c r="DS22" s="205" t="s">
        <v>242</v>
      </c>
      <c r="DT22" s="205" t="s">
        <v>243</v>
      </c>
      <c r="DU22" s="205" t="s">
        <v>244</v>
      </c>
    </row>
    <row r="23" spans="1:125" x14ac:dyDescent="0.3">
      <c r="A23" s="239" t="s">
        <v>245</v>
      </c>
      <c r="B23" s="240"/>
      <c r="C23" s="240"/>
      <c r="D23" s="240"/>
      <c r="E23" s="240"/>
      <c r="F23" s="240" t="e">
        <v>#DIV/0!</v>
      </c>
      <c r="G23" s="240">
        <v>-1.5458052894333808E-2</v>
      </c>
      <c r="H23" s="240">
        <v>-3.33376296997435E-2</v>
      </c>
      <c r="I23" s="240">
        <v>-1.3897391981093877E-2</v>
      </c>
      <c r="J23" s="240" t="e">
        <v>#DIV/0!</v>
      </c>
      <c r="K23" s="240">
        <v>-4.0822722340300129E-3</v>
      </c>
      <c r="L23" s="240">
        <v>-1.5338800561717747E-2</v>
      </c>
      <c r="M23" s="240">
        <v>-3.1190899353248096E-3</v>
      </c>
      <c r="N23" s="240" t="e">
        <v>#DIV/0!</v>
      </c>
      <c r="O23" s="240">
        <v>-5.1504292159014415E-3</v>
      </c>
      <c r="P23" s="240">
        <v>-1.2658504504530451E-2</v>
      </c>
      <c r="Q23" s="240">
        <v>-4.5158641081286411E-3</v>
      </c>
      <c r="R23" s="240" t="e">
        <v>#DIV/0!</v>
      </c>
      <c r="S23" s="240">
        <v>-4.4106308140333311E-2</v>
      </c>
      <c r="T23" s="240">
        <v>-1.4946694745661501E-2</v>
      </c>
      <c r="U23" s="240">
        <v>-4.6550652432011633E-2</v>
      </c>
      <c r="V23" s="240" t="e">
        <v>#DIV/0!</v>
      </c>
      <c r="W23" s="240">
        <v>-3.6219883468491407E-2</v>
      </c>
      <c r="X23" s="240">
        <v>-3.0793728358706866E-2</v>
      </c>
      <c r="Y23" s="240">
        <v>-3.6689815367999493E-2</v>
      </c>
      <c r="Z23" s="240" t="e">
        <v>#DIV/0!</v>
      </c>
      <c r="AA23" s="240">
        <v>4.4141162373968583E-2</v>
      </c>
      <c r="AB23" s="240">
        <v>4.6432225626051392E-2</v>
      </c>
      <c r="AC23" s="240">
        <v>4.3941530508282867E-2</v>
      </c>
      <c r="AD23" s="240" t="e">
        <v>#DIV/0!</v>
      </c>
      <c r="AE23" s="240">
        <v>6.3786397339201134E-2</v>
      </c>
      <c r="AF23" s="240">
        <v>1.1978782315218546E-2</v>
      </c>
      <c r="AG23" s="240">
        <v>6.8311425813387616E-2</v>
      </c>
      <c r="AH23" s="240" t="e">
        <v>#DIV/0!</v>
      </c>
      <c r="AI23" s="240">
        <v>-4.8284620206161082E-2</v>
      </c>
      <c r="AJ23" s="240">
        <v>3.6370661682766188E-3</v>
      </c>
      <c r="AK23" s="240">
        <v>-5.2580479417170159E-2</v>
      </c>
      <c r="AL23" s="240" t="e">
        <v>#DIV/0!</v>
      </c>
      <c r="AM23" s="240">
        <v>1.9007214275994708E-2</v>
      </c>
      <c r="AN23" s="240">
        <v>2.5601692060186837E-2</v>
      </c>
      <c r="AO23" s="240">
        <v>1.8429230000523839E-2</v>
      </c>
      <c r="AP23" s="240" t="e">
        <v>#DIV/0!</v>
      </c>
      <c r="AQ23" s="240">
        <v>5.7650826882024844E-2</v>
      </c>
      <c r="AR23" s="240">
        <v>1.8648031704642385E-2</v>
      </c>
      <c r="AS23" s="240">
        <v>6.1093368657840326E-2</v>
      </c>
      <c r="AT23" s="240" t="e">
        <v>#DIV/0!</v>
      </c>
      <c r="AU23" s="240">
        <v>-2.603348873892555E-2</v>
      </c>
      <c r="AV23" s="240">
        <v>1.7390214628874301E-2</v>
      </c>
      <c r="AW23" s="240">
        <v>-2.9712921713277482E-2</v>
      </c>
      <c r="AX23" s="240" t="e">
        <v>#DIV/0!</v>
      </c>
      <c r="AY23" s="240">
        <v>-8.0936954152520474E-2</v>
      </c>
      <c r="AZ23" s="240">
        <v>-8.1184372828173035E-2</v>
      </c>
      <c r="BA23" s="240">
        <v>-8.0914971817458575E-2</v>
      </c>
      <c r="BB23" s="240" t="e">
        <v>#DIV/0!</v>
      </c>
      <c r="BC23" s="240">
        <v>1.1047522587369428E-3</v>
      </c>
      <c r="BD23" s="240">
        <v>-1.164411204786504E-2</v>
      </c>
      <c r="BE23" s="240">
        <v>2.2371148811238866E-3</v>
      </c>
      <c r="BF23" s="240" t="e">
        <v>#DIV/0!</v>
      </c>
      <c r="BG23" s="240">
        <v>-6.4429557750098024E-2</v>
      </c>
      <c r="BH23" s="240">
        <v>-4.4855001909969619E-2</v>
      </c>
      <c r="BI23" s="240">
        <v>-6.614410246363106E-2</v>
      </c>
      <c r="BJ23" s="240" t="e">
        <v>#DIV/0!</v>
      </c>
      <c r="BK23" s="240">
        <v>2.4727061141956767E-2</v>
      </c>
      <c r="BL23" s="240">
        <v>2.3912917464136145E-2</v>
      </c>
      <c r="BM23" s="240">
        <v>2.4799998057577741E-2</v>
      </c>
      <c r="BN23" s="240" t="e">
        <v>#DIV/0!</v>
      </c>
      <c r="BO23" s="240">
        <v>5.7299032564998721E-2</v>
      </c>
      <c r="BP23" s="240">
        <v>4.6007438181991885E-2</v>
      </c>
      <c r="BQ23" s="240">
        <v>5.8309740124864028E-2</v>
      </c>
      <c r="BR23" s="240" t="e">
        <v>#DIV/0!</v>
      </c>
      <c r="BS23" s="240">
        <v>2.7456598323887721E-2</v>
      </c>
      <c r="BT23" s="240">
        <v>7.9370347918385192E-3</v>
      </c>
      <c r="BU23" s="240">
        <v>2.918347898969486E-2</v>
      </c>
      <c r="BV23" s="240" t="e">
        <v>#DIV/0!</v>
      </c>
      <c r="BW23" s="240">
        <v>4.2219280791954469E-4</v>
      </c>
      <c r="BX23" s="240">
        <v>1.7349086260461014E-2</v>
      </c>
      <c r="BY23" s="240">
        <v>-1.0444017937364821E-3</v>
      </c>
      <c r="BZ23" s="240" t="e">
        <v>#DIV/0!</v>
      </c>
      <c r="CA23" s="240">
        <v>-1</v>
      </c>
      <c r="CB23" s="240">
        <v>-1</v>
      </c>
      <c r="CC23" s="240">
        <v>-1</v>
      </c>
      <c r="CD23" s="240" t="e">
        <v>#DIV/0!</v>
      </c>
      <c r="CE23" s="240" t="e">
        <v>#DIV/0!</v>
      </c>
      <c r="CF23" s="240" t="e">
        <v>#DIV/0!</v>
      </c>
      <c r="CG23" s="240" t="e">
        <v>#DIV/0!</v>
      </c>
      <c r="CH23" s="240" t="e">
        <v>#DIV/0!</v>
      </c>
      <c r="CI23" s="240" t="e">
        <v>#DIV/0!</v>
      </c>
      <c r="CJ23" s="240" t="e">
        <v>#DIV/0!</v>
      </c>
      <c r="CK23" s="240" t="e">
        <v>#DIV/0!</v>
      </c>
      <c r="CL23" s="240" t="e">
        <v>#DIV/0!</v>
      </c>
      <c r="CM23" s="240" t="e">
        <v>#DIV/0!</v>
      </c>
      <c r="CN23" s="240" t="e">
        <v>#DIV/0!</v>
      </c>
      <c r="CO23" s="240" t="e">
        <v>#DIV/0!</v>
      </c>
      <c r="CP23" s="240" t="e">
        <v>#DIV/0!</v>
      </c>
      <c r="CQ23" s="240" t="e">
        <v>#DIV/0!</v>
      </c>
      <c r="CR23" s="240" t="e">
        <v>#DIV/0!</v>
      </c>
      <c r="CS23" s="240" t="e">
        <v>#DIV/0!</v>
      </c>
      <c r="CT23" s="240" t="e">
        <v>#DIV/0!</v>
      </c>
      <c r="CU23" s="240" t="e">
        <v>#DIV/0!</v>
      </c>
      <c r="CV23" s="240" t="e">
        <v>#DIV/0!</v>
      </c>
      <c r="CW23" s="240" t="e">
        <v>#DIV/0!</v>
      </c>
      <c r="CX23" s="240" t="e">
        <v>#DIV/0!</v>
      </c>
      <c r="CY23" s="240" t="e">
        <v>#DIV/0!</v>
      </c>
      <c r="CZ23" s="240" t="e">
        <v>#DIV/0!</v>
      </c>
      <c r="DA23" s="240" t="e">
        <v>#DIV/0!</v>
      </c>
      <c r="DB23" s="240" t="e">
        <v>#DIV/0!</v>
      </c>
      <c r="DC23" s="240" t="e">
        <v>#DIV/0!</v>
      </c>
      <c r="DD23" s="240" t="e">
        <v>#DIV/0!</v>
      </c>
      <c r="DE23" s="240" t="e">
        <v>#DIV/0!</v>
      </c>
      <c r="DF23" s="240" t="e">
        <v>#DIV/0!</v>
      </c>
      <c r="DG23" s="240" t="e">
        <v>#DIV/0!</v>
      </c>
      <c r="DH23" s="240" t="e">
        <v>#DIV/0!</v>
      </c>
      <c r="DI23" s="240" t="e">
        <v>#DIV/0!</v>
      </c>
      <c r="DJ23" s="240" t="e">
        <v>#DIV/0!</v>
      </c>
      <c r="DK23" s="240">
        <v>-1</v>
      </c>
      <c r="DL23" s="240">
        <v>-1</v>
      </c>
      <c r="DM23" s="240">
        <v>-1</v>
      </c>
      <c r="DN23" s="240" t="e">
        <v>#DIV/0!</v>
      </c>
      <c r="DO23" s="240" t="e">
        <v>#DIV/0!</v>
      </c>
      <c r="DP23" s="240" t="e">
        <v>#DIV/0!</v>
      </c>
      <c r="DQ23" s="240" t="e">
        <v>#DIV/0!</v>
      </c>
      <c r="DR23" s="240" t="e">
        <v>#DIV/0!</v>
      </c>
      <c r="DS23" s="240" t="e">
        <v>#DIV/0!</v>
      </c>
      <c r="DT23" s="240" t="e">
        <v>#DIV/0!</v>
      </c>
      <c r="DU23" s="240" t="e">
        <v>#DIV/0!</v>
      </c>
    </row>
    <row r="24" spans="1:125" x14ac:dyDescent="0.3">
      <c r="A24" s="241" t="s">
        <v>246</v>
      </c>
      <c r="B24" s="242"/>
      <c r="C24" s="242"/>
      <c r="D24" s="242"/>
      <c r="E24" s="242"/>
      <c r="F24" s="242" t="e">
        <v>#DIV/0!</v>
      </c>
      <c r="G24" s="242">
        <v>-1.5458052894333808E-2</v>
      </c>
      <c r="H24" s="242">
        <v>-3.33376296997435E-2</v>
      </c>
      <c r="I24" s="242">
        <v>-1.3897391981093877E-2</v>
      </c>
      <c r="J24" s="242" t="e">
        <v>#DIV/0!</v>
      </c>
      <c r="K24" s="242">
        <v>-4.0822722340300129E-3</v>
      </c>
      <c r="L24" s="242">
        <v>-1.5338800561717747E-2</v>
      </c>
      <c r="M24" s="242">
        <v>-3.1190899353248096E-3</v>
      </c>
      <c r="N24" s="242" t="e">
        <v>#DIV/0!</v>
      </c>
      <c r="O24" s="242">
        <v>-5.1504292159014415E-3</v>
      </c>
      <c r="P24" s="242">
        <v>-1.2658504504530451E-2</v>
      </c>
      <c r="Q24" s="242">
        <v>-4.5158641081286411E-3</v>
      </c>
      <c r="R24" s="242" t="e">
        <v>#DIV/0!</v>
      </c>
      <c r="S24" s="242">
        <v>-4.4106308140333311E-2</v>
      </c>
      <c r="T24" s="242">
        <v>-1.4946694745661501E-2</v>
      </c>
      <c r="U24" s="242">
        <v>-4.6550652432011633E-2</v>
      </c>
      <c r="V24" s="242" t="e">
        <v>#DIV/0!</v>
      </c>
      <c r="W24" s="242">
        <v>-3.6219883468491407E-2</v>
      </c>
      <c r="X24" s="242">
        <v>-3.0793728358706866E-2</v>
      </c>
      <c r="Y24" s="242">
        <v>-3.6689815367999493E-2</v>
      </c>
      <c r="Z24" s="242" t="e">
        <v>#DIV/0!</v>
      </c>
      <c r="AA24" s="242">
        <v>4.4141162373968583E-2</v>
      </c>
      <c r="AB24" s="242">
        <v>4.6432225626051392E-2</v>
      </c>
      <c r="AC24" s="242">
        <v>4.3941530508282867E-2</v>
      </c>
      <c r="AD24" s="242" t="e">
        <v>#DIV/0!</v>
      </c>
      <c r="AE24" s="242">
        <v>6.3786397339201134E-2</v>
      </c>
      <c r="AF24" s="242">
        <v>1.1978782315218546E-2</v>
      </c>
      <c r="AG24" s="242">
        <v>6.8311425813387616E-2</v>
      </c>
      <c r="AH24" s="242" t="e">
        <v>#DIV/0!</v>
      </c>
      <c r="AI24" s="242">
        <v>-4.8284620206161082E-2</v>
      </c>
      <c r="AJ24" s="242">
        <v>3.6370661682766188E-3</v>
      </c>
      <c r="AK24" s="242">
        <v>-5.2580479417170159E-2</v>
      </c>
      <c r="AL24" s="242" t="e">
        <v>#DIV/0!</v>
      </c>
      <c r="AM24" s="242">
        <v>1.9007214275994708E-2</v>
      </c>
      <c r="AN24" s="242">
        <v>2.5601692060186837E-2</v>
      </c>
      <c r="AO24" s="242">
        <v>1.8429230000523839E-2</v>
      </c>
      <c r="AP24" s="242" t="e">
        <v>#DIV/0!</v>
      </c>
      <c r="AQ24" s="242">
        <v>5.7650826882024844E-2</v>
      </c>
      <c r="AR24" s="242">
        <v>1.8648031704642385E-2</v>
      </c>
      <c r="AS24" s="242">
        <v>6.1093368657840326E-2</v>
      </c>
      <c r="AT24" s="242" t="e">
        <v>#DIV/0!</v>
      </c>
      <c r="AU24" s="242">
        <v>-2.603348873892555E-2</v>
      </c>
      <c r="AV24" s="242">
        <v>1.7390214628874301E-2</v>
      </c>
      <c r="AW24" s="242">
        <v>-2.9712921713277482E-2</v>
      </c>
      <c r="AX24" s="242" t="e">
        <v>#DIV/0!</v>
      </c>
      <c r="AY24" s="242">
        <v>-8.0936954152520474E-2</v>
      </c>
      <c r="AZ24" s="242">
        <v>-8.1184372828173035E-2</v>
      </c>
      <c r="BA24" s="242">
        <v>-8.0914971817458575E-2</v>
      </c>
      <c r="BB24" s="242" t="e">
        <v>#DIV/0!</v>
      </c>
      <c r="BC24" s="242">
        <v>1.1047522587369428E-3</v>
      </c>
      <c r="BD24" s="242">
        <v>-1.164411204786504E-2</v>
      </c>
      <c r="BE24" s="242">
        <v>2.2371148811238866E-3</v>
      </c>
      <c r="BF24" s="242" t="e">
        <v>#DIV/0!</v>
      </c>
      <c r="BG24" s="242">
        <v>-6.4429557750098024E-2</v>
      </c>
      <c r="BH24" s="242">
        <v>-4.4855001909969619E-2</v>
      </c>
      <c r="BI24" s="242">
        <v>-6.614410246363106E-2</v>
      </c>
      <c r="BJ24" s="242" t="e">
        <v>#DIV/0!</v>
      </c>
      <c r="BK24" s="242">
        <v>2.4727061141956767E-2</v>
      </c>
      <c r="BL24" s="242">
        <v>2.3912917464136145E-2</v>
      </c>
      <c r="BM24" s="242">
        <v>2.4799998057577741E-2</v>
      </c>
      <c r="BN24" s="242" t="e">
        <v>#DIV/0!</v>
      </c>
      <c r="BO24" s="242">
        <v>5.7299032564998721E-2</v>
      </c>
      <c r="BP24" s="242">
        <v>4.6007438181991885E-2</v>
      </c>
      <c r="BQ24" s="242">
        <v>5.8309740124864028E-2</v>
      </c>
      <c r="BR24" s="242" t="e">
        <v>#DIV/0!</v>
      </c>
      <c r="BS24" s="242">
        <v>2.7456598323887721E-2</v>
      </c>
      <c r="BT24" s="242">
        <v>7.9370347918385192E-3</v>
      </c>
      <c r="BU24" s="242">
        <v>2.918347898969486E-2</v>
      </c>
      <c r="BV24" s="242" t="e">
        <v>#DIV/0!</v>
      </c>
      <c r="BW24" s="242">
        <v>4.2219280791954469E-4</v>
      </c>
      <c r="BX24" s="242">
        <v>1.7349086260461014E-2</v>
      </c>
      <c r="BY24" s="242">
        <v>-1.0444017937364821E-3</v>
      </c>
      <c r="BZ24" s="242" t="e">
        <v>#DIV/0!</v>
      </c>
      <c r="CA24" s="242">
        <v>-1</v>
      </c>
      <c r="CB24" s="242">
        <v>-1</v>
      </c>
      <c r="CC24" s="242">
        <v>-1</v>
      </c>
      <c r="CD24" s="242" t="e">
        <v>#DIV/0!</v>
      </c>
      <c r="CE24" s="242" t="e">
        <v>#DIV/0!</v>
      </c>
      <c r="CF24" s="242" t="e">
        <v>#DIV/0!</v>
      </c>
      <c r="CG24" s="242" t="e">
        <v>#DIV/0!</v>
      </c>
      <c r="CH24" s="242" t="e">
        <v>#DIV/0!</v>
      </c>
      <c r="CI24" s="242" t="e">
        <v>#DIV/0!</v>
      </c>
      <c r="CJ24" s="242" t="e">
        <v>#DIV/0!</v>
      </c>
      <c r="CK24" s="242" t="e">
        <v>#DIV/0!</v>
      </c>
      <c r="CL24" s="242" t="e">
        <v>#DIV/0!</v>
      </c>
      <c r="CM24" s="242" t="e">
        <v>#DIV/0!</v>
      </c>
      <c r="CN24" s="242" t="e">
        <v>#DIV/0!</v>
      </c>
      <c r="CO24" s="242" t="e">
        <v>#DIV/0!</v>
      </c>
      <c r="CP24" s="242" t="e">
        <v>#DIV/0!</v>
      </c>
      <c r="CQ24" s="242" t="e">
        <v>#DIV/0!</v>
      </c>
      <c r="CR24" s="242" t="e">
        <v>#DIV/0!</v>
      </c>
      <c r="CS24" s="242" t="e">
        <v>#DIV/0!</v>
      </c>
      <c r="CT24" s="242" t="e">
        <v>#DIV/0!</v>
      </c>
      <c r="CU24" s="242" t="e">
        <v>#DIV/0!</v>
      </c>
      <c r="CV24" s="242" t="e">
        <v>#DIV/0!</v>
      </c>
      <c r="CW24" s="242" t="e">
        <v>#DIV/0!</v>
      </c>
      <c r="CX24" s="242" t="e">
        <v>#DIV/0!</v>
      </c>
      <c r="CY24" s="242" t="e">
        <v>#DIV/0!</v>
      </c>
      <c r="CZ24" s="242" t="e">
        <v>#DIV/0!</v>
      </c>
      <c r="DA24" s="242" t="e">
        <v>#DIV/0!</v>
      </c>
      <c r="DB24" s="242" t="e">
        <v>#DIV/0!</v>
      </c>
      <c r="DC24" s="242" t="e">
        <v>#DIV/0!</v>
      </c>
      <c r="DD24" s="242" t="e">
        <v>#DIV/0!</v>
      </c>
      <c r="DE24" s="242" t="e">
        <v>#DIV/0!</v>
      </c>
      <c r="DF24" s="242" t="e">
        <v>#DIV/0!</v>
      </c>
      <c r="DG24" s="242" t="e">
        <v>#DIV/0!</v>
      </c>
      <c r="DH24" s="242" t="e">
        <v>#DIV/0!</v>
      </c>
      <c r="DI24" s="242" t="e">
        <v>#DIV/0!</v>
      </c>
      <c r="DJ24" s="242" t="e">
        <v>#DIV/0!</v>
      </c>
      <c r="DK24" s="242">
        <v>-1</v>
      </c>
      <c r="DL24" s="242">
        <v>-1</v>
      </c>
      <c r="DM24" s="242">
        <v>-1</v>
      </c>
      <c r="DN24" s="242" t="e">
        <v>#DIV/0!</v>
      </c>
      <c r="DO24" s="242" t="e">
        <v>#DIV/0!</v>
      </c>
      <c r="DP24" s="242" t="e">
        <v>#DIV/0!</v>
      </c>
      <c r="DQ24" s="242" t="e">
        <v>#DIV/0!</v>
      </c>
      <c r="DR24" s="242" t="e">
        <v>#DIV/0!</v>
      </c>
      <c r="DS24" s="242" t="e">
        <v>#DIV/0!</v>
      </c>
      <c r="DT24" s="242" t="e">
        <v>#DIV/0!</v>
      </c>
      <c r="DU24" s="242" t="e">
        <v>#DIV/0!</v>
      </c>
    </row>
    <row r="25" spans="1:125" x14ac:dyDescent="0.3">
      <c r="A25" s="243" t="s">
        <v>247</v>
      </c>
      <c r="B25" s="244"/>
      <c r="C25" s="245"/>
      <c r="D25" s="245"/>
      <c r="E25" s="245"/>
      <c r="F25" s="246" t="e">
        <v>#DIV/0!</v>
      </c>
      <c r="G25" s="246">
        <v>0.98454194710566278</v>
      </c>
      <c r="H25" s="246">
        <v>0.96666237030025648</v>
      </c>
      <c r="I25" s="246">
        <v>0.98610260801889638</v>
      </c>
      <c r="J25" s="246" t="e">
        <v>#DIV/0!</v>
      </c>
      <c r="K25" s="246">
        <v>0.49408014795645533</v>
      </c>
      <c r="L25" s="246">
        <v>0.48398491950928213</v>
      </c>
      <c r="M25" s="246">
        <v>0.49495270855093959</v>
      </c>
      <c r="N25" s="246" t="e">
        <v>#DIV/0!</v>
      </c>
      <c r="O25" s="246">
        <v>0.32898865820533529</v>
      </c>
      <c r="P25" s="246">
        <v>0.32201027648149089</v>
      </c>
      <c r="Q25" s="246">
        <v>0.32958739534761888</v>
      </c>
      <c r="R25" s="246" t="e">
        <v>#DIV/0!</v>
      </c>
      <c r="S25" s="246">
        <v>0.2366296966721497</v>
      </c>
      <c r="T25" s="246">
        <v>0.23993556844215408</v>
      </c>
      <c r="U25" s="246">
        <v>0.23634767309046673</v>
      </c>
      <c r="V25" s="246" t="e">
        <v>#DIV/0!</v>
      </c>
      <c r="W25" s="246">
        <v>0.18441979619866969</v>
      </c>
      <c r="X25" s="246">
        <v>0.18754769493073542</v>
      </c>
      <c r="Y25" s="246">
        <v>0.18415218110371867</v>
      </c>
      <c r="Z25" s="246" t="e">
        <v>#DIV/0!</v>
      </c>
      <c r="AA25" s="246">
        <v>0.16257774564868174</v>
      </c>
      <c r="AB25" s="246">
        <v>0.16526153236216001</v>
      </c>
      <c r="AC25" s="246">
        <v>0.16234746923209631</v>
      </c>
      <c r="AD25" s="246" t="e">
        <v>#DIV/0!</v>
      </c>
      <c r="AE25" s="246">
        <v>0.14876251930544082</v>
      </c>
      <c r="AF25" s="246">
        <v>0.14352242791743222</v>
      </c>
      <c r="AG25" s="246">
        <v>0.14921326102866547</v>
      </c>
      <c r="AH25" s="246" t="e">
        <v>#DIV/0!</v>
      </c>
      <c r="AI25" s="246">
        <v>0.12324529672631415</v>
      </c>
      <c r="AJ25" s="246">
        <v>0.12596554730171117</v>
      </c>
      <c r="AK25" s="246">
        <v>0.12301246515536872</v>
      </c>
      <c r="AL25" s="246" t="e">
        <v>#DIV/0!</v>
      </c>
      <c r="AM25" s="246">
        <v>0.11180803236454553</v>
      </c>
      <c r="AN25" s="246">
        <v>0.11473750574652732</v>
      </c>
      <c r="AO25" s="246">
        <v>0.11155663365795088</v>
      </c>
      <c r="AP25" s="246" t="e">
        <v>#DIV/0!</v>
      </c>
      <c r="AQ25" s="246">
        <v>0.10636175890087513</v>
      </c>
      <c r="AR25" s="246">
        <v>0.10484722527850064</v>
      </c>
      <c r="AS25" s="246">
        <v>0.10649210361392111</v>
      </c>
      <c r="AT25" s="246" t="e">
        <v>#DIV/0!</v>
      </c>
      <c r="AU25" s="246">
        <v>9.3633741780077662E-2</v>
      </c>
      <c r="AV25" s="246">
        <v>9.6547774740936149E-2</v>
      </c>
      <c r="AW25" s="246">
        <v>9.3383325320333582E-2</v>
      </c>
      <c r="AX25" s="246" t="e">
        <v>#DIV/0!</v>
      </c>
      <c r="AY25" s="246">
        <v>7.8687506270995924E-2</v>
      </c>
      <c r="AZ25" s="246">
        <v>8.0898987024614122E-2</v>
      </c>
      <c r="BA25" s="246">
        <v>7.8496913384574193E-2</v>
      </c>
      <c r="BB25" s="246" t="e">
        <v>#DIV/0!</v>
      </c>
      <c r="BC25" s="246">
        <v>7.302804196147801E-2</v>
      </c>
      <c r="BD25" s="246">
        <v>7.3972675629234541E-2</v>
      </c>
      <c r="BE25" s="246">
        <v>7.2946448915419321E-2</v>
      </c>
      <c r="BF25" s="246" t="e">
        <v>#DIV/0!</v>
      </c>
      <c r="BG25" s="246">
        <v>6.3672965516963387E-2</v>
      </c>
      <c r="BH25" s="246">
        <v>6.5788108697646036E-2</v>
      </c>
      <c r="BI25" s="246">
        <v>6.3490094582864379E-2</v>
      </c>
      <c r="BJ25" s="246" t="e">
        <v>#DIV/0!</v>
      </c>
      <c r="BK25" s="246">
        <v>6.134160869330859E-2</v>
      </c>
      <c r="BL25" s="246">
        <v>6.3203270670158601E-2</v>
      </c>
      <c r="BM25" s="246">
        <v>6.1180305427028243E-2</v>
      </c>
      <c r="BN25" s="246" t="e">
        <v>#DIV/0!</v>
      </c>
      <c r="BO25" s="246">
        <v>6.1107962786142681E-2</v>
      </c>
      <c r="BP25" s="246">
        <v>6.2181045771944027E-2</v>
      </c>
      <c r="BQ25" s="246">
        <v>6.1014808516622956E-2</v>
      </c>
      <c r="BR25" s="246" t="e">
        <v>#DIV/0!</v>
      </c>
      <c r="BS25" s="246">
        <v>5.917002018332905E-2</v>
      </c>
      <c r="BT25" s="246">
        <v>5.9005551967905162E-2</v>
      </c>
      <c r="BU25" s="246">
        <v>5.9184313352629726E-2</v>
      </c>
      <c r="BV25" s="246" t="e">
        <v>#DIV/0!</v>
      </c>
      <c r="BW25" s="246">
        <v>5.5888101260696522E-2</v>
      </c>
      <c r="BX25" s="246">
        <v>5.6684541707361799E-2</v>
      </c>
      <c r="BY25" s="246">
        <v>5.5818897999399167E-2</v>
      </c>
      <c r="BZ25" s="246" t="e">
        <v>#DIV/0!</v>
      </c>
      <c r="CA25" s="246">
        <v>-1</v>
      </c>
      <c r="CB25" s="246">
        <v>-1</v>
      </c>
      <c r="CC25" s="246">
        <v>-1</v>
      </c>
      <c r="CD25" s="246" t="e">
        <v>#DIV/0!</v>
      </c>
      <c r="CE25" s="246" t="e">
        <v>#DIV/0!</v>
      </c>
      <c r="CF25" s="246" t="e">
        <v>#DIV/0!</v>
      </c>
      <c r="CG25" s="246" t="e">
        <v>#DIV/0!</v>
      </c>
      <c r="CH25" s="246" t="e">
        <v>#DIV/0!</v>
      </c>
      <c r="CI25" s="246" t="e">
        <v>#DIV/0!</v>
      </c>
      <c r="CJ25" s="246" t="e">
        <v>#DIV/0!</v>
      </c>
      <c r="CK25" s="246" t="e">
        <v>#DIV/0!</v>
      </c>
      <c r="CL25" s="246" t="e">
        <v>#DIV/0!</v>
      </c>
      <c r="CM25" s="246" t="e">
        <v>#DIV/0!</v>
      </c>
      <c r="CN25" s="246" t="e">
        <v>#DIV/0!</v>
      </c>
      <c r="CO25" s="246" t="e">
        <v>#DIV/0!</v>
      </c>
      <c r="CP25" s="246" t="e">
        <v>#DIV/0!</v>
      </c>
      <c r="CQ25" s="246" t="e">
        <v>#DIV/0!</v>
      </c>
      <c r="CR25" s="246" t="e">
        <v>#DIV/0!</v>
      </c>
      <c r="CS25" s="246" t="e">
        <v>#DIV/0!</v>
      </c>
      <c r="CT25" s="246" t="e">
        <v>#DIV/0!</v>
      </c>
      <c r="CU25" s="246" t="e">
        <v>#DIV/0!</v>
      </c>
      <c r="CV25" s="246" t="e">
        <v>#DIV/0!</v>
      </c>
      <c r="CW25" s="246" t="e">
        <v>#DIV/0!</v>
      </c>
      <c r="CX25" s="246" t="e">
        <v>#DIV/0!</v>
      </c>
      <c r="CY25" s="246" t="e">
        <v>#DIV/0!</v>
      </c>
      <c r="CZ25" s="246" t="e">
        <v>#DIV/0!</v>
      </c>
      <c r="DA25" s="246" t="e">
        <v>#DIV/0!</v>
      </c>
      <c r="DB25" s="246" t="e">
        <v>#DIV/0!</v>
      </c>
      <c r="DC25" s="246" t="e">
        <v>#DIV/0!</v>
      </c>
      <c r="DD25" s="246" t="e">
        <v>#DIV/0!</v>
      </c>
      <c r="DE25" s="246" t="e">
        <v>#DIV/0!</v>
      </c>
      <c r="DF25" s="246" t="e">
        <v>#DIV/0!</v>
      </c>
      <c r="DG25" s="246" t="e">
        <v>#DIV/0!</v>
      </c>
      <c r="DH25" s="246" t="e">
        <v>#DIV/0!</v>
      </c>
      <c r="DI25" s="246" t="e">
        <v>#DIV/0!</v>
      </c>
      <c r="DJ25" s="246" t="e">
        <v>#DIV/0!</v>
      </c>
      <c r="DK25" s="246" t="e">
        <v>#DIV/0!</v>
      </c>
      <c r="DL25" s="246" t="e">
        <v>#DIV/0!</v>
      </c>
      <c r="DM25" s="246" t="e">
        <v>#DIV/0!</v>
      </c>
      <c r="DN25" s="246" t="e">
        <v>#DIV/0!</v>
      </c>
      <c r="DO25" s="246" t="e">
        <v>#DIV/0!</v>
      </c>
      <c r="DP25" s="246" t="e">
        <v>#DIV/0!</v>
      </c>
      <c r="DQ25" s="246" t="e">
        <v>#DIV/0!</v>
      </c>
      <c r="DR25" s="246" t="e">
        <v>#DIV/0!</v>
      </c>
      <c r="DS25" s="246" t="e">
        <v>#DIV/0!</v>
      </c>
      <c r="DT25" s="246" t="e">
        <v>#DIV/0!</v>
      </c>
      <c r="DU25" s="246" t="e">
        <v>#DIV/0!</v>
      </c>
    </row>
    <row r="26" spans="1:125" x14ac:dyDescent="0.3">
      <c r="A26" s="247" t="s">
        <v>248</v>
      </c>
      <c r="B26" s="248"/>
      <c r="C26" s="249"/>
      <c r="D26" s="249"/>
      <c r="E26" s="249"/>
      <c r="F26" s="250" t="e">
        <v>#DIV/0!</v>
      </c>
      <c r="G26" s="250">
        <v>0.98454194710566278</v>
      </c>
      <c r="H26" s="250">
        <v>0.96666237030025648</v>
      </c>
      <c r="I26" s="250">
        <v>0.98610260801889638</v>
      </c>
      <c r="J26" s="250" t="e">
        <v>#DIV/0!</v>
      </c>
      <c r="K26" s="250">
        <v>0.49408014795645533</v>
      </c>
      <c r="L26" s="250">
        <v>0.48398491950928213</v>
      </c>
      <c r="M26" s="250">
        <v>0.49495270855093959</v>
      </c>
      <c r="N26" s="250" t="e">
        <v>#DIV/0!</v>
      </c>
      <c r="O26" s="250">
        <v>0.32898865820533529</v>
      </c>
      <c r="P26" s="250">
        <v>0.32201027648149089</v>
      </c>
      <c r="Q26" s="250">
        <v>0.32958739534761888</v>
      </c>
      <c r="R26" s="250" t="e">
        <v>#DIV/0!</v>
      </c>
      <c r="S26" s="250">
        <v>0.2366296966721497</v>
      </c>
      <c r="T26" s="250">
        <v>0.23993556844215408</v>
      </c>
      <c r="U26" s="250">
        <v>0.23634767309046673</v>
      </c>
      <c r="V26" s="250" t="e">
        <v>#DIV/0!</v>
      </c>
      <c r="W26" s="250">
        <v>0.18441979619866969</v>
      </c>
      <c r="X26" s="250">
        <v>0.18754769493073542</v>
      </c>
      <c r="Y26" s="250">
        <v>0.18415218110371867</v>
      </c>
      <c r="Z26" s="250" t="e">
        <v>#DIV/0!</v>
      </c>
      <c r="AA26" s="250">
        <v>0.16257774564868174</v>
      </c>
      <c r="AB26" s="250">
        <v>0.16526153236216001</v>
      </c>
      <c r="AC26" s="250">
        <v>0.16234746923209631</v>
      </c>
      <c r="AD26" s="250" t="e">
        <v>#DIV/0!</v>
      </c>
      <c r="AE26" s="250">
        <v>0.14876251930544082</v>
      </c>
      <c r="AF26" s="250">
        <v>0.14352242791743222</v>
      </c>
      <c r="AG26" s="250">
        <v>0.14921326102866547</v>
      </c>
      <c r="AH26" s="250" t="e">
        <v>#DIV/0!</v>
      </c>
      <c r="AI26" s="250">
        <v>0.12324529672631415</v>
      </c>
      <c r="AJ26" s="250">
        <v>0.12596554730171117</v>
      </c>
      <c r="AK26" s="250">
        <v>0.12301246515536872</v>
      </c>
      <c r="AL26" s="250" t="e">
        <v>#DIV/0!</v>
      </c>
      <c r="AM26" s="250">
        <v>0.11180803236454553</v>
      </c>
      <c r="AN26" s="250">
        <v>0.11473750574652732</v>
      </c>
      <c r="AO26" s="250">
        <v>0.11155663365795088</v>
      </c>
      <c r="AP26" s="250" t="e">
        <v>#DIV/0!</v>
      </c>
      <c r="AQ26" s="250">
        <v>0.10636175890087513</v>
      </c>
      <c r="AR26" s="250">
        <v>0.10484722527850064</v>
      </c>
      <c r="AS26" s="250">
        <v>0.10649210361392111</v>
      </c>
      <c r="AT26" s="250" t="e">
        <v>#DIV/0!</v>
      </c>
      <c r="AU26" s="250">
        <v>9.3633741780077662E-2</v>
      </c>
      <c r="AV26" s="250">
        <v>9.6547774740936149E-2</v>
      </c>
      <c r="AW26" s="250">
        <v>9.3383325320333582E-2</v>
      </c>
      <c r="AX26" s="250" t="e">
        <v>#DIV/0!</v>
      </c>
      <c r="AY26" s="250">
        <v>7.8687506270995924E-2</v>
      </c>
      <c r="AZ26" s="250">
        <v>8.0898987024614122E-2</v>
      </c>
      <c r="BA26" s="250">
        <v>7.8496913384574193E-2</v>
      </c>
      <c r="BB26" s="250" t="e">
        <v>#DIV/0!</v>
      </c>
      <c r="BC26" s="250">
        <v>7.302804196147801E-2</v>
      </c>
      <c r="BD26" s="250">
        <v>7.3972675629234541E-2</v>
      </c>
      <c r="BE26" s="250">
        <v>7.2946448915419321E-2</v>
      </c>
      <c r="BF26" s="250" t="e">
        <v>#DIV/0!</v>
      </c>
      <c r="BG26" s="250">
        <v>6.3672965516963387E-2</v>
      </c>
      <c r="BH26" s="250">
        <v>6.5788108697646036E-2</v>
      </c>
      <c r="BI26" s="250">
        <v>6.3490094582864379E-2</v>
      </c>
      <c r="BJ26" s="250" t="e">
        <v>#DIV/0!</v>
      </c>
      <c r="BK26" s="250">
        <v>6.134160869330859E-2</v>
      </c>
      <c r="BL26" s="250">
        <v>6.3203270670158601E-2</v>
      </c>
      <c r="BM26" s="250">
        <v>6.1180305427028243E-2</v>
      </c>
      <c r="BN26" s="250" t="e">
        <v>#DIV/0!</v>
      </c>
      <c r="BO26" s="250">
        <v>6.1107962786142681E-2</v>
      </c>
      <c r="BP26" s="250">
        <v>6.2181045771944027E-2</v>
      </c>
      <c r="BQ26" s="250">
        <v>6.1014808516622956E-2</v>
      </c>
      <c r="BR26" s="250" t="e">
        <v>#DIV/0!</v>
      </c>
      <c r="BS26" s="250">
        <v>5.917002018332905E-2</v>
      </c>
      <c r="BT26" s="250">
        <v>5.9005551967905162E-2</v>
      </c>
      <c r="BU26" s="250">
        <v>5.9184313352629726E-2</v>
      </c>
      <c r="BV26" s="250" t="e">
        <v>#DIV/0!</v>
      </c>
      <c r="BW26" s="250">
        <v>5.5888101260696522E-2</v>
      </c>
      <c r="BX26" s="250">
        <v>5.6684541707361799E-2</v>
      </c>
      <c r="BY26" s="250">
        <v>5.5818897999399167E-2</v>
      </c>
      <c r="BZ26" s="250" t="e">
        <v>#DIV/0!</v>
      </c>
      <c r="CA26" s="250">
        <v>-1</v>
      </c>
      <c r="CB26" s="250">
        <v>-1</v>
      </c>
      <c r="CC26" s="250">
        <v>-1</v>
      </c>
      <c r="CD26" s="250" t="e">
        <v>#DIV/0!</v>
      </c>
      <c r="CE26" s="250" t="e">
        <v>#DIV/0!</v>
      </c>
      <c r="CF26" s="250" t="e">
        <v>#DIV/0!</v>
      </c>
      <c r="CG26" s="250" t="e">
        <v>#DIV/0!</v>
      </c>
      <c r="CH26" s="250" t="e">
        <v>#DIV/0!</v>
      </c>
      <c r="CI26" s="250" t="e">
        <v>#DIV/0!</v>
      </c>
      <c r="CJ26" s="250" t="e">
        <v>#DIV/0!</v>
      </c>
      <c r="CK26" s="250" t="e">
        <v>#DIV/0!</v>
      </c>
      <c r="CL26" s="250" t="e">
        <v>#DIV/0!</v>
      </c>
      <c r="CM26" s="250" t="e">
        <v>#DIV/0!</v>
      </c>
      <c r="CN26" s="250" t="e">
        <v>#DIV/0!</v>
      </c>
      <c r="CO26" s="250" t="e">
        <v>#DIV/0!</v>
      </c>
      <c r="CP26" s="250" t="e">
        <v>#DIV/0!</v>
      </c>
      <c r="CQ26" s="250" t="e">
        <v>#DIV/0!</v>
      </c>
      <c r="CR26" s="250" t="e">
        <v>#DIV/0!</v>
      </c>
      <c r="CS26" s="250" t="e">
        <v>#DIV/0!</v>
      </c>
      <c r="CT26" s="250" t="e">
        <v>#DIV/0!</v>
      </c>
      <c r="CU26" s="250" t="e">
        <v>#DIV/0!</v>
      </c>
      <c r="CV26" s="250" t="e">
        <v>#DIV/0!</v>
      </c>
      <c r="CW26" s="250" t="e">
        <v>#DIV/0!</v>
      </c>
      <c r="CX26" s="250" t="e">
        <v>#DIV/0!</v>
      </c>
      <c r="CY26" s="250" t="e">
        <v>#DIV/0!</v>
      </c>
      <c r="CZ26" s="250" t="e">
        <v>#DIV/0!</v>
      </c>
      <c r="DA26" s="250" t="e">
        <v>#DIV/0!</v>
      </c>
      <c r="DB26" s="250" t="e">
        <v>#DIV/0!</v>
      </c>
      <c r="DC26" s="250" t="e">
        <v>#DIV/0!</v>
      </c>
      <c r="DD26" s="250" t="e">
        <v>#DIV/0!</v>
      </c>
      <c r="DE26" s="250" t="e">
        <v>#DIV/0!</v>
      </c>
      <c r="DF26" s="250" t="e">
        <v>#DIV/0!</v>
      </c>
      <c r="DG26" s="250" t="e">
        <v>#DIV/0!</v>
      </c>
      <c r="DH26" s="250" t="e">
        <v>#DIV/0!</v>
      </c>
      <c r="DI26" s="250" t="e">
        <v>#DIV/0!</v>
      </c>
      <c r="DJ26" s="250" t="e">
        <v>#DIV/0!</v>
      </c>
      <c r="DK26" s="250" t="e">
        <v>#DIV/0!</v>
      </c>
      <c r="DL26" s="250" t="e">
        <v>#DIV/0!</v>
      </c>
      <c r="DM26" s="250" t="e">
        <v>#DIV/0!</v>
      </c>
      <c r="DN26" s="250" t="e">
        <v>#DIV/0!</v>
      </c>
      <c r="DO26" s="250" t="e">
        <v>#DIV/0!</v>
      </c>
      <c r="DP26" s="250" t="e">
        <v>#DIV/0!</v>
      </c>
      <c r="DQ26" s="250" t="e">
        <v>#DIV/0!</v>
      </c>
      <c r="DR26" s="250" t="e">
        <v>#DIV/0!</v>
      </c>
      <c r="DS26" s="250" t="e">
        <v>#DIV/0!</v>
      </c>
      <c r="DT26" s="250" t="e">
        <v>#DIV/0!</v>
      </c>
      <c r="DU26" s="250" t="e">
        <v>#DIV/0!</v>
      </c>
    </row>
    <row r="27" spans="1:125" x14ac:dyDescent="0.3">
      <c r="A27" s="47"/>
    </row>
    <row r="28" spans="1:125" x14ac:dyDescent="0.3">
      <c r="A28" s="47"/>
    </row>
    <row r="29" spans="1:125" x14ac:dyDescent="0.3">
      <c r="A29" s="47"/>
    </row>
    <row r="30" spans="1:125" x14ac:dyDescent="0.3">
      <c r="A30" s="47"/>
    </row>
    <row r="31" spans="1:125" x14ac:dyDescent="0.3">
      <c r="A31" s="47"/>
    </row>
    <row r="32" spans="1:125" x14ac:dyDescent="0.3">
      <c r="A32" s="47"/>
    </row>
    <row r="33" spans="1:1" x14ac:dyDescent="0.3">
      <c r="A33" s="47"/>
    </row>
    <row r="34" spans="1:1" x14ac:dyDescent="0.3">
      <c r="A34" s="47"/>
    </row>
    <row r="35" spans="1:1" x14ac:dyDescent="0.3">
      <c r="A35" s="47"/>
    </row>
    <row r="36" spans="1:1" x14ac:dyDescent="0.3">
      <c r="A36" s="47"/>
    </row>
    <row r="37" spans="1:1" x14ac:dyDescent="0.3">
      <c r="A37" s="47"/>
    </row>
  </sheetData>
  <mergeCells count="63">
    <mergeCell ref="DF21:DI21"/>
    <mergeCell ref="DJ21:DM21"/>
    <mergeCell ref="DN21:DQ21"/>
    <mergeCell ref="DR21:DU21"/>
    <mergeCell ref="CL21:CO21"/>
    <mergeCell ref="CP21:CS21"/>
    <mergeCell ref="CT21:CW21"/>
    <mergeCell ref="CX21:DA21"/>
    <mergeCell ref="DB21:DE21"/>
    <mergeCell ref="BR21:BU21"/>
    <mergeCell ref="BV21:BY21"/>
    <mergeCell ref="BZ21:CC21"/>
    <mergeCell ref="CD21:CG21"/>
    <mergeCell ref="CH21:CK21"/>
    <mergeCell ref="AX21:BA21"/>
    <mergeCell ref="BB21:BE21"/>
    <mergeCell ref="BF21:BI21"/>
    <mergeCell ref="BJ21:BM21"/>
    <mergeCell ref="BN21:BQ21"/>
    <mergeCell ref="DF3:DI3"/>
    <mergeCell ref="DJ3:DM3"/>
    <mergeCell ref="DN3:DQ3"/>
    <mergeCell ref="DR3:DU3"/>
    <mergeCell ref="B21:E21"/>
    <mergeCell ref="F21:I21"/>
    <mergeCell ref="J21:M21"/>
    <mergeCell ref="N21:Q21"/>
    <mergeCell ref="R21:U21"/>
    <mergeCell ref="V21:Y21"/>
    <mergeCell ref="Z21:AC21"/>
    <mergeCell ref="AD21:AG21"/>
    <mergeCell ref="AH21:AK21"/>
    <mergeCell ref="AL21:AO21"/>
    <mergeCell ref="AP21:AS21"/>
    <mergeCell ref="AT21:AW21"/>
    <mergeCell ref="CL3:CO3"/>
    <mergeCell ref="CP3:CS3"/>
    <mergeCell ref="CT3:CW3"/>
    <mergeCell ref="CX3:DA3"/>
    <mergeCell ref="DB3:DE3"/>
    <mergeCell ref="BR3:BU3"/>
    <mergeCell ref="BV3:BY3"/>
    <mergeCell ref="BZ3:CC3"/>
    <mergeCell ref="CD3:CG3"/>
    <mergeCell ref="CH3:CK3"/>
    <mergeCell ref="A1:A2"/>
    <mergeCell ref="AL3:AO3"/>
    <mergeCell ref="AP3:AS3"/>
    <mergeCell ref="AT3:AW3"/>
    <mergeCell ref="AX3:BA3"/>
    <mergeCell ref="BN3:BQ3"/>
    <mergeCell ref="F3:I3"/>
    <mergeCell ref="J3:M3"/>
    <mergeCell ref="Z3:AC3"/>
    <mergeCell ref="B3:E3"/>
    <mergeCell ref="V3:Y3"/>
    <mergeCell ref="N3:Q3"/>
    <mergeCell ref="R3:U3"/>
    <mergeCell ref="BB3:BE3"/>
    <mergeCell ref="BF3:BI3"/>
    <mergeCell ref="AD3:AG3"/>
    <mergeCell ref="AH3:AK3"/>
    <mergeCell ref="BJ3:BM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E32"/>
  <sheetViews>
    <sheetView zoomScale="115" zoomScaleNormal="115" workbookViewId="0">
      <selection activeCell="D24" sqref="D24"/>
    </sheetView>
  </sheetViews>
  <sheetFormatPr defaultRowHeight="13.5" x14ac:dyDescent="0.15"/>
  <cols>
    <col min="1" max="1" width="37.25" style="186" customWidth="1"/>
    <col min="2" max="4" width="9.5" style="186" bestFit="1" customWidth="1"/>
    <col min="5" max="16384" width="9" style="186"/>
  </cols>
  <sheetData>
    <row r="1" spans="1:31" x14ac:dyDescent="0.15">
      <c r="A1" s="187" t="s">
        <v>236</v>
      </c>
      <c r="B1" s="188">
        <v>20190901</v>
      </c>
      <c r="C1" s="188">
        <v>20190902</v>
      </c>
      <c r="D1" s="188">
        <v>20190903</v>
      </c>
      <c r="E1" s="188">
        <v>20190904</v>
      </c>
      <c r="F1" s="188">
        <v>20190905</v>
      </c>
      <c r="G1" s="188">
        <v>20190906</v>
      </c>
      <c r="H1" s="188">
        <v>20190907</v>
      </c>
      <c r="I1" s="188">
        <v>20190908</v>
      </c>
      <c r="J1" s="188">
        <v>20190909</v>
      </c>
      <c r="K1" s="188">
        <v>20190910</v>
      </c>
      <c r="L1" s="188">
        <v>20190911</v>
      </c>
      <c r="M1" s="188">
        <v>20190912</v>
      </c>
      <c r="N1" s="188">
        <v>20190913</v>
      </c>
      <c r="O1" s="188">
        <v>20190914</v>
      </c>
      <c r="P1" s="188">
        <v>20190915</v>
      </c>
      <c r="Q1" s="188">
        <v>20190916</v>
      </c>
      <c r="R1" s="188">
        <v>20190917</v>
      </c>
      <c r="S1" s="188">
        <v>20190918</v>
      </c>
      <c r="T1" s="188">
        <v>20190919</v>
      </c>
      <c r="U1" s="188">
        <v>20190920</v>
      </c>
      <c r="V1" s="188">
        <v>20190921</v>
      </c>
      <c r="W1" s="188">
        <v>20190922</v>
      </c>
      <c r="X1" s="188">
        <v>20190923</v>
      </c>
      <c r="Y1" s="188">
        <v>20190924</v>
      </c>
      <c r="Z1" s="188">
        <v>20190925</v>
      </c>
      <c r="AA1" s="188">
        <v>20190926</v>
      </c>
      <c r="AB1" s="188">
        <v>20190927</v>
      </c>
      <c r="AC1" s="188">
        <v>20190928</v>
      </c>
      <c r="AD1" s="188">
        <v>20190929</v>
      </c>
      <c r="AE1" s="188">
        <v>20190930</v>
      </c>
    </row>
    <row r="2" spans="1:31" x14ac:dyDescent="0.15">
      <c r="A2" s="191" t="s">
        <v>235</v>
      </c>
    </row>
    <row r="3" spans="1:31" x14ac:dyDescent="0.15">
      <c r="A3" s="190" t="s">
        <v>206</v>
      </c>
      <c r="B3" s="189" t="s">
        <v>237</v>
      </c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  <c r="Z3" s="304"/>
      <c r="AA3" s="304"/>
      <c r="AB3" s="304"/>
      <c r="AC3" s="304"/>
      <c r="AD3" s="304"/>
      <c r="AE3" s="304"/>
    </row>
    <row r="4" spans="1:31" x14ac:dyDescent="0.15">
      <c r="A4" s="190" t="s">
        <v>207</v>
      </c>
      <c r="B4" s="189" t="s">
        <v>237</v>
      </c>
      <c r="C4" s="304"/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04"/>
      <c r="AB4" s="304"/>
      <c r="AC4" s="304"/>
      <c r="AD4" s="304"/>
      <c r="AE4" s="304"/>
    </row>
    <row r="5" spans="1:31" x14ac:dyDescent="0.15">
      <c r="A5" s="190" t="s">
        <v>208</v>
      </c>
      <c r="B5" s="189" t="s">
        <v>237</v>
      </c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304"/>
      <c r="Z5" s="304"/>
      <c r="AA5" s="304"/>
      <c r="AB5" s="304"/>
      <c r="AC5" s="304"/>
      <c r="AD5" s="304"/>
      <c r="AE5" s="304"/>
    </row>
    <row r="6" spans="1:31" x14ac:dyDescent="0.15">
      <c r="A6" s="190" t="s">
        <v>209</v>
      </c>
      <c r="B6" s="189" t="s">
        <v>237</v>
      </c>
      <c r="C6" s="304"/>
      <c r="D6" s="304"/>
      <c r="E6" s="304"/>
      <c r="F6" s="304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304"/>
      <c r="V6" s="304"/>
      <c r="W6" s="304"/>
      <c r="X6" s="304"/>
      <c r="Y6" s="304"/>
      <c r="Z6" s="304"/>
      <c r="AA6" s="304"/>
      <c r="AB6" s="304"/>
      <c r="AC6" s="304"/>
      <c r="AD6" s="304"/>
      <c r="AE6" s="304"/>
    </row>
    <row r="7" spans="1:31" x14ac:dyDescent="0.15">
      <c r="A7" s="190" t="s">
        <v>210</v>
      </c>
      <c r="B7" s="189" t="s">
        <v>237</v>
      </c>
      <c r="C7" s="304"/>
      <c r="D7" s="304"/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4"/>
      <c r="P7" s="304"/>
      <c r="Q7" s="304"/>
      <c r="R7" s="304"/>
      <c r="S7" s="304"/>
      <c r="T7" s="304"/>
      <c r="U7" s="304"/>
      <c r="V7" s="304"/>
      <c r="W7" s="304"/>
      <c r="X7" s="304"/>
      <c r="Y7" s="304"/>
      <c r="Z7" s="304"/>
      <c r="AA7" s="304"/>
      <c r="AB7" s="304"/>
      <c r="AC7" s="304"/>
      <c r="AD7" s="304"/>
      <c r="AE7" s="304"/>
    </row>
    <row r="8" spans="1:31" x14ac:dyDescent="0.15">
      <c r="A8" s="190" t="s">
        <v>211</v>
      </c>
      <c r="B8" s="189" t="s">
        <v>237</v>
      </c>
      <c r="C8" s="304"/>
      <c r="D8" s="304"/>
      <c r="E8" s="304"/>
      <c r="F8" s="304"/>
      <c r="G8" s="304"/>
      <c r="H8" s="304"/>
      <c r="I8" s="304"/>
      <c r="J8" s="304"/>
      <c r="K8" s="304"/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4"/>
      <c r="Y8" s="304"/>
      <c r="Z8" s="304"/>
      <c r="AA8" s="304"/>
      <c r="AB8" s="304"/>
      <c r="AC8" s="304"/>
      <c r="AD8" s="304"/>
      <c r="AE8" s="304"/>
    </row>
    <row r="9" spans="1:31" x14ac:dyDescent="0.15">
      <c r="A9" s="190" t="s">
        <v>212</v>
      </c>
      <c r="B9" s="189" t="s">
        <v>237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4"/>
      <c r="AA9" s="304"/>
      <c r="AB9" s="304"/>
      <c r="AC9" s="304"/>
      <c r="AD9" s="304"/>
      <c r="AE9" s="304"/>
    </row>
    <row r="10" spans="1:31" x14ac:dyDescent="0.15">
      <c r="A10" s="190" t="s">
        <v>213</v>
      </c>
      <c r="B10" s="189" t="s">
        <v>237</v>
      </c>
      <c r="C10" s="304"/>
      <c r="D10" s="304"/>
      <c r="E10" s="304"/>
      <c r="F10" s="304"/>
      <c r="G10" s="304"/>
      <c r="H10" s="304"/>
      <c r="I10" s="304"/>
      <c r="J10" s="304"/>
      <c r="K10" s="304"/>
      <c r="L10" s="304"/>
      <c r="M10" s="304"/>
      <c r="N10" s="304"/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  <c r="Z10" s="304"/>
      <c r="AA10" s="304"/>
      <c r="AB10" s="304"/>
      <c r="AC10" s="304"/>
      <c r="AD10" s="304"/>
      <c r="AE10" s="304"/>
    </row>
    <row r="11" spans="1:31" x14ac:dyDescent="0.15">
      <c r="A11" s="190" t="s">
        <v>214</v>
      </c>
      <c r="B11" s="189" t="s">
        <v>237</v>
      </c>
      <c r="C11" s="304"/>
      <c r="D11" s="304"/>
      <c r="E11" s="304"/>
      <c r="F11" s="304"/>
      <c r="G11" s="304"/>
      <c r="H11" s="30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  <c r="Z11" s="304"/>
      <c r="AA11" s="304"/>
      <c r="AB11" s="304"/>
      <c r="AC11" s="304"/>
      <c r="AD11" s="304"/>
      <c r="AE11" s="304"/>
    </row>
    <row r="12" spans="1:31" x14ac:dyDescent="0.15">
      <c r="A12" s="190" t="s">
        <v>215</v>
      </c>
      <c r="B12" s="189" t="s">
        <v>237</v>
      </c>
      <c r="C12" s="304"/>
      <c r="D12" s="304"/>
      <c r="E12" s="304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  <c r="AA12" s="304"/>
      <c r="AB12" s="304"/>
      <c r="AC12" s="304"/>
      <c r="AD12" s="304"/>
      <c r="AE12" s="304"/>
    </row>
    <row r="13" spans="1:31" x14ac:dyDescent="0.15">
      <c r="A13" s="190" t="s">
        <v>216</v>
      </c>
      <c r="B13" s="189" t="s">
        <v>237</v>
      </c>
      <c r="C13" s="304"/>
      <c r="D13" s="304"/>
      <c r="E13" s="304"/>
      <c r="F13" s="304"/>
      <c r="G13" s="304"/>
      <c r="H13" s="304"/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304"/>
      <c r="X13" s="304"/>
      <c r="Y13" s="304"/>
      <c r="Z13" s="304"/>
      <c r="AA13" s="304"/>
      <c r="AB13" s="304"/>
      <c r="AC13" s="304"/>
      <c r="AD13" s="304"/>
      <c r="AE13" s="304"/>
    </row>
    <row r="14" spans="1:31" x14ac:dyDescent="0.15">
      <c r="A14" s="190" t="s">
        <v>217</v>
      </c>
      <c r="B14" s="189" t="s">
        <v>237</v>
      </c>
      <c r="C14" s="304"/>
      <c r="D14" s="304"/>
      <c r="E14" s="304"/>
      <c r="F14" s="304"/>
      <c r="G14" s="304"/>
      <c r="H14" s="304"/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304"/>
      <c r="V14" s="304"/>
      <c r="W14" s="304"/>
      <c r="X14" s="304"/>
      <c r="Y14" s="304"/>
      <c r="Z14" s="304"/>
      <c r="AA14" s="304"/>
      <c r="AB14" s="304"/>
      <c r="AC14" s="304"/>
      <c r="AD14" s="304"/>
      <c r="AE14" s="304"/>
    </row>
    <row r="15" spans="1:31" x14ac:dyDescent="0.15">
      <c r="A15" s="190" t="s">
        <v>218</v>
      </c>
      <c r="B15" s="189" t="s">
        <v>237</v>
      </c>
      <c r="C15" s="304"/>
      <c r="D15" s="304"/>
      <c r="E15" s="304"/>
      <c r="F15" s="304"/>
      <c r="G15" s="304"/>
      <c r="H15" s="304"/>
      <c r="I15" s="304"/>
      <c r="J15" s="304"/>
      <c r="K15" s="304"/>
      <c r="L15" s="304"/>
      <c r="M15" s="304"/>
      <c r="N15" s="304"/>
      <c r="O15" s="304"/>
      <c r="P15" s="304"/>
      <c r="Q15" s="304"/>
      <c r="R15" s="304"/>
      <c r="S15" s="304"/>
      <c r="T15" s="304"/>
      <c r="U15" s="304"/>
      <c r="V15" s="304"/>
      <c r="W15" s="304"/>
      <c r="X15" s="304"/>
      <c r="Y15" s="304"/>
      <c r="Z15" s="304"/>
      <c r="AA15" s="304"/>
      <c r="AB15" s="304"/>
      <c r="AC15" s="304"/>
      <c r="AD15" s="304"/>
      <c r="AE15" s="304"/>
    </row>
    <row r="16" spans="1:31" x14ac:dyDescent="0.15">
      <c r="A16" s="190" t="s">
        <v>219</v>
      </c>
      <c r="B16" s="189" t="s">
        <v>237</v>
      </c>
      <c r="C16" s="304"/>
      <c r="D16" s="304"/>
      <c r="E16" s="304"/>
      <c r="F16" s="304"/>
      <c r="G16" s="304"/>
      <c r="H16" s="304"/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4"/>
      <c r="Z16" s="304"/>
      <c r="AA16" s="304"/>
      <c r="AB16" s="304"/>
      <c r="AC16" s="304"/>
      <c r="AD16" s="304"/>
      <c r="AE16" s="304"/>
    </row>
    <row r="17" spans="1:31" x14ac:dyDescent="0.15">
      <c r="A17" s="190" t="s">
        <v>220</v>
      </c>
      <c r="B17" s="189" t="s">
        <v>237</v>
      </c>
      <c r="C17" s="304"/>
      <c r="D17" s="304"/>
      <c r="E17" s="304"/>
      <c r="F17" s="304"/>
      <c r="G17" s="304"/>
      <c r="H17" s="304"/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304"/>
      <c r="V17" s="304"/>
      <c r="W17" s="304"/>
      <c r="X17" s="304"/>
      <c r="Y17" s="304"/>
      <c r="Z17" s="304"/>
      <c r="AA17" s="304"/>
      <c r="AB17" s="304"/>
      <c r="AC17" s="304"/>
      <c r="AD17" s="304"/>
      <c r="AE17" s="304"/>
    </row>
    <row r="18" spans="1:31" x14ac:dyDescent="0.15">
      <c r="A18" s="190" t="s">
        <v>221</v>
      </c>
      <c r="B18" s="189" t="s">
        <v>237</v>
      </c>
      <c r="C18" s="304"/>
      <c r="D18" s="304"/>
      <c r="E18" s="304"/>
      <c r="F18" s="304"/>
      <c r="G18" s="304"/>
      <c r="H18" s="304"/>
      <c r="I18" s="304"/>
      <c r="J18" s="304"/>
      <c r="K18" s="304"/>
      <c r="L18" s="304"/>
      <c r="M18" s="304"/>
      <c r="N18" s="304"/>
      <c r="O18" s="304"/>
      <c r="P18" s="304"/>
      <c r="Q18" s="304"/>
      <c r="R18" s="304"/>
      <c r="S18" s="304"/>
      <c r="T18" s="304"/>
      <c r="U18" s="304"/>
      <c r="V18" s="304"/>
      <c r="W18" s="304"/>
      <c r="X18" s="304"/>
      <c r="Y18" s="304"/>
      <c r="Z18" s="304"/>
      <c r="AA18" s="304"/>
      <c r="AB18" s="304"/>
      <c r="AC18" s="304"/>
      <c r="AD18" s="304"/>
      <c r="AE18" s="304"/>
    </row>
    <row r="19" spans="1:31" x14ac:dyDescent="0.15">
      <c r="A19" s="190" t="s">
        <v>222</v>
      </c>
      <c r="B19" s="189" t="s">
        <v>237</v>
      </c>
      <c r="C19" s="304"/>
      <c r="D19" s="304"/>
      <c r="E19" s="304"/>
      <c r="F19" s="304"/>
      <c r="G19" s="304"/>
      <c r="H19" s="304"/>
      <c r="I19" s="304"/>
      <c r="J19" s="304"/>
      <c r="K19" s="304"/>
      <c r="L19" s="304"/>
      <c r="M19" s="304"/>
      <c r="N19" s="304"/>
      <c r="O19" s="304"/>
      <c r="P19" s="304"/>
      <c r="Q19" s="304"/>
      <c r="R19" s="304"/>
      <c r="S19" s="304"/>
      <c r="T19" s="304"/>
      <c r="U19" s="304"/>
      <c r="V19" s="304"/>
      <c r="W19" s="304"/>
      <c r="X19" s="304"/>
      <c r="Y19" s="304"/>
      <c r="Z19" s="304"/>
      <c r="AA19" s="304"/>
      <c r="AB19" s="304"/>
      <c r="AC19" s="304"/>
      <c r="AD19" s="304"/>
      <c r="AE19" s="304"/>
    </row>
    <row r="20" spans="1:31" x14ac:dyDescent="0.15">
      <c r="A20" s="190" t="s">
        <v>223</v>
      </c>
      <c r="B20" s="189" t="s">
        <v>237</v>
      </c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304"/>
      <c r="AB20" s="304"/>
      <c r="AC20" s="304"/>
      <c r="AD20" s="304"/>
      <c r="AE20" s="304"/>
    </row>
    <row r="21" spans="1:31" x14ac:dyDescent="0.15">
      <c r="A21" s="190" t="s">
        <v>224</v>
      </c>
      <c r="B21" s="189" t="s">
        <v>237</v>
      </c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304"/>
      <c r="AB21" s="304"/>
      <c r="AC21" s="304"/>
      <c r="AD21" s="304"/>
      <c r="AE21" s="304"/>
    </row>
    <row r="22" spans="1:31" x14ac:dyDescent="0.15">
      <c r="A22" s="190" t="s">
        <v>225</v>
      </c>
      <c r="B22" s="189" t="s">
        <v>237</v>
      </c>
      <c r="C22" s="304"/>
      <c r="D22" s="304"/>
      <c r="E22" s="304"/>
      <c r="F22" s="304"/>
      <c r="G22" s="304"/>
      <c r="H22" s="304"/>
      <c r="I22" s="304"/>
      <c r="J22" s="304"/>
      <c r="K22" s="304"/>
      <c r="L22" s="304"/>
      <c r="M22" s="304"/>
      <c r="N22" s="304"/>
      <c r="O22" s="304"/>
      <c r="P22" s="304"/>
      <c r="Q22" s="304"/>
      <c r="R22" s="304"/>
      <c r="S22" s="304"/>
      <c r="T22" s="304"/>
      <c r="U22" s="304"/>
      <c r="V22" s="304"/>
      <c r="W22" s="304"/>
      <c r="X22" s="304"/>
      <c r="Y22" s="304"/>
      <c r="Z22" s="304"/>
      <c r="AA22" s="304"/>
      <c r="AB22" s="304"/>
      <c r="AC22" s="304"/>
      <c r="AD22" s="304"/>
      <c r="AE22" s="304"/>
    </row>
    <row r="23" spans="1:31" x14ac:dyDescent="0.15">
      <c r="A23" s="190" t="s">
        <v>226</v>
      </c>
      <c r="B23" s="189" t="s">
        <v>237</v>
      </c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304"/>
      <c r="V23" s="304"/>
      <c r="W23" s="304"/>
      <c r="X23" s="304"/>
      <c r="Y23" s="304"/>
      <c r="Z23" s="304"/>
      <c r="AA23" s="304"/>
      <c r="AB23" s="304"/>
      <c r="AC23" s="304"/>
      <c r="AD23" s="304"/>
      <c r="AE23" s="304"/>
    </row>
    <row r="24" spans="1:31" x14ac:dyDescent="0.15">
      <c r="A24" s="190" t="s">
        <v>227</v>
      </c>
      <c r="B24" s="189" t="s">
        <v>237</v>
      </c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4"/>
      <c r="P24" s="304"/>
      <c r="Q24" s="304"/>
      <c r="R24" s="304"/>
      <c r="S24" s="304"/>
      <c r="T24" s="304"/>
      <c r="U24" s="304"/>
      <c r="V24" s="304"/>
      <c r="W24" s="304"/>
      <c r="X24" s="304"/>
      <c r="Y24" s="304"/>
      <c r="Z24" s="304"/>
      <c r="AA24" s="304"/>
      <c r="AB24" s="304"/>
      <c r="AC24" s="304"/>
      <c r="AD24" s="304"/>
      <c r="AE24" s="304"/>
    </row>
    <row r="25" spans="1:31" x14ac:dyDescent="0.15">
      <c r="A25" s="190" t="s">
        <v>228</v>
      </c>
      <c r="B25" s="189" t="s">
        <v>237</v>
      </c>
      <c r="C25" s="304"/>
      <c r="D25" s="304"/>
      <c r="E25" s="304"/>
      <c r="F25" s="304"/>
      <c r="G25" s="304"/>
      <c r="H25" s="304"/>
      <c r="I25" s="304"/>
      <c r="J25" s="304"/>
      <c r="K25" s="304"/>
      <c r="L25" s="304"/>
      <c r="M25" s="304"/>
      <c r="N25" s="304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  <c r="Z25" s="304"/>
      <c r="AA25" s="304"/>
      <c r="AB25" s="304"/>
      <c r="AC25" s="304"/>
      <c r="AD25" s="304"/>
      <c r="AE25" s="304"/>
    </row>
    <row r="26" spans="1:31" x14ac:dyDescent="0.15">
      <c r="A26" s="190" t="s">
        <v>229</v>
      </c>
      <c r="B26" s="189" t="s">
        <v>237</v>
      </c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304"/>
      <c r="AB26" s="304"/>
      <c r="AC26" s="304"/>
      <c r="AD26" s="304"/>
      <c r="AE26" s="304"/>
    </row>
    <row r="27" spans="1:31" x14ac:dyDescent="0.15">
      <c r="A27" s="190" t="s">
        <v>230</v>
      </c>
      <c r="B27" s="189" t="s">
        <v>237</v>
      </c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304"/>
      <c r="AB27" s="304"/>
      <c r="AC27" s="304"/>
      <c r="AD27" s="304"/>
      <c r="AE27" s="304"/>
    </row>
    <row r="28" spans="1:31" x14ac:dyDescent="0.15">
      <c r="A28" s="190" t="s">
        <v>231</v>
      </c>
      <c r="B28" s="189" t="s">
        <v>237</v>
      </c>
      <c r="C28" s="304"/>
      <c r="D28" s="304"/>
      <c r="E28" s="304"/>
      <c r="F28" s="304"/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  <c r="V28" s="304"/>
      <c r="W28" s="304"/>
      <c r="X28" s="304"/>
      <c r="Y28" s="304"/>
      <c r="Z28" s="304"/>
      <c r="AA28" s="304"/>
      <c r="AB28" s="304"/>
      <c r="AC28" s="304"/>
      <c r="AD28" s="304"/>
      <c r="AE28" s="304"/>
    </row>
    <row r="29" spans="1:31" x14ac:dyDescent="0.15">
      <c r="A29" s="190" t="s">
        <v>232</v>
      </c>
      <c r="B29" s="189" t="s">
        <v>237</v>
      </c>
      <c r="C29" s="304"/>
      <c r="D29" s="304"/>
      <c r="E29" s="304"/>
      <c r="F29" s="304"/>
      <c r="G29" s="304"/>
      <c r="H29" s="304"/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304"/>
      <c r="V29" s="304"/>
      <c r="W29" s="304"/>
      <c r="X29" s="304"/>
      <c r="Y29" s="304"/>
      <c r="Z29" s="304"/>
      <c r="AA29" s="304"/>
      <c r="AB29" s="304"/>
      <c r="AC29" s="304"/>
      <c r="AD29" s="304"/>
      <c r="AE29" s="304"/>
    </row>
    <row r="30" spans="1:31" x14ac:dyDescent="0.15">
      <c r="A30" s="190" t="s">
        <v>233</v>
      </c>
      <c r="B30" s="189" t="s">
        <v>237</v>
      </c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4"/>
      <c r="P30" s="304"/>
      <c r="Q30" s="304"/>
      <c r="R30" s="304"/>
      <c r="S30" s="304"/>
      <c r="T30" s="304"/>
      <c r="U30" s="304"/>
      <c r="V30" s="304"/>
      <c r="W30" s="304"/>
      <c r="X30" s="304"/>
      <c r="Y30" s="304"/>
      <c r="Z30" s="304"/>
      <c r="AA30" s="304"/>
      <c r="AB30" s="304"/>
      <c r="AC30" s="304"/>
      <c r="AD30" s="304"/>
      <c r="AE30" s="304"/>
    </row>
    <row r="31" spans="1:31" x14ac:dyDescent="0.15">
      <c r="A31" s="190" t="s">
        <v>234</v>
      </c>
      <c r="B31" s="189" t="s">
        <v>237</v>
      </c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4"/>
      <c r="P31" s="304"/>
      <c r="Q31" s="304"/>
      <c r="R31" s="304"/>
      <c r="S31" s="304"/>
      <c r="T31" s="304"/>
      <c r="U31" s="304"/>
      <c r="V31" s="304"/>
      <c r="W31" s="304"/>
      <c r="X31" s="304"/>
      <c r="Y31" s="304"/>
      <c r="Z31" s="304"/>
      <c r="AA31" s="304"/>
      <c r="AB31" s="304"/>
      <c r="AC31" s="304"/>
      <c r="AD31" s="304"/>
      <c r="AE31" s="304"/>
    </row>
    <row r="32" spans="1:31" x14ac:dyDescent="0.15">
      <c r="C32" s="304"/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A1:DU47"/>
  <sheetViews>
    <sheetView tabSelected="1" workbookViewId="0">
      <pane xSplit="1" topLeftCell="B1" activePane="topRight" state="frozen"/>
      <selection activeCell="DC15" sqref="DC15"/>
      <selection pane="topRight" activeCell="D8" sqref="D8"/>
    </sheetView>
  </sheetViews>
  <sheetFormatPr defaultRowHeight="14.25" x14ac:dyDescent="0.3"/>
  <cols>
    <col min="1" max="1" width="38.125" style="1" customWidth="1"/>
    <col min="2" max="2" width="12.375" style="2" customWidth="1"/>
    <col min="3" max="3" width="21.375" style="1" customWidth="1"/>
    <col min="4" max="4" width="18.25" style="1" customWidth="1"/>
    <col min="5" max="5" width="20.125" style="1" customWidth="1"/>
    <col min="6" max="6" width="14.625" style="1" bestFit="1" customWidth="1"/>
    <col min="7" max="7" width="15.5" style="1" bestFit="1" customWidth="1"/>
    <col min="8" max="8" width="14.625" style="1" bestFit="1" customWidth="1"/>
    <col min="9" max="9" width="15.5" style="1" bestFit="1" customWidth="1"/>
    <col min="10" max="10" width="14.625" style="1" bestFit="1" customWidth="1"/>
    <col min="11" max="11" width="15.5" style="31" customWidth="1"/>
    <col min="12" max="12" width="14.625" style="31" customWidth="1"/>
    <col min="13" max="13" width="17.875" style="31" customWidth="1"/>
    <col min="14" max="14" width="14.625" style="1" bestFit="1" customWidth="1"/>
    <col min="15" max="15" width="21.75" style="1" customWidth="1"/>
    <col min="16" max="16" width="16.5" style="1" customWidth="1"/>
    <col min="17" max="17" width="19" style="1" customWidth="1"/>
    <col min="18" max="18" width="14.5" style="1" customWidth="1"/>
    <col min="19" max="19" width="16.125" style="1" bestFit="1" customWidth="1"/>
    <col min="20" max="20" width="15.25" style="1" customWidth="1"/>
    <col min="21" max="21" width="20.5" style="1" customWidth="1"/>
    <col min="22" max="22" width="14.625" style="1" bestFit="1" customWidth="1"/>
    <col min="23" max="23" width="15.5" style="1" bestFit="1" customWidth="1"/>
    <col min="24" max="24" width="14.625" style="1" bestFit="1" customWidth="1"/>
    <col min="25" max="25" width="15.5" style="1" bestFit="1" customWidth="1"/>
    <col min="26" max="26" width="14.625" style="1" bestFit="1" customWidth="1"/>
    <col min="27" max="27" width="16.5" style="1" bestFit="1" customWidth="1"/>
    <col min="28" max="28" width="15.5" style="1" bestFit="1" customWidth="1"/>
    <col min="29" max="29" width="16.5" style="1" bestFit="1" customWidth="1"/>
    <col min="30" max="30" width="14.625" style="1" bestFit="1" customWidth="1"/>
    <col min="31" max="31" width="15.5" style="1" bestFit="1" customWidth="1"/>
    <col min="32" max="32" width="14.625" style="1" bestFit="1" customWidth="1"/>
    <col min="33" max="33" width="15.5" style="1" bestFit="1" customWidth="1"/>
    <col min="34" max="34" width="14.625" style="1" bestFit="1" customWidth="1"/>
    <col min="35" max="35" width="20.75" style="1" customWidth="1"/>
    <col min="36" max="36" width="18.5" style="1" customWidth="1"/>
    <col min="37" max="37" width="18.625" style="1" customWidth="1"/>
    <col min="38" max="39" width="17.625" style="1" customWidth="1"/>
    <col min="40" max="40" width="17.5" style="1" customWidth="1"/>
    <col min="41" max="41" width="18.25" style="1" customWidth="1"/>
    <col min="42" max="42" width="14.625" style="1" bestFit="1" customWidth="1"/>
    <col min="43" max="43" width="15.5" style="1" bestFit="1" customWidth="1"/>
    <col min="44" max="44" width="16.5" style="1" customWidth="1"/>
    <col min="45" max="45" width="15.5" style="1" bestFit="1" customWidth="1"/>
    <col min="46" max="46" width="14.625" style="1" bestFit="1" customWidth="1"/>
    <col min="47" max="47" width="16.5" style="1" bestFit="1" customWidth="1"/>
    <col min="48" max="48" width="25.625" style="1" customWidth="1"/>
    <col min="49" max="49" width="15.5" style="1" bestFit="1" customWidth="1"/>
    <col min="50" max="50" width="14.625" style="1" bestFit="1" customWidth="1"/>
    <col min="51" max="51" width="15.5" style="1" bestFit="1" customWidth="1"/>
    <col min="52" max="52" width="14.625" style="1" bestFit="1" customWidth="1"/>
    <col min="53" max="53" width="15.5" style="1" bestFit="1" customWidth="1"/>
    <col min="54" max="54" width="17" style="1" customWidth="1"/>
    <col min="55" max="55" width="16" style="1" customWidth="1"/>
    <col min="56" max="56" width="14.875" style="1" customWidth="1"/>
    <col min="57" max="57" width="18.5" style="1" customWidth="1"/>
    <col min="58" max="58" width="14.625" style="1" bestFit="1" customWidth="1"/>
    <col min="59" max="59" width="15.5" style="1" bestFit="1" customWidth="1"/>
    <col min="60" max="60" width="14.625" style="1" bestFit="1" customWidth="1"/>
    <col min="61" max="61" width="15.5" style="1" bestFit="1" customWidth="1"/>
    <col min="62" max="62" width="14.625" style="1" bestFit="1" customWidth="1"/>
    <col min="63" max="63" width="15.5" style="1" bestFit="1" customWidth="1"/>
    <col min="64" max="64" width="14.625" style="1" bestFit="1" customWidth="1"/>
    <col min="65" max="65" width="18.5" style="1" customWidth="1"/>
    <col min="66" max="66" width="20.25" style="1" customWidth="1"/>
    <col min="67" max="67" width="19.375" style="1" customWidth="1"/>
    <col min="68" max="68" width="17.5" style="1" customWidth="1"/>
    <col min="69" max="69" width="17.375" style="1" customWidth="1"/>
    <col min="70" max="70" width="14.625" style="1" bestFit="1" customWidth="1"/>
    <col min="71" max="71" width="15.5" style="1" bestFit="1" customWidth="1"/>
    <col min="72" max="72" width="14.625" style="1" bestFit="1" customWidth="1"/>
    <col min="73" max="73" width="15.5" style="1" bestFit="1" customWidth="1"/>
    <col min="74" max="74" width="14.625" style="1" bestFit="1" customWidth="1"/>
    <col min="75" max="75" width="16.5" style="1" bestFit="1" customWidth="1"/>
    <col min="76" max="77" width="15.5" style="1" bestFit="1" customWidth="1"/>
    <col min="78" max="78" width="18.875" style="1" customWidth="1"/>
    <col min="79" max="79" width="20.375" style="1" customWidth="1"/>
    <col min="80" max="81" width="15.5" style="1" bestFit="1" customWidth="1"/>
    <col min="82" max="82" width="16.5" style="1" bestFit="1" customWidth="1"/>
    <col min="83" max="83" width="15.5" style="1" bestFit="1" customWidth="1"/>
    <col min="84" max="84" width="16.5" style="1" bestFit="1" customWidth="1"/>
    <col min="85" max="85" width="15.5" style="1" bestFit="1" customWidth="1"/>
    <col min="86" max="86" width="14.625" style="1" bestFit="1" customWidth="1"/>
    <col min="87" max="87" width="15.5" style="1" bestFit="1" customWidth="1"/>
    <col min="88" max="88" width="14.625" style="1" bestFit="1" customWidth="1"/>
    <col min="89" max="89" width="15.5" style="1" bestFit="1" customWidth="1"/>
    <col min="90" max="90" width="14.625" style="1" bestFit="1" customWidth="1"/>
    <col min="91" max="91" width="15.5" style="1" bestFit="1" customWidth="1"/>
    <col min="92" max="92" width="14.625" style="1" bestFit="1" customWidth="1"/>
    <col min="93" max="93" width="15.5" style="1" bestFit="1" customWidth="1"/>
    <col min="94" max="94" width="16.375" style="1" customWidth="1"/>
    <col min="95" max="95" width="15.5" style="1" bestFit="1" customWidth="1"/>
    <col min="96" max="96" width="14.625" style="1" bestFit="1" customWidth="1"/>
    <col min="97" max="97" width="15.5" style="1" bestFit="1" customWidth="1"/>
    <col min="98" max="98" width="14.625" style="1" bestFit="1" customWidth="1"/>
    <col min="99" max="99" width="15.5" style="1" bestFit="1" customWidth="1"/>
    <col min="100" max="100" width="14.625" style="1" bestFit="1" customWidth="1"/>
    <col min="101" max="101" width="15.5" style="1" bestFit="1" customWidth="1"/>
    <col min="102" max="102" width="15.5" style="1" customWidth="1"/>
    <col min="103" max="103" width="16.5" style="1" bestFit="1" customWidth="1"/>
    <col min="104" max="104" width="15.375" style="1" customWidth="1"/>
    <col min="105" max="105" width="15.25" style="1" customWidth="1"/>
    <col min="106" max="106" width="15" style="1" customWidth="1"/>
    <col min="107" max="107" width="16.5" style="1" bestFit="1" customWidth="1"/>
    <col min="108" max="108" width="15.5" style="1" bestFit="1" customWidth="1"/>
    <col min="109" max="109" width="16.5" style="1" bestFit="1" customWidth="1"/>
    <col min="110" max="110" width="15.625" style="1" customWidth="1"/>
    <col min="111" max="111" width="15.5" style="1" bestFit="1" customWidth="1"/>
    <col min="112" max="112" width="14.375" style="1" customWidth="1"/>
    <col min="113" max="113" width="15" style="1" customWidth="1"/>
    <col min="114" max="114" width="15.25" style="1" customWidth="1"/>
    <col min="115" max="115" width="16.5" style="1" bestFit="1" customWidth="1"/>
    <col min="116" max="117" width="15.5" style="1" bestFit="1" customWidth="1"/>
    <col min="118" max="118" width="20" style="1" customWidth="1"/>
    <col min="119" max="119" width="15.25" style="1" customWidth="1"/>
    <col min="120" max="120" width="17.875" style="1" customWidth="1"/>
    <col min="121" max="121" width="21.125" style="1" customWidth="1"/>
    <col min="122" max="122" width="15.75" style="1" customWidth="1"/>
    <col min="123" max="123" width="15.125" style="1" customWidth="1"/>
    <col min="124" max="125" width="15.75" style="1" customWidth="1"/>
    <col min="126" max="16384" width="9" style="1"/>
  </cols>
  <sheetData>
    <row r="1" spans="1:125" s="13" customFormat="1" ht="97.5" customHeight="1" x14ac:dyDescent="0.15">
      <c r="A1" s="374" t="s">
        <v>269</v>
      </c>
      <c r="B1" s="374"/>
      <c r="C1" s="374"/>
      <c r="D1" s="374"/>
      <c r="E1" s="374"/>
      <c r="G1" s="122"/>
      <c r="H1" s="123"/>
      <c r="I1" s="123"/>
      <c r="K1" s="19"/>
      <c r="L1" s="19"/>
      <c r="M1" s="19"/>
      <c r="DG1" s="4"/>
      <c r="DH1" s="34"/>
    </row>
    <row r="2" spans="1:125" x14ac:dyDescent="0.3">
      <c r="A2" s="14" t="s">
        <v>7</v>
      </c>
      <c r="B2" s="367">
        <v>1</v>
      </c>
      <c r="C2" s="368"/>
      <c r="D2" s="368"/>
      <c r="E2" s="368"/>
      <c r="F2" s="365">
        <v>2</v>
      </c>
      <c r="G2" s="366"/>
      <c r="H2" s="366"/>
      <c r="I2" s="366"/>
      <c r="J2" s="367">
        <v>3</v>
      </c>
      <c r="K2" s="368"/>
      <c r="L2" s="368"/>
      <c r="M2" s="368"/>
      <c r="N2" s="365">
        <v>4</v>
      </c>
      <c r="O2" s="366"/>
      <c r="P2" s="366"/>
      <c r="Q2" s="366"/>
      <c r="R2" s="367">
        <v>5</v>
      </c>
      <c r="S2" s="368"/>
      <c r="T2" s="368"/>
      <c r="U2" s="368"/>
      <c r="V2" s="365">
        <v>6</v>
      </c>
      <c r="W2" s="366"/>
      <c r="X2" s="366"/>
      <c r="Y2" s="366"/>
      <c r="Z2" s="367">
        <v>7</v>
      </c>
      <c r="AA2" s="368"/>
      <c r="AB2" s="368"/>
      <c r="AC2" s="368"/>
      <c r="AD2" s="365">
        <v>8</v>
      </c>
      <c r="AE2" s="366"/>
      <c r="AF2" s="366"/>
      <c r="AG2" s="366"/>
      <c r="AH2" s="367">
        <v>9</v>
      </c>
      <c r="AI2" s="368"/>
      <c r="AJ2" s="368"/>
      <c r="AK2" s="368"/>
      <c r="AL2" s="369">
        <v>10</v>
      </c>
      <c r="AM2" s="370"/>
      <c r="AN2" s="370"/>
      <c r="AO2" s="370"/>
      <c r="AP2" s="367">
        <v>11</v>
      </c>
      <c r="AQ2" s="368"/>
      <c r="AR2" s="368"/>
      <c r="AS2" s="368"/>
      <c r="AT2" s="369">
        <v>12</v>
      </c>
      <c r="AU2" s="370"/>
      <c r="AV2" s="370"/>
      <c r="AW2" s="370"/>
      <c r="AX2" s="367">
        <v>13</v>
      </c>
      <c r="AY2" s="368"/>
      <c r="AZ2" s="368"/>
      <c r="BA2" s="368"/>
      <c r="BB2" s="365">
        <v>14</v>
      </c>
      <c r="BC2" s="366"/>
      <c r="BD2" s="366"/>
      <c r="BE2" s="366"/>
      <c r="BF2" s="367">
        <v>15</v>
      </c>
      <c r="BG2" s="368"/>
      <c r="BH2" s="368"/>
      <c r="BI2" s="368"/>
      <c r="BJ2" s="365">
        <v>16</v>
      </c>
      <c r="BK2" s="366"/>
      <c r="BL2" s="366"/>
      <c r="BM2" s="366"/>
      <c r="BN2" s="367">
        <v>17</v>
      </c>
      <c r="BO2" s="368"/>
      <c r="BP2" s="368"/>
      <c r="BQ2" s="368"/>
      <c r="BR2" s="365">
        <v>18</v>
      </c>
      <c r="BS2" s="366"/>
      <c r="BT2" s="366"/>
      <c r="BU2" s="366"/>
      <c r="BV2" s="367">
        <v>19</v>
      </c>
      <c r="BW2" s="368"/>
      <c r="BX2" s="368"/>
      <c r="BY2" s="368"/>
      <c r="BZ2" s="365">
        <v>20</v>
      </c>
      <c r="CA2" s="366"/>
      <c r="CB2" s="366"/>
      <c r="CC2" s="366"/>
      <c r="CD2" s="367">
        <v>21</v>
      </c>
      <c r="CE2" s="368"/>
      <c r="CF2" s="368"/>
      <c r="CG2" s="368"/>
      <c r="CH2" s="365">
        <v>22</v>
      </c>
      <c r="CI2" s="366"/>
      <c r="CJ2" s="366"/>
      <c r="CK2" s="366"/>
      <c r="CL2" s="367">
        <v>23</v>
      </c>
      <c r="CM2" s="368"/>
      <c r="CN2" s="368"/>
      <c r="CO2" s="368"/>
      <c r="CP2" s="365">
        <v>24</v>
      </c>
      <c r="CQ2" s="366"/>
      <c r="CR2" s="366"/>
      <c r="CS2" s="366"/>
      <c r="CT2" s="367">
        <v>25</v>
      </c>
      <c r="CU2" s="368"/>
      <c r="CV2" s="368"/>
      <c r="CW2" s="368"/>
      <c r="CX2" s="365">
        <v>26</v>
      </c>
      <c r="CY2" s="366"/>
      <c r="CZ2" s="366"/>
      <c r="DA2" s="366"/>
      <c r="DB2" s="367">
        <v>27</v>
      </c>
      <c r="DC2" s="368"/>
      <c r="DD2" s="368"/>
      <c r="DE2" s="368"/>
      <c r="DF2" s="365">
        <v>28</v>
      </c>
      <c r="DG2" s="366"/>
      <c r="DH2" s="366"/>
      <c r="DI2" s="366"/>
      <c r="DJ2" s="367">
        <v>29</v>
      </c>
      <c r="DK2" s="368"/>
      <c r="DL2" s="368"/>
      <c r="DM2" s="368"/>
      <c r="DN2" s="365">
        <v>30</v>
      </c>
      <c r="DO2" s="366"/>
      <c r="DP2" s="366"/>
      <c r="DQ2" s="366"/>
      <c r="DR2" s="367">
        <v>31</v>
      </c>
      <c r="DS2" s="368"/>
      <c r="DT2" s="368"/>
      <c r="DU2" s="368"/>
    </row>
    <row r="3" spans="1:125" x14ac:dyDescent="0.3">
      <c r="A3" s="17" t="s">
        <v>16</v>
      </c>
      <c r="B3" s="3" t="s">
        <v>9</v>
      </c>
      <c r="C3" s="17" t="s">
        <v>2</v>
      </c>
      <c r="D3" s="17" t="s">
        <v>10</v>
      </c>
      <c r="E3" s="17" t="s">
        <v>4</v>
      </c>
      <c r="F3" s="5" t="s">
        <v>9</v>
      </c>
      <c r="G3" s="18" t="s">
        <v>2</v>
      </c>
      <c r="H3" s="18" t="s">
        <v>10</v>
      </c>
      <c r="I3" s="18" t="s">
        <v>4</v>
      </c>
      <c r="J3" s="3" t="s">
        <v>9</v>
      </c>
      <c r="K3" s="20" t="s">
        <v>2</v>
      </c>
      <c r="L3" s="20" t="s">
        <v>10</v>
      </c>
      <c r="M3" s="20" t="s">
        <v>4</v>
      </c>
      <c r="N3" s="5" t="s">
        <v>9</v>
      </c>
      <c r="O3" s="18" t="s">
        <v>2</v>
      </c>
      <c r="P3" s="18" t="s">
        <v>10</v>
      </c>
      <c r="Q3" s="18" t="s">
        <v>4</v>
      </c>
      <c r="R3" s="3" t="s">
        <v>9</v>
      </c>
      <c r="S3" s="20" t="s">
        <v>2</v>
      </c>
      <c r="T3" s="20" t="s">
        <v>10</v>
      </c>
      <c r="U3" s="20" t="s">
        <v>4</v>
      </c>
      <c r="V3" s="5" t="s">
        <v>9</v>
      </c>
      <c r="W3" s="18" t="s">
        <v>2</v>
      </c>
      <c r="X3" s="18" t="s">
        <v>10</v>
      </c>
      <c r="Y3" s="18" t="s">
        <v>4</v>
      </c>
      <c r="Z3" s="3" t="s">
        <v>9</v>
      </c>
      <c r="AA3" s="20" t="s">
        <v>2</v>
      </c>
      <c r="AB3" s="20" t="s">
        <v>10</v>
      </c>
      <c r="AC3" s="20" t="s">
        <v>4</v>
      </c>
      <c r="AD3" s="5" t="s">
        <v>9</v>
      </c>
      <c r="AE3" s="18" t="s">
        <v>2</v>
      </c>
      <c r="AF3" s="18" t="s">
        <v>10</v>
      </c>
      <c r="AG3" s="18" t="s">
        <v>4</v>
      </c>
      <c r="AH3" s="3" t="s">
        <v>9</v>
      </c>
      <c r="AI3" s="20" t="s">
        <v>2</v>
      </c>
      <c r="AJ3" s="20" t="s">
        <v>10</v>
      </c>
      <c r="AK3" s="20" t="s">
        <v>4</v>
      </c>
      <c r="AL3" s="50" t="s">
        <v>38</v>
      </c>
      <c r="AM3" s="51" t="s">
        <v>39</v>
      </c>
      <c r="AN3" s="51" t="s">
        <v>40</v>
      </c>
      <c r="AO3" s="51" t="s">
        <v>41</v>
      </c>
      <c r="AP3" s="3" t="s">
        <v>9</v>
      </c>
      <c r="AQ3" s="20" t="s">
        <v>2</v>
      </c>
      <c r="AR3" s="20" t="s">
        <v>10</v>
      </c>
      <c r="AS3" s="20" t="s">
        <v>4</v>
      </c>
      <c r="AT3" s="50" t="s">
        <v>32</v>
      </c>
      <c r="AU3" s="51" t="s">
        <v>33</v>
      </c>
      <c r="AV3" s="51" t="s">
        <v>34</v>
      </c>
      <c r="AW3" s="51" t="s">
        <v>35</v>
      </c>
      <c r="AX3" s="3" t="s">
        <v>9</v>
      </c>
      <c r="AY3" s="20" t="s">
        <v>2</v>
      </c>
      <c r="AZ3" s="20" t="s">
        <v>10</v>
      </c>
      <c r="BA3" s="20" t="s">
        <v>4</v>
      </c>
      <c r="BB3" s="5" t="s">
        <v>9</v>
      </c>
      <c r="BC3" s="18" t="s">
        <v>2</v>
      </c>
      <c r="BD3" s="18" t="s">
        <v>10</v>
      </c>
      <c r="BE3" s="18" t="s">
        <v>4</v>
      </c>
      <c r="BF3" s="3" t="s">
        <v>9</v>
      </c>
      <c r="BG3" s="20" t="s">
        <v>2</v>
      </c>
      <c r="BH3" s="20" t="s">
        <v>10</v>
      </c>
      <c r="BI3" s="20" t="s">
        <v>4</v>
      </c>
      <c r="BJ3" s="5" t="s">
        <v>9</v>
      </c>
      <c r="BK3" s="18" t="s">
        <v>2</v>
      </c>
      <c r="BL3" s="18" t="s">
        <v>10</v>
      </c>
      <c r="BM3" s="18" t="s">
        <v>4</v>
      </c>
      <c r="BN3" s="3" t="s">
        <v>9</v>
      </c>
      <c r="BO3" s="20" t="s">
        <v>2</v>
      </c>
      <c r="BP3" s="20" t="s">
        <v>10</v>
      </c>
      <c r="BQ3" s="20" t="s">
        <v>4</v>
      </c>
      <c r="BR3" s="5" t="s">
        <v>9</v>
      </c>
      <c r="BS3" s="18" t="s">
        <v>2</v>
      </c>
      <c r="BT3" s="18" t="s">
        <v>10</v>
      </c>
      <c r="BU3" s="18" t="s">
        <v>4</v>
      </c>
      <c r="BV3" s="3" t="s">
        <v>9</v>
      </c>
      <c r="BW3" s="20" t="s">
        <v>2</v>
      </c>
      <c r="BX3" s="20" t="s">
        <v>10</v>
      </c>
      <c r="BY3" s="20" t="s">
        <v>4</v>
      </c>
      <c r="BZ3" s="5" t="s">
        <v>9</v>
      </c>
      <c r="CA3" s="18" t="s">
        <v>2</v>
      </c>
      <c r="CB3" s="18" t="s">
        <v>10</v>
      </c>
      <c r="CC3" s="18" t="s">
        <v>4</v>
      </c>
      <c r="CD3" s="3" t="s">
        <v>9</v>
      </c>
      <c r="CE3" s="20" t="s">
        <v>2</v>
      </c>
      <c r="CF3" s="20" t="s">
        <v>10</v>
      </c>
      <c r="CG3" s="20" t="s">
        <v>4</v>
      </c>
      <c r="CH3" s="5" t="s">
        <v>9</v>
      </c>
      <c r="CI3" s="18" t="s">
        <v>2</v>
      </c>
      <c r="CJ3" s="18" t="s">
        <v>10</v>
      </c>
      <c r="CK3" s="18" t="s">
        <v>4</v>
      </c>
      <c r="CL3" s="3" t="s">
        <v>9</v>
      </c>
      <c r="CM3" s="20" t="s">
        <v>2</v>
      </c>
      <c r="CN3" s="20" t="s">
        <v>10</v>
      </c>
      <c r="CO3" s="20" t="s">
        <v>4</v>
      </c>
      <c r="CP3" s="5" t="s">
        <v>9</v>
      </c>
      <c r="CQ3" s="18" t="s">
        <v>2</v>
      </c>
      <c r="CR3" s="18" t="s">
        <v>10</v>
      </c>
      <c r="CS3" s="18" t="s">
        <v>4</v>
      </c>
      <c r="CT3" s="3" t="s">
        <v>9</v>
      </c>
      <c r="CU3" s="20" t="s">
        <v>2</v>
      </c>
      <c r="CV3" s="20" t="s">
        <v>10</v>
      </c>
      <c r="CW3" s="20" t="s">
        <v>4</v>
      </c>
      <c r="CX3" s="5" t="s">
        <v>9</v>
      </c>
      <c r="CY3" s="18" t="s">
        <v>2</v>
      </c>
      <c r="CZ3" s="18" t="s">
        <v>10</v>
      </c>
      <c r="DA3" s="18" t="s">
        <v>4</v>
      </c>
      <c r="DB3" s="3" t="s">
        <v>9</v>
      </c>
      <c r="DC3" s="20" t="s">
        <v>2</v>
      </c>
      <c r="DD3" s="20" t="s">
        <v>10</v>
      </c>
      <c r="DE3" s="20" t="s">
        <v>4</v>
      </c>
      <c r="DF3" s="5" t="s">
        <v>9</v>
      </c>
      <c r="DG3" s="18" t="s">
        <v>2</v>
      </c>
      <c r="DH3" s="18" t="s">
        <v>10</v>
      </c>
      <c r="DI3" s="18" t="s">
        <v>4</v>
      </c>
      <c r="DJ3" s="3" t="s">
        <v>9</v>
      </c>
      <c r="DK3" s="20" t="s">
        <v>2</v>
      </c>
      <c r="DL3" s="20" t="s">
        <v>10</v>
      </c>
      <c r="DM3" s="20" t="s">
        <v>4</v>
      </c>
      <c r="DN3" s="5" t="s">
        <v>9</v>
      </c>
      <c r="DO3" s="18" t="s">
        <v>2</v>
      </c>
      <c r="DP3" s="18" t="s">
        <v>10</v>
      </c>
      <c r="DQ3" s="18" t="s">
        <v>4</v>
      </c>
      <c r="DR3" s="3" t="s">
        <v>9</v>
      </c>
      <c r="DS3" s="20" t="s">
        <v>2</v>
      </c>
      <c r="DT3" s="20" t="s">
        <v>10</v>
      </c>
      <c r="DU3" s="20" t="s">
        <v>4</v>
      </c>
    </row>
    <row r="4" spans="1:125" s="22" customFormat="1" ht="12.75" customHeight="1" x14ac:dyDescent="0.3">
      <c r="A4" s="21" t="s">
        <v>157</v>
      </c>
      <c r="B4" s="74">
        <v>35903513</v>
      </c>
      <c r="C4" s="135">
        <v>9862165391.2113495</v>
      </c>
      <c r="D4" s="135">
        <v>708173583.30821097</v>
      </c>
      <c r="E4" s="135">
        <v>9153991807.9031391</v>
      </c>
      <c r="F4" s="74"/>
      <c r="G4" s="135"/>
      <c r="H4" s="135"/>
      <c r="I4" s="135"/>
      <c r="J4" s="135"/>
      <c r="K4" s="135"/>
      <c r="L4" s="135"/>
      <c r="M4" s="135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52"/>
      <c r="AL4" s="252"/>
      <c r="AM4" s="252"/>
      <c r="AN4" s="252"/>
      <c r="AO4" s="252"/>
      <c r="AP4" s="252"/>
      <c r="AQ4" s="252"/>
      <c r="AR4" s="252"/>
      <c r="AS4" s="252"/>
      <c r="AT4" s="252"/>
      <c r="AU4" s="252"/>
      <c r="AV4" s="252"/>
      <c r="AW4" s="252"/>
      <c r="AX4" s="252"/>
      <c r="AY4" s="252"/>
      <c r="AZ4" s="252"/>
      <c r="BA4" s="252"/>
      <c r="BB4" s="252"/>
      <c r="BC4" s="252"/>
      <c r="BD4" s="252"/>
      <c r="BE4" s="252"/>
      <c r="BF4" s="252"/>
      <c r="BG4" s="252"/>
      <c r="BH4" s="252"/>
      <c r="BI4" s="252"/>
      <c r="BJ4" s="252"/>
      <c r="BK4" s="252"/>
      <c r="BL4" s="252"/>
      <c r="BM4" s="252"/>
      <c r="BN4" s="252"/>
      <c r="BO4" s="252"/>
      <c r="BP4" s="252"/>
      <c r="BQ4" s="252"/>
      <c r="BR4" s="252"/>
      <c r="BS4" s="252"/>
      <c r="BT4" s="252"/>
      <c r="BU4" s="252"/>
      <c r="BV4" s="252"/>
      <c r="BW4" s="252"/>
      <c r="BX4" s="252"/>
      <c r="BY4" s="252"/>
      <c r="BZ4" s="135"/>
      <c r="CA4" s="135"/>
      <c r="CB4" s="135"/>
      <c r="CC4" s="135"/>
      <c r="CD4" s="135"/>
      <c r="CE4" s="135"/>
      <c r="CF4" s="135"/>
      <c r="CG4" s="135"/>
      <c r="CH4" s="135"/>
      <c r="CI4" s="135"/>
      <c r="CJ4" s="135"/>
      <c r="CK4" s="135"/>
      <c r="CL4" s="135"/>
      <c r="CM4" s="135"/>
      <c r="CN4" s="135"/>
      <c r="CO4" s="135"/>
      <c r="CP4" s="135"/>
      <c r="CQ4" s="135"/>
      <c r="CR4" s="135"/>
      <c r="CS4" s="135"/>
      <c r="CT4" s="135"/>
      <c r="CU4" s="135"/>
      <c r="CV4" s="135"/>
      <c r="CW4" s="135"/>
      <c r="CX4" s="135"/>
      <c r="CY4" s="135"/>
      <c r="CZ4" s="135"/>
      <c r="DA4" s="135"/>
      <c r="DB4" s="135"/>
      <c r="DC4" s="135"/>
      <c r="DD4" s="135"/>
      <c r="DE4" s="135"/>
      <c r="DF4" s="135"/>
      <c r="DG4" s="135"/>
      <c r="DH4" s="135"/>
      <c r="DI4" s="135"/>
      <c r="DJ4" s="135"/>
      <c r="DK4" s="135"/>
      <c r="DL4" s="135"/>
      <c r="DM4" s="135"/>
      <c r="DN4" s="135"/>
      <c r="DO4" s="135"/>
      <c r="DP4" s="135"/>
      <c r="DQ4" s="135"/>
      <c r="DR4" s="135"/>
      <c r="DS4" s="135"/>
      <c r="DT4" s="135"/>
      <c r="DU4" s="135"/>
    </row>
    <row r="5" spans="1:125" s="22" customFormat="1" x14ac:dyDescent="0.3">
      <c r="A5" s="21" t="s">
        <v>181</v>
      </c>
      <c r="B5" s="74">
        <v>35903513</v>
      </c>
      <c r="C5" s="135">
        <v>9862165391.2113495</v>
      </c>
      <c r="D5" s="135">
        <v>708173583.30821097</v>
      </c>
      <c r="E5" s="135">
        <v>9153991807.9031391</v>
      </c>
      <c r="F5" s="74"/>
      <c r="G5" s="135"/>
      <c r="H5" s="135"/>
      <c r="I5" s="135"/>
      <c r="J5" s="135"/>
      <c r="K5" s="135"/>
      <c r="L5" s="135"/>
      <c r="M5" s="135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52"/>
      <c r="AM5" s="252"/>
      <c r="AN5" s="252"/>
      <c r="AO5" s="252"/>
      <c r="AP5" s="252"/>
      <c r="AQ5" s="252"/>
      <c r="AR5" s="252"/>
      <c r="AS5" s="252"/>
      <c r="AT5" s="252"/>
      <c r="AU5" s="252"/>
      <c r="AV5" s="252"/>
      <c r="AW5" s="252"/>
      <c r="AX5" s="252"/>
      <c r="AY5" s="252"/>
      <c r="AZ5" s="252"/>
      <c r="BA5" s="252"/>
      <c r="BB5" s="252"/>
      <c r="BC5" s="252"/>
      <c r="BD5" s="252"/>
      <c r="BE5" s="252"/>
      <c r="BF5" s="252"/>
      <c r="BG5" s="252"/>
      <c r="BH5" s="252"/>
      <c r="BI5" s="252"/>
      <c r="BJ5" s="252"/>
      <c r="BK5" s="252"/>
      <c r="BL5" s="252"/>
      <c r="BM5" s="252"/>
      <c r="BN5" s="252"/>
      <c r="BO5" s="252"/>
      <c r="BP5" s="252"/>
      <c r="BQ5" s="252"/>
      <c r="BR5" s="252"/>
      <c r="BS5" s="252"/>
      <c r="BT5" s="252"/>
      <c r="BU5" s="252"/>
      <c r="BV5" s="252"/>
      <c r="BW5" s="252"/>
      <c r="BX5" s="252"/>
      <c r="BY5" s="252"/>
      <c r="BZ5" s="135"/>
      <c r="CA5" s="135"/>
      <c r="CB5" s="135"/>
      <c r="CC5" s="135"/>
      <c r="CD5" s="135"/>
      <c r="CE5" s="135"/>
      <c r="CF5" s="135"/>
      <c r="CG5" s="135"/>
      <c r="CH5" s="135"/>
      <c r="CI5" s="135"/>
      <c r="CJ5" s="135"/>
      <c r="CK5" s="135"/>
      <c r="CL5" s="135"/>
      <c r="CM5" s="135"/>
      <c r="CN5" s="135"/>
      <c r="CO5" s="135"/>
      <c r="CP5" s="135"/>
      <c r="CQ5" s="135"/>
      <c r="CR5" s="135"/>
      <c r="CS5" s="135"/>
      <c r="CT5" s="135"/>
      <c r="CU5" s="135"/>
      <c r="CV5" s="135"/>
      <c r="CW5" s="135"/>
      <c r="CX5" s="135"/>
      <c r="CY5" s="135"/>
      <c r="CZ5" s="135"/>
      <c r="DA5" s="135"/>
      <c r="DB5" s="135"/>
      <c r="DC5" s="135"/>
      <c r="DD5" s="135"/>
      <c r="DE5" s="135"/>
      <c r="DF5" s="135"/>
      <c r="DG5" s="135"/>
      <c r="DH5" s="135"/>
      <c r="DI5" s="135"/>
      <c r="DJ5" s="135"/>
      <c r="DK5" s="135"/>
      <c r="DL5" s="135"/>
      <c r="DM5" s="135"/>
      <c r="DN5" s="135"/>
      <c r="DO5" s="135"/>
      <c r="DP5" s="135"/>
      <c r="DQ5" s="135"/>
      <c r="DR5" s="135"/>
      <c r="DS5" s="135"/>
      <c r="DT5" s="135"/>
      <c r="DU5" s="135"/>
    </row>
    <row r="6" spans="1:125" s="22" customFormat="1" x14ac:dyDescent="0.3">
      <c r="A6" s="7" t="s">
        <v>67</v>
      </c>
      <c r="B6" s="74">
        <v>59214224</v>
      </c>
      <c r="C6" s="135">
        <v>9862165391.2113495</v>
      </c>
      <c r="D6" s="135">
        <v>708173583.30821097</v>
      </c>
      <c r="E6" s="135">
        <v>9153991807.9031391</v>
      </c>
      <c r="F6" s="74"/>
      <c r="G6" s="135"/>
      <c r="H6" s="135"/>
      <c r="I6" s="135"/>
      <c r="J6" s="135"/>
      <c r="K6" s="135"/>
      <c r="L6" s="135"/>
      <c r="M6" s="135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252"/>
      <c r="AP6" s="252"/>
      <c r="AQ6" s="252"/>
      <c r="AR6" s="252"/>
      <c r="AS6" s="252"/>
      <c r="AT6" s="252"/>
      <c r="AU6" s="252"/>
      <c r="AV6" s="252"/>
      <c r="AW6" s="252"/>
      <c r="AX6" s="252"/>
      <c r="AY6" s="252"/>
      <c r="AZ6" s="252"/>
      <c r="BA6" s="252"/>
      <c r="BB6" s="252"/>
      <c r="BC6" s="252"/>
      <c r="BD6" s="252"/>
      <c r="BE6" s="252"/>
      <c r="BF6" s="252"/>
      <c r="BG6" s="252"/>
      <c r="BH6" s="252"/>
      <c r="BI6" s="252"/>
      <c r="BJ6" s="252"/>
      <c r="BK6" s="252"/>
      <c r="BL6" s="252"/>
      <c r="BM6" s="252"/>
      <c r="BN6" s="252"/>
      <c r="BO6" s="252"/>
      <c r="BP6" s="252"/>
      <c r="BQ6" s="252"/>
      <c r="BR6" s="252"/>
      <c r="BS6" s="252"/>
      <c r="BT6" s="252"/>
      <c r="BU6" s="252"/>
      <c r="BV6" s="252"/>
      <c r="BW6" s="252"/>
      <c r="BX6" s="252"/>
      <c r="BY6" s="252"/>
      <c r="BZ6" s="135"/>
      <c r="CA6" s="135"/>
      <c r="CB6" s="135"/>
      <c r="CC6" s="135"/>
      <c r="CD6" s="135"/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5"/>
      <c r="CQ6" s="135"/>
      <c r="CR6" s="135"/>
      <c r="CS6" s="135"/>
      <c r="CT6" s="135"/>
      <c r="CU6" s="135"/>
      <c r="CV6" s="135"/>
      <c r="CW6" s="135"/>
      <c r="CX6" s="135"/>
      <c r="CY6" s="135"/>
      <c r="CZ6" s="135"/>
      <c r="DA6" s="135"/>
      <c r="DB6" s="135"/>
      <c r="DC6" s="135"/>
      <c r="DD6" s="135"/>
      <c r="DE6" s="135"/>
      <c r="DF6" s="135"/>
      <c r="DG6" s="135"/>
      <c r="DH6" s="135"/>
      <c r="DI6" s="135"/>
      <c r="DJ6" s="135"/>
      <c r="DK6" s="135"/>
      <c r="DL6" s="135"/>
      <c r="DM6" s="135"/>
      <c r="DN6" s="135"/>
      <c r="DO6" s="135"/>
      <c r="DP6" s="135"/>
      <c r="DQ6" s="135"/>
      <c r="DR6" s="135"/>
      <c r="DS6" s="135"/>
      <c r="DT6" s="135"/>
      <c r="DU6" s="135"/>
    </row>
    <row r="7" spans="1:125" s="8" customFormat="1" x14ac:dyDescent="0.3">
      <c r="A7" s="7" t="s">
        <v>68</v>
      </c>
      <c r="B7" s="74">
        <v>44861049</v>
      </c>
      <c r="C7" s="135">
        <v>9862165391.2113495</v>
      </c>
      <c r="D7" s="135">
        <v>708173583.30821097</v>
      </c>
      <c r="E7" s="135">
        <v>9153991807.9031391</v>
      </c>
      <c r="F7" s="74"/>
      <c r="G7" s="135"/>
      <c r="H7" s="135"/>
      <c r="I7" s="135"/>
      <c r="J7" s="135"/>
      <c r="K7" s="135"/>
      <c r="L7" s="135"/>
      <c r="M7" s="135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52"/>
      <c r="AJ7" s="252"/>
      <c r="AK7" s="252"/>
      <c r="AL7" s="252"/>
      <c r="AM7" s="252"/>
      <c r="AN7" s="252"/>
      <c r="AO7" s="252"/>
      <c r="AP7" s="252"/>
      <c r="AQ7" s="252"/>
      <c r="AR7" s="252"/>
      <c r="AS7" s="252"/>
      <c r="AT7" s="252"/>
      <c r="AU7" s="252"/>
      <c r="AV7" s="252"/>
      <c r="AW7" s="252"/>
      <c r="AX7" s="252"/>
      <c r="AY7" s="252"/>
      <c r="AZ7" s="252"/>
      <c r="BA7" s="252"/>
      <c r="BB7" s="252"/>
      <c r="BC7" s="252"/>
      <c r="BD7" s="252"/>
      <c r="BE7" s="252"/>
      <c r="BF7" s="252"/>
      <c r="BG7" s="252"/>
      <c r="BH7" s="252"/>
      <c r="BI7" s="252"/>
      <c r="BJ7" s="252"/>
      <c r="BK7" s="252"/>
      <c r="BL7" s="252"/>
      <c r="BM7" s="252"/>
      <c r="BN7" s="252"/>
      <c r="BO7" s="252"/>
      <c r="BP7" s="252"/>
      <c r="BQ7" s="252"/>
      <c r="BR7" s="252"/>
      <c r="BS7" s="252"/>
      <c r="BT7" s="252"/>
      <c r="BU7" s="252"/>
      <c r="BV7" s="252"/>
      <c r="BW7" s="252"/>
      <c r="BX7" s="252"/>
      <c r="BY7" s="252"/>
      <c r="BZ7" s="135"/>
      <c r="CA7" s="135"/>
      <c r="CB7" s="135"/>
      <c r="CC7" s="135"/>
      <c r="CD7" s="135"/>
      <c r="CE7" s="135"/>
      <c r="CF7" s="135"/>
      <c r="CG7" s="135"/>
      <c r="CH7" s="135"/>
      <c r="CI7" s="135"/>
      <c r="CJ7" s="135"/>
      <c r="CK7" s="135"/>
      <c r="CL7" s="135"/>
      <c r="CM7" s="135"/>
      <c r="CN7" s="135"/>
      <c r="CO7" s="135"/>
      <c r="CP7" s="135"/>
      <c r="CQ7" s="135"/>
      <c r="CR7" s="135"/>
      <c r="CS7" s="135"/>
      <c r="CT7" s="135"/>
      <c r="CU7" s="135"/>
      <c r="CV7" s="135"/>
      <c r="CW7" s="135"/>
      <c r="CX7" s="135"/>
      <c r="CY7" s="135"/>
      <c r="CZ7" s="135"/>
      <c r="DA7" s="135"/>
      <c r="DB7" s="135"/>
      <c r="DC7" s="135"/>
      <c r="DD7" s="135"/>
      <c r="DE7" s="135"/>
      <c r="DF7" s="135"/>
      <c r="DG7" s="135"/>
      <c r="DH7" s="135"/>
      <c r="DI7" s="135"/>
      <c r="DJ7" s="135"/>
      <c r="DK7" s="135"/>
      <c r="DL7" s="135"/>
      <c r="DM7" s="135"/>
      <c r="DN7" s="135"/>
      <c r="DO7" s="135"/>
      <c r="DP7" s="135"/>
      <c r="DQ7" s="135"/>
      <c r="DR7" s="135"/>
      <c r="DS7" s="135"/>
      <c r="DT7" s="135"/>
      <c r="DU7" s="135"/>
    </row>
    <row r="8" spans="1:125" s="8" customFormat="1" x14ac:dyDescent="0.3">
      <c r="A8" s="7" t="s">
        <v>171</v>
      </c>
      <c r="B8" s="74">
        <v>59214224</v>
      </c>
      <c r="C8" s="135">
        <v>9862165391.2113495</v>
      </c>
      <c r="D8" s="135">
        <v>708173583.30821097</v>
      </c>
      <c r="E8" s="135">
        <v>9153991807.9031391</v>
      </c>
      <c r="F8" s="74"/>
      <c r="G8" s="135"/>
      <c r="H8" s="135"/>
      <c r="I8" s="135"/>
      <c r="J8" s="135"/>
      <c r="K8" s="135"/>
      <c r="L8" s="135"/>
      <c r="M8" s="135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2"/>
      <c r="AD8" s="252"/>
      <c r="AE8" s="252"/>
      <c r="AF8" s="252"/>
      <c r="AG8" s="252"/>
      <c r="AH8" s="252"/>
      <c r="AI8" s="252"/>
      <c r="AJ8" s="252"/>
      <c r="AK8" s="252"/>
      <c r="AL8" s="252"/>
      <c r="AM8" s="252"/>
      <c r="AN8" s="252"/>
      <c r="AO8" s="252"/>
      <c r="AP8" s="252"/>
      <c r="AQ8" s="252"/>
      <c r="AR8" s="252"/>
      <c r="AS8" s="252"/>
      <c r="AT8" s="252"/>
      <c r="AU8" s="252"/>
      <c r="AV8" s="252"/>
      <c r="AW8" s="252"/>
      <c r="AX8" s="252"/>
      <c r="AY8" s="252"/>
      <c r="AZ8" s="252"/>
      <c r="BA8" s="252"/>
      <c r="BB8" s="252"/>
      <c r="BC8" s="252"/>
      <c r="BD8" s="252"/>
      <c r="BE8" s="252"/>
      <c r="BF8" s="252"/>
      <c r="BG8" s="252"/>
      <c r="BH8" s="252"/>
      <c r="BI8" s="252"/>
      <c r="BJ8" s="252"/>
      <c r="BK8" s="252"/>
      <c r="BL8" s="252"/>
      <c r="BM8" s="252"/>
      <c r="BN8" s="252"/>
      <c r="BO8" s="252"/>
      <c r="BP8" s="252"/>
      <c r="BQ8" s="252"/>
      <c r="BR8" s="252"/>
      <c r="BS8" s="252"/>
      <c r="BT8" s="252"/>
      <c r="BU8" s="252"/>
      <c r="BV8" s="252"/>
      <c r="BW8" s="252"/>
      <c r="BX8" s="252"/>
      <c r="BY8" s="252"/>
      <c r="BZ8" s="135"/>
      <c r="CA8" s="135"/>
      <c r="CB8" s="135"/>
      <c r="CC8" s="135"/>
      <c r="CD8" s="135"/>
      <c r="CE8" s="135"/>
      <c r="CF8" s="135"/>
      <c r="CG8" s="135"/>
      <c r="CH8" s="135"/>
      <c r="CI8" s="135"/>
      <c r="CJ8" s="135"/>
      <c r="CK8" s="135"/>
      <c r="CL8" s="135"/>
      <c r="CM8" s="135"/>
      <c r="CN8" s="135"/>
      <c r="CO8" s="135"/>
      <c r="CP8" s="135"/>
      <c r="CQ8" s="135"/>
      <c r="CR8" s="135"/>
      <c r="CS8" s="135"/>
      <c r="CT8" s="135"/>
      <c r="CU8" s="135"/>
      <c r="CV8" s="135"/>
      <c r="CW8" s="135"/>
      <c r="CX8" s="135"/>
      <c r="CY8" s="135"/>
      <c r="CZ8" s="135"/>
      <c r="DA8" s="135"/>
      <c r="DB8" s="135"/>
      <c r="DC8" s="135"/>
      <c r="DD8" s="135"/>
      <c r="DE8" s="135"/>
      <c r="DF8" s="135"/>
      <c r="DG8" s="135"/>
      <c r="DH8" s="135"/>
      <c r="DI8" s="135"/>
      <c r="DJ8" s="135"/>
      <c r="DK8" s="135"/>
      <c r="DL8" s="135"/>
      <c r="DM8" s="135"/>
      <c r="DN8" s="135"/>
      <c r="DO8" s="135"/>
      <c r="DP8" s="135"/>
      <c r="DQ8" s="135"/>
      <c r="DR8" s="135"/>
      <c r="DS8" s="135"/>
      <c r="DT8" s="135"/>
      <c r="DU8" s="135"/>
    </row>
    <row r="9" spans="1:125" s="8" customFormat="1" x14ac:dyDescent="0.3">
      <c r="A9" s="7" t="s">
        <v>179</v>
      </c>
      <c r="B9" s="74">
        <v>44861049</v>
      </c>
      <c r="C9" s="135">
        <v>9862165391.2113495</v>
      </c>
      <c r="D9" s="135">
        <v>708173583.30821097</v>
      </c>
      <c r="E9" s="135">
        <v>9153991807.9031391</v>
      </c>
      <c r="F9" s="74"/>
      <c r="G9" s="135"/>
      <c r="H9" s="135"/>
      <c r="I9" s="135"/>
      <c r="J9" s="135"/>
      <c r="K9" s="135"/>
      <c r="L9" s="135"/>
      <c r="M9" s="135"/>
      <c r="N9" s="252"/>
      <c r="O9" s="252"/>
      <c r="P9" s="252"/>
      <c r="Q9" s="252"/>
      <c r="R9" s="252"/>
      <c r="S9" s="252"/>
      <c r="T9" s="252"/>
      <c r="U9" s="252"/>
      <c r="V9" s="252"/>
      <c r="W9" s="252"/>
      <c r="X9" s="252"/>
      <c r="Y9" s="252"/>
      <c r="Z9" s="252"/>
      <c r="AA9" s="252"/>
      <c r="AB9" s="252"/>
      <c r="AC9" s="252"/>
      <c r="AD9" s="252"/>
      <c r="AE9" s="252"/>
      <c r="AF9" s="252"/>
      <c r="AG9" s="252"/>
      <c r="AH9" s="252"/>
      <c r="AI9" s="252"/>
      <c r="AJ9" s="252"/>
      <c r="AK9" s="252"/>
      <c r="AL9" s="252"/>
      <c r="AM9" s="252"/>
      <c r="AN9" s="252"/>
      <c r="AO9" s="252"/>
      <c r="AP9" s="252"/>
      <c r="AQ9" s="252"/>
      <c r="AR9" s="252"/>
      <c r="AS9" s="252"/>
      <c r="AT9" s="252"/>
      <c r="AU9" s="252"/>
      <c r="AV9" s="252"/>
      <c r="AW9" s="252"/>
      <c r="AX9" s="252"/>
      <c r="AY9" s="252"/>
      <c r="AZ9" s="252"/>
      <c r="BA9" s="252"/>
      <c r="BB9" s="252"/>
      <c r="BC9" s="252"/>
      <c r="BD9" s="252"/>
      <c r="BE9" s="252"/>
      <c r="BF9" s="252"/>
      <c r="BG9" s="252"/>
      <c r="BH9" s="252"/>
      <c r="BI9" s="252"/>
      <c r="BJ9" s="252"/>
      <c r="BK9" s="252"/>
      <c r="BL9" s="252"/>
      <c r="BM9" s="252"/>
      <c r="BN9" s="252"/>
      <c r="BO9" s="252"/>
      <c r="BP9" s="252"/>
      <c r="BQ9" s="252"/>
      <c r="BR9" s="252"/>
      <c r="BS9" s="252"/>
      <c r="BT9" s="252"/>
      <c r="BU9" s="252"/>
      <c r="BV9" s="252"/>
      <c r="BW9" s="252"/>
      <c r="BX9" s="252"/>
      <c r="BY9" s="252"/>
      <c r="BZ9" s="135"/>
      <c r="CA9" s="135"/>
      <c r="CB9" s="135"/>
      <c r="CC9" s="135"/>
      <c r="CD9" s="135"/>
      <c r="CE9" s="135"/>
      <c r="CF9" s="135"/>
      <c r="CG9" s="135"/>
      <c r="CH9" s="135"/>
      <c r="CI9" s="135"/>
      <c r="CJ9" s="135"/>
      <c r="CK9" s="135"/>
      <c r="CL9" s="135"/>
      <c r="CM9" s="135"/>
      <c r="CN9" s="135"/>
      <c r="CO9" s="135"/>
      <c r="CP9" s="135"/>
      <c r="CQ9" s="135"/>
      <c r="CR9" s="135"/>
      <c r="CS9" s="135"/>
      <c r="CT9" s="135"/>
      <c r="CU9" s="135"/>
      <c r="CV9" s="135"/>
      <c r="CW9" s="135"/>
      <c r="CX9" s="135"/>
      <c r="CY9" s="135"/>
      <c r="CZ9" s="135"/>
      <c r="DA9" s="135"/>
      <c r="DB9" s="135"/>
      <c r="DC9" s="135"/>
      <c r="DD9" s="135"/>
      <c r="DE9" s="135"/>
      <c r="DF9" s="135"/>
      <c r="DG9" s="135"/>
      <c r="DH9" s="135"/>
      <c r="DI9" s="135"/>
      <c r="DJ9" s="135"/>
      <c r="DK9" s="135"/>
      <c r="DL9" s="135"/>
      <c r="DM9" s="135"/>
      <c r="DN9" s="135"/>
      <c r="DO9" s="135"/>
      <c r="DP9" s="135"/>
      <c r="DQ9" s="135"/>
      <c r="DR9" s="135"/>
      <c r="DS9" s="135"/>
      <c r="DT9" s="135"/>
      <c r="DU9" s="135"/>
    </row>
    <row r="10" spans="1:125" s="25" customFormat="1" ht="16.5" x14ac:dyDescent="0.35">
      <c r="A10" s="32" t="s">
        <v>28</v>
      </c>
      <c r="B10" s="306">
        <f>'ODS-DWD-DW层校验'!B6-ST层校验!B4</f>
        <v>-35903513</v>
      </c>
      <c r="C10" s="24">
        <f>'ODS-DWD-DW层校验'!C6-ST层校验!C4</f>
        <v>0</v>
      </c>
      <c r="D10" s="24">
        <f>'ODS-DWD-DW层校验'!D6-ST层校验!D4</f>
        <v>0</v>
      </c>
      <c r="E10" s="24">
        <f>'ODS-DWD-DW层校验'!E6-ST层校验!E4</f>
        <v>0</v>
      </c>
      <c r="F10" s="23">
        <f>'ODS-DWD-DW层校验'!F6-ST层校验!F4</f>
        <v>0</v>
      </c>
      <c r="G10" s="24">
        <f>'ODS-DWD-DW层校验'!G6-ST层校验!G4</f>
        <v>0</v>
      </c>
      <c r="H10" s="24">
        <f>'ODS-DWD-DW层校验'!H6-ST层校验!H4</f>
        <v>0</v>
      </c>
      <c r="I10" s="24">
        <f>'ODS-DWD-DW层校验'!I6-ST层校验!I4</f>
        <v>0</v>
      </c>
      <c r="J10" s="23">
        <f>'ODS-DWD-DW层校验'!J6-ST层校验!J4</f>
        <v>0</v>
      </c>
      <c r="K10" s="24">
        <f>'ODS-DWD-DW层校验'!K6-ST层校验!K4</f>
        <v>0</v>
      </c>
      <c r="L10" s="24">
        <f>'ODS-DWD-DW层校验'!L6-ST层校验!L4</f>
        <v>0</v>
      </c>
      <c r="M10" s="24">
        <f>'ODS-DWD-DW层校验'!M6-ST层校验!M4</f>
        <v>0</v>
      </c>
      <c r="N10" s="23">
        <f>'ODS-DWD-DW层校验'!N6-ST层校验!N4</f>
        <v>0</v>
      </c>
      <c r="O10" s="24">
        <f>'ODS-DWD-DW层校验'!O6-ST层校验!O4</f>
        <v>0</v>
      </c>
      <c r="P10" s="24">
        <f>'ODS-DWD-DW层校验'!P6-ST层校验!P4</f>
        <v>0</v>
      </c>
      <c r="Q10" s="24">
        <f>'ODS-DWD-DW层校验'!Q6-ST层校验!Q4</f>
        <v>0</v>
      </c>
      <c r="R10" s="23">
        <f>'ODS-DWD-DW层校验'!R6-ST层校验!R4</f>
        <v>0</v>
      </c>
      <c r="S10" s="24">
        <f>'ODS-DWD-DW层校验'!S6-ST层校验!S4</f>
        <v>0</v>
      </c>
      <c r="T10" s="24">
        <f>'ODS-DWD-DW层校验'!T6-ST层校验!T4</f>
        <v>0</v>
      </c>
      <c r="U10" s="24">
        <f>'ODS-DWD-DW层校验'!U6-ST层校验!U4</f>
        <v>0</v>
      </c>
      <c r="V10" s="23">
        <f>'ODS-DWD-DW层校验'!V6-ST层校验!V4</f>
        <v>0</v>
      </c>
      <c r="W10" s="24">
        <f>'ODS-DWD-DW层校验'!W6-ST层校验!W4</f>
        <v>0</v>
      </c>
      <c r="X10" s="24">
        <f>'ODS-DWD-DW层校验'!X6-ST层校验!X4</f>
        <v>0</v>
      </c>
      <c r="Y10" s="24">
        <f>'ODS-DWD-DW层校验'!Y6-ST层校验!Y4</f>
        <v>0</v>
      </c>
      <c r="Z10" s="23">
        <f>'ODS-DWD-DW层校验'!Z6-ST层校验!Z4</f>
        <v>0</v>
      </c>
      <c r="AA10" s="24">
        <f>'ODS-DWD-DW层校验'!AA6-ST层校验!AA4</f>
        <v>0</v>
      </c>
      <c r="AB10" s="24">
        <f>'ODS-DWD-DW层校验'!AB6-ST层校验!AB4</f>
        <v>0</v>
      </c>
      <c r="AC10" s="24">
        <f>'ODS-DWD-DW层校验'!AC6-ST层校验!AC4</f>
        <v>0</v>
      </c>
      <c r="AD10" s="23">
        <f>'ODS-DWD-DW层校验'!AD6-ST层校验!AD4</f>
        <v>0</v>
      </c>
      <c r="AE10" s="24">
        <f>'ODS-DWD-DW层校验'!AE6-ST层校验!AE4</f>
        <v>0</v>
      </c>
      <c r="AF10" s="24">
        <f>'ODS-DWD-DW层校验'!AF6-ST层校验!AF4</f>
        <v>0</v>
      </c>
      <c r="AG10" s="24">
        <f>'ODS-DWD-DW层校验'!AG6-ST层校验!AG4</f>
        <v>0</v>
      </c>
      <c r="AH10" s="23">
        <f>'ODS-DWD-DW层校验'!AH6-ST层校验!AH4</f>
        <v>0</v>
      </c>
      <c r="AI10" s="24">
        <f>'ODS-DWD-DW层校验'!AI6-ST层校验!AI4</f>
        <v>0</v>
      </c>
      <c r="AJ10" s="24">
        <f>'ODS-DWD-DW层校验'!AJ6-ST层校验!AJ4</f>
        <v>0</v>
      </c>
      <c r="AK10" s="24">
        <f>'ODS-DWD-DW层校验'!AK6-ST层校验!AK4</f>
        <v>0</v>
      </c>
      <c r="AL10" s="23">
        <f>'ODS-DWD-DW层校验'!AL6-ST层校验!AL4</f>
        <v>0</v>
      </c>
      <c r="AM10" s="24">
        <f>'ODS-DWD-DW层校验'!AM6-ST层校验!AM4</f>
        <v>0</v>
      </c>
      <c r="AN10" s="24">
        <f>'ODS-DWD-DW层校验'!AN6-ST层校验!AN4</f>
        <v>0</v>
      </c>
      <c r="AO10" s="24">
        <f>'ODS-DWD-DW层校验'!AO6-ST层校验!AO4</f>
        <v>0</v>
      </c>
      <c r="AP10" s="23">
        <f>'ODS-DWD-DW层校验'!AP6-ST层校验!AP4</f>
        <v>0</v>
      </c>
      <c r="AQ10" s="24">
        <f>'ODS-DWD-DW层校验'!AQ6-ST层校验!AQ4</f>
        <v>0</v>
      </c>
      <c r="AR10" s="24">
        <f>'ODS-DWD-DW层校验'!AR6-ST层校验!AR4</f>
        <v>0</v>
      </c>
      <c r="AS10" s="24">
        <f>'ODS-DWD-DW层校验'!AS6-ST层校验!AS4</f>
        <v>0</v>
      </c>
      <c r="AT10" s="23">
        <f>'ODS-DWD-DW层校验'!AT6-ST层校验!AT4</f>
        <v>0</v>
      </c>
      <c r="AU10" s="24">
        <f>'ODS-DWD-DW层校验'!AU6-ST层校验!AU4</f>
        <v>0</v>
      </c>
      <c r="AV10" s="24">
        <f>'ODS-DWD-DW层校验'!AV6-ST层校验!AV4</f>
        <v>0</v>
      </c>
      <c r="AW10" s="24">
        <f>'ODS-DWD-DW层校验'!AW6-ST层校验!AW4</f>
        <v>0</v>
      </c>
      <c r="AX10" s="23">
        <f>'ODS-DWD-DW层校验'!AX6-ST层校验!AX4</f>
        <v>0</v>
      </c>
      <c r="AY10" s="24">
        <f>'ODS-DWD-DW层校验'!AY6-ST层校验!AY4</f>
        <v>0</v>
      </c>
      <c r="AZ10" s="24">
        <f>'ODS-DWD-DW层校验'!AZ6-ST层校验!AZ4</f>
        <v>0</v>
      </c>
      <c r="BA10" s="24">
        <f>'ODS-DWD-DW层校验'!BA6-ST层校验!BA4</f>
        <v>0</v>
      </c>
      <c r="BB10" s="23">
        <f>'ODS-DWD-DW层校验'!BB6-ST层校验!BB4</f>
        <v>0</v>
      </c>
      <c r="BC10" s="24">
        <f>'ODS-DWD-DW层校验'!BC6-ST层校验!BC4</f>
        <v>0</v>
      </c>
      <c r="BD10" s="24">
        <f>'ODS-DWD-DW层校验'!BD6-ST层校验!BD4</f>
        <v>0</v>
      </c>
      <c r="BE10" s="24">
        <f>'ODS-DWD-DW层校验'!BE6-ST层校验!BE4</f>
        <v>0</v>
      </c>
      <c r="BF10" s="23">
        <f>'ODS-DWD-DW层校验'!BF6-ST层校验!BF4</f>
        <v>0</v>
      </c>
      <c r="BG10" s="24">
        <f>'ODS-DWD-DW层校验'!BG6-ST层校验!BG4</f>
        <v>0</v>
      </c>
      <c r="BH10" s="24">
        <f>'ODS-DWD-DW层校验'!BH6-ST层校验!BH4</f>
        <v>0</v>
      </c>
      <c r="BI10" s="24">
        <f>'ODS-DWD-DW层校验'!BI6-ST层校验!BI4</f>
        <v>0</v>
      </c>
      <c r="BJ10" s="23">
        <f>'ODS-DWD-DW层校验'!BJ6-ST层校验!BJ4</f>
        <v>0</v>
      </c>
      <c r="BK10" s="24">
        <f>'ODS-DWD-DW层校验'!BK6-ST层校验!BK4</f>
        <v>0</v>
      </c>
      <c r="BL10" s="24">
        <f>'ODS-DWD-DW层校验'!BL6-ST层校验!BL4</f>
        <v>0</v>
      </c>
      <c r="BM10" s="24">
        <f>'ODS-DWD-DW层校验'!BM6-ST层校验!BM4</f>
        <v>0</v>
      </c>
      <c r="BN10" s="23">
        <f>'ODS-DWD-DW层校验'!BN6-ST层校验!BN4</f>
        <v>0</v>
      </c>
      <c r="BO10" s="24">
        <f>'ODS-DWD-DW层校验'!BO6-ST层校验!BO4</f>
        <v>0</v>
      </c>
      <c r="BP10" s="24">
        <f>'ODS-DWD-DW层校验'!BP6-ST层校验!BP4</f>
        <v>0</v>
      </c>
      <c r="BQ10" s="24">
        <f>'ODS-DWD-DW层校验'!BQ6-ST层校验!BQ4</f>
        <v>0</v>
      </c>
      <c r="BR10" s="23">
        <f>'ODS-DWD-DW层校验'!BR6-ST层校验!BR4</f>
        <v>0</v>
      </c>
      <c r="BS10" s="24">
        <f>'ODS-DWD-DW层校验'!BS6-ST层校验!BS4</f>
        <v>0</v>
      </c>
      <c r="BT10" s="24">
        <f>'ODS-DWD-DW层校验'!BT6-ST层校验!BT4</f>
        <v>0</v>
      </c>
      <c r="BU10" s="24">
        <f>'ODS-DWD-DW层校验'!BU6-ST层校验!BU4</f>
        <v>0</v>
      </c>
      <c r="BV10" s="23">
        <f>'ODS-DWD-DW层校验'!BV6-ST层校验!BV4</f>
        <v>0</v>
      </c>
      <c r="BW10" s="24">
        <f>'ODS-DWD-DW层校验'!BW6-ST层校验!BW4</f>
        <v>0</v>
      </c>
      <c r="BX10" s="24">
        <f>'ODS-DWD-DW层校验'!BX6-ST层校验!BX4</f>
        <v>0</v>
      </c>
      <c r="BY10" s="24">
        <f>'ODS-DWD-DW层校验'!BY6-ST层校验!BY4</f>
        <v>0</v>
      </c>
      <c r="BZ10" s="23">
        <f>'ODS-DWD-DW层校验'!BZ6-ST层校验!BZ4</f>
        <v>0</v>
      </c>
      <c r="CA10" s="24">
        <f>'ODS-DWD-DW层校验'!CA6-ST层校验!CA4</f>
        <v>0</v>
      </c>
      <c r="CB10" s="24">
        <f>'ODS-DWD-DW层校验'!CB6-ST层校验!CB4</f>
        <v>0</v>
      </c>
      <c r="CC10" s="24">
        <f>'ODS-DWD-DW层校验'!CC6-ST层校验!CC4</f>
        <v>0</v>
      </c>
      <c r="CD10" s="23">
        <f>'ODS-DWD-DW层校验'!CD6-ST层校验!CD4</f>
        <v>0</v>
      </c>
      <c r="CE10" s="24">
        <f>'ODS-DWD-DW层校验'!CE6-ST层校验!CE4</f>
        <v>0</v>
      </c>
      <c r="CF10" s="24">
        <f>'ODS-DWD-DW层校验'!CF6-ST层校验!CF4</f>
        <v>0</v>
      </c>
      <c r="CG10" s="24">
        <f>'ODS-DWD-DW层校验'!CG6-ST层校验!CG4</f>
        <v>0</v>
      </c>
      <c r="CH10" s="23">
        <f>'ODS-DWD-DW层校验'!CH6-ST层校验!CH4</f>
        <v>0</v>
      </c>
      <c r="CI10" s="24">
        <f>'ODS-DWD-DW层校验'!CI6-ST层校验!CI4</f>
        <v>0</v>
      </c>
      <c r="CJ10" s="24">
        <f>'ODS-DWD-DW层校验'!CJ6-ST层校验!CJ4</f>
        <v>0</v>
      </c>
      <c r="CK10" s="24">
        <f>'ODS-DWD-DW层校验'!CK6-ST层校验!CK4</f>
        <v>0</v>
      </c>
      <c r="CL10" s="23">
        <f>'ODS-DWD-DW层校验'!CL6-ST层校验!CL4</f>
        <v>0</v>
      </c>
      <c r="CM10" s="24">
        <f>'ODS-DWD-DW层校验'!CM6-ST层校验!CM4</f>
        <v>0</v>
      </c>
      <c r="CN10" s="24">
        <f>'ODS-DWD-DW层校验'!CN6-ST层校验!CN4</f>
        <v>0</v>
      </c>
      <c r="CO10" s="24">
        <f>'ODS-DWD-DW层校验'!CO6-ST层校验!CO4</f>
        <v>0</v>
      </c>
      <c r="CP10" s="23">
        <f>'ODS-DWD-DW层校验'!CP6-ST层校验!CP4</f>
        <v>0</v>
      </c>
      <c r="CQ10" s="24">
        <f>'ODS-DWD-DW层校验'!CQ6-ST层校验!CQ4</f>
        <v>0</v>
      </c>
      <c r="CR10" s="24">
        <f>'ODS-DWD-DW层校验'!CR6-ST层校验!CR4</f>
        <v>0</v>
      </c>
      <c r="CS10" s="24">
        <f>'ODS-DWD-DW层校验'!CS6-ST层校验!CS4</f>
        <v>0</v>
      </c>
      <c r="CT10" s="23">
        <f>'ODS-DWD-DW层校验'!CT6-ST层校验!CT4</f>
        <v>0</v>
      </c>
      <c r="CU10" s="24">
        <f>'ODS-DWD-DW层校验'!CU6-ST层校验!CU4</f>
        <v>0</v>
      </c>
      <c r="CV10" s="24">
        <f>'ODS-DWD-DW层校验'!CV6-ST层校验!CV4</f>
        <v>0</v>
      </c>
      <c r="CW10" s="24">
        <f>'ODS-DWD-DW层校验'!CW6-ST层校验!CW4</f>
        <v>0</v>
      </c>
      <c r="CX10" s="23">
        <f>'ODS-DWD-DW层校验'!CX6-ST层校验!CX4</f>
        <v>0</v>
      </c>
      <c r="CY10" s="24">
        <f>'ODS-DWD-DW层校验'!CY6-ST层校验!CY4</f>
        <v>0</v>
      </c>
      <c r="CZ10" s="24">
        <f>'ODS-DWD-DW层校验'!CZ6-ST层校验!CZ4</f>
        <v>0</v>
      </c>
      <c r="DA10" s="24">
        <f>'ODS-DWD-DW层校验'!DA6-ST层校验!DA4</f>
        <v>0</v>
      </c>
      <c r="DB10" s="23">
        <f>'ODS-DWD-DW层校验'!DB6-ST层校验!DB4</f>
        <v>0</v>
      </c>
      <c r="DC10" s="24">
        <f>'ODS-DWD-DW层校验'!DC6-ST层校验!DC4</f>
        <v>0</v>
      </c>
      <c r="DD10" s="24">
        <f>'ODS-DWD-DW层校验'!DD6-ST层校验!DD4</f>
        <v>0</v>
      </c>
      <c r="DE10" s="24">
        <f>'ODS-DWD-DW层校验'!DE6-ST层校验!DE4</f>
        <v>0</v>
      </c>
      <c r="DF10" s="23">
        <f>'ODS-DWD-DW层校验'!DF6-ST层校验!DF4</f>
        <v>0</v>
      </c>
      <c r="DG10" s="24">
        <f>'ODS-DWD-DW层校验'!DG6-ST层校验!DG4</f>
        <v>0</v>
      </c>
      <c r="DH10" s="24">
        <f>'ODS-DWD-DW层校验'!DH6-ST层校验!DH4</f>
        <v>0</v>
      </c>
      <c r="DI10" s="24">
        <f>'ODS-DWD-DW层校验'!DI6-ST层校验!DI4</f>
        <v>0</v>
      </c>
      <c r="DJ10" s="23">
        <f>'ODS-DWD-DW层校验'!DJ6-ST层校验!DJ4</f>
        <v>0</v>
      </c>
      <c r="DK10" s="24">
        <f>'ODS-DWD-DW层校验'!DK6-ST层校验!DK4</f>
        <v>0</v>
      </c>
      <c r="DL10" s="24">
        <f>'ODS-DWD-DW层校验'!DL6-ST层校验!DL4</f>
        <v>0</v>
      </c>
      <c r="DM10" s="24">
        <f>'ODS-DWD-DW层校验'!DM6-ST层校验!DM4</f>
        <v>0</v>
      </c>
      <c r="DN10" s="23">
        <f>'ODS-DWD-DW层校验'!DN6-ST层校验!DN4</f>
        <v>0</v>
      </c>
      <c r="DO10" s="24">
        <f>'ODS-DWD-DW层校验'!DO6-ST层校验!DO4</f>
        <v>0</v>
      </c>
      <c r="DP10" s="24">
        <f>'ODS-DWD-DW层校验'!DP6-ST层校验!DP4</f>
        <v>0</v>
      </c>
      <c r="DQ10" s="24">
        <f>'ODS-DWD-DW层校验'!DQ6-ST层校验!DQ4</f>
        <v>0</v>
      </c>
      <c r="DR10" s="23">
        <f>'ODS-DWD-DW层校验'!DR6-ST层校验!DR4</f>
        <v>0</v>
      </c>
      <c r="DS10" s="24">
        <f>'ODS-DWD-DW层校验'!DS6-ST层校验!DS4</f>
        <v>0</v>
      </c>
      <c r="DT10" s="24">
        <f>'ODS-DWD-DW层校验'!DT6-ST层校验!DT4</f>
        <v>0</v>
      </c>
      <c r="DU10" s="24">
        <f>'ODS-DWD-DW层校验'!DU6-ST层校验!DU4</f>
        <v>0</v>
      </c>
    </row>
    <row r="11" spans="1:125" s="28" customFormat="1" ht="16.5" x14ac:dyDescent="0.35">
      <c r="A11" s="26" t="s">
        <v>11</v>
      </c>
      <c r="B11" s="306">
        <f>'ODS-DWD-DW层校验'!B5-ST层校验!B5</f>
        <v>-35903513</v>
      </c>
      <c r="C11" s="24">
        <f>'ODS-DWD-DW层校验'!C5-ST层校验!C5</f>
        <v>0</v>
      </c>
      <c r="D11" s="24">
        <f>'ODS-DWD-DW层校验'!D5-ST层校验!D5</f>
        <v>0</v>
      </c>
      <c r="E11" s="24">
        <f>'ODS-DWD-DW层校验'!E5-ST层校验!E5</f>
        <v>0</v>
      </c>
      <c r="F11" s="23">
        <f>'ODS-DWD-DW层校验'!F5-ST层校验!F5</f>
        <v>0</v>
      </c>
      <c r="G11" s="24">
        <f>'ODS-DWD-DW层校验'!G5-ST层校验!G5</f>
        <v>0</v>
      </c>
      <c r="H11" s="24">
        <f>'ODS-DWD-DW层校验'!H5-ST层校验!H5</f>
        <v>0</v>
      </c>
      <c r="I11" s="24">
        <f>'ODS-DWD-DW层校验'!I5-ST层校验!I5</f>
        <v>0</v>
      </c>
      <c r="J11" s="23">
        <f>'ODS-DWD-DW层校验'!J5-ST层校验!J5</f>
        <v>0</v>
      </c>
      <c r="K11" s="24">
        <f>'ODS-DWD-DW层校验'!K5-ST层校验!K5</f>
        <v>0</v>
      </c>
      <c r="L11" s="24">
        <f>'ODS-DWD-DW层校验'!L5-ST层校验!L5</f>
        <v>0</v>
      </c>
      <c r="M11" s="24">
        <f>'ODS-DWD-DW层校验'!M5-ST层校验!M5</f>
        <v>0</v>
      </c>
      <c r="N11" s="23">
        <f>'ODS-DWD-DW层校验'!N5-ST层校验!N5</f>
        <v>0</v>
      </c>
      <c r="O11" s="24">
        <f>'ODS-DWD-DW层校验'!O5-ST层校验!O5</f>
        <v>0</v>
      </c>
      <c r="P11" s="24">
        <f>'ODS-DWD-DW层校验'!P5-ST层校验!P5</f>
        <v>0</v>
      </c>
      <c r="Q11" s="24">
        <f>'ODS-DWD-DW层校验'!Q5-ST层校验!Q5</f>
        <v>0</v>
      </c>
      <c r="R11" s="23">
        <f>'ODS-DWD-DW层校验'!R5-ST层校验!R5</f>
        <v>0</v>
      </c>
      <c r="S11" s="24">
        <f>'ODS-DWD-DW层校验'!S5-ST层校验!S5</f>
        <v>0</v>
      </c>
      <c r="T11" s="24">
        <f>'ODS-DWD-DW层校验'!T5-ST层校验!T5</f>
        <v>0</v>
      </c>
      <c r="U11" s="24">
        <f>'ODS-DWD-DW层校验'!U5-ST层校验!U5</f>
        <v>0</v>
      </c>
      <c r="V11" s="23">
        <f>'ODS-DWD-DW层校验'!V5-ST层校验!V5</f>
        <v>0</v>
      </c>
      <c r="W11" s="24">
        <f>'ODS-DWD-DW层校验'!W5-ST层校验!W5</f>
        <v>0</v>
      </c>
      <c r="X11" s="24">
        <f>'ODS-DWD-DW层校验'!X5-ST层校验!X5</f>
        <v>0</v>
      </c>
      <c r="Y11" s="24">
        <f>'ODS-DWD-DW层校验'!Y5-ST层校验!Y5</f>
        <v>0</v>
      </c>
      <c r="Z11" s="23">
        <f>'ODS-DWD-DW层校验'!Z5-ST层校验!Z5</f>
        <v>0</v>
      </c>
      <c r="AA11" s="24">
        <f>'ODS-DWD-DW层校验'!AA5-ST层校验!AA5</f>
        <v>0</v>
      </c>
      <c r="AB11" s="24">
        <f>'ODS-DWD-DW层校验'!AB5-ST层校验!AB5</f>
        <v>0</v>
      </c>
      <c r="AC11" s="24">
        <f>'ODS-DWD-DW层校验'!AC5-ST层校验!AC5</f>
        <v>0</v>
      </c>
      <c r="AD11" s="23">
        <f>'ODS-DWD-DW层校验'!AD5-ST层校验!AD5</f>
        <v>0</v>
      </c>
      <c r="AE11" s="24">
        <f>'ODS-DWD-DW层校验'!AE5-ST层校验!AE5</f>
        <v>0</v>
      </c>
      <c r="AF11" s="24">
        <f>'ODS-DWD-DW层校验'!AF5-ST层校验!AF5</f>
        <v>0</v>
      </c>
      <c r="AG11" s="24">
        <f>'ODS-DWD-DW层校验'!AG5-ST层校验!AG5</f>
        <v>0</v>
      </c>
      <c r="AH11" s="23">
        <f>'ODS-DWD-DW层校验'!AH5-ST层校验!AH5</f>
        <v>0</v>
      </c>
      <c r="AI11" s="24">
        <f>'ODS-DWD-DW层校验'!AI5-ST层校验!AI5</f>
        <v>0</v>
      </c>
      <c r="AJ11" s="24">
        <f>'ODS-DWD-DW层校验'!AJ5-ST层校验!AJ5</f>
        <v>0</v>
      </c>
      <c r="AK11" s="24">
        <f>'ODS-DWD-DW层校验'!AK5-ST层校验!AK5</f>
        <v>0</v>
      </c>
      <c r="AL11" s="23">
        <f>'ODS-DWD-DW层校验'!AL5-ST层校验!AL5</f>
        <v>0</v>
      </c>
      <c r="AM11" s="24">
        <f>'ODS-DWD-DW层校验'!AM5-ST层校验!AM5</f>
        <v>0</v>
      </c>
      <c r="AN11" s="24">
        <f>'ODS-DWD-DW层校验'!AN5-ST层校验!AN5</f>
        <v>0</v>
      </c>
      <c r="AO11" s="24">
        <f>'ODS-DWD-DW层校验'!AO5-ST层校验!AO5</f>
        <v>0</v>
      </c>
      <c r="AP11" s="23">
        <f>'ODS-DWD-DW层校验'!AP5-ST层校验!AP5</f>
        <v>0</v>
      </c>
      <c r="AQ11" s="24">
        <f>'ODS-DWD-DW层校验'!AQ5-ST层校验!AQ5</f>
        <v>0</v>
      </c>
      <c r="AR11" s="24">
        <f>'ODS-DWD-DW层校验'!AR5-ST层校验!AR5</f>
        <v>0</v>
      </c>
      <c r="AS11" s="24">
        <f>'ODS-DWD-DW层校验'!AS5-ST层校验!AS5</f>
        <v>0</v>
      </c>
      <c r="AT11" s="23">
        <f>'ODS-DWD-DW层校验'!AT5-ST层校验!AT5</f>
        <v>0</v>
      </c>
      <c r="AU11" s="24">
        <f>'ODS-DWD-DW层校验'!AU5-ST层校验!AU5</f>
        <v>0</v>
      </c>
      <c r="AV11" s="24">
        <f>'ODS-DWD-DW层校验'!AV5-ST层校验!AV5</f>
        <v>0</v>
      </c>
      <c r="AW11" s="24">
        <f>'ODS-DWD-DW层校验'!AW5-ST层校验!AW5</f>
        <v>0</v>
      </c>
      <c r="AX11" s="23">
        <f>'ODS-DWD-DW层校验'!AX5-ST层校验!AX5</f>
        <v>0</v>
      </c>
      <c r="AY11" s="24">
        <f>'ODS-DWD-DW层校验'!AY5-ST层校验!AY5</f>
        <v>0</v>
      </c>
      <c r="AZ11" s="24">
        <f>'ODS-DWD-DW层校验'!AZ5-ST层校验!AZ5</f>
        <v>0</v>
      </c>
      <c r="BA11" s="24">
        <f>'ODS-DWD-DW层校验'!BA5-ST层校验!BA5</f>
        <v>0</v>
      </c>
      <c r="BB11" s="23">
        <f>'ODS-DWD-DW层校验'!BB5-ST层校验!BB5</f>
        <v>0</v>
      </c>
      <c r="BC11" s="24">
        <f>'ODS-DWD-DW层校验'!BC5-ST层校验!BC5</f>
        <v>0</v>
      </c>
      <c r="BD11" s="24">
        <f>'ODS-DWD-DW层校验'!BD5-ST层校验!BD5</f>
        <v>0</v>
      </c>
      <c r="BE11" s="24">
        <f>'ODS-DWD-DW层校验'!BE5-ST层校验!BE5</f>
        <v>0</v>
      </c>
      <c r="BF11" s="23">
        <f>'ODS-DWD-DW层校验'!BF5-ST层校验!BF5</f>
        <v>0</v>
      </c>
      <c r="BG11" s="24">
        <f>'ODS-DWD-DW层校验'!BG5-ST层校验!BG5</f>
        <v>0</v>
      </c>
      <c r="BH11" s="24">
        <f>'ODS-DWD-DW层校验'!BH5-ST层校验!BH5</f>
        <v>0</v>
      </c>
      <c r="BI11" s="24">
        <f>'ODS-DWD-DW层校验'!BI5-ST层校验!BI5</f>
        <v>0</v>
      </c>
      <c r="BJ11" s="23">
        <f>'ODS-DWD-DW层校验'!BJ5-ST层校验!BJ5</f>
        <v>0</v>
      </c>
      <c r="BK11" s="24">
        <f>'ODS-DWD-DW层校验'!BK5-ST层校验!BK5</f>
        <v>0</v>
      </c>
      <c r="BL11" s="24">
        <f>'ODS-DWD-DW层校验'!BL5-ST层校验!BL5</f>
        <v>0</v>
      </c>
      <c r="BM11" s="24">
        <f>'ODS-DWD-DW层校验'!BM5-ST层校验!BM5</f>
        <v>0</v>
      </c>
      <c r="BN11" s="23">
        <f>'ODS-DWD-DW层校验'!BN5-ST层校验!BN5</f>
        <v>0</v>
      </c>
      <c r="BO11" s="24">
        <f>'ODS-DWD-DW层校验'!BO5-ST层校验!BO5</f>
        <v>0</v>
      </c>
      <c r="BP11" s="24">
        <f>'ODS-DWD-DW层校验'!BP5-ST层校验!BP5</f>
        <v>0</v>
      </c>
      <c r="BQ11" s="24">
        <f>'ODS-DWD-DW层校验'!BQ5-ST层校验!BQ5</f>
        <v>0</v>
      </c>
      <c r="BR11" s="23">
        <f>'ODS-DWD-DW层校验'!BR5-ST层校验!BR5</f>
        <v>0</v>
      </c>
      <c r="BS11" s="24">
        <f>'ODS-DWD-DW层校验'!BS5-ST层校验!BS5</f>
        <v>0</v>
      </c>
      <c r="BT11" s="24">
        <f>'ODS-DWD-DW层校验'!BT5-ST层校验!BT5</f>
        <v>0</v>
      </c>
      <c r="BU11" s="24">
        <f>'ODS-DWD-DW层校验'!BU5-ST层校验!BU5</f>
        <v>0</v>
      </c>
      <c r="BV11" s="23">
        <f>'ODS-DWD-DW层校验'!BV5-ST层校验!BV5</f>
        <v>0</v>
      </c>
      <c r="BW11" s="24">
        <f>'ODS-DWD-DW层校验'!BW5-ST层校验!BW5</f>
        <v>0</v>
      </c>
      <c r="BX11" s="24">
        <f>'ODS-DWD-DW层校验'!BX5-ST层校验!BX5</f>
        <v>0</v>
      </c>
      <c r="BY11" s="24">
        <f>'ODS-DWD-DW层校验'!BY5-ST层校验!BY5</f>
        <v>0</v>
      </c>
      <c r="BZ11" s="23">
        <f>'ODS-DWD-DW层校验'!BZ5-ST层校验!BZ5</f>
        <v>0</v>
      </c>
      <c r="CA11" s="24">
        <f>'ODS-DWD-DW层校验'!CA5-ST层校验!CA5</f>
        <v>0</v>
      </c>
      <c r="CB11" s="24">
        <f>'ODS-DWD-DW层校验'!CB5-ST层校验!CB5</f>
        <v>0</v>
      </c>
      <c r="CC11" s="24">
        <f>'ODS-DWD-DW层校验'!CC5-ST层校验!CC5</f>
        <v>0</v>
      </c>
      <c r="CD11" s="23">
        <f>'ODS-DWD-DW层校验'!CD5-ST层校验!CD5</f>
        <v>0</v>
      </c>
      <c r="CE11" s="24">
        <f>'ODS-DWD-DW层校验'!CE5-ST层校验!CE5</f>
        <v>0</v>
      </c>
      <c r="CF11" s="24">
        <f>'ODS-DWD-DW层校验'!CF5-ST层校验!CF5</f>
        <v>0</v>
      </c>
      <c r="CG11" s="24">
        <f>'ODS-DWD-DW层校验'!CG5-ST层校验!CG5</f>
        <v>0</v>
      </c>
      <c r="CH11" s="23">
        <f>'ODS-DWD-DW层校验'!CH5-ST层校验!CH5</f>
        <v>0</v>
      </c>
      <c r="CI11" s="24">
        <f>'ODS-DWD-DW层校验'!CI5-ST层校验!CI5</f>
        <v>0</v>
      </c>
      <c r="CJ11" s="24">
        <f>'ODS-DWD-DW层校验'!CJ5-ST层校验!CJ5</f>
        <v>0</v>
      </c>
      <c r="CK11" s="24">
        <f>'ODS-DWD-DW层校验'!CK5-ST层校验!CK5</f>
        <v>0</v>
      </c>
      <c r="CL11" s="23">
        <f>'ODS-DWD-DW层校验'!CL5-ST层校验!CL5</f>
        <v>0</v>
      </c>
      <c r="CM11" s="24">
        <f>'ODS-DWD-DW层校验'!CM5-ST层校验!CM5</f>
        <v>0</v>
      </c>
      <c r="CN11" s="24">
        <f>'ODS-DWD-DW层校验'!CN5-ST层校验!CN5</f>
        <v>0</v>
      </c>
      <c r="CO11" s="24">
        <f>'ODS-DWD-DW层校验'!CO5-ST层校验!CO5</f>
        <v>0</v>
      </c>
      <c r="CP11" s="23">
        <f>'ODS-DWD-DW层校验'!CP5-ST层校验!CP5</f>
        <v>0</v>
      </c>
      <c r="CQ11" s="24">
        <f>'ODS-DWD-DW层校验'!CQ5-ST层校验!CQ5</f>
        <v>0</v>
      </c>
      <c r="CR11" s="24">
        <f>'ODS-DWD-DW层校验'!CR5-ST层校验!CR5</f>
        <v>0</v>
      </c>
      <c r="CS11" s="24">
        <f>'ODS-DWD-DW层校验'!CS5-ST层校验!CS5</f>
        <v>0</v>
      </c>
      <c r="CT11" s="23">
        <f>'ODS-DWD-DW层校验'!CT5-ST层校验!CT5</f>
        <v>0</v>
      </c>
      <c r="CU11" s="24">
        <f>'ODS-DWD-DW层校验'!CU5-ST层校验!CU5</f>
        <v>0</v>
      </c>
      <c r="CV11" s="24">
        <f>'ODS-DWD-DW层校验'!CV5-ST层校验!CV5</f>
        <v>0</v>
      </c>
      <c r="CW11" s="24">
        <f>'ODS-DWD-DW层校验'!CW5-ST层校验!CW5</f>
        <v>0</v>
      </c>
      <c r="CX11" s="23">
        <f>'ODS-DWD-DW层校验'!CX5-ST层校验!CX5</f>
        <v>0</v>
      </c>
      <c r="CY11" s="24">
        <f>'ODS-DWD-DW层校验'!CY5-ST层校验!CY5</f>
        <v>0</v>
      </c>
      <c r="CZ11" s="24">
        <f>'ODS-DWD-DW层校验'!CZ5-ST层校验!CZ5</f>
        <v>0</v>
      </c>
      <c r="DA11" s="24">
        <f>'ODS-DWD-DW层校验'!DA5-ST层校验!DA5</f>
        <v>0</v>
      </c>
      <c r="DB11" s="23">
        <f>'ODS-DWD-DW层校验'!DB5-ST层校验!DB5</f>
        <v>0</v>
      </c>
      <c r="DC11" s="24">
        <f>'ODS-DWD-DW层校验'!DC5-ST层校验!DC5</f>
        <v>0</v>
      </c>
      <c r="DD11" s="24">
        <f>'ODS-DWD-DW层校验'!DD5-ST层校验!DD5</f>
        <v>0</v>
      </c>
      <c r="DE11" s="24">
        <f>'ODS-DWD-DW层校验'!DE5-ST层校验!DE5</f>
        <v>0</v>
      </c>
      <c r="DF11" s="23">
        <f>'ODS-DWD-DW层校验'!DF5-ST层校验!DF5</f>
        <v>0</v>
      </c>
      <c r="DG11" s="24">
        <f>'ODS-DWD-DW层校验'!DG5-ST层校验!DG5</f>
        <v>0</v>
      </c>
      <c r="DH11" s="24">
        <f>'ODS-DWD-DW层校验'!DH5-ST层校验!DH5</f>
        <v>0</v>
      </c>
      <c r="DI11" s="24">
        <f>'ODS-DWD-DW层校验'!DI5-ST层校验!DI5</f>
        <v>0</v>
      </c>
      <c r="DJ11" s="23">
        <f>'ODS-DWD-DW层校验'!DJ5-ST层校验!DJ5</f>
        <v>0</v>
      </c>
      <c r="DK11" s="24">
        <f>'ODS-DWD-DW层校验'!DK5-ST层校验!DK5</f>
        <v>0</v>
      </c>
      <c r="DL11" s="24">
        <f>'ODS-DWD-DW层校验'!DL5-ST层校验!DL5</f>
        <v>0</v>
      </c>
      <c r="DM11" s="24">
        <f>'ODS-DWD-DW层校验'!DM5-ST层校验!DM5</f>
        <v>0</v>
      </c>
      <c r="DN11" s="23">
        <f>'ODS-DWD-DW层校验'!DN5-ST层校验!DN5</f>
        <v>0</v>
      </c>
      <c r="DO11" s="24">
        <f>'ODS-DWD-DW层校验'!DO5-ST层校验!DO5</f>
        <v>0</v>
      </c>
      <c r="DP11" s="24">
        <f>'ODS-DWD-DW层校验'!DP5-ST层校验!DP5</f>
        <v>0</v>
      </c>
      <c r="DQ11" s="24">
        <f>'ODS-DWD-DW层校验'!DQ5-ST层校验!DQ5</f>
        <v>0</v>
      </c>
      <c r="DR11" s="23">
        <f>'ODS-DWD-DW层校验'!DR5-ST层校验!DR5</f>
        <v>0</v>
      </c>
      <c r="DS11" s="24">
        <f>'ODS-DWD-DW层校验'!DS5-ST层校验!DS5</f>
        <v>0</v>
      </c>
      <c r="DT11" s="24">
        <f>'ODS-DWD-DW层校验'!DT5-ST层校验!DT5</f>
        <v>0</v>
      </c>
      <c r="DU11" s="24">
        <f>'ODS-DWD-DW层校验'!DU5-ST层校验!DU5</f>
        <v>0</v>
      </c>
    </row>
    <row r="12" spans="1:125" s="28" customFormat="1" ht="16.5" x14ac:dyDescent="0.35">
      <c r="A12" s="26" t="s">
        <v>12</v>
      </c>
      <c r="B12" s="306">
        <f>'ODS-DWD-DW层校验'!B6-ST层校验!B6</f>
        <v>-59214224</v>
      </c>
      <c r="C12" s="24">
        <f>'ODS-DWD-DW层校验'!C6-ST层校验!C6</f>
        <v>0</v>
      </c>
      <c r="D12" s="24">
        <f>'ODS-DWD-DW层校验'!D6-ST层校验!D6</f>
        <v>0</v>
      </c>
      <c r="E12" s="24">
        <f>'ODS-DWD-DW层校验'!E6-ST层校验!E6</f>
        <v>0</v>
      </c>
      <c r="F12" s="23">
        <f>'ODS-DWD-DW层校验'!F6-ST层校验!F6</f>
        <v>0</v>
      </c>
      <c r="G12" s="24">
        <f>'ODS-DWD-DW层校验'!G6-ST层校验!G6</f>
        <v>0</v>
      </c>
      <c r="H12" s="24">
        <f>'ODS-DWD-DW层校验'!H6-ST层校验!H6</f>
        <v>0</v>
      </c>
      <c r="I12" s="24">
        <f>'ODS-DWD-DW层校验'!I6-ST层校验!I6</f>
        <v>0</v>
      </c>
      <c r="J12" s="23">
        <f>'ODS-DWD-DW层校验'!J6-ST层校验!J6</f>
        <v>0</v>
      </c>
      <c r="K12" s="24">
        <f>'ODS-DWD-DW层校验'!K6-ST层校验!K6</f>
        <v>0</v>
      </c>
      <c r="L12" s="24">
        <f>'ODS-DWD-DW层校验'!L6-ST层校验!L6</f>
        <v>0</v>
      </c>
      <c r="M12" s="24">
        <f>'ODS-DWD-DW层校验'!M6-ST层校验!M6</f>
        <v>0</v>
      </c>
      <c r="N12" s="23">
        <f>'ODS-DWD-DW层校验'!N6-ST层校验!N6</f>
        <v>0</v>
      </c>
      <c r="O12" s="24">
        <f>'ODS-DWD-DW层校验'!O6-ST层校验!O6</f>
        <v>0</v>
      </c>
      <c r="P12" s="24">
        <f>'ODS-DWD-DW层校验'!P6-ST层校验!P6</f>
        <v>0</v>
      </c>
      <c r="Q12" s="24">
        <f>'ODS-DWD-DW层校验'!Q6-ST层校验!Q6</f>
        <v>0</v>
      </c>
      <c r="R12" s="23">
        <f>'ODS-DWD-DW层校验'!R6-ST层校验!R6</f>
        <v>0</v>
      </c>
      <c r="S12" s="24">
        <f>'ODS-DWD-DW层校验'!S6-ST层校验!S6</f>
        <v>0</v>
      </c>
      <c r="T12" s="24">
        <f>'ODS-DWD-DW层校验'!T6-ST层校验!T6</f>
        <v>0</v>
      </c>
      <c r="U12" s="24">
        <f>'ODS-DWD-DW层校验'!U6-ST层校验!U6</f>
        <v>0</v>
      </c>
      <c r="V12" s="23">
        <f>'ODS-DWD-DW层校验'!V6-ST层校验!V6</f>
        <v>0</v>
      </c>
      <c r="W12" s="24">
        <f>'ODS-DWD-DW层校验'!W6-ST层校验!W6</f>
        <v>0</v>
      </c>
      <c r="X12" s="24">
        <f>'ODS-DWD-DW层校验'!X6-ST层校验!X6</f>
        <v>0</v>
      </c>
      <c r="Y12" s="24">
        <f>'ODS-DWD-DW层校验'!Y6-ST层校验!Y6</f>
        <v>0</v>
      </c>
      <c r="Z12" s="23">
        <f>'ODS-DWD-DW层校验'!Z6-ST层校验!Z6</f>
        <v>0</v>
      </c>
      <c r="AA12" s="24">
        <f>'ODS-DWD-DW层校验'!AA6-ST层校验!AA6</f>
        <v>0</v>
      </c>
      <c r="AB12" s="24">
        <f>'ODS-DWD-DW层校验'!AB6-ST层校验!AB6</f>
        <v>0</v>
      </c>
      <c r="AC12" s="24">
        <f>'ODS-DWD-DW层校验'!AC6-ST层校验!AC6</f>
        <v>0</v>
      </c>
      <c r="AD12" s="23">
        <f>'ODS-DWD-DW层校验'!AD6-ST层校验!AD6</f>
        <v>0</v>
      </c>
      <c r="AE12" s="24">
        <f>'ODS-DWD-DW层校验'!AE6-ST层校验!AE6</f>
        <v>0</v>
      </c>
      <c r="AF12" s="24">
        <f>'ODS-DWD-DW层校验'!AF6-ST层校验!AF6</f>
        <v>0</v>
      </c>
      <c r="AG12" s="24">
        <f>'ODS-DWD-DW层校验'!AG6-ST层校验!AG6</f>
        <v>0</v>
      </c>
      <c r="AH12" s="23">
        <f>'ODS-DWD-DW层校验'!AH6-ST层校验!AH6</f>
        <v>0</v>
      </c>
      <c r="AI12" s="24">
        <f>'ODS-DWD-DW层校验'!AI6-ST层校验!AI6</f>
        <v>0</v>
      </c>
      <c r="AJ12" s="24">
        <f>'ODS-DWD-DW层校验'!AJ6-ST层校验!AJ6</f>
        <v>0</v>
      </c>
      <c r="AK12" s="24">
        <f>'ODS-DWD-DW层校验'!AK6-ST层校验!AK6</f>
        <v>0</v>
      </c>
      <c r="AL12" s="23">
        <f>'ODS-DWD-DW层校验'!AL6-ST层校验!AL6</f>
        <v>0</v>
      </c>
      <c r="AM12" s="24">
        <f>'ODS-DWD-DW层校验'!AM6-ST层校验!AM6</f>
        <v>0</v>
      </c>
      <c r="AN12" s="24">
        <f>'ODS-DWD-DW层校验'!AN6-ST层校验!AN6</f>
        <v>0</v>
      </c>
      <c r="AO12" s="24">
        <f>'ODS-DWD-DW层校验'!AO6-ST层校验!AO6</f>
        <v>0</v>
      </c>
      <c r="AP12" s="23">
        <f>'ODS-DWD-DW层校验'!AP6-ST层校验!AP6</f>
        <v>0</v>
      </c>
      <c r="AQ12" s="24">
        <f>'ODS-DWD-DW层校验'!AQ6-ST层校验!AQ6</f>
        <v>0</v>
      </c>
      <c r="AR12" s="24">
        <f>'ODS-DWD-DW层校验'!AR6-ST层校验!AR6</f>
        <v>0</v>
      </c>
      <c r="AS12" s="24">
        <f>'ODS-DWD-DW层校验'!AS6-ST层校验!AS6</f>
        <v>0</v>
      </c>
      <c r="AT12" s="23">
        <f>'ODS-DWD-DW层校验'!AT6-ST层校验!AT6</f>
        <v>0</v>
      </c>
      <c r="AU12" s="24">
        <f>'ODS-DWD-DW层校验'!AU6-ST层校验!AU6</f>
        <v>0</v>
      </c>
      <c r="AV12" s="24">
        <f>'ODS-DWD-DW层校验'!AV6-ST层校验!AV6</f>
        <v>0</v>
      </c>
      <c r="AW12" s="24">
        <f>'ODS-DWD-DW层校验'!AW6-ST层校验!AW6</f>
        <v>0</v>
      </c>
      <c r="AX12" s="23">
        <f>'ODS-DWD-DW层校验'!AX6-ST层校验!AX6</f>
        <v>0</v>
      </c>
      <c r="AY12" s="24">
        <f>'ODS-DWD-DW层校验'!AY6-ST层校验!AY6</f>
        <v>0</v>
      </c>
      <c r="AZ12" s="24">
        <f>'ODS-DWD-DW层校验'!AZ6-ST层校验!AZ6</f>
        <v>0</v>
      </c>
      <c r="BA12" s="24">
        <f>'ODS-DWD-DW层校验'!BA6-ST层校验!BA6</f>
        <v>0</v>
      </c>
      <c r="BB12" s="23">
        <f>'ODS-DWD-DW层校验'!BB6-ST层校验!BB6</f>
        <v>0</v>
      </c>
      <c r="BC12" s="24">
        <f>'ODS-DWD-DW层校验'!BC6-ST层校验!BC6</f>
        <v>0</v>
      </c>
      <c r="BD12" s="24">
        <f>'ODS-DWD-DW层校验'!BD6-ST层校验!BD6</f>
        <v>0</v>
      </c>
      <c r="BE12" s="24">
        <f>'ODS-DWD-DW层校验'!BE6-ST层校验!BE6</f>
        <v>0</v>
      </c>
      <c r="BF12" s="23">
        <f>'ODS-DWD-DW层校验'!BF6-ST层校验!BF6</f>
        <v>0</v>
      </c>
      <c r="BG12" s="24">
        <f>'ODS-DWD-DW层校验'!BG6-ST层校验!BG6</f>
        <v>0</v>
      </c>
      <c r="BH12" s="24">
        <f>'ODS-DWD-DW层校验'!BH6-ST层校验!BH6</f>
        <v>0</v>
      </c>
      <c r="BI12" s="24">
        <f>'ODS-DWD-DW层校验'!BI6-ST层校验!BI6</f>
        <v>0</v>
      </c>
      <c r="BJ12" s="23">
        <f>'ODS-DWD-DW层校验'!BJ6-ST层校验!BJ6</f>
        <v>0</v>
      </c>
      <c r="BK12" s="24">
        <f>'ODS-DWD-DW层校验'!BK6-ST层校验!BK6</f>
        <v>0</v>
      </c>
      <c r="BL12" s="24">
        <f>'ODS-DWD-DW层校验'!BL6-ST层校验!BL6</f>
        <v>0</v>
      </c>
      <c r="BM12" s="24">
        <f>'ODS-DWD-DW层校验'!BM6-ST层校验!BM6</f>
        <v>0</v>
      </c>
      <c r="BN12" s="23">
        <f>'ODS-DWD-DW层校验'!BN6-ST层校验!BN6</f>
        <v>0</v>
      </c>
      <c r="BO12" s="24">
        <f>'ODS-DWD-DW层校验'!BO6-ST层校验!BO6</f>
        <v>0</v>
      </c>
      <c r="BP12" s="24">
        <f>'ODS-DWD-DW层校验'!BP6-ST层校验!BP6</f>
        <v>0</v>
      </c>
      <c r="BQ12" s="24">
        <f>'ODS-DWD-DW层校验'!BQ6-ST层校验!BQ6</f>
        <v>0</v>
      </c>
      <c r="BR12" s="23">
        <f>'ODS-DWD-DW层校验'!BR6-ST层校验!BR6</f>
        <v>0</v>
      </c>
      <c r="BS12" s="24">
        <f>'ODS-DWD-DW层校验'!BS6-ST层校验!BS6</f>
        <v>0</v>
      </c>
      <c r="BT12" s="24">
        <f>'ODS-DWD-DW层校验'!BT6-ST层校验!BT6</f>
        <v>0</v>
      </c>
      <c r="BU12" s="24">
        <f>'ODS-DWD-DW层校验'!BU6-ST层校验!BU6</f>
        <v>0</v>
      </c>
      <c r="BV12" s="23">
        <f>'ODS-DWD-DW层校验'!BV6-ST层校验!BV6</f>
        <v>0</v>
      </c>
      <c r="BW12" s="24">
        <f>'ODS-DWD-DW层校验'!BW6-ST层校验!BW6</f>
        <v>0</v>
      </c>
      <c r="BX12" s="24">
        <f>'ODS-DWD-DW层校验'!BX6-ST层校验!BX6</f>
        <v>0</v>
      </c>
      <c r="BY12" s="24">
        <f>'ODS-DWD-DW层校验'!BY6-ST层校验!BY6</f>
        <v>0</v>
      </c>
      <c r="BZ12" s="23">
        <f>'ODS-DWD-DW层校验'!BZ6-ST层校验!BZ6</f>
        <v>0</v>
      </c>
      <c r="CA12" s="24">
        <f>'ODS-DWD-DW层校验'!CA6-ST层校验!CA6</f>
        <v>0</v>
      </c>
      <c r="CB12" s="24">
        <f>'ODS-DWD-DW层校验'!CB6-ST层校验!CB6</f>
        <v>0</v>
      </c>
      <c r="CC12" s="24">
        <f>'ODS-DWD-DW层校验'!CC6-ST层校验!CC6</f>
        <v>0</v>
      </c>
      <c r="CD12" s="23">
        <f>'ODS-DWD-DW层校验'!CD6-ST层校验!CD6</f>
        <v>0</v>
      </c>
      <c r="CE12" s="24">
        <f>'ODS-DWD-DW层校验'!CE6-ST层校验!CE6</f>
        <v>0</v>
      </c>
      <c r="CF12" s="24">
        <f>'ODS-DWD-DW层校验'!CF6-ST层校验!CF6</f>
        <v>0</v>
      </c>
      <c r="CG12" s="24">
        <f>'ODS-DWD-DW层校验'!CG6-ST层校验!CG6</f>
        <v>0</v>
      </c>
      <c r="CH12" s="23">
        <f>'ODS-DWD-DW层校验'!CH6-ST层校验!CH6</f>
        <v>0</v>
      </c>
      <c r="CI12" s="24">
        <f>'ODS-DWD-DW层校验'!CI6-ST层校验!CI6</f>
        <v>0</v>
      </c>
      <c r="CJ12" s="24">
        <f>'ODS-DWD-DW层校验'!CJ6-ST层校验!CJ6</f>
        <v>0</v>
      </c>
      <c r="CK12" s="24">
        <f>'ODS-DWD-DW层校验'!CK6-ST层校验!CK6</f>
        <v>0</v>
      </c>
      <c r="CL12" s="23">
        <f>'ODS-DWD-DW层校验'!CL6-ST层校验!CL6</f>
        <v>0</v>
      </c>
      <c r="CM12" s="24">
        <f>'ODS-DWD-DW层校验'!CM6-ST层校验!CM6</f>
        <v>0</v>
      </c>
      <c r="CN12" s="24">
        <f>'ODS-DWD-DW层校验'!CN6-ST层校验!CN6</f>
        <v>0</v>
      </c>
      <c r="CO12" s="24">
        <f>'ODS-DWD-DW层校验'!CO6-ST层校验!CO6</f>
        <v>0</v>
      </c>
      <c r="CP12" s="23">
        <f>'ODS-DWD-DW层校验'!CP6-ST层校验!CP6</f>
        <v>0</v>
      </c>
      <c r="CQ12" s="24">
        <f>'ODS-DWD-DW层校验'!CQ6-ST层校验!CQ6</f>
        <v>0</v>
      </c>
      <c r="CR12" s="24">
        <f>'ODS-DWD-DW层校验'!CR6-ST层校验!CR6</f>
        <v>0</v>
      </c>
      <c r="CS12" s="24">
        <f>'ODS-DWD-DW层校验'!CS6-ST层校验!CS6</f>
        <v>0</v>
      </c>
      <c r="CT12" s="23">
        <f>'ODS-DWD-DW层校验'!CT6-ST层校验!CT6</f>
        <v>0</v>
      </c>
      <c r="CU12" s="24">
        <f>'ODS-DWD-DW层校验'!CU6-ST层校验!CU6</f>
        <v>0</v>
      </c>
      <c r="CV12" s="24">
        <f>'ODS-DWD-DW层校验'!CV6-ST层校验!CV6</f>
        <v>0</v>
      </c>
      <c r="CW12" s="24">
        <f>'ODS-DWD-DW层校验'!CW6-ST层校验!CW6</f>
        <v>0</v>
      </c>
      <c r="CX12" s="23">
        <f>'ODS-DWD-DW层校验'!CX6-ST层校验!CX6</f>
        <v>0</v>
      </c>
      <c r="CY12" s="24">
        <f>'ODS-DWD-DW层校验'!CY6-ST层校验!CY6</f>
        <v>0</v>
      </c>
      <c r="CZ12" s="24">
        <f>'ODS-DWD-DW层校验'!CZ6-ST层校验!CZ6</f>
        <v>0</v>
      </c>
      <c r="DA12" s="24">
        <f>'ODS-DWD-DW层校验'!DA6-ST层校验!DA6</f>
        <v>0</v>
      </c>
      <c r="DB12" s="23">
        <f>'ODS-DWD-DW层校验'!DB6-ST层校验!DB6</f>
        <v>0</v>
      </c>
      <c r="DC12" s="24">
        <f>'ODS-DWD-DW层校验'!DC6-ST层校验!DC6</f>
        <v>0</v>
      </c>
      <c r="DD12" s="24">
        <f>'ODS-DWD-DW层校验'!DD6-ST层校验!DD6</f>
        <v>0</v>
      </c>
      <c r="DE12" s="24">
        <f>'ODS-DWD-DW层校验'!DE6-ST层校验!DE6</f>
        <v>0</v>
      </c>
      <c r="DF12" s="23">
        <f>'ODS-DWD-DW层校验'!DF6-ST层校验!DF6</f>
        <v>0</v>
      </c>
      <c r="DG12" s="24">
        <f>'ODS-DWD-DW层校验'!DG6-ST层校验!DG6</f>
        <v>0</v>
      </c>
      <c r="DH12" s="24">
        <f>'ODS-DWD-DW层校验'!DH6-ST层校验!DH6</f>
        <v>0</v>
      </c>
      <c r="DI12" s="24">
        <f>'ODS-DWD-DW层校验'!DI6-ST层校验!DI6</f>
        <v>0</v>
      </c>
      <c r="DJ12" s="23">
        <f>'ODS-DWD-DW层校验'!DJ6-ST层校验!DJ6</f>
        <v>0</v>
      </c>
      <c r="DK12" s="24">
        <f>'ODS-DWD-DW层校验'!DK6-ST层校验!DK6</f>
        <v>0</v>
      </c>
      <c r="DL12" s="24">
        <f>'ODS-DWD-DW层校验'!DL6-ST层校验!DL6</f>
        <v>0</v>
      </c>
      <c r="DM12" s="24">
        <f>'ODS-DWD-DW层校验'!DM6-ST层校验!DM6</f>
        <v>0</v>
      </c>
      <c r="DN12" s="23">
        <f>'ODS-DWD-DW层校验'!DN6-ST层校验!DN6</f>
        <v>0</v>
      </c>
      <c r="DO12" s="24">
        <f>'ODS-DWD-DW层校验'!DO6-ST层校验!DO6</f>
        <v>0</v>
      </c>
      <c r="DP12" s="24">
        <f>'ODS-DWD-DW层校验'!DP6-ST层校验!DP6</f>
        <v>0</v>
      </c>
      <c r="DQ12" s="24">
        <f>'ODS-DWD-DW层校验'!DQ6-ST层校验!DQ6</f>
        <v>0</v>
      </c>
      <c r="DR12" s="23">
        <f>'ODS-DWD-DW层校验'!DR6-ST层校验!DR6</f>
        <v>0</v>
      </c>
      <c r="DS12" s="24">
        <f>'ODS-DWD-DW层校验'!DS6-ST层校验!DS6</f>
        <v>0</v>
      </c>
      <c r="DT12" s="24">
        <f>'ODS-DWD-DW层校验'!DT6-ST层校验!DT6</f>
        <v>0</v>
      </c>
      <c r="DU12" s="24">
        <f>'ODS-DWD-DW层校验'!DU6-ST层校验!DU6</f>
        <v>0</v>
      </c>
    </row>
    <row r="13" spans="1:125" s="28" customFormat="1" ht="16.5" x14ac:dyDescent="0.35">
      <c r="A13" s="26" t="s">
        <v>12</v>
      </c>
      <c r="B13" s="306">
        <f>'ODS-DWD-DW层校验'!B7-ST层校验!B7</f>
        <v>-44861049</v>
      </c>
      <c r="C13" s="24">
        <f>'ODS-DWD-DW层校验'!C7-ST层校验!C7</f>
        <v>0</v>
      </c>
      <c r="D13" s="24">
        <f>'ODS-DWD-DW层校验'!D7-ST层校验!D7</f>
        <v>0</v>
      </c>
      <c r="E13" s="24">
        <f>'ODS-DWD-DW层校验'!E7-ST层校验!E7</f>
        <v>0</v>
      </c>
      <c r="F13" s="23">
        <f>'ODS-DWD-DW层校验'!F7-ST层校验!F7</f>
        <v>0</v>
      </c>
      <c r="G13" s="24">
        <f>'ODS-DWD-DW层校验'!G6-ST层校验!G7</f>
        <v>0</v>
      </c>
      <c r="H13" s="24">
        <f>'ODS-DWD-DW层校验'!H6-ST层校验!H7</f>
        <v>0</v>
      </c>
      <c r="I13" s="24">
        <f>'ODS-DWD-DW层校验'!I6-ST层校验!I7</f>
        <v>0</v>
      </c>
      <c r="J13" s="23">
        <f>'ODS-DWD-DW层校验'!J7-ST层校验!J7</f>
        <v>0</v>
      </c>
      <c r="K13" s="24">
        <f>'ODS-DWD-DW层校验'!K6-ST层校验!K7</f>
        <v>0</v>
      </c>
      <c r="L13" s="24">
        <f>'ODS-DWD-DW层校验'!L6-ST层校验!L7</f>
        <v>0</v>
      </c>
      <c r="M13" s="24">
        <f>'ODS-DWD-DW层校验'!M6-ST层校验!M7</f>
        <v>0</v>
      </c>
      <c r="N13" s="23">
        <f>'ODS-DWD-DW层校验'!N7-ST层校验!N7</f>
        <v>0</v>
      </c>
      <c r="O13" s="24">
        <f>'ODS-DWD-DW层校验'!O6-ST层校验!O7</f>
        <v>0</v>
      </c>
      <c r="P13" s="24">
        <f>'ODS-DWD-DW层校验'!P6-ST层校验!P7</f>
        <v>0</v>
      </c>
      <c r="Q13" s="24">
        <f>'ODS-DWD-DW层校验'!Q6-ST层校验!Q7</f>
        <v>0</v>
      </c>
      <c r="R13" s="23">
        <f>'ODS-DWD-DW层校验'!R7-ST层校验!R7</f>
        <v>0</v>
      </c>
      <c r="S13" s="24">
        <f>'ODS-DWD-DW层校验'!S6-ST层校验!S7</f>
        <v>0</v>
      </c>
      <c r="T13" s="24">
        <f>'ODS-DWD-DW层校验'!T6-ST层校验!T7</f>
        <v>0</v>
      </c>
      <c r="U13" s="24">
        <f>'ODS-DWD-DW层校验'!U6-ST层校验!U7</f>
        <v>0</v>
      </c>
      <c r="V13" s="23">
        <f>'ODS-DWD-DW层校验'!V7-ST层校验!V7</f>
        <v>0</v>
      </c>
      <c r="W13" s="24">
        <f>'ODS-DWD-DW层校验'!W6-ST层校验!W7</f>
        <v>0</v>
      </c>
      <c r="X13" s="24">
        <f>'ODS-DWD-DW层校验'!X6-ST层校验!X7</f>
        <v>0</v>
      </c>
      <c r="Y13" s="24">
        <f>'ODS-DWD-DW层校验'!Y6-ST层校验!Y7</f>
        <v>0</v>
      </c>
      <c r="Z13" s="23">
        <f>'ODS-DWD-DW层校验'!Z7-ST层校验!Z7</f>
        <v>0</v>
      </c>
      <c r="AA13" s="24">
        <f>'ODS-DWD-DW层校验'!AA6-ST层校验!AA7</f>
        <v>0</v>
      </c>
      <c r="AB13" s="24">
        <f>'ODS-DWD-DW层校验'!AB6-ST层校验!AB7</f>
        <v>0</v>
      </c>
      <c r="AC13" s="24">
        <f>'ODS-DWD-DW层校验'!AC6-ST层校验!AC7</f>
        <v>0</v>
      </c>
      <c r="AD13" s="23">
        <f>'ODS-DWD-DW层校验'!AD7-ST层校验!AD7</f>
        <v>0</v>
      </c>
      <c r="AE13" s="24">
        <f>'ODS-DWD-DW层校验'!AE6-ST层校验!AE7</f>
        <v>0</v>
      </c>
      <c r="AF13" s="24">
        <f>'ODS-DWD-DW层校验'!AF6-ST层校验!AF7</f>
        <v>0</v>
      </c>
      <c r="AG13" s="24">
        <f>'ODS-DWD-DW层校验'!AG6-ST层校验!AG7</f>
        <v>0</v>
      </c>
      <c r="AH13" s="23">
        <f>'ODS-DWD-DW层校验'!AH7-ST层校验!AH7</f>
        <v>0</v>
      </c>
      <c r="AI13" s="24">
        <f>'ODS-DWD-DW层校验'!AI6-ST层校验!AI7</f>
        <v>0</v>
      </c>
      <c r="AJ13" s="24">
        <f>'ODS-DWD-DW层校验'!AJ6-ST层校验!AJ7</f>
        <v>0</v>
      </c>
      <c r="AK13" s="24">
        <f>'ODS-DWD-DW层校验'!AK6-ST层校验!AK7</f>
        <v>0</v>
      </c>
      <c r="AL13" s="23">
        <f>'ODS-DWD-DW层校验'!AL7-ST层校验!AL7</f>
        <v>0</v>
      </c>
      <c r="AM13" s="24">
        <f>'ODS-DWD-DW层校验'!AM6-ST层校验!AM7</f>
        <v>0</v>
      </c>
      <c r="AN13" s="24">
        <f>'ODS-DWD-DW层校验'!AN6-ST层校验!AN7</f>
        <v>0</v>
      </c>
      <c r="AO13" s="24">
        <f>'ODS-DWD-DW层校验'!AO6-ST层校验!AO7</f>
        <v>0</v>
      </c>
      <c r="AP13" s="23">
        <f>'ODS-DWD-DW层校验'!AP7-ST层校验!AP7</f>
        <v>0</v>
      </c>
      <c r="AQ13" s="24">
        <f>'ODS-DWD-DW层校验'!AQ6-ST层校验!AQ7</f>
        <v>0</v>
      </c>
      <c r="AR13" s="24">
        <f>'ODS-DWD-DW层校验'!AR6-ST层校验!AR7</f>
        <v>0</v>
      </c>
      <c r="AS13" s="24">
        <f>'ODS-DWD-DW层校验'!AS6-ST层校验!AS7</f>
        <v>0</v>
      </c>
      <c r="AT13" s="23">
        <f>'ODS-DWD-DW层校验'!AT7-ST层校验!AT7</f>
        <v>0</v>
      </c>
      <c r="AU13" s="24">
        <f>'ODS-DWD-DW层校验'!AU6-ST层校验!AU7</f>
        <v>0</v>
      </c>
      <c r="AV13" s="24">
        <f>'ODS-DWD-DW层校验'!AV6-ST层校验!AV7</f>
        <v>0</v>
      </c>
      <c r="AW13" s="24">
        <f>'ODS-DWD-DW层校验'!AW6-ST层校验!AW7</f>
        <v>0</v>
      </c>
      <c r="AX13" s="23">
        <f>'ODS-DWD-DW层校验'!AX7-ST层校验!AX7</f>
        <v>0</v>
      </c>
      <c r="AY13" s="24">
        <f>'ODS-DWD-DW层校验'!AY6-ST层校验!AY7</f>
        <v>0</v>
      </c>
      <c r="AZ13" s="24">
        <f>'ODS-DWD-DW层校验'!AZ6-ST层校验!AZ7</f>
        <v>0</v>
      </c>
      <c r="BA13" s="24">
        <f>'ODS-DWD-DW层校验'!BA6-ST层校验!BA7</f>
        <v>0</v>
      </c>
      <c r="BB13" s="23">
        <f>'ODS-DWD-DW层校验'!BB7-ST层校验!BB7</f>
        <v>0</v>
      </c>
      <c r="BC13" s="24">
        <f>'ODS-DWD-DW层校验'!BC6-ST层校验!BC7</f>
        <v>0</v>
      </c>
      <c r="BD13" s="24">
        <f>'ODS-DWD-DW层校验'!BD6-ST层校验!BD7</f>
        <v>0</v>
      </c>
      <c r="BE13" s="24">
        <f>'ODS-DWD-DW层校验'!BE6-ST层校验!BE7</f>
        <v>0</v>
      </c>
      <c r="BF13" s="23">
        <f>'ODS-DWD-DW层校验'!BF7-ST层校验!BF7</f>
        <v>0</v>
      </c>
      <c r="BG13" s="24">
        <f>'ODS-DWD-DW层校验'!BG6-ST层校验!BG7</f>
        <v>0</v>
      </c>
      <c r="BH13" s="24">
        <f>'ODS-DWD-DW层校验'!BH6-ST层校验!BH7</f>
        <v>0</v>
      </c>
      <c r="BI13" s="24">
        <f>'ODS-DWD-DW层校验'!BI6-ST层校验!BI7</f>
        <v>0</v>
      </c>
      <c r="BJ13" s="23">
        <f>'ODS-DWD-DW层校验'!BJ7-ST层校验!BJ7</f>
        <v>0</v>
      </c>
      <c r="BK13" s="24">
        <f>'ODS-DWD-DW层校验'!BK6-ST层校验!BK7</f>
        <v>0</v>
      </c>
      <c r="BL13" s="24">
        <f>'ODS-DWD-DW层校验'!BL6-ST层校验!BL7</f>
        <v>0</v>
      </c>
      <c r="BM13" s="24">
        <f>'ODS-DWD-DW层校验'!BM6-ST层校验!BM7</f>
        <v>0</v>
      </c>
      <c r="BN13" s="23">
        <f>'ODS-DWD-DW层校验'!BN7-ST层校验!BN7</f>
        <v>0</v>
      </c>
      <c r="BO13" s="24">
        <f>'ODS-DWD-DW层校验'!BO6-ST层校验!BO7</f>
        <v>0</v>
      </c>
      <c r="BP13" s="24">
        <f>'ODS-DWD-DW层校验'!BP6-ST层校验!BP7</f>
        <v>0</v>
      </c>
      <c r="BQ13" s="24">
        <f>'ODS-DWD-DW层校验'!BQ6-ST层校验!BQ7</f>
        <v>0</v>
      </c>
      <c r="BR13" s="23">
        <f>'ODS-DWD-DW层校验'!BR7-ST层校验!BR7</f>
        <v>0</v>
      </c>
      <c r="BS13" s="24">
        <f>'ODS-DWD-DW层校验'!BS6-ST层校验!BS7</f>
        <v>0</v>
      </c>
      <c r="BT13" s="24">
        <f>'ODS-DWD-DW层校验'!BT6-ST层校验!BT7</f>
        <v>0</v>
      </c>
      <c r="BU13" s="24">
        <f>'ODS-DWD-DW层校验'!BU6-ST层校验!BU7</f>
        <v>0</v>
      </c>
      <c r="BV13" s="23">
        <f>'ODS-DWD-DW层校验'!BV7-ST层校验!BV7</f>
        <v>0</v>
      </c>
      <c r="BW13" s="24">
        <f>'ODS-DWD-DW层校验'!BW6-ST层校验!BW7</f>
        <v>0</v>
      </c>
      <c r="BX13" s="24">
        <f>'ODS-DWD-DW层校验'!BX6-ST层校验!BX7</f>
        <v>0</v>
      </c>
      <c r="BY13" s="24">
        <f>'ODS-DWD-DW层校验'!BY6-ST层校验!BY7</f>
        <v>0</v>
      </c>
      <c r="BZ13" s="23">
        <f>'ODS-DWD-DW层校验'!BZ7-ST层校验!BZ7</f>
        <v>0</v>
      </c>
      <c r="CA13" s="24">
        <f>'ODS-DWD-DW层校验'!CA6-ST层校验!CA7</f>
        <v>0</v>
      </c>
      <c r="CB13" s="24">
        <f>'ODS-DWD-DW层校验'!CB6-ST层校验!CB7</f>
        <v>0</v>
      </c>
      <c r="CC13" s="24">
        <f>'ODS-DWD-DW层校验'!CC6-ST层校验!CC7</f>
        <v>0</v>
      </c>
      <c r="CD13" s="23">
        <f>'ODS-DWD-DW层校验'!CD7-ST层校验!CD7</f>
        <v>0</v>
      </c>
      <c r="CE13" s="24">
        <f>'ODS-DWD-DW层校验'!CE6-ST层校验!CE7</f>
        <v>0</v>
      </c>
      <c r="CF13" s="24">
        <f>'ODS-DWD-DW层校验'!CF6-ST层校验!CF7</f>
        <v>0</v>
      </c>
      <c r="CG13" s="24">
        <f>'ODS-DWD-DW层校验'!CG6-ST层校验!CG7</f>
        <v>0</v>
      </c>
      <c r="CH13" s="23">
        <f>'ODS-DWD-DW层校验'!CH7-ST层校验!CH7</f>
        <v>0</v>
      </c>
      <c r="CI13" s="24">
        <f>'ODS-DWD-DW层校验'!CI6-ST层校验!CI7</f>
        <v>0</v>
      </c>
      <c r="CJ13" s="24">
        <f>'ODS-DWD-DW层校验'!CJ6-ST层校验!CJ7</f>
        <v>0</v>
      </c>
      <c r="CK13" s="24">
        <f>'ODS-DWD-DW层校验'!CK6-ST层校验!CK7</f>
        <v>0</v>
      </c>
      <c r="CL13" s="23">
        <f>'ODS-DWD-DW层校验'!CL7-ST层校验!CL7</f>
        <v>0</v>
      </c>
      <c r="CM13" s="24">
        <f>'ODS-DWD-DW层校验'!CM6-ST层校验!CM7</f>
        <v>0</v>
      </c>
      <c r="CN13" s="24">
        <f>'ODS-DWD-DW层校验'!CN6-ST层校验!CN7</f>
        <v>0</v>
      </c>
      <c r="CO13" s="24">
        <f>'ODS-DWD-DW层校验'!CO6-ST层校验!CO7</f>
        <v>0</v>
      </c>
      <c r="CP13" s="23">
        <f>'ODS-DWD-DW层校验'!CP7-ST层校验!CP7</f>
        <v>0</v>
      </c>
      <c r="CQ13" s="24">
        <f>'ODS-DWD-DW层校验'!CQ6-ST层校验!CQ7</f>
        <v>0</v>
      </c>
      <c r="CR13" s="24">
        <f>'ODS-DWD-DW层校验'!CR6-ST层校验!CR7</f>
        <v>0</v>
      </c>
      <c r="CS13" s="24">
        <f>'ODS-DWD-DW层校验'!CS6-ST层校验!CS7</f>
        <v>0</v>
      </c>
      <c r="CT13" s="23">
        <f>'ODS-DWD-DW层校验'!CT7-ST层校验!CT7</f>
        <v>0</v>
      </c>
      <c r="CU13" s="24">
        <f>'ODS-DWD-DW层校验'!CU6-ST层校验!CU7</f>
        <v>0</v>
      </c>
      <c r="CV13" s="24">
        <f>'ODS-DWD-DW层校验'!CV6-ST层校验!CV7</f>
        <v>0</v>
      </c>
      <c r="CW13" s="24">
        <f>'ODS-DWD-DW层校验'!CW6-ST层校验!CW7</f>
        <v>0</v>
      </c>
      <c r="CX13" s="23">
        <f>'ODS-DWD-DW层校验'!CX7-ST层校验!CX7</f>
        <v>0</v>
      </c>
      <c r="CY13" s="24">
        <f>'ODS-DWD-DW层校验'!CY6-ST层校验!CY7</f>
        <v>0</v>
      </c>
      <c r="CZ13" s="24">
        <f>'ODS-DWD-DW层校验'!CZ6-ST层校验!CZ7</f>
        <v>0</v>
      </c>
      <c r="DA13" s="24">
        <f>'ODS-DWD-DW层校验'!DA6-ST层校验!DA7</f>
        <v>0</v>
      </c>
      <c r="DB13" s="23">
        <f>'ODS-DWD-DW层校验'!DB7-ST层校验!DB7</f>
        <v>0</v>
      </c>
      <c r="DC13" s="24">
        <f>'ODS-DWD-DW层校验'!DC6-ST层校验!DC7</f>
        <v>0</v>
      </c>
      <c r="DD13" s="24">
        <f>'ODS-DWD-DW层校验'!DD6-ST层校验!DD7</f>
        <v>0</v>
      </c>
      <c r="DE13" s="24">
        <f>'ODS-DWD-DW层校验'!DE6-ST层校验!DE7</f>
        <v>0</v>
      </c>
      <c r="DF13" s="23">
        <f>'ODS-DWD-DW层校验'!DF7-ST层校验!DF7</f>
        <v>0</v>
      </c>
      <c r="DG13" s="24">
        <f>'ODS-DWD-DW层校验'!DG6-ST层校验!DG7</f>
        <v>0</v>
      </c>
      <c r="DH13" s="24">
        <f>'ODS-DWD-DW层校验'!DH6-ST层校验!DH7</f>
        <v>0</v>
      </c>
      <c r="DI13" s="24">
        <f>'ODS-DWD-DW层校验'!DI6-ST层校验!DI7</f>
        <v>0</v>
      </c>
      <c r="DJ13" s="23">
        <f>'ODS-DWD-DW层校验'!DJ7-ST层校验!DJ7</f>
        <v>0</v>
      </c>
      <c r="DK13" s="24">
        <f>'ODS-DWD-DW层校验'!DK6-ST层校验!DK7</f>
        <v>0</v>
      </c>
      <c r="DL13" s="24">
        <f>'ODS-DWD-DW层校验'!DL6-ST层校验!DL7</f>
        <v>0</v>
      </c>
      <c r="DM13" s="24">
        <f>'ODS-DWD-DW层校验'!DM6-ST层校验!DM7</f>
        <v>0</v>
      </c>
      <c r="DN13" s="23">
        <f>'ODS-DWD-DW层校验'!DN7-ST层校验!DN7</f>
        <v>0</v>
      </c>
      <c r="DO13" s="24">
        <f>'ODS-DWD-DW层校验'!DO6-ST层校验!DO7</f>
        <v>0</v>
      </c>
      <c r="DP13" s="24">
        <f>'ODS-DWD-DW层校验'!DP6-ST层校验!DP7</f>
        <v>0</v>
      </c>
      <c r="DQ13" s="24">
        <f>'ODS-DWD-DW层校验'!DQ6-ST层校验!DQ7</f>
        <v>0</v>
      </c>
      <c r="DR13" s="23">
        <f>'ODS-DWD-DW层校验'!DR7-ST层校验!DR7</f>
        <v>0</v>
      </c>
      <c r="DS13" s="24">
        <f>'ODS-DWD-DW层校验'!DS6-ST层校验!DS7</f>
        <v>0</v>
      </c>
      <c r="DT13" s="24">
        <f>'ODS-DWD-DW层校验'!DT6-ST层校验!DT7</f>
        <v>0</v>
      </c>
      <c r="DU13" s="24">
        <f>'ODS-DWD-DW层校验'!DU6-ST层校验!DU7</f>
        <v>0</v>
      </c>
    </row>
    <row r="14" spans="1:125" s="28" customFormat="1" ht="16.5" x14ac:dyDescent="0.35">
      <c r="A14" s="26" t="s">
        <v>13</v>
      </c>
      <c r="B14" s="306">
        <f>'ODS-DWD-DW层校验'!B5-ST层校验!B8</f>
        <v>-59214224</v>
      </c>
      <c r="C14" s="24">
        <f>'ODS-DWD-DW层校验'!C5-ST层校验!C8</f>
        <v>0</v>
      </c>
      <c r="D14" s="24">
        <f>'ODS-DWD-DW层校验'!D5-ST层校验!D8</f>
        <v>0</v>
      </c>
      <c r="E14" s="24">
        <f>'ODS-DWD-DW层校验'!E5-ST层校验!E8</f>
        <v>0</v>
      </c>
      <c r="F14" s="23">
        <f>'ODS-DWD-DW层校验'!F5-ST层校验!F8</f>
        <v>0</v>
      </c>
      <c r="G14" s="24">
        <f>'ODS-DWD-DW层校验'!G5-ST层校验!G8</f>
        <v>0</v>
      </c>
      <c r="H14" s="24">
        <f>'ODS-DWD-DW层校验'!H5-ST层校验!H8</f>
        <v>0</v>
      </c>
      <c r="I14" s="24">
        <f>'ODS-DWD-DW层校验'!I5-ST层校验!I8</f>
        <v>0</v>
      </c>
      <c r="J14" s="23">
        <f>'ODS-DWD-DW层校验'!J5-ST层校验!J8</f>
        <v>0</v>
      </c>
      <c r="K14" s="24">
        <f>'ODS-DWD-DW层校验'!K5-ST层校验!K8</f>
        <v>0</v>
      </c>
      <c r="L14" s="24">
        <f>'ODS-DWD-DW层校验'!L5-ST层校验!L8</f>
        <v>0</v>
      </c>
      <c r="M14" s="24">
        <f>'ODS-DWD-DW层校验'!M5-ST层校验!M8</f>
        <v>0</v>
      </c>
      <c r="N14" s="23">
        <f>'ODS-DWD-DW层校验'!N5-ST层校验!N8</f>
        <v>0</v>
      </c>
      <c r="O14" s="24">
        <f>'ODS-DWD-DW层校验'!O5-ST层校验!O8</f>
        <v>0</v>
      </c>
      <c r="P14" s="24">
        <f>'ODS-DWD-DW层校验'!P5-ST层校验!P8</f>
        <v>0</v>
      </c>
      <c r="Q14" s="24">
        <f>'ODS-DWD-DW层校验'!Q5-ST层校验!Q8</f>
        <v>0</v>
      </c>
      <c r="R14" s="23">
        <f>'ODS-DWD-DW层校验'!R5-ST层校验!R8</f>
        <v>0</v>
      </c>
      <c r="S14" s="24">
        <f>'ODS-DWD-DW层校验'!S5-ST层校验!S8</f>
        <v>0</v>
      </c>
      <c r="T14" s="24">
        <f>'ODS-DWD-DW层校验'!T5-ST层校验!T8</f>
        <v>0</v>
      </c>
      <c r="U14" s="24">
        <f>'ODS-DWD-DW层校验'!U5-ST层校验!U8</f>
        <v>0</v>
      </c>
      <c r="V14" s="23">
        <f>'ODS-DWD-DW层校验'!V5-ST层校验!V8</f>
        <v>0</v>
      </c>
      <c r="W14" s="24">
        <f>'ODS-DWD-DW层校验'!W5-ST层校验!W8</f>
        <v>0</v>
      </c>
      <c r="X14" s="24">
        <f>'ODS-DWD-DW层校验'!X5-ST层校验!X8</f>
        <v>0</v>
      </c>
      <c r="Y14" s="24">
        <f>'ODS-DWD-DW层校验'!Y5-ST层校验!Y8</f>
        <v>0</v>
      </c>
      <c r="Z14" s="23">
        <f>'ODS-DWD-DW层校验'!Z5-ST层校验!Z8</f>
        <v>0</v>
      </c>
      <c r="AA14" s="24">
        <f>'ODS-DWD-DW层校验'!AA5-ST层校验!AA8</f>
        <v>0</v>
      </c>
      <c r="AB14" s="24">
        <f>'ODS-DWD-DW层校验'!AB5-ST层校验!AB8</f>
        <v>0</v>
      </c>
      <c r="AC14" s="24">
        <f>'ODS-DWD-DW层校验'!AC5-ST层校验!AC8</f>
        <v>0</v>
      </c>
      <c r="AD14" s="23">
        <f>'ODS-DWD-DW层校验'!AD5-ST层校验!AD8</f>
        <v>0</v>
      </c>
      <c r="AE14" s="24">
        <f>'ODS-DWD-DW层校验'!AE5-ST层校验!AE8</f>
        <v>0</v>
      </c>
      <c r="AF14" s="24">
        <f>'ODS-DWD-DW层校验'!AF5-ST层校验!AF8</f>
        <v>0</v>
      </c>
      <c r="AG14" s="24">
        <f>'ODS-DWD-DW层校验'!AG5-ST层校验!AG8</f>
        <v>0</v>
      </c>
      <c r="AH14" s="23">
        <f>'ODS-DWD-DW层校验'!AH5-ST层校验!AH8</f>
        <v>0</v>
      </c>
      <c r="AI14" s="24">
        <f>'ODS-DWD-DW层校验'!AI5-ST层校验!AI8</f>
        <v>0</v>
      </c>
      <c r="AJ14" s="24">
        <f>'ODS-DWD-DW层校验'!AJ5-ST层校验!AJ8</f>
        <v>0</v>
      </c>
      <c r="AK14" s="24">
        <f>'ODS-DWD-DW层校验'!AK5-ST层校验!AK8</f>
        <v>0</v>
      </c>
      <c r="AL14" s="23">
        <f>'ODS-DWD-DW层校验'!AL5-ST层校验!AL8</f>
        <v>0</v>
      </c>
      <c r="AM14" s="24">
        <f>'ODS-DWD-DW层校验'!AM5-ST层校验!AM8</f>
        <v>0</v>
      </c>
      <c r="AN14" s="24">
        <f>'ODS-DWD-DW层校验'!AN5-ST层校验!AN8</f>
        <v>0</v>
      </c>
      <c r="AO14" s="24">
        <f>'ODS-DWD-DW层校验'!AO5-ST层校验!AO8</f>
        <v>0</v>
      </c>
      <c r="AP14" s="23">
        <f>'ODS-DWD-DW层校验'!AP5-ST层校验!AP8</f>
        <v>0</v>
      </c>
      <c r="AQ14" s="24">
        <f>'ODS-DWD-DW层校验'!AQ5-ST层校验!AQ8</f>
        <v>0</v>
      </c>
      <c r="AR14" s="24">
        <f>'ODS-DWD-DW层校验'!AR5-ST层校验!AR8</f>
        <v>0</v>
      </c>
      <c r="AS14" s="24">
        <f>'ODS-DWD-DW层校验'!AS5-ST层校验!AS8</f>
        <v>0</v>
      </c>
      <c r="AT14" s="23">
        <f>'ODS-DWD-DW层校验'!AT5-ST层校验!AT8</f>
        <v>0</v>
      </c>
      <c r="AU14" s="24">
        <f>'ODS-DWD-DW层校验'!AU5-ST层校验!AU8</f>
        <v>0</v>
      </c>
      <c r="AV14" s="24">
        <f>'ODS-DWD-DW层校验'!AV5-ST层校验!AV8</f>
        <v>0</v>
      </c>
      <c r="AW14" s="24">
        <f>'ODS-DWD-DW层校验'!AW5-ST层校验!AW8</f>
        <v>0</v>
      </c>
      <c r="AX14" s="23">
        <f>'ODS-DWD-DW层校验'!AX5-ST层校验!AX8</f>
        <v>0</v>
      </c>
      <c r="AY14" s="24">
        <f>'ODS-DWD-DW层校验'!AY5-ST层校验!AY8</f>
        <v>0</v>
      </c>
      <c r="AZ14" s="24">
        <f>'ODS-DWD-DW层校验'!AZ5-ST层校验!AZ8</f>
        <v>0</v>
      </c>
      <c r="BA14" s="24">
        <f>'ODS-DWD-DW层校验'!BA5-ST层校验!BA8</f>
        <v>0</v>
      </c>
      <c r="BB14" s="23">
        <f>'ODS-DWD-DW层校验'!BB5-ST层校验!BB8</f>
        <v>0</v>
      </c>
      <c r="BC14" s="24">
        <f>'ODS-DWD-DW层校验'!BC5-ST层校验!BC8</f>
        <v>0</v>
      </c>
      <c r="BD14" s="24">
        <f>'ODS-DWD-DW层校验'!BD5-ST层校验!BD8</f>
        <v>0</v>
      </c>
      <c r="BE14" s="24">
        <f>'ODS-DWD-DW层校验'!BE5-ST层校验!BE8</f>
        <v>0</v>
      </c>
      <c r="BF14" s="23">
        <f>'ODS-DWD-DW层校验'!BF5-ST层校验!BF8</f>
        <v>0</v>
      </c>
      <c r="BG14" s="24">
        <f>'ODS-DWD-DW层校验'!BG5-ST层校验!BG8</f>
        <v>0</v>
      </c>
      <c r="BH14" s="24">
        <f>'ODS-DWD-DW层校验'!BH5-ST层校验!BH8</f>
        <v>0</v>
      </c>
      <c r="BI14" s="24">
        <f>'ODS-DWD-DW层校验'!BI5-ST层校验!BI8</f>
        <v>0</v>
      </c>
      <c r="BJ14" s="23">
        <f>'ODS-DWD-DW层校验'!BJ5-ST层校验!BJ8</f>
        <v>0</v>
      </c>
      <c r="BK14" s="24">
        <f>'ODS-DWD-DW层校验'!BK5-ST层校验!BK8</f>
        <v>0</v>
      </c>
      <c r="BL14" s="24">
        <f>'ODS-DWD-DW层校验'!BL5-ST层校验!BL8</f>
        <v>0</v>
      </c>
      <c r="BM14" s="24">
        <f>'ODS-DWD-DW层校验'!BM5-ST层校验!BM8</f>
        <v>0</v>
      </c>
      <c r="BN14" s="23">
        <f>'ODS-DWD-DW层校验'!BN5-ST层校验!BN8</f>
        <v>0</v>
      </c>
      <c r="BO14" s="24">
        <f>'ODS-DWD-DW层校验'!BO5-ST层校验!BO8</f>
        <v>0</v>
      </c>
      <c r="BP14" s="24">
        <f>'ODS-DWD-DW层校验'!BP5-ST层校验!BP8</f>
        <v>0</v>
      </c>
      <c r="BQ14" s="24">
        <f>'ODS-DWD-DW层校验'!BQ5-ST层校验!BQ8</f>
        <v>0</v>
      </c>
      <c r="BR14" s="23">
        <f>'ODS-DWD-DW层校验'!BR5-ST层校验!BR8</f>
        <v>0</v>
      </c>
      <c r="BS14" s="24">
        <f>'ODS-DWD-DW层校验'!BS5-ST层校验!BS8</f>
        <v>0</v>
      </c>
      <c r="BT14" s="24">
        <f>'ODS-DWD-DW层校验'!BT5-ST层校验!BT8</f>
        <v>0</v>
      </c>
      <c r="BU14" s="24">
        <f>'ODS-DWD-DW层校验'!BU5-ST层校验!BU8</f>
        <v>0</v>
      </c>
      <c r="BV14" s="23">
        <f>'ODS-DWD-DW层校验'!BV5-ST层校验!BV8</f>
        <v>0</v>
      </c>
      <c r="BW14" s="24">
        <f>'ODS-DWD-DW层校验'!BW5-ST层校验!BW8</f>
        <v>0</v>
      </c>
      <c r="BX14" s="24">
        <f>'ODS-DWD-DW层校验'!BX5-ST层校验!BX8</f>
        <v>0</v>
      </c>
      <c r="BY14" s="24">
        <f>'ODS-DWD-DW层校验'!BY5-ST层校验!BY8</f>
        <v>0</v>
      </c>
      <c r="BZ14" s="23">
        <f>'ODS-DWD-DW层校验'!BZ5-ST层校验!BZ8</f>
        <v>0</v>
      </c>
      <c r="CA14" s="24">
        <f>'ODS-DWD-DW层校验'!CA5-ST层校验!CA8</f>
        <v>0</v>
      </c>
      <c r="CB14" s="24">
        <f>'ODS-DWD-DW层校验'!CB5-ST层校验!CB8</f>
        <v>0</v>
      </c>
      <c r="CC14" s="24">
        <f>'ODS-DWD-DW层校验'!CC5-ST层校验!CC8</f>
        <v>0</v>
      </c>
      <c r="CD14" s="23">
        <f>'ODS-DWD-DW层校验'!CD5-ST层校验!CD8</f>
        <v>0</v>
      </c>
      <c r="CE14" s="24">
        <f>'ODS-DWD-DW层校验'!CE5-ST层校验!CE8</f>
        <v>0</v>
      </c>
      <c r="CF14" s="24">
        <f>'ODS-DWD-DW层校验'!CF5-ST层校验!CF8</f>
        <v>0</v>
      </c>
      <c r="CG14" s="24">
        <f>'ODS-DWD-DW层校验'!CG5-ST层校验!CG8</f>
        <v>0</v>
      </c>
      <c r="CH14" s="23">
        <f>'ODS-DWD-DW层校验'!CH5-ST层校验!CH8</f>
        <v>0</v>
      </c>
      <c r="CI14" s="24">
        <f>'ODS-DWD-DW层校验'!CI5-ST层校验!CI8</f>
        <v>0</v>
      </c>
      <c r="CJ14" s="24">
        <f>'ODS-DWD-DW层校验'!CJ5-ST层校验!CJ8</f>
        <v>0</v>
      </c>
      <c r="CK14" s="24">
        <f>'ODS-DWD-DW层校验'!CK5-ST层校验!CK8</f>
        <v>0</v>
      </c>
      <c r="CL14" s="23">
        <f>'ODS-DWD-DW层校验'!CL5-ST层校验!CL8</f>
        <v>0</v>
      </c>
      <c r="CM14" s="24">
        <f>'ODS-DWD-DW层校验'!CM5-ST层校验!CM8</f>
        <v>0</v>
      </c>
      <c r="CN14" s="24">
        <f>'ODS-DWD-DW层校验'!CN5-ST层校验!CN8</f>
        <v>0</v>
      </c>
      <c r="CO14" s="24">
        <f>'ODS-DWD-DW层校验'!CO5-ST层校验!CO8</f>
        <v>0</v>
      </c>
      <c r="CP14" s="23">
        <f>'ODS-DWD-DW层校验'!CP5-ST层校验!CP8</f>
        <v>0</v>
      </c>
      <c r="CQ14" s="24">
        <f>'ODS-DWD-DW层校验'!CQ5-ST层校验!CQ8</f>
        <v>0</v>
      </c>
      <c r="CR14" s="24">
        <f>'ODS-DWD-DW层校验'!CR5-ST层校验!CR8</f>
        <v>0</v>
      </c>
      <c r="CS14" s="24">
        <f>'ODS-DWD-DW层校验'!CS5-ST层校验!CS8</f>
        <v>0</v>
      </c>
      <c r="CT14" s="23">
        <f>'ODS-DWD-DW层校验'!CT5-ST层校验!CT8</f>
        <v>0</v>
      </c>
      <c r="CU14" s="24">
        <f>'ODS-DWD-DW层校验'!CU5-ST层校验!CU8</f>
        <v>0</v>
      </c>
      <c r="CV14" s="24">
        <f>'ODS-DWD-DW层校验'!CV5-ST层校验!CV8</f>
        <v>0</v>
      </c>
      <c r="CW14" s="24">
        <f>'ODS-DWD-DW层校验'!CW5-ST层校验!CW8</f>
        <v>0</v>
      </c>
      <c r="CX14" s="23">
        <f>'ODS-DWD-DW层校验'!CX5-ST层校验!CX8</f>
        <v>0</v>
      </c>
      <c r="CY14" s="24">
        <f>'ODS-DWD-DW层校验'!CY5-ST层校验!CY8</f>
        <v>0</v>
      </c>
      <c r="CZ14" s="24">
        <f>'ODS-DWD-DW层校验'!CZ5-ST层校验!CZ8</f>
        <v>0</v>
      </c>
      <c r="DA14" s="24">
        <f>'ODS-DWD-DW层校验'!DA5-ST层校验!DA8</f>
        <v>0</v>
      </c>
      <c r="DB14" s="23">
        <f>'ODS-DWD-DW层校验'!DB5-ST层校验!DB8</f>
        <v>0</v>
      </c>
      <c r="DC14" s="24">
        <f>'ODS-DWD-DW层校验'!DC5-ST层校验!DC8</f>
        <v>0</v>
      </c>
      <c r="DD14" s="24">
        <f>'ODS-DWD-DW层校验'!DD5-ST层校验!DD8</f>
        <v>0</v>
      </c>
      <c r="DE14" s="24">
        <f>'ODS-DWD-DW层校验'!DE5-ST层校验!DE8</f>
        <v>0</v>
      </c>
      <c r="DF14" s="23">
        <f>'ODS-DWD-DW层校验'!DF5-ST层校验!DF8</f>
        <v>0</v>
      </c>
      <c r="DG14" s="24">
        <f>'ODS-DWD-DW层校验'!DG5-ST层校验!DG8</f>
        <v>0</v>
      </c>
      <c r="DH14" s="24">
        <f>'ODS-DWD-DW层校验'!DH5-ST层校验!DH8</f>
        <v>0</v>
      </c>
      <c r="DI14" s="24">
        <f>'ODS-DWD-DW层校验'!DI5-ST层校验!DI8</f>
        <v>0</v>
      </c>
      <c r="DJ14" s="23">
        <f>'ODS-DWD-DW层校验'!DJ5-ST层校验!DJ8</f>
        <v>0</v>
      </c>
      <c r="DK14" s="24">
        <f>'ODS-DWD-DW层校验'!DK5-ST层校验!DK8</f>
        <v>0</v>
      </c>
      <c r="DL14" s="24">
        <f>'ODS-DWD-DW层校验'!DL5-ST层校验!DL8</f>
        <v>0</v>
      </c>
      <c r="DM14" s="24">
        <f>'ODS-DWD-DW层校验'!DM5-ST层校验!DM8</f>
        <v>0</v>
      </c>
      <c r="DN14" s="23">
        <f>'ODS-DWD-DW层校验'!DN5-ST层校验!DN8</f>
        <v>0</v>
      </c>
      <c r="DO14" s="24">
        <f>'ODS-DWD-DW层校验'!DO5-ST层校验!DO8</f>
        <v>0</v>
      </c>
      <c r="DP14" s="24">
        <f>'ODS-DWD-DW层校验'!DP5-ST层校验!DP8</f>
        <v>0</v>
      </c>
      <c r="DQ14" s="24">
        <f>'ODS-DWD-DW层校验'!DQ5-ST层校验!DQ8</f>
        <v>0</v>
      </c>
      <c r="DR14" s="23">
        <f>'ODS-DWD-DW层校验'!DR5-ST层校验!DR8</f>
        <v>0</v>
      </c>
      <c r="DS14" s="24">
        <f>'ODS-DWD-DW层校验'!DS5-ST层校验!DS8</f>
        <v>0</v>
      </c>
      <c r="DT14" s="24">
        <f>'ODS-DWD-DW层校验'!DT5-ST层校验!DT8</f>
        <v>0</v>
      </c>
      <c r="DU14" s="24">
        <f>'ODS-DWD-DW层校验'!DU5-ST层校验!DU8</f>
        <v>0</v>
      </c>
    </row>
    <row r="15" spans="1:125" s="30" customFormat="1" ht="16.5" x14ac:dyDescent="0.35">
      <c r="A15" s="29" t="s">
        <v>13</v>
      </c>
      <c r="B15" s="306">
        <f>'ODS-DWD-DW层校验'!B6-ST层校验!B9</f>
        <v>-44861049</v>
      </c>
      <c r="C15" s="24">
        <f>'ODS-DWD-DW层校验'!C6-ST层校验!C9</f>
        <v>0</v>
      </c>
      <c r="D15" s="24">
        <f>'ODS-DWD-DW层校验'!D6-ST层校验!D9</f>
        <v>0</v>
      </c>
      <c r="E15" s="24">
        <f>'ODS-DWD-DW层校验'!E6-ST层校验!E9</f>
        <v>0</v>
      </c>
      <c r="F15" s="23">
        <f>'ODS-DWD-DW层校验'!F6-ST层校验!F9</f>
        <v>0</v>
      </c>
      <c r="G15" s="24">
        <f>'ODS-DWD-DW层校验'!G6-ST层校验!G9</f>
        <v>0</v>
      </c>
      <c r="H15" s="24">
        <f>'ODS-DWD-DW层校验'!H6-ST层校验!H9</f>
        <v>0</v>
      </c>
      <c r="I15" s="24">
        <f>'ODS-DWD-DW层校验'!I6-ST层校验!I9</f>
        <v>0</v>
      </c>
      <c r="J15" s="23">
        <f>'ODS-DWD-DW层校验'!J6-ST层校验!J9</f>
        <v>0</v>
      </c>
      <c r="K15" s="24">
        <f>'ODS-DWD-DW层校验'!K6-ST层校验!K9</f>
        <v>0</v>
      </c>
      <c r="L15" s="24">
        <f>'ODS-DWD-DW层校验'!L6-ST层校验!L9</f>
        <v>0</v>
      </c>
      <c r="M15" s="24">
        <f>'ODS-DWD-DW层校验'!M6-ST层校验!M9</f>
        <v>0</v>
      </c>
      <c r="N15" s="23">
        <f>'ODS-DWD-DW层校验'!N6-ST层校验!N9</f>
        <v>0</v>
      </c>
      <c r="O15" s="24">
        <f>'ODS-DWD-DW层校验'!O6-ST层校验!O9</f>
        <v>0</v>
      </c>
      <c r="P15" s="24">
        <f>'ODS-DWD-DW层校验'!P6-ST层校验!P9</f>
        <v>0</v>
      </c>
      <c r="Q15" s="24">
        <f>'ODS-DWD-DW层校验'!Q6-ST层校验!Q9</f>
        <v>0</v>
      </c>
      <c r="R15" s="23">
        <f>'ODS-DWD-DW层校验'!R6-ST层校验!R9</f>
        <v>0</v>
      </c>
      <c r="S15" s="24">
        <f>'ODS-DWD-DW层校验'!S6-ST层校验!S9</f>
        <v>0</v>
      </c>
      <c r="T15" s="24">
        <f>'ODS-DWD-DW层校验'!T6-ST层校验!T9</f>
        <v>0</v>
      </c>
      <c r="U15" s="24">
        <f>'ODS-DWD-DW层校验'!U6-ST层校验!U9</f>
        <v>0</v>
      </c>
      <c r="V15" s="23">
        <f>'ODS-DWD-DW层校验'!V6-ST层校验!V9</f>
        <v>0</v>
      </c>
      <c r="W15" s="24">
        <f>'ODS-DWD-DW层校验'!W6-ST层校验!W9</f>
        <v>0</v>
      </c>
      <c r="X15" s="24">
        <f>'ODS-DWD-DW层校验'!X6-ST层校验!X9</f>
        <v>0</v>
      </c>
      <c r="Y15" s="24">
        <f>'ODS-DWD-DW层校验'!Y6-ST层校验!Y9</f>
        <v>0</v>
      </c>
      <c r="Z15" s="23">
        <f>'ODS-DWD-DW层校验'!Z6-ST层校验!Z9</f>
        <v>0</v>
      </c>
      <c r="AA15" s="24">
        <f>'ODS-DWD-DW层校验'!AA6-ST层校验!AA9</f>
        <v>0</v>
      </c>
      <c r="AB15" s="24">
        <f>'ODS-DWD-DW层校验'!AB6-ST层校验!AB9</f>
        <v>0</v>
      </c>
      <c r="AC15" s="24">
        <f>'ODS-DWD-DW层校验'!AC6-ST层校验!AC9</f>
        <v>0</v>
      </c>
      <c r="AD15" s="23">
        <f>'ODS-DWD-DW层校验'!AD6-ST层校验!AD9</f>
        <v>0</v>
      </c>
      <c r="AE15" s="24">
        <f>'ODS-DWD-DW层校验'!AE6-ST层校验!AE9</f>
        <v>0</v>
      </c>
      <c r="AF15" s="24">
        <f>'ODS-DWD-DW层校验'!AF6-ST层校验!AF9</f>
        <v>0</v>
      </c>
      <c r="AG15" s="24">
        <f>'ODS-DWD-DW层校验'!AG6-ST层校验!AG9</f>
        <v>0</v>
      </c>
      <c r="AH15" s="23">
        <f>'ODS-DWD-DW层校验'!AH6-ST层校验!AH9</f>
        <v>0</v>
      </c>
      <c r="AI15" s="24">
        <f>'ODS-DWD-DW层校验'!AI6-ST层校验!AI9</f>
        <v>0</v>
      </c>
      <c r="AJ15" s="24">
        <f>'ODS-DWD-DW层校验'!AJ6-ST层校验!AJ9</f>
        <v>0</v>
      </c>
      <c r="AK15" s="24">
        <f>'ODS-DWD-DW层校验'!AK6-ST层校验!AK9</f>
        <v>0</v>
      </c>
      <c r="AL15" s="23">
        <f>'ODS-DWD-DW层校验'!AL6-ST层校验!AL9</f>
        <v>0</v>
      </c>
      <c r="AM15" s="24">
        <f>'ODS-DWD-DW层校验'!AM6-ST层校验!AM9</f>
        <v>0</v>
      </c>
      <c r="AN15" s="24">
        <f>'ODS-DWD-DW层校验'!AN6-ST层校验!AN9</f>
        <v>0</v>
      </c>
      <c r="AO15" s="24">
        <f>'ODS-DWD-DW层校验'!AO6-ST层校验!AO9</f>
        <v>0</v>
      </c>
      <c r="AP15" s="23">
        <f>'ODS-DWD-DW层校验'!AP6-ST层校验!AP9</f>
        <v>0</v>
      </c>
      <c r="AQ15" s="24">
        <f>'ODS-DWD-DW层校验'!AQ6-ST层校验!AQ9</f>
        <v>0</v>
      </c>
      <c r="AR15" s="24">
        <f>'ODS-DWD-DW层校验'!AR6-ST层校验!AR9</f>
        <v>0</v>
      </c>
      <c r="AS15" s="24">
        <f>'ODS-DWD-DW层校验'!AS6-ST层校验!AS9</f>
        <v>0</v>
      </c>
      <c r="AT15" s="23">
        <f>'ODS-DWD-DW层校验'!AT6-ST层校验!AT9</f>
        <v>0</v>
      </c>
      <c r="AU15" s="24">
        <f>'ODS-DWD-DW层校验'!AU6-ST层校验!AU9</f>
        <v>0</v>
      </c>
      <c r="AV15" s="24">
        <f>'ODS-DWD-DW层校验'!AV6-ST层校验!AV9</f>
        <v>0</v>
      </c>
      <c r="AW15" s="24">
        <f>'ODS-DWD-DW层校验'!AW6-ST层校验!AW9</f>
        <v>0</v>
      </c>
      <c r="AX15" s="23">
        <f>'ODS-DWD-DW层校验'!AX6-ST层校验!AX9</f>
        <v>0</v>
      </c>
      <c r="AY15" s="24">
        <f>'ODS-DWD-DW层校验'!AY6-ST层校验!AY9</f>
        <v>0</v>
      </c>
      <c r="AZ15" s="24">
        <f>'ODS-DWD-DW层校验'!AZ6-ST层校验!AZ9</f>
        <v>0</v>
      </c>
      <c r="BA15" s="24">
        <f>'ODS-DWD-DW层校验'!BA6-ST层校验!BA9</f>
        <v>0</v>
      </c>
      <c r="BB15" s="23">
        <f>'ODS-DWD-DW层校验'!BB6-ST层校验!BB9</f>
        <v>0</v>
      </c>
      <c r="BC15" s="24">
        <f>'ODS-DWD-DW层校验'!BC6-ST层校验!BC9</f>
        <v>0</v>
      </c>
      <c r="BD15" s="24">
        <f>'ODS-DWD-DW层校验'!BD6-ST层校验!BD9</f>
        <v>0</v>
      </c>
      <c r="BE15" s="24">
        <f>'ODS-DWD-DW层校验'!BE6-ST层校验!BE9</f>
        <v>0</v>
      </c>
      <c r="BF15" s="23">
        <f>'ODS-DWD-DW层校验'!BF6-ST层校验!BF9</f>
        <v>0</v>
      </c>
      <c r="BG15" s="24">
        <f>'ODS-DWD-DW层校验'!BG6-ST层校验!BG9</f>
        <v>0</v>
      </c>
      <c r="BH15" s="24">
        <f>'ODS-DWD-DW层校验'!BH6-ST层校验!BH9</f>
        <v>0</v>
      </c>
      <c r="BI15" s="24">
        <f>'ODS-DWD-DW层校验'!BI6-ST层校验!BI9</f>
        <v>0</v>
      </c>
      <c r="BJ15" s="23">
        <f>'ODS-DWD-DW层校验'!BJ6-ST层校验!BJ9</f>
        <v>0</v>
      </c>
      <c r="BK15" s="24">
        <f>'ODS-DWD-DW层校验'!BK6-ST层校验!BK9</f>
        <v>0</v>
      </c>
      <c r="BL15" s="24">
        <f>'ODS-DWD-DW层校验'!BL6-ST层校验!BL9</f>
        <v>0</v>
      </c>
      <c r="BM15" s="24">
        <f>'ODS-DWD-DW层校验'!BM6-ST层校验!BM9</f>
        <v>0</v>
      </c>
      <c r="BN15" s="23">
        <f>'ODS-DWD-DW层校验'!BN6-ST层校验!BN9</f>
        <v>0</v>
      </c>
      <c r="BO15" s="24">
        <f>'ODS-DWD-DW层校验'!BO6-ST层校验!BO9</f>
        <v>0</v>
      </c>
      <c r="BP15" s="24">
        <f>'ODS-DWD-DW层校验'!BP6-ST层校验!BP9</f>
        <v>0</v>
      </c>
      <c r="BQ15" s="24">
        <f>'ODS-DWD-DW层校验'!BQ6-ST层校验!BQ9</f>
        <v>0</v>
      </c>
      <c r="BR15" s="23">
        <f>'ODS-DWD-DW层校验'!BR6-ST层校验!BR9</f>
        <v>0</v>
      </c>
      <c r="BS15" s="24">
        <f>'ODS-DWD-DW层校验'!BS6-ST层校验!BS9</f>
        <v>0</v>
      </c>
      <c r="BT15" s="24">
        <f>'ODS-DWD-DW层校验'!BT6-ST层校验!BT9</f>
        <v>0</v>
      </c>
      <c r="BU15" s="24">
        <f>'ODS-DWD-DW层校验'!BU6-ST层校验!BU9</f>
        <v>0</v>
      </c>
      <c r="BV15" s="23">
        <f>'ODS-DWD-DW层校验'!BV6-ST层校验!BV9</f>
        <v>0</v>
      </c>
      <c r="BW15" s="24">
        <f>'ODS-DWD-DW层校验'!BW6-ST层校验!BW9</f>
        <v>0</v>
      </c>
      <c r="BX15" s="24">
        <f>'ODS-DWD-DW层校验'!BX6-ST层校验!BX9</f>
        <v>0</v>
      </c>
      <c r="BY15" s="24">
        <f>'ODS-DWD-DW层校验'!BY6-ST层校验!BY9</f>
        <v>0</v>
      </c>
      <c r="BZ15" s="23">
        <f>'ODS-DWD-DW层校验'!BZ6-ST层校验!BZ9</f>
        <v>0</v>
      </c>
      <c r="CA15" s="24">
        <f>'ODS-DWD-DW层校验'!CA6-ST层校验!CA9</f>
        <v>0</v>
      </c>
      <c r="CB15" s="24">
        <f>'ODS-DWD-DW层校验'!CB6-ST层校验!CB9</f>
        <v>0</v>
      </c>
      <c r="CC15" s="24">
        <f>'ODS-DWD-DW层校验'!CC6-ST层校验!CC9</f>
        <v>0</v>
      </c>
      <c r="CD15" s="23">
        <f>'ODS-DWD-DW层校验'!CD6-ST层校验!CD9</f>
        <v>0</v>
      </c>
      <c r="CE15" s="24">
        <f>'ODS-DWD-DW层校验'!CE6-ST层校验!CE9</f>
        <v>0</v>
      </c>
      <c r="CF15" s="24">
        <f>'ODS-DWD-DW层校验'!CF6-ST层校验!CF9</f>
        <v>0</v>
      </c>
      <c r="CG15" s="24">
        <f>'ODS-DWD-DW层校验'!CG6-ST层校验!CG9</f>
        <v>0</v>
      </c>
      <c r="CH15" s="23">
        <f>'ODS-DWD-DW层校验'!CH6-ST层校验!CH9</f>
        <v>0</v>
      </c>
      <c r="CI15" s="24">
        <f>'ODS-DWD-DW层校验'!CI6-ST层校验!CI9</f>
        <v>0</v>
      </c>
      <c r="CJ15" s="24">
        <f>'ODS-DWD-DW层校验'!CJ6-ST层校验!CJ9</f>
        <v>0</v>
      </c>
      <c r="CK15" s="24">
        <f>'ODS-DWD-DW层校验'!CK6-ST层校验!CK9</f>
        <v>0</v>
      </c>
      <c r="CL15" s="23">
        <f>'ODS-DWD-DW层校验'!CL6-ST层校验!CL9</f>
        <v>0</v>
      </c>
      <c r="CM15" s="24">
        <f>'ODS-DWD-DW层校验'!CM6-ST层校验!CM9</f>
        <v>0</v>
      </c>
      <c r="CN15" s="24">
        <f>'ODS-DWD-DW层校验'!CN6-ST层校验!CN9</f>
        <v>0</v>
      </c>
      <c r="CO15" s="24">
        <f>'ODS-DWD-DW层校验'!CO6-ST层校验!CO9</f>
        <v>0</v>
      </c>
      <c r="CP15" s="23">
        <f>'ODS-DWD-DW层校验'!CP6-ST层校验!CP9</f>
        <v>0</v>
      </c>
      <c r="CQ15" s="24">
        <f>'ODS-DWD-DW层校验'!CQ6-ST层校验!CQ9</f>
        <v>0</v>
      </c>
      <c r="CR15" s="24">
        <f>'ODS-DWD-DW层校验'!CR6-ST层校验!CR9</f>
        <v>0</v>
      </c>
      <c r="CS15" s="24">
        <f>'ODS-DWD-DW层校验'!CS6-ST层校验!CS9</f>
        <v>0</v>
      </c>
      <c r="CT15" s="23">
        <f>'ODS-DWD-DW层校验'!CT6-ST层校验!CT9</f>
        <v>0</v>
      </c>
      <c r="CU15" s="24">
        <f>'ODS-DWD-DW层校验'!CU6-ST层校验!CU9</f>
        <v>0</v>
      </c>
      <c r="CV15" s="24">
        <f>'ODS-DWD-DW层校验'!CV6-ST层校验!CV9</f>
        <v>0</v>
      </c>
      <c r="CW15" s="24">
        <f>'ODS-DWD-DW层校验'!CW6-ST层校验!CW9</f>
        <v>0</v>
      </c>
      <c r="CX15" s="23">
        <f>'ODS-DWD-DW层校验'!CX6-ST层校验!CX9</f>
        <v>0</v>
      </c>
      <c r="CY15" s="24">
        <f>'ODS-DWD-DW层校验'!CY6-ST层校验!CY9</f>
        <v>0</v>
      </c>
      <c r="CZ15" s="24">
        <f>'ODS-DWD-DW层校验'!CZ6-ST层校验!CZ9</f>
        <v>0</v>
      </c>
      <c r="DA15" s="24">
        <f>'ODS-DWD-DW层校验'!DA6-ST层校验!DA9</f>
        <v>0</v>
      </c>
      <c r="DB15" s="23">
        <f>'ODS-DWD-DW层校验'!DB6-ST层校验!DB9</f>
        <v>0</v>
      </c>
      <c r="DC15" s="24">
        <f>'ODS-DWD-DW层校验'!DC6-ST层校验!DC9</f>
        <v>0</v>
      </c>
      <c r="DD15" s="24">
        <f>'ODS-DWD-DW层校验'!DD6-ST层校验!DD9</f>
        <v>0</v>
      </c>
      <c r="DE15" s="24">
        <f>'ODS-DWD-DW层校验'!DE6-ST层校验!DE9</f>
        <v>0</v>
      </c>
      <c r="DF15" s="23">
        <f>'ODS-DWD-DW层校验'!DF6-ST层校验!DF9</f>
        <v>0</v>
      </c>
      <c r="DG15" s="24">
        <f>'ODS-DWD-DW层校验'!DG6-ST层校验!DG9</f>
        <v>0</v>
      </c>
      <c r="DH15" s="24">
        <f>'ODS-DWD-DW层校验'!DH6-ST层校验!DH9</f>
        <v>0</v>
      </c>
      <c r="DI15" s="24">
        <f>'ODS-DWD-DW层校验'!DI6-ST层校验!DI9</f>
        <v>0</v>
      </c>
      <c r="DJ15" s="23">
        <f>'ODS-DWD-DW层校验'!DJ6-ST层校验!DJ9</f>
        <v>0</v>
      </c>
      <c r="DK15" s="24">
        <f>'ODS-DWD-DW层校验'!DK6-ST层校验!DK9</f>
        <v>0</v>
      </c>
      <c r="DL15" s="24">
        <f>'ODS-DWD-DW层校验'!DL6-ST层校验!DL9</f>
        <v>0</v>
      </c>
      <c r="DM15" s="24">
        <f>'ODS-DWD-DW层校验'!DM6-ST层校验!DM9</f>
        <v>0</v>
      </c>
      <c r="DN15" s="23">
        <f>'ODS-DWD-DW层校验'!DN6-ST层校验!DN9</f>
        <v>0</v>
      </c>
      <c r="DO15" s="24">
        <f>'ODS-DWD-DW层校验'!DO6-ST层校验!DO9</f>
        <v>0</v>
      </c>
      <c r="DP15" s="24">
        <f>'ODS-DWD-DW层校验'!DP6-ST层校验!DP9</f>
        <v>0</v>
      </c>
      <c r="DQ15" s="24">
        <f>'ODS-DWD-DW层校验'!DQ6-ST层校验!DQ9</f>
        <v>0</v>
      </c>
      <c r="DR15" s="23">
        <f>'ODS-DWD-DW层校验'!DR6-ST层校验!DR9</f>
        <v>0</v>
      </c>
      <c r="DS15" s="24">
        <f>'ODS-DWD-DW层校验'!DS6-ST层校验!DS9</f>
        <v>0</v>
      </c>
      <c r="DT15" s="24">
        <f>'ODS-DWD-DW层校验'!DT6-ST层校验!DT9</f>
        <v>0</v>
      </c>
      <c r="DU15" s="24">
        <f>'ODS-DWD-DW层校验'!DU6-ST层校验!DU9</f>
        <v>0</v>
      </c>
    </row>
    <row r="17" spans="1:75" x14ac:dyDescent="0.3">
      <c r="M17" s="1"/>
    </row>
    <row r="18" spans="1:75" x14ac:dyDescent="0.3">
      <c r="M18" s="1"/>
      <c r="AA18" s="1">
        <f>(AA4-AA5)/1024/1024</f>
        <v>0</v>
      </c>
      <c r="AH18" s="22"/>
      <c r="AI18" s="22"/>
      <c r="AJ18" s="22"/>
      <c r="AK18" s="22"/>
      <c r="AL18" s="22"/>
      <c r="AM18" s="22"/>
      <c r="AN18" s="22"/>
      <c r="AO18" s="22"/>
      <c r="AU18" s="135"/>
      <c r="BW18" s="178"/>
    </row>
    <row r="19" spans="1:75" x14ac:dyDescent="0.3">
      <c r="M19" s="1"/>
      <c r="AH19" s="22"/>
      <c r="AI19" s="22"/>
      <c r="AJ19" s="22"/>
      <c r="AK19" s="22"/>
      <c r="AL19" s="22"/>
      <c r="AM19" s="22"/>
      <c r="AN19" s="22"/>
      <c r="AO19" s="22"/>
      <c r="BO19" s="179"/>
      <c r="BP19" s="179"/>
      <c r="BQ19" s="179"/>
    </row>
    <row r="20" spans="1:75" x14ac:dyDescent="0.3">
      <c r="M20" s="1"/>
      <c r="AH20" s="22"/>
      <c r="AI20" s="22"/>
      <c r="AJ20" s="22"/>
      <c r="AK20" s="22"/>
      <c r="AL20" s="22"/>
      <c r="AM20" s="22"/>
      <c r="AN20" s="22"/>
      <c r="AO20" s="22"/>
      <c r="AU20" s="178"/>
      <c r="BO20" s="178"/>
    </row>
    <row r="21" spans="1:75" x14ac:dyDescent="0.3">
      <c r="M21" s="1"/>
      <c r="AH21" s="22"/>
      <c r="AI21" s="22"/>
      <c r="AJ21" s="22"/>
      <c r="AK21" s="22"/>
      <c r="AL21" s="22"/>
      <c r="AM21" s="22"/>
      <c r="AN21" s="22"/>
      <c r="AO21" s="22"/>
      <c r="BO21" s="178"/>
      <c r="BP21" s="178"/>
      <c r="BQ21" s="178"/>
      <c r="BW21" s="178"/>
    </row>
    <row r="22" spans="1:75" x14ac:dyDescent="0.3">
      <c r="M22" s="1"/>
      <c r="AH22" s="22"/>
      <c r="AI22" s="22"/>
      <c r="AJ22" s="22"/>
      <c r="AK22" s="22"/>
      <c r="AL22" s="22"/>
      <c r="AM22" s="22"/>
      <c r="AN22" s="22"/>
      <c r="AO22" s="22"/>
    </row>
    <row r="23" spans="1:75" x14ac:dyDescent="0.3">
      <c r="M23" s="1"/>
      <c r="AH23" s="22"/>
      <c r="AI23" s="22"/>
      <c r="AJ23" s="22"/>
      <c r="AK23" s="22"/>
      <c r="AL23" s="22"/>
      <c r="AM23" s="22"/>
      <c r="AN23" s="22"/>
      <c r="AO23" s="22"/>
      <c r="BO23" s="81"/>
      <c r="BP23" s="81"/>
      <c r="BQ23" s="81"/>
      <c r="BU23" s="1">
        <v>7335050</v>
      </c>
      <c r="BV23" s="1">
        <f>BU23/2</f>
        <v>3667525</v>
      </c>
    </row>
    <row r="24" spans="1:75" ht="15.75" x14ac:dyDescent="0.3">
      <c r="E24" s="122"/>
      <c r="M24" s="1"/>
      <c r="AH24" s="8"/>
      <c r="AI24" s="8"/>
      <c r="AJ24" s="8"/>
      <c r="AK24" s="8"/>
      <c r="AL24" s="8"/>
      <c r="AM24" s="8"/>
      <c r="AN24" s="8"/>
      <c r="AO24" s="8"/>
    </row>
    <row r="25" spans="1:75" x14ac:dyDescent="0.3">
      <c r="M25" s="1"/>
      <c r="AH25" s="8"/>
      <c r="AI25" s="8"/>
      <c r="AJ25" s="8"/>
      <c r="AK25" s="8"/>
      <c r="AL25" s="8"/>
      <c r="AM25" s="8"/>
      <c r="AN25" s="8"/>
      <c r="AO25" s="8"/>
    </row>
    <row r="26" spans="1:75" x14ac:dyDescent="0.3">
      <c r="A26" s="2"/>
      <c r="M26" s="1"/>
      <c r="AH26" s="8"/>
      <c r="AI26" s="8"/>
      <c r="AJ26" s="8"/>
      <c r="AK26" s="8"/>
      <c r="AL26" s="8"/>
      <c r="AM26" s="8"/>
      <c r="AN26" s="8"/>
      <c r="AO26" s="8"/>
    </row>
    <row r="27" spans="1:75" x14ac:dyDescent="0.3">
      <c r="A27" s="2"/>
      <c r="I27" s="121"/>
      <c r="M27" s="1"/>
    </row>
    <row r="28" spans="1:75" x14ac:dyDescent="0.3">
      <c r="A28" s="2"/>
      <c r="M28" s="1"/>
    </row>
    <row r="29" spans="1:75" x14ac:dyDescent="0.3">
      <c r="A29" s="2"/>
      <c r="M29" s="1"/>
    </row>
    <row r="30" spans="1:75" x14ac:dyDescent="0.3">
      <c r="A30" s="2"/>
      <c r="M30" s="1"/>
    </row>
    <row r="31" spans="1:75" x14ac:dyDescent="0.3">
      <c r="A31" s="2"/>
      <c r="M31" s="1"/>
    </row>
    <row r="32" spans="1:75" x14ac:dyDescent="0.3">
      <c r="A32" s="2"/>
      <c r="M32" s="1"/>
    </row>
    <row r="33" spans="1:18" x14ac:dyDescent="0.3">
      <c r="A33" s="2"/>
      <c r="M33" s="1"/>
    </row>
    <row r="34" spans="1:18" x14ac:dyDescent="0.3">
      <c r="A34" s="2"/>
      <c r="M34" s="1"/>
    </row>
    <row r="35" spans="1:18" x14ac:dyDescent="0.3">
      <c r="A35" s="2"/>
      <c r="M35" s="1"/>
    </row>
    <row r="36" spans="1:18" x14ac:dyDescent="0.3">
      <c r="A36" s="2"/>
      <c r="M36" s="1"/>
    </row>
    <row r="37" spans="1:18" x14ac:dyDescent="0.3">
      <c r="A37" s="2"/>
      <c r="M37" s="1"/>
    </row>
    <row r="38" spans="1:18" x14ac:dyDescent="0.3">
      <c r="A38" s="2"/>
      <c r="M38" s="1"/>
    </row>
    <row r="39" spans="1:18" x14ac:dyDescent="0.3">
      <c r="A39" s="2"/>
      <c r="M39" s="1"/>
    </row>
    <row r="40" spans="1:18" x14ac:dyDescent="0.3">
      <c r="A40" s="2"/>
      <c r="M40" s="1"/>
    </row>
    <row r="41" spans="1:18" x14ac:dyDescent="0.3">
      <c r="A41" s="2"/>
    </row>
    <row r="42" spans="1:18" x14ac:dyDescent="0.3">
      <c r="N42" s="371"/>
      <c r="O42" s="372"/>
      <c r="P42" s="372"/>
      <c r="Q42" s="372"/>
      <c r="R42" s="372"/>
    </row>
    <row r="43" spans="1:18" x14ac:dyDescent="0.3">
      <c r="N43" s="372"/>
      <c r="O43" s="372"/>
      <c r="P43" s="372"/>
      <c r="Q43" s="372"/>
      <c r="R43" s="372"/>
    </row>
    <row r="44" spans="1:18" x14ac:dyDescent="0.3">
      <c r="N44" s="372"/>
      <c r="O44" s="372"/>
      <c r="P44" s="372"/>
      <c r="Q44" s="372"/>
      <c r="R44" s="372"/>
    </row>
    <row r="45" spans="1:18" x14ac:dyDescent="0.3">
      <c r="N45" s="372"/>
      <c r="O45" s="372"/>
      <c r="P45" s="372"/>
      <c r="Q45" s="372"/>
      <c r="R45" s="372"/>
    </row>
    <row r="47" spans="1:18" x14ac:dyDescent="0.3">
      <c r="N47" s="373" t="s">
        <v>196</v>
      </c>
      <c r="O47" s="373"/>
      <c r="P47" s="373"/>
      <c r="Q47" s="373"/>
    </row>
  </sheetData>
  <mergeCells count="34">
    <mergeCell ref="N42:R45"/>
    <mergeCell ref="N47:Q47"/>
    <mergeCell ref="A1:E1"/>
    <mergeCell ref="B2:E2"/>
    <mergeCell ref="F2:I2"/>
    <mergeCell ref="J2:M2"/>
    <mergeCell ref="N2:Q2"/>
    <mergeCell ref="AX2:BA2"/>
    <mergeCell ref="R2:U2"/>
    <mergeCell ref="V2:Y2"/>
    <mergeCell ref="Z2:AC2"/>
    <mergeCell ref="AD2:AG2"/>
    <mergeCell ref="AH2:AK2"/>
    <mergeCell ref="AP2:AS2"/>
    <mergeCell ref="AT2:AW2"/>
    <mergeCell ref="AL2:AO2"/>
    <mergeCell ref="DN2:DQ2"/>
    <mergeCell ref="DR2:DU2"/>
    <mergeCell ref="CP2:CS2"/>
    <mergeCell ref="CT2:CW2"/>
    <mergeCell ref="CX2:DA2"/>
    <mergeCell ref="DB2:DE2"/>
    <mergeCell ref="DF2:DI2"/>
    <mergeCell ref="BV2:BY2"/>
    <mergeCell ref="BZ2:CC2"/>
    <mergeCell ref="CD2:CG2"/>
    <mergeCell ref="CH2:CK2"/>
    <mergeCell ref="DJ2:DM2"/>
    <mergeCell ref="CL2:CO2"/>
    <mergeCell ref="BB2:BE2"/>
    <mergeCell ref="BF2:BI2"/>
    <mergeCell ref="BJ2:BM2"/>
    <mergeCell ref="BN2:BQ2"/>
    <mergeCell ref="BR2:BU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rgb="FF00B050"/>
  </sheetPr>
  <dimension ref="A1:H56"/>
  <sheetViews>
    <sheetView topLeftCell="A25" workbookViewId="0">
      <selection activeCell="F26" sqref="F26"/>
    </sheetView>
  </sheetViews>
  <sheetFormatPr defaultRowHeight="14.25" x14ac:dyDescent="0.3"/>
  <cols>
    <col min="1" max="1" width="35" style="1" bestFit="1" customWidth="1"/>
    <col min="2" max="2" width="12.625" style="2" customWidth="1"/>
    <col min="3" max="3" width="18" style="1" bestFit="1" customWidth="1"/>
    <col min="4" max="4" width="17.125" style="1" bestFit="1" customWidth="1"/>
    <col min="5" max="5" width="18" style="1" bestFit="1" customWidth="1"/>
    <col min="6" max="6" width="27.5" style="1" customWidth="1"/>
    <col min="7" max="7" width="13.375" style="1" customWidth="1"/>
    <col min="8" max="8" width="14.125" style="1" bestFit="1" customWidth="1"/>
    <col min="9" max="16384" width="9" style="1"/>
  </cols>
  <sheetData>
    <row r="1" spans="1:8" ht="18" x14ac:dyDescent="0.35">
      <c r="A1" s="377" t="s">
        <v>37</v>
      </c>
      <c r="B1" s="377"/>
      <c r="C1" s="377"/>
      <c r="D1" s="377"/>
      <c r="E1" s="377"/>
    </row>
    <row r="2" spans="1:8" s="13" customFormat="1" ht="114" customHeight="1" x14ac:dyDescent="0.15">
      <c r="A2" s="379" t="s">
        <v>270</v>
      </c>
      <c r="B2" s="379"/>
      <c r="C2" s="379"/>
      <c r="D2" s="379"/>
      <c r="E2" s="379"/>
    </row>
    <row r="3" spans="1:8" x14ac:dyDescent="0.3">
      <c r="A3" s="15" t="s">
        <v>7</v>
      </c>
      <c r="B3" s="378" t="s">
        <v>42</v>
      </c>
      <c r="C3" s="378"/>
      <c r="D3" s="378"/>
      <c r="E3" s="378"/>
      <c r="H3" s="125"/>
    </row>
    <row r="4" spans="1:8" x14ac:dyDescent="0.3">
      <c r="A4" s="40" t="s">
        <v>0</v>
      </c>
      <c r="B4" s="3" t="s">
        <v>1</v>
      </c>
      <c r="C4" s="40" t="s">
        <v>2</v>
      </c>
      <c r="D4" s="40" t="s">
        <v>3</v>
      </c>
      <c r="E4" s="40" t="s">
        <v>4</v>
      </c>
      <c r="F4" s="170"/>
    </row>
    <row r="5" spans="1:8" x14ac:dyDescent="0.3">
      <c r="A5" s="9" t="s">
        <v>155</v>
      </c>
      <c r="B5" s="95"/>
      <c r="C5" s="95">
        <v>253399278068.271</v>
      </c>
      <c r="D5" s="95">
        <v>20277259324.093899</v>
      </c>
      <c r="E5" s="95">
        <v>233122018744.17801</v>
      </c>
    </row>
    <row r="6" spans="1:8" x14ac:dyDescent="0.3">
      <c r="A6" s="9" t="s">
        <v>30</v>
      </c>
      <c r="B6" s="96"/>
      <c r="C6" s="96">
        <v>253283486929.88699</v>
      </c>
      <c r="D6" s="96">
        <v>20242227752.524799</v>
      </c>
      <c r="E6" s="96">
        <v>233041259177.362</v>
      </c>
      <c r="H6" s="125"/>
    </row>
    <row r="7" spans="1:8" s="6" customFormat="1" x14ac:dyDescent="0.3">
      <c r="A7" s="41"/>
      <c r="B7" s="42"/>
      <c r="C7" s="43"/>
      <c r="D7" s="43"/>
      <c r="E7" s="43"/>
    </row>
    <row r="8" spans="1:8" x14ac:dyDescent="0.3">
      <c r="A8" s="15" t="s">
        <v>7</v>
      </c>
      <c r="B8" s="378"/>
      <c r="C8" s="378"/>
      <c r="D8" s="378"/>
      <c r="E8" s="378"/>
    </row>
    <row r="9" spans="1:8" x14ac:dyDescent="0.3">
      <c r="A9" s="40" t="s">
        <v>0</v>
      </c>
      <c r="B9" s="3"/>
      <c r="C9" s="40"/>
      <c r="D9" s="40"/>
      <c r="E9" s="40"/>
    </row>
    <row r="10" spans="1:8" x14ac:dyDescent="0.3">
      <c r="A10" s="9" t="s">
        <v>183</v>
      </c>
      <c r="B10" s="112">
        <v>48199791</v>
      </c>
      <c r="C10" s="112">
        <v>254242959292.62</v>
      </c>
      <c r="D10" s="112">
        <v>20344037029</v>
      </c>
      <c r="E10" s="112">
        <v>233898922263.62</v>
      </c>
    </row>
    <row r="11" spans="1:8" x14ac:dyDescent="0.3">
      <c r="A11" s="9" t="s">
        <v>27</v>
      </c>
      <c r="B11" s="112">
        <v>48036552</v>
      </c>
      <c r="C11" s="112">
        <v>254127376025.073</v>
      </c>
      <c r="D11" s="112">
        <v>20308871521.968899</v>
      </c>
      <c r="E11" s="112">
        <v>233818504503.104</v>
      </c>
    </row>
    <row r="12" spans="1:8" x14ac:dyDescent="0.3">
      <c r="A12" s="52" t="s">
        <v>180</v>
      </c>
      <c r="B12" s="180">
        <v>0</v>
      </c>
      <c r="C12" s="180">
        <v>250716137756.37</v>
      </c>
      <c r="D12" s="180">
        <v>0</v>
      </c>
      <c r="E12" s="180">
        <v>0</v>
      </c>
      <c r="H12" s="124"/>
    </row>
    <row r="13" spans="1:8" x14ac:dyDescent="0.3">
      <c r="A13" s="52" t="s">
        <v>44</v>
      </c>
      <c r="B13" s="112">
        <v>0</v>
      </c>
      <c r="C13" s="112">
        <v>250803403603.51599</v>
      </c>
      <c r="D13" s="112">
        <v>0</v>
      </c>
      <c r="E13" s="112">
        <v>0</v>
      </c>
    </row>
    <row r="14" spans="1:8" x14ac:dyDescent="0.3">
      <c r="A14" s="52" t="s">
        <v>45</v>
      </c>
      <c r="B14" s="112">
        <v>0</v>
      </c>
      <c r="C14" s="112">
        <v>252034249763.59799</v>
      </c>
      <c r="D14" s="112">
        <v>0</v>
      </c>
      <c r="E14" s="112">
        <v>0</v>
      </c>
      <c r="H14" s="124"/>
    </row>
    <row r="15" spans="1:8" x14ac:dyDescent="0.3">
      <c r="A15" s="52" t="s">
        <v>46</v>
      </c>
      <c r="B15" s="112">
        <v>0</v>
      </c>
      <c r="C15" s="112">
        <v>252026118407.004</v>
      </c>
      <c r="D15" s="112">
        <v>0</v>
      </c>
      <c r="E15" s="112">
        <v>0</v>
      </c>
    </row>
    <row r="16" spans="1:8" x14ac:dyDescent="0.3">
      <c r="A16" s="44"/>
      <c r="B16" s="45"/>
      <c r="C16" s="44"/>
      <c r="D16" s="44"/>
      <c r="E16" s="44"/>
    </row>
    <row r="17" spans="1:8" x14ac:dyDescent="0.3">
      <c r="A17" s="53" t="s">
        <v>17</v>
      </c>
      <c r="B17" s="54">
        <f>B5-B10</f>
        <v>-48199791</v>
      </c>
      <c r="C17" s="57">
        <f t="shared" ref="C17:E17" si="0">C5-C10</f>
        <v>-843681224.34899902</v>
      </c>
      <c r="D17" s="57">
        <f t="shared" si="0"/>
        <v>-66777704.906101227</v>
      </c>
      <c r="E17" s="57">
        <f t="shared" si="0"/>
        <v>-776903519.44198608</v>
      </c>
    </row>
    <row r="18" spans="1:8" x14ac:dyDescent="0.3">
      <c r="A18" s="53" t="s">
        <v>18</v>
      </c>
      <c r="B18" s="54">
        <f>B6-B11</f>
        <v>-48036552</v>
      </c>
      <c r="C18" s="57">
        <f t="shared" ref="C18:E18" si="1">C6-C11</f>
        <v>-843889095.18600464</v>
      </c>
      <c r="D18" s="57">
        <f t="shared" si="1"/>
        <v>-66643769.444099426</v>
      </c>
      <c r="E18" s="57">
        <f t="shared" si="1"/>
        <v>-777245325.74200439</v>
      </c>
    </row>
    <row r="19" spans="1:8" x14ac:dyDescent="0.3">
      <c r="A19" s="55" t="s">
        <v>47</v>
      </c>
      <c r="B19" s="54"/>
      <c r="C19" s="62"/>
      <c r="D19" s="54"/>
      <c r="E19" s="54"/>
    </row>
    <row r="20" spans="1:8" x14ac:dyDescent="0.3">
      <c r="A20" s="55" t="s">
        <v>48</v>
      </c>
      <c r="B20" s="54"/>
      <c r="C20" s="62"/>
      <c r="D20" s="54"/>
      <c r="E20" s="54"/>
    </row>
    <row r="21" spans="1:8" x14ac:dyDescent="0.3">
      <c r="A21" s="55" t="s">
        <v>49</v>
      </c>
      <c r="B21" s="54"/>
      <c r="C21" s="62"/>
      <c r="D21" s="54"/>
      <c r="E21" s="54"/>
    </row>
    <row r="22" spans="1:8" x14ac:dyDescent="0.3">
      <c r="A22" s="55" t="s">
        <v>50</v>
      </c>
      <c r="B22" s="54"/>
      <c r="C22" s="62"/>
      <c r="D22" s="56"/>
      <c r="E22" s="56"/>
    </row>
    <row r="25" spans="1:8" ht="18" x14ac:dyDescent="0.35">
      <c r="A25" s="380" t="s">
        <v>36</v>
      </c>
      <c r="B25" s="380"/>
      <c r="C25" s="380"/>
      <c r="D25" s="380"/>
      <c r="E25" s="380"/>
    </row>
    <row r="26" spans="1:8" ht="111.75" customHeight="1" x14ac:dyDescent="0.3">
      <c r="A26" s="381" t="s">
        <v>271</v>
      </c>
      <c r="B26" s="381"/>
      <c r="C26" s="381"/>
      <c r="D26" s="381"/>
      <c r="E26" s="381"/>
    </row>
    <row r="27" spans="1:8" x14ac:dyDescent="0.3">
      <c r="A27" s="14" t="s">
        <v>7</v>
      </c>
      <c r="B27" s="367">
        <v>1</v>
      </c>
      <c r="C27" s="368"/>
      <c r="D27" s="368"/>
      <c r="E27" s="368"/>
    </row>
    <row r="28" spans="1:8" x14ac:dyDescent="0.3">
      <c r="A28" s="40" t="s">
        <v>0</v>
      </c>
      <c r="B28" s="3" t="s">
        <v>1</v>
      </c>
      <c r="C28" s="40" t="s">
        <v>2</v>
      </c>
      <c r="D28" s="40" t="s">
        <v>3</v>
      </c>
      <c r="E28" s="40" t="s">
        <v>4</v>
      </c>
    </row>
    <row r="29" spans="1:8" x14ac:dyDescent="0.3">
      <c r="A29" s="21" t="s">
        <v>66</v>
      </c>
      <c r="B29" s="344">
        <v>46458903</v>
      </c>
      <c r="C29" s="58">
        <v>235096696439.36899</v>
      </c>
      <c r="D29" s="58">
        <v>19090078783.230598</v>
      </c>
      <c r="E29" s="58">
        <v>216006617656.13901</v>
      </c>
      <c r="F29" s="375" t="s">
        <v>158</v>
      </c>
      <c r="G29" s="376"/>
      <c r="H29" s="171"/>
    </row>
    <row r="30" spans="1:8" x14ac:dyDescent="0.3">
      <c r="A30" s="21" t="s">
        <v>31</v>
      </c>
      <c r="B30" s="344">
        <v>39362315</v>
      </c>
      <c r="C30" s="58">
        <v>234738552230.134</v>
      </c>
      <c r="D30" s="58">
        <v>18992167241.4212</v>
      </c>
      <c r="E30" s="58">
        <v>215746384988.71301</v>
      </c>
      <c r="F30" s="171">
        <f>B30/B10</f>
        <v>0.81664908049082618</v>
      </c>
      <c r="G30" s="375" t="s">
        <v>159</v>
      </c>
      <c r="H30" s="376"/>
    </row>
    <row r="31" spans="1:8" x14ac:dyDescent="0.3">
      <c r="A31" s="7" t="s">
        <v>19</v>
      </c>
      <c r="B31" s="344">
        <v>89687398</v>
      </c>
      <c r="C31" s="58">
        <v>235096696439.36899</v>
      </c>
      <c r="D31" s="58">
        <v>19090078783.230598</v>
      </c>
      <c r="E31" s="58">
        <v>216006617656.13901</v>
      </c>
      <c r="F31" s="375" t="s">
        <v>160</v>
      </c>
      <c r="G31" s="376"/>
      <c r="H31" s="171"/>
    </row>
    <row r="32" spans="1:8" x14ac:dyDescent="0.3">
      <c r="A32" s="7" t="s">
        <v>20</v>
      </c>
      <c r="B32" s="344">
        <v>77169943</v>
      </c>
      <c r="C32" s="58">
        <v>235096696439.36899</v>
      </c>
      <c r="D32" s="58">
        <v>19090078783.230598</v>
      </c>
      <c r="E32" s="58">
        <v>216006617656.13901</v>
      </c>
      <c r="F32" s="172">
        <f>C30/C10</f>
        <v>0.92328437681518072</v>
      </c>
      <c r="G32" s="172" t="s">
        <v>161</v>
      </c>
      <c r="H32" s="172"/>
    </row>
    <row r="33" spans="1:5" x14ac:dyDescent="0.3">
      <c r="A33" s="7" t="s">
        <v>21</v>
      </c>
      <c r="B33" s="344">
        <v>44535279</v>
      </c>
      <c r="C33" s="58">
        <v>236505900420.66901</v>
      </c>
      <c r="D33" s="58">
        <v>19132896798.565201</v>
      </c>
      <c r="E33" s="58">
        <v>217373003622.103</v>
      </c>
    </row>
    <row r="34" spans="1:5" x14ac:dyDescent="0.3">
      <c r="A34" s="7" t="s">
        <v>22</v>
      </c>
      <c r="B34" s="344">
        <v>30359249</v>
      </c>
      <c r="C34" s="58">
        <v>245437648.53429499</v>
      </c>
      <c r="D34" s="58">
        <v>58805937.226232499</v>
      </c>
      <c r="E34" s="58">
        <v>186631711.30806199</v>
      </c>
    </row>
    <row r="35" spans="1:5" ht="16.5" x14ac:dyDescent="0.35">
      <c r="A35" s="32" t="s">
        <v>23</v>
      </c>
      <c r="B35" s="23">
        <f>B11-B29</f>
        <v>1577649</v>
      </c>
      <c r="C35" s="59">
        <f>C11-C29</f>
        <v>19030679585.70401</v>
      </c>
      <c r="D35" s="59">
        <f>D11-D29</f>
        <v>1218792738.7383003</v>
      </c>
      <c r="E35" s="59">
        <f>E11-E29</f>
        <v>17811886846.964996</v>
      </c>
    </row>
    <row r="36" spans="1:5" ht="16.5" x14ac:dyDescent="0.35">
      <c r="A36" s="26" t="s">
        <v>24</v>
      </c>
      <c r="B36" s="23">
        <f t="shared" ref="B36:E37" si="2">B10-B30</f>
        <v>8837476</v>
      </c>
      <c r="C36" s="59">
        <f t="shared" si="2"/>
        <v>19504407062.485992</v>
      </c>
      <c r="D36" s="59">
        <f t="shared" si="2"/>
        <v>1351869787.5788002</v>
      </c>
      <c r="E36" s="59">
        <f t="shared" si="2"/>
        <v>18152537274.906982</v>
      </c>
    </row>
    <row r="37" spans="1:5" ht="16.5" x14ac:dyDescent="0.35">
      <c r="A37" s="26" t="s">
        <v>25</v>
      </c>
      <c r="B37" s="27">
        <f t="shared" si="2"/>
        <v>-41650846</v>
      </c>
      <c r="C37" s="60">
        <f t="shared" si="2"/>
        <v>19030679585.70401</v>
      </c>
      <c r="D37" s="60">
        <f t="shared" si="2"/>
        <v>1218792738.7383003</v>
      </c>
      <c r="E37" s="60">
        <f t="shared" si="2"/>
        <v>17811886846.964996</v>
      </c>
    </row>
    <row r="38" spans="1:5" ht="16.5" x14ac:dyDescent="0.35">
      <c r="A38" s="26" t="s">
        <v>25</v>
      </c>
      <c r="B38" s="27">
        <f>B11-B32</f>
        <v>-29133391</v>
      </c>
      <c r="C38" s="60">
        <f>C11-C32</f>
        <v>19030679585.70401</v>
      </c>
      <c r="D38" s="60">
        <f>D11-D32</f>
        <v>1218792738.7383003</v>
      </c>
      <c r="E38" s="60">
        <f>E11-E32</f>
        <v>17811886846.964996</v>
      </c>
    </row>
    <row r="39" spans="1:5" ht="16.5" x14ac:dyDescent="0.35">
      <c r="A39" s="26" t="s">
        <v>26</v>
      </c>
      <c r="B39" s="27">
        <f>B10-B33</f>
        <v>3664512</v>
      </c>
      <c r="C39" s="60">
        <f>C10-C33</f>
        <v>17737058871.950989</v>
      </c>
      <c r="D39" s="60">
        <f>D10-D33</f>
        <v>1211140230.4347992</v>
      </c>
      <c r="E39" s="60">
        <f>E10-E33</f>
        <v>16525918641.516998</v>
      </c>
    </row>
    <row r="40" spans="1:5" ht="16.5" x14ac:dyDescent="0.35">
      <c r="A40" s="29" t="s">
        <v>26</v>
      </c>
      <c r="B40" s="27">
        <f>B10-B34</f>
        <v>17840542</v>
      </c>
      <c r="C40" s="60">
        <f>C10-C34</f>
        <v>253997521644.08569</v>
      </c>
      <c r="D40" s="60">
        <f>D10-D34</f>
        <v>20285231091.773769</v>
      </c>
      <c r="E40" s="60">
        <f>E10-E34</f>
        <v>233712290552.31192</v>
      </c>
    </row>
    <row r="49" spans="5:5" x14ac:dyDescent="0.3">
      <c r="E49" s="61"/>
    </row>
    <row r="50" spans="5:5" x14ac:dyDescent="0.3">
      <c r="E50" s="61"/>
    </row>
    <row r="51" spans="5:5" x14ac:dyDescent="0.3">
      <c r="E51" s="61"/>
    </row>
    <row r="52" spans="5:5" x14ac:dyDescent="0.3">
      <c r="E52" s="61"/>
    </row>
    <row r="53" spans="5:5" x14ac:dyDescent="0.3">
      <c r="E53" s="61"/>
    </row>
    <row r="54" spans="5:5" x14ac:dyDescent="0.3">
      <c r="E54" s="61"/>
    </row>
    <row r="55" spans="5:5" x14ac:dyDescent="0.3">
      <c r="E55" s="61"/>
    </row>
    <row r="56" spans="5:5" x14ac:dyDescent="0.3">
      <c r="E56" s="61"/>
    </row>
  </sheetData>
  <mergeCells count="10">
    <mergeCell ref="F29:G29"/>
    <mergeCell ref="G30:H30"/>
    <mergeCell ref="F31:G31"/>
    <mergeCell ref="A1:E1"/>
    <mergeCell ref="B8:E8"/>
    <mergeCell ref="A2:E2"/>
    <mergeCell ref="B3:E3"/>
    <mergeCell ref="B27:E27"/>
    <mergeCell ref="A25:E25"/>
    <mergeCell ref="A26:E26"/>
  </mergeCells>
  <phoneticPr fontId="17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9"/>
  <sheetViews>
    <sheetView topLeftCell="A40" workbookViewId="0">
      <selection activeCell="J42" sqref="J42"/>
    </sheetView>
  </sheetViews>
  <sheetFormatPr defaultRowHeight="13.5" x14ac:dyDescent="0.15"/>
  <cols>
    <col min="3" max="3" width="9.5" bestFit="1" customWidth="1"/>
    <col min="4" max="4" width="9.5" style="64" customWidth="1"/>
    <col min="5" max="5" width="28.25" customWidth="1"/>
    <col min="6" max="6" width="44.25" bestFit="1" customWidth="1"/>
  </cols>
  <sheetData>
    <row r="1" spans="1:20" ht="13.5" customHeight="1" x14ac:dyDescent="0.15">
      <c r="A1" s="382" t="s">
        <v>122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</row>
    <row r="2" spans="1:20" x14ac:dyDescent="0.15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382"/>
    </row>
    <row r="3" spans="1:20" x14ac:dyDescent="0.15">
      <c r="A3" s="382"/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</row>
    <row r="4" spans="1:20" x14ac:dyDescent="0.15">
      <c r="A4" s="382"/>
      <c r="B4" s="382"/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  <c r="N4" s="382"/>
      <c r="O4" s="382"/>
      <c r="P4" s="382"/>
      <c r="Q4" s="382"/>
      <c r="R4" s="382"/>
      <c r="S4" s="382"/>
      <c r="T4" s="382"/>
    </row>
    <row r="5" spans="1:20" x14ac:dyDescent="0.15">
      <c r="A5" s="382"/>
      <c r="B5" s="382"/>
      <c r="C5" s="382"/>
      <c r="D5" s="382"/>
      <c r="E5" s="382"/>
      <c r="F5" s="382"/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2"/>
      <c r="R5" s="382"/>
      <c r="S5" s="382"/>
      <c r="T5" s="382"/>
    </row>
    <row r="6" spans="1:20" x14ac:dyDescent="0.15">
      <c r="A6" s="382"/>
      <c r="B6" s="382"/>
      <c r="C6" s="382"/>
      <c r="D6" s="382"/>
      <c r="E6" s="382"/>
      <c r="F6" s="382"/>
      <c r="G6" s="382"/>
      <c r="H6" s="382"/>
      <c r="I6" s="382"/>
      <c r="J6" s="382"/>
      <c r="K6" s="382"/>
      <c r="L6" s="382"/>
      <c r="M6" s="382"/>
      <c r="N6" s="382"/>
      <c r="O6" s="382"/>
      <c r="P6" s="382"/>
      <c r="Q6" s="382"/>
      <c r="R6" s="382"/>
      <c r="S6" s="382"/>
      <c r="T6" s="382"/>
    </row>
    <row r="7" spans="1:20" x14ac:dyDescent="0.15">
      <c r="A7" s="382"/>
      <c r="B7" s="382"/>
      <c r="C7" s="382"/>
      <c r="D7" s="382"/>
      <c r="E7" s="382"/>
      <c r="F7" s="382"/>
      <c r="G7" s="382"/>
      <c r="H7" s="382"/>
      <c r="I7" s="382"/>
      <c r="J7" s="382"/>
      <c r="K7" s="382"/>
      <c r="L7" s="382"/>
      <c r="M7" s="382"/>
      <c r="N7" s="382"/>
      <c r="O7" s="382"/>
      <c r="P7" s="382"/>
      <c r="Q7" s="382"/>
      <c r="R7" s="382"/>
      <c r="S7" s="382"/>
      <c r="T7" s="382"/>
    </row>
    <row r="8" spans="1:20" x14ac:dyDescent="0.15">
      <c r="A8" s="382"/>
      <c r="B8" s="382"/>
      <c r="C8" s="382"/>
      <c r="D8" s="382"/>
      <c r="E8" s="382"/>
      <c r="F8" s="382"/>
      <c r="G8" s="382"/>
      <c r="H8" s="382"/>
      <c r="I8" s="382"/>
      <c r="J8" s="382"/>
      <c r="K8" s="382"/>
      <c r="L8" s="382"/>
      <c r="M8" s="382"/>
      <c r="N8" s="382"/>
      <c r="O8" s="382"/>
      <c r="P8" s="382"/>
      <c r="Q8" s="382"/>
      <c r="R8" s="382"/>
      <c r="S8" s="382"/>
      <c r="T8" s="382"/>
    </row>
    <row r="9" spans="1:20" x14ac:dyDescent="0.15">
      <c r="A9" s="382"/>
      <c r="B9" s="382"/>
      <c r="C9" s="382"/>
      <c r="D9" s="382"/>
      <c r="E9" s="382"/>
      <c r="F9" s="382"/>
      <c r="G9" s="382"/>
      <c r="H9" s="382"/>
      <c r="I9" s="382"/>
      <c r="J9" s="382"/>
      <c r="K9" s="382"/>
      <c r="L9" s="382"/>
      <c r="M9" s="382"/>
      <c r="N9" s="382"/>
      <c r="O9" s="382"/>
      <c r="P9" s="382"/>
      <c r="Q9" s="382"/>
      <c r="R9" s="382"/>
      <c r="S9" s="382"/>
      <c r="T9" s="382"/>
    </row>
    <row r="10" spans="1:20" x14ac:dyDescent="0.15">
      <c r="A10" s="382"/>
      <c r="B10" s="382"/>
      <c r="C10" s="382"/>
      <c r="D10" s="382"/>
      <c r="E10" s="382"/>
      <c r="F10" s="382"/>
      <c r="G10" s="382"/>
      <c r="H10" s="382"/>
      <c r="I10" s="382"/>
      <c r="J10" s="382"/>
      <c r="K10" s="382"/>
      <c r="L10" s="382"/>
      <c r="M10" s="382"/>
      <c r="N10" s="382"/>
      <c r="O10" s="382"/>
      <c r="P10" s="382"/>
      <c r="Q10" s="382"/>
      <c r="R10" s="382"/>
      <c r="S10" s="382"/>
      <c r="T10" s="382"/>
    </row>
    <row r="11" spans="1:20" x14ac:dyDescent="0.15">
      <c r="A11" s="382"/>
      <c r="B11" s="382"/>
      <c r="C11" s="382"/>
      <c r="D11" s="382"/>
      <c r="E11" s="382"/>
      <c r="F11" s="382"/>
      <c r="G11" s="382"/>
      <c r="H11" s="382"/>
      <c r="I11" s="382"/>
      <c r="J11" s="382"/>
      <c r="K11" s="382"/>
      <c r="L11" s="382"/>
      <c r="M11" s="382"/>
      <c r="N11" s="382"/>
      <c r="O11" s="382"/>
      <c r="P11" s="382"/>
      <c r="Q11" s="382"/>
      <c r="R11" s="382"/>
      <c r="S11" s="382"/>
      <c r="T11" s="382"/>
    </row>
    <row r="12" spans="1:20" x14ac:dyDescent="0.15">
      <c r="A12" s="382"/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2"/>
      <c r="N12" s="382"/>
      <c r="O12" s="382"/>
      <c r="P12" s="382"/>
      <c r="Q12" s="382"/>
      <c r="R12" s="382"/>
      <c r="S12" s="382"/>
      <c r="T12" s="382"/>
    </row>
    <row r="13" spans="1:20" x14ac:dyDescent="0.15">
      <c r="A13" s="382"/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2"/>
      <c r="N13" s="382"/>
      <c r="O13" s="382"/>
      <c r="P13" s="382"/>
      <c r="Q13" s="382"/>
      <c r="R13" s="382"/>
      <c r="S13" s="382"/>
      <c r="T13" s="382"/>
    </row>
    <row r="14" spans="1:20" x14ac:dyDescent="0.15">
      <c r="A14" s="382"/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2"/>
      <c r="N14" s="382"/>
      <c r="O14" s="382"/>
      <c r="P14" s="382"/>
      <c r="Q14" s="382"/>
      <c r="R14" s="382"/>
      <c r="S14" s="382"/>
      <c r="T14" s="382"/>
    </row>
    <row r="15" spans="1:20" x14ac:dyDescent="0.15">
      <c r="A15" s="382"/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2"/>
      <c r="N15" s="382"/>
      <c r="O15" s="382"/>
      <c r="P15" s="382"/>
      <c r="Q15" s="382"/>
      <c r="R15" s="382"/>
      <c r="S15" s="382"/>
      <c r="T15" s="382"/>
    </row>
    <row r="16" spans="1:20" x14ac:dyDescent="0.15">
      <c r="A16" s="382"/>
      <c r="B16" s="382"/>
      <c r="C16" s="382"/>
      <c r="D16" s="382"/>
      <c r="E16" s="382"/>
      <c r="F16" s="382"/>
      <c r="G16" s="382"/>
      <c r="H16" s="382"/>
      <c r="I16" s="382"/>
      <c r="J16" s="382"/>
      <c r="K16" s="382"/>
      <c r="L16" s="382"/>
      <c r="M16" s="382"/>
      <c r="N16" s="382"/>
      <c r="O16" s="382"/>
      <c r="P16" s="382"/>
      <c r="Q16" s="382"/>
      <c r="R16" s="382"/>
      <c r="S16" s="382"/>
      <c r="T16" s="382"/>
    </row>
    <row r="17" spans="1:20" x14ac:dyDescent="0.15">
      <c r="A17" s="382"/>
      <c r="B17" s="382"/>
      <c r="C17" s="382"/>
      <c r="D17" s="382"/>
      <c r="E17" s="382"/>
      <c r="F17" s="382"/>
      <c r="G17" s="382"/>
      <c r="H17" s="382"/>
      <c r="I17" s="382"/>
      <c r="J17" s="382"/>
      <c r="K17" s="382"/>
      <c r="L17" s="382"/>
      <c r="M17" s="382"/>
      <c r="N17" s="382"/>
      <c r="O17" s="382"/>
      <c r="P17" s="382"/>
      <c r="Q17" s="382"/>
      <c r="R17" s="382"/>
      <c r="S17" s="382"/>
      <c r="T17" s="382"/>
    </row>
    <row r="18" spans="1:20" x14ac:dyDescent="0.15">
      <c r="A18" s="382"/>
      <c r="B18" s="382"/>
      <c r="C18" s="382"/>
      <c r="D18" s="382"/>
      <c r="E18" s="382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382"/>
      <c r="Q18" s="382"/>
      <c r="R18" s="382"/>
      <c r="S18" s="382"/>
      <c r="T18" s="382"/>
    </row>
    <row r="19" spans="1:20" x14ac:dyDescent="0.15">
      <c r="A19" s="382"/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</row>
    <row r="20" spans="1:20" x14ac:dyDescent="0.15">
      <c r="A20" s="382"/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</row>
    <row r="21" spans="1:20" x14ac:dyDescent="0.15">
      <c r="A21" s="382"/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</row>
    <row r="22" spans="1:20" x14ac:dyDescent="0.15">
      <c r="A22" s="382"/>
      <c r="B22" s="382"/>
      <c r="C22" s="382"/>
      <c r="D22" s="382"/>
      <c r="E22" s="382"/>
      <c r="F22" s="382"/>
      <c r="G22" s="382"/>
      <c r="H22" s="382"/>
      <c r="I22" s="382"/>
      <c r="J22" s="382"/>
      <c r="K22" s="382"/>
      <c r="L22" s="382"/>
      <c r="M22" s="382"/>
      <c r="N22" s="382"/>
      <c r="O22" s="382"/>
      <c r="P22" s="382"/>
      <c r="Q22" s="382"/>
      <c r="R22" s="382"/>
      <c r="S22" s="382"/>
      <c r="T22" s="382"/>
    </row>
    <row r="23" spans="1:20" x14ac:dyDescent="0.15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382"/>
      <c r="P23" s="382"/>
      <c r="Q23" s="382"/>
      <c r="R23" s="382"/>
      <c r="S23" s="382"/>
      <c r="T23" s="382"/>
    </row>
    <row r="24" spans="1:20" x14ac:dyDescent="0.15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382"/>
      <c r="P24" s="382"/>
      <c r="Q24" s="382"/>
      <c r="R24" s="382"/>
      <c r="S24" s="382"/>
      <c r="T24" s="382"/>
    </row>
    <row r="25" spans="1:20" x14ac:dyDescent="0.15">
      <c r="A25" s="382"/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</row>
    <row r="26" spans="1:20" x14ac:dyDescent="0.15">
      <c r="A26" s="382"/>
      <c r="B26" s="382"/>
      <c r="C26" s="382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</row>
    <row r="27" spans="1:20" x14ac:dyDescent="0.15">
      <c r="A27" s="382"/>
      <c r="B27" s="382"/>
      <c r="C27" s="382"/>
      <c r="D27" s="382"/>
      <c r="E27" s="382"/>
      <c r="F27" s="382"/>
      <c r="G27" s="382"/>
      <c r="H27" s="382"/>
      <c r="I27" s="382"/>
      <c r="J27" s="382"/>
      <c r="K27" s="382"/>
      <c r="L27" s="382"/>
      <c r="M27" s="382"/>
      <c r="N27" s="382"/>
      <c r="O27" s="382"/>
      <c r="P27" s="382"/>
      <c r="Q27" s="382"/>
      <c r="R27" s="382"/>
      <c r="S27" s="382"/>
      <c r="T27" s="382"/>
    </row>
    <row r="28" spans="1:20" x14ac:dyDescent="0.15">
      <c r="A28" s="382"/>
      <c r="B28" s="382"/>
      <c r="C28" s="382"/>
      <c r="D28" s="382"/>
      <c r="E28" s="382"/>
      <c r="F28" s="382"/>
      <c r="G28" s="382"/>
      <c r="H28" s="382"/>
      <c r="I28" s="382"/>
      <c r="J28" s="382"/>
      <c r="K28" s="382"/>
      <c r="L28" s="382"/>
      <c r="M28" s="382"/>
      <c r="N28" s="382"/>
      <c r="O28" s="382"/>
      <c r="P28" s="382"/>
      <c r="Q28" s="382"/>
      <c r="R28" s="382"/>
      <c r="S28" s="382"/>
      <c r="T28" s="382"/>
    </row>
    <row r="29" spans="1:20" ht="17.25" customHeight="1" x14ac:dyDescent="0.15">
      <c r="A29" s="382"/>
      <c r="B29" s="382"/>
      <c r="C29" s="382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2"/>
      <c r="R29" s="382"/>
      <c r="S29" s="382"/>
      <c r="T29" s="382"/>
    </row>
    <row r="30" spans="1:20" x14ac:dyDescent="0.15">
      <c r="A30" s="382"/>
      <c r="B30" s="382"/>
      <c r="C30" s="382"/>
      <c r="D30" s="382"/>
      <c r="E30" s="382"/>
      <c r="F30" s="382"/>
      <c r="G30" s="382"/>
      <c r="H30" s="382"/>
      <c r="I30" s="382"/>
      <c r="J30" s="382"/>
      <c r="K30" s="382"/>
      <c r="L30" s="382"/>
      <c r="M30" s="382"/>
      <c r="N30" s="382"/>
      <c r="O30" s="382"/>
      <c r="P30" s="382"/>
      <c r="Q30" s="382"/>
      <c r="R30" s="382"/>
      <c r="S30" s="382"/>
      <c r="T30" s="382"/>
    </row>
    <row r="31" spans="1:20" x14ac:dyDescent="0.15">
      <c r="A31" s="382"/>
      <c r="B31" s="382"/>
      <c r="C31" s="382"/>
      <c r="D31" s="382"/>
      <c r="E31" s="382"/>
      <c r="F31" s="382"/>
      <c r="G31" s="382"/>
      <c r="H31" s="382"/>
      <c r="I31" s="382"/>
      <c r="J31" s="382"/>
      <c r="K31" s="382"/>
      <c r="L31" s="382"/>
      <c r="M31" s="382"/>
      <c r="N31" s="382"/>
      <c r="O31" s="382"/>
      <c r="P31" s="382"/>
      <c r="Q31" s="382"/>
      <c r="R31" s="382"/>
      <c r="S31" s="382"/>
      <c r="T31" s="382"/>
    </row>
    <row r="32" spans="1:20" x14ac:dyDescent="0.15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2"/>
      <c r="M32" s="382"/>
      <c r="N32" s="382"/>
      <c r="O32" s="382"/>
      <c r="P32" s="382"/>
      <c r="Q32" s="382"/>
      <c r="R32" s="382"/>
      <c r="S32" s="382"/>
      <c r="T32" s="382"/>
    </row>
    <row r="33" spans="1:20" x14ac:dyDescent="0.15">
      <c r="A33" s="382"/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2"/>
      <c r="M33" s="382"/>
      <c r="N33" s="382"/>
      <c r="O33" s="382"/>
      <c r="P33" s="382"/>
      <c r="Q33" s="382"/>
      <c r="R33" s="382"/>
      <c r="S33" s="382"/>
      <c r="T33" s="382"/>
    </row>
    <row r="34" spans="1:20" x14ac:dyDescent="0.15">
      <c r="A34" s="382"/>
      <c r="B34" s="382"/>
      <c r="C34" s="382"/>
      <c r="D34" s="382"/>
      <c r="E34" s="382"/>
      <c r="F34" s="382"/>
      <c r="G34" s="382"/>
      <c r="H34" s="382"/>
      <c r="I34" s="382"/>
      <c r="J34" s="382"/>
      <c r="K34" s="382"/>
      <c r="L34" s="382"/>
      <c r="M34" s="382"/>
      <c r="N34" s="382"/>
      <c r="O34" s="382"/>
      <c r="P34" s="382"/>
      <c r="Q34" s="382"/>
      <c r="R34" s="382"/>
      <c r="S34" s="382"/>
      <c r="T34" s="382"/>
    </row>
    <row r="35" spans="1:20" x14ac:dyDescent="0.15">
      <c r="A35" s="382"/>
      <c r="B35" s="382"/>
      <c r="C35" s="382"/>
      <c r="D35" s="382"/>
      <c r="E35" s="382"/>
      <c r="F35" s="382"/>
      <c r="G35" s="382"/>
      <c r="H35" s="382"/>
      <c r="I35" s="382"/>
      <c r="J35" s="382"/>
      <c r="K35" s="382"/>
      <c r="L35" s="382"/>
      <c r="M35" s="382"/>
      <c r="N35" s="382"/>
      <c r="O35" s="382"/>
      <c r="P35" s="382"/>
      <c r="Q35" s="382"/>
      <c r="R35" s="382"/>
      <c r="S35" s="382"/>
      <c r="T35" s="382"/>
    </row>
    <row r="36" spans="1:20" x14ac:dyDescent="0.15">
      <c r="A36" s="382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382"/>
      <c r="P36" s="382"/>
      <c r="Q36" s="382"/>
      <c r="R36" s="382"/>
      <c r="S36" s="382"/>
      <c r="T36" s="382"/>
    </row>
    <row r="37" spans="1:20" x14ac:dyDescent="0.15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382"/>
      <c r="P37" s="382"/>
      <c r="Q37" s="382"/>
      <c r="R37" s="382"/>
      <c r="S37" s="382"/>
      <c r="T37" s="382"/>
    </row>
    <row r="38" spans="1:20" x14ac:dyDescent="0.15">
      <c r="A38" s="382"/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</row>
    <row r="39" spans="1:20" x14ac:dyDescent="0.15">
      <c r="A39" s="64"/>
      <c r="B39" s="64"/>
      <c r="C39" s="64"/>
      <c r="E39" s="64"/>
      <c r="F39" s="64"/>
      <c r="G39" s="64"/>
      <c r="H39" s="64"/>
      <c r="I39" s="99"/>
      <c r="J39" s="99"/>
      <c r="K39" s="99"/>
    </row>
    <row r="40" spans="1:20" x14ac:dyDescent="0.15">
      <c r="E40" s="64"/>
      <c r="F40" s="64"/>
      <c r="G40" s="64"/>
      <c r="H40" s="64"/>
      <c r="I40" s="99"/>
      <c r="J40" s="99"/>
      <c r="K40" s="99"/>
    </row>
    <row r="41" spans="1:20" x14ac:dyDescent="0.15">
      <c r="B41" s="64"/>
      <c r="C41" s="64"/>
      <c r="E41" s="64"/>
      <c r="F41" s="64"/>
      <c r="G41" s="64"/>
      <c r="H41" s="64"/>
      <c r="I41" s="99"/>
      <c r="J41" s="99"/>
      <c r="K41" s="99"/>
      <c r="L41" s="64"/>
      <c r="M41" s="64"/>
    </row>
    <row r="42" spans="1:20" x14ac:dyDescent="0.15">
      <c r="B42" s="64"/>
      <c r="C42" s="144" t="s">
        <v>128</v>
      </c>
      <c r="D42" s="145"/>
      <c r="E42" s="144" t="s">
        <v>135</v>
      </c>
      <c r="F42" s="149" t="s">
        <v>136</v>
      </c>
      <c r="G42" s="99"/>
      <c r="H42" s="99"/>
      <c r="I42" s="99"/>
      <c r="J42" s="99"/>
      <c r="K42" s="99"/>
      <c r="L42" s="64"/>
      <c r="M42" s="64"/>
    </row>
    <row r="43" spans="1:20" s="64" customFormat="1" x14ac:dyDescent="0.15">
      <c r="C43" s="386">
        <v>20160918</v>
      </c>
      <c r="D43" s="142" t="s">
        <v>129</v>
      </c>
      <c r="E43" s="142" t="s">
        <v>134</v>
      </c>
      <c r="F43" s="147" t="s">
        <v>137</v>
      </c>
      <c r="G43" s="99"/>
      <c r="H43" s="99"/>
      <c r="I43" s="99"/>
      <c r="J43" s="99"/>
      <c r="K43" s="99"/>
    </row>
    <row r="44" spans="1:20" s="64" customFormat="1" x14ac:dyDescent="0.15">
      <c r="C44" s="387"/>
      <c r="D44" s="142" t="s">
        <v>131</v>
      </c>
      <c r="E44" s="142" t="s">
        <v>134</v>
      </c>
      <c r="F44" s="147" t="s">
        <v>137</v>
      </c>
      <c r="G44" s="99"/>
      <c r="H44" s="99"/>
      <c r="I44" s="99"/>
      <c r="J44" s="99"/>
      <c r="K44" s="99"/>
    </row>
    <row r="45" spans="1:20" x14ac:dyDescent="0.15">
      <c r="B45" s="64"/>
      <c r="C45" s="383">
        <v>20160919</v>
      </c>
      <c r="D45" s="141" t="s">
        <v>129</v>
      </c>
      <c r="E45" s="146" t="s">
        <v>132</v>
      </c>
      <c r="F45" s="148" t="s">
        <v>138</v>
      </c>
      <c r="G45" s="99"/>
      <c r="H45" s="99"/>
      <c r="I45" s="99"/>
      <c r="J45" s="99"/>
      <c r="K45" s="99"/>
      <c r="L45" s="64"/>
      <c r="M45" s="64"/>
    </row>
    <row r="46" spans="1:20" x14ac:dyDescent="0.15">
      <c r="B46" s="64"/>
      <c r="C46" s="384"/>
      <c r="D46" s="141" t="s">
        <v>131</v>
      </c>
      <c r="E46" s="146" t="s">
        <v>139</v>
      </c>
      <c r="F46" s="142" t="s">
        <v>138</v>
      </c>
      <c r="G46" s="99"/>
      <c r="H46" s="99"/>
      <c r="I46" s="99"/>
      <c r="J46" s="99"/>
      <c r="K46" s="99"/>
      <c r="L46" s="64"/>
      <c r="M46" s="64"/>
    </row>
    <row r="47" spans="1:20" x14ac:dyDescent="0.15">
      <c r="B47" s="64"/>
      <c r="C47" s="385"/>
      <c r="D47" s="141" t="s">
        <v>130</v>
      </c>
      <c r="E47" s="146" t="s">
        <v>133</v>
      </c>
      <c r="F47" s="148" t="s">
        <v>138</v>
      </c>
      <c r="G47" s="99"/>
      <c r="H47" s="99"/>
      <c r="I47" s="99"/>
      <c r="J47" s="99"/>
      <c r="K47" s="99"/>
      <c r="L47" s="64"/>
      <c r="M47" s="64"/>
    </row>
    <row r="48" spans="1:20" x14ac:dyDescent="0.15">
      <c r="B48" s="64"/>
      <c r="C48" s="143">
        <v>20160920</v>
      </c>
      <c r="D48" s="141" t="s">
        <v>129</v>
      </c>
      <c r="E48" s="146" t="s">
        <v>149</v>
      </c>
      <c r="F48" s="148" t="s">
        <v>138</v>
      </c>
      <c r="G48" s="99"/>
      <c r="H48" s="99"/>
      <c r="I48" s="99"/>
      <c r="J48" s="99"/>
      <c r="K48" s="99"/>
      <c r="L48" s="64"/>
      <c r="M48" s="64"/>
    </row>
    <row r="49" spans="3:15" x14ac:dyDescent="0.15">
      <c r="C49" s="143">
        <v>20161005</v>
      </c>
      <c r="D49" s="153" t="s">
        <v>140</v>
      </c>
      <c r="E49" s="154" t="s">
        <v>148</v>
      </c>
      <c r="F49" s="152" t="s">
        <v>138</v>
      </c>
      <c r="G49" s="99"/>
      <c r="H49" s="99"/>
      <c r="I49" s="99"/>
      <c r="J49" s="99"/>
      <c r="K49" s="99"/>
      <c r="L49" s="64"/>
      <c r="M49" s="64"/>
    </row>
    <row r="50" spans="3:15" x14ac:dyDescent="0.15">
      <c r="C50" s="143">
        <v>20161006</v>
      </c>
      <c r="D50" s="153" t="s">
        <v>140</v>
      </c>
      <c r="E50" s="154" t="s">
        <v>147</v>
      </c>
      <c r="F50" s="152" t="s">
        <v>138</v>
      </c>
      <c r="G50" s="99"/>
      <c r="H50" s="99"/>
      <c r="I50" s="99"/>
      <c r="J50" s="99"/>
      <c r="K50" s="99"/>
    </row>
    <row r="51" spans="3:15" x14ac:dyDescent="0.15">
      <c r="C51" s="143">
        <v>20161007</v>
      </c>
      <c r="D51" s="153" t="s">
        <v>140</v>
      </c>
      <c r="E51" s="154" t="s">
        <v>146</v>
      </c>
      <c r="F51" s="152" t="s">
        <v>138</v>
      </c>
      <c r="G51" s="99"/>
      <c r="H51" s="99"/>
      <c r="I51" s="99"/>
      <c r="J51" s="99"/>
      <c r="K51" s="99"/>
      <c r="L51" s="64"/>
      <c r="M51" s="64"/>
    </row>
    <row r="52" spans="3:15" x14ac:dyDescent="0.15">
      <c r="C52" s="143">
        <v>20161008</v>
      </c>
      <c r="D52" s="153" t="s">
        <v>140</v>
      </c>
      <c r="E52" s="154" t="s">
        <v>146</v>
      </c>
      <c r="F52" s="152" t="s">
        <v>138</v>
      </c>
      <c r="G52" s="99"/>
      <c r="H52" s="99"/>
      <c r="I52" s="99"/>
      <c r="J52" s="99"/>
      <c r="K52" s="99"/>
      <c r="L52" s="64"/>
      <c r="M52" s="64"/>
    </row>
    <row r="53" spans="3:15" x14ac:dyDescent="0.15">
      <c r="C53" s="143">
        <v>20161009</v>
      </c>
      <c r="D53" s="153" t="s">
        <v>140</v>
      </c>
      <c r="E53" s="154" t="s">
        <v>141</v>
      </c>
      <c r="F53" s="152" t="s">
        <v>138</v>
      </c>
      <c r="G53" s="99"/>
      <c r="H53" s="99"/>
      <c r="I53" s="99"/>
      <c r="J53" s="99"/>
      <c r="K53" s="64"/>
      <c r="L53" s="64"/>
      <c r="M53" s="64"/>
    </row>
    <row r="54" spans="3:15" x14ac:dyDescent="0.15">
      <c r="C54" s="143">
        <v>20161010</v>
      </c>
      <c r="D54" s="153" t="s">
        <v>140</v>
      </c>
      <c r="E54" s="154" t="s">
        <v>142</v>
      </c>
      <c r="F54" s="152" t="s">
        <v>138</v>
      </c>
      <c r="G54" s="99"/>
      <c r="H54" s="99"/>
      <c r="I54" s="99"/>
      <c r="J54" s="64"/>
      <c r="K54" s="64"/>
      <c r="L54" s="64"/>
      <c r="M54" s="64"/>
      <c r="N54" s="64"/>
    </row>
    <row r="55" spans="3:15" x14ac:dyDescent="0.15">
      <c r="C55" s="143">
        <v>20161020</v>
      </c>
      <c r="D55" s="153" t="s">
        <v>140</v>
      </c>
      <c r="E55" s="154" t="s">
        <v>143</v>
      </c>
      <c r="F55" s="152" t="s">
        <v>138</v>
      </c>
      <c r="G55" s="99"/>
      <c r="H55" s="99"/>
      <c r="I55" s="99"/>
      <c r="J55" s="99"/>
      <c r="K55" s="99"/>
      <c r="L55" s="64"/>
      <c r="M55" s="64"/>
      <c r="N55" s="64"/>
    </row>
    <row r="56" spans="3:15" x14ac:dyDescent="0.15">
      <c r="C56" s="143">
        <v>20161021</v>
      </c>
      <c r="D56" s="153" t="s">
        <v>140</v>
      </c>
      <c r="E56" s="154" t="s">
        <v>144</v>
      </c>
      <c r="F56" s="152" t="s">
        <v>138</v>
      </c>
      <c r="G56" s="99"/>
      <c r="H56" s="99"/>
      <c r="I56" s="99"/>
      <c r="J56" s="99"/>
      <c r="K56" s="99"/>
      <c r="L56" s="64"/>
      <c r="M56" s="64"/>
      <c r="N56" s="64"/>
    </row>
    <row r="57" spans="3:15" s="64" customFormat="1" x14ac:dyDescent="0.15">
      <c r="C57" s="160">
        <v>20161022</v>
      </c>
      <c r="D57" s="159" t="s">
        <v>151</v>
      </c>
      <c r="E57" s="154" t="s">
        <v>152</v>
      </c>
      <c r="F57" s="158" t="s">
        <v>138</v>
      </c>
      <c r="G57" s="99"/>
      <c r="H57" s="99"/>
      <c r="I57" s="99"/>
      <c r="J57" s="99"/>
      <c r="K57" s="99"/>
    </row>
    <row r="58" spans="3:15" x14ac:dyDescent="0.15">
      <c r="C58" s="157">
        <v>20161023</v>
      </c>
      <c r="D58" s="156" t="s">
        <v>140</v>
      </c>
      <c r="E58" s="154" t="s">
        <v>145</v>
      </c>
      <c r="F58" s="155" t="s">
        <v>138</v>
      </c>
      <c r="J58" s="64"/>
      <c r="K58" s="64"/>
    </row>
    <row r="59" spans="3:15" x14ac:dyDescent="0.15">
      <c r="C59" s="157">
        <v>20161024</v>
      </c>
      <c r="D59" s="156" t="s">
        <v>140</v>
      </c>
      <c r="E59" s="154" t="s">
        <v>150</v>
      </c>
      <c r="F59" s="155" t="s">
        <v>138</v>
      </c>
      <c r="J59" s="64"/>
      <c r="K59" s="64"/>
    </row>
    <row r="60" spans="3:15" x14ac:dyDescent="0.15">
      <c r="C60" s="163">
        <v>20161025</v>
      </c>
      <c r="D60" s="162" t="s">
        <v>140</v>
      </c>
      <c r="E60" s="154" t="s">
        <v>153</v>
      </c>
      <c r="F60" s="161" t="s">
        <v>154</v>
      </c>
      <c r="J60" s="64"/>
      <c r="K60" s="64"/>
    </row>
    <row r="64" spans="3:15" x14ac:dyDescent="0.15"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</row>
    <row r="65" spans="3:15" x14ac:dyDescent="0.15">
      <c r="E65" s="64"/>
      <c r="F65" s="64"/>
      <c r="G65" s="64"/>
      <c r="H65" s="99"/>
      <c r="I65" s="99"/>
      <c r="J65" s="99"/>
      <c r="K65" s="99"/>
      <c r="L65" s="99"/>
      <c r="M65" s="64"/>
      <c r="N65" s="64"/>
      <c r="O65" s="64"/>
    </row>
    <row r="66" spans="3:15" x14ac:dyDescent="0.15">
      <c r="E66" s="64"/>
      <c r="F66" s="64"/>
      <c r="G66" s="64"/>
      <c r="H66" s="99"/>
      <c r="I66" s="99"/>
      <c r="J66" s="99"/>
      <c r="K66" s="99"/>
      <c r="L66" s="99"/>
      <c r="M66" s="64"/>
      <c r="N66" s="64"/>
      <c r="O66" s="64"/>
    </row>
    <row r="70" spans="3:15" x14ac:dyDescent="0.15">
      <c r="C70" s="64"/>
      <c r="J70" s="64"/>
      <c r="K70" s="64"/>
    </row>
    <row r="71" spans="3:15" x14ac:dyDescent="0.15">
      <c r="C71" s="64"/>
      <c r="E71" s="99"/>
      <c r="F71" s="101"/>
      <c r="G71" s="99"/>
      <c r="J71" s="64"/>
      <c r="K71" s="64"/>
    </row>
    <row r="72" spans="3:15" x14ac:dyDescent="0.15">
      <c r="C72" s="64"/>
      <c r="E72" s="99"/>
      <c r="F72" s="101"/>
      <c r="G72" s="99"/>
      <c r="J72" s="64"/>
      <c r="K72" s="64"/>
    </row>
    <row r="73" spans="3:15" x14ac:dyDescent="0.15">
      <c r="C73" s="64"/>
      <c r="E73" s="99"/>
      <c r="F73" s="63"/>
      <c r="G73" s="99"/>
      <c r="J73" s="64"/>
      <c r="K73" s="64"/>
    </row>
    <row r="74" spans="3:15" x14ac:dyDescent="0.15">
      <c r="C74" s="64"/>
      <c r="E74" s="99"/>
      <c r="F74" s="63"/>
      <c r="G74" s="99"/>
      <c r="J74" s="64"/>
      <c r="K74" s="64"/>
    </row>
    <row r="75" spans="3:15" x14ac:dyDescent="0.15">
      <c r="C75" s="64"/>
      <c r="E75" s="99"/>
      <c r="F75" s="101"/>
      <c r="G75" s="99"/>
      <c r="J75" s="64"/>
      <c r="K75" s="64"/>
    </row>
    <row r="76" spans="3:15" x14ac:dyDescent="0.15">
      <c r="C76" s="64"/>
      <c r="E76" s="99"/>
      <c r="F76" s="101"/>
      <c r="G76" s="99"/>
      <c r="J76" s="64"/>
      <c r="K76" s="64"/>
    </row>
    <row r="77" spans="3:15" x14ac:dyDescent="0.15">
      <c r="C77" s="64"/>
      <c r="E77" s="99"/>
      <c r="F77" s="101"/>
      <c r="G77" s="99"/>
      <c r="J77" s="64"/>
      <c r="K77" s="64"/>
    </row>
    <row r="78" spans="3:15" x14ac:dyDescent="0.15">
      <c r="C78" s="64"/>
      <c r="E78" s="99"/>
      <c r="F78" s="101"/>
      <c r="G78" s="99"/>
      <c r="J78" s="64"/>
      <c r="K78" s="64"/>
    </row>
    <row r="79" spans="3:15" x14ac:dyDescent="0.15">
      <c r="C79" s="64"/>
      <c r="E79" s="99"/>
      <c r="F79" s="101"/>
      <c r="G79" s="99"/>
      <c r="H79" s="99"/>
      <c r="I79" s="99"/>
      <c r="J79" s="64"/>
      <c r="K79" s="64"/>
    </row>
    <row r="80" spans="3:15" x14ac:dyDescent="0.15">
      <c r="C80" s="64"/>
      <c r="E80" s="99"/>
      <c r="F80" s="101"/>
      <c r="G80" s="99"/>
      <c r="H80" s="99"/>
      <c r="I80" s="99"/>
      <c r="J80" s="64"/>
      <c r="K80" s="64"/>
    </row>
    <row r="83" spans="3:13" x14ac:dyDescent="0.15">
      <c r="C83" s="64"/>
      <c r="E83" s="64"/>
      <c r="F83" s="64"/>
      <c r="G83" s="64"/>
      <c r="H83" s="64"/>
      <c r="I83" s="64"/>
      <c r="J83" s="64"/>
      <c r="K83" s="64"/>
      <c r="L83" s="64"/>
      <c r="M83" s="64"/>
    </row>
    <row r="84" spans="3:13" x14ac:dyDescent="0.15">
      <c r="C84" s="64"/>
      <c r="E84" s="64"/>
      <c r="F84" s="99"/>
      <c r="G84" s="99"/>
      <c r="H84" s="99"/>
      <c r="I84" s="99"/>
      <c r="J84" s="99"/>
      <c r="K84" s="64"/>
      <c r="L84" s="64"/>
      <c r="M84" s="64"/>
    </row>
    <row r="85" spans="3:13" x14ac:dyDescent="0.15">
      <c r="C85" s="64"/>
      <c r="E85" s="64"/>
      <c r="F85" s="64"/>
      <c r="G85" s="64"/>
      <c r="H85" s="64"/>
      <c r="I85" s="64"/>
      <c r="J85" s="64"/>
      <c r="K85" s="64"/>
      <c r="L85" s="64"/>
      <c r="M85" s="64"/>
    </row>
    <row r="86" spans="3:13" x14ac:dyDescent="0.15">
      <c r="C86" s="64"/>
      <c r="E86" s="64"/>
      <c r="F86" s="99"/>
      <c r="G86" s="99"/>
      <c r="H86" s="99"/>
      <c r="I86" s="99"/>
      <c r="J86" s="99"/>
      <c r="K86" s="64"/>
      <c r="L86" s="64"/>
      <c r="M86" s="64"/>
    </row>
    <row r="87" spans="3:13" x14ac:dyDescent="0.15">
      <c r="C87" s="64"/>
      <c r="E87" s="64"/>
      <c r="F87" s="64"/>
      <c r="G87" s="64"/>
      <c r="H87" s="64"/>
      <c r="I87" s="64"/>
      <c r="J87" s="64"/>
      <c r="K87" s="64"/>
      <c r="L87" s="64"/>
      <c r="M87" s="64"/>
    </row>
    <row r="88" spans="3:13" x14ac:dyDescent="0.15">
      <c r="C88" s="64"/>
      <c r="E88" s="64"/>
      <c r="F88" s="64"/>
      <c r="G88" s="64"/>
      <c r="H88" s="64"/>
      <c r="I88" s="64"/>
      <c r="J88" s="64"/>
      <c r="K88" s="64"/>
      <c r="L88" s="64"/>
      <c r="M88" s="64"/>
    </row>
    <row r="89" spans="3:13" x14ac:dyDescent="0.15">
      <c r="C89" s="64"/>
      <c r="E89" s="64"/>
      <c r="F89" s="64"/>
      <c r="G89" s="64"/>
      <c r="H89" s="64"/>
      <c r="I89" s="64"/>
      <c r="J89" s="64"/>
      <c r="K89" s="64"/>
      <c r="L89" s="64"/>
      <c r="M89" s="64"/>
    </row>
  </sheetData>
  <mergeCells count="3">
    <mergeCell ref="A1:T38"/>
    <mergeCell ref="C45:C47"/>
    <mergeCell ref="C43:C44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联系方式</vt:lpstr>
      <vt:lpstr>值班交接</vt:lpstr>
      <vt:lpstr>云平台监控</vt:lpstr>
      <vt:lpstr>核心话单接收</vt:lpstr>
      <vt:lpstr>ODS-DWD-DW层校验</vt:lpstr>
      <vt:lpstr>bdi调度运行情况</vt:lpstr>
      <vt:lpstr>ST层校验</vt:lpstr>
      <vt:lpstr>ODS-DWD-DW-ST层校验（月）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shenming3</dc:creator>
  <cp:lastModifiedBy>biking</cp:lastModifiedBy>
  <dcterms:created xsi:type="dcterms:W3CDTF">2006-09-16T00:00:00Z</dcterms:created>
  <dcterms:modified xsi:type="dcterms:W3CDTF">2019-09-02T13:13:57Z</dcterms:modified>
</cp:coreProperties>
</file>