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@ResearchWork\Prof Putra- Elderly Exercise with STEPBOX\OnGoing\Results\"/>
    </mc:Choice>
  </mc:AlternateContent>
  <xr:revisionPtr revIDLastSave="0" documentId="13_ncr:1_{2C9534BB-3430-4457-AFD5-97EA183E01F7}" xr6:coauthVersionLast="47" xr6:coauthVersionMax="47" xr10:uidLastSave="{00000000-0000-0000-0000-000000000000}"/>
  <bookViews>
    <workbookView xWindow="-120" yWindow="-120" windowWidth="29040" windowHeight="15840" xr2:uid="{46BE7F1B-06D7-42E3-BB7A-EEF93D4D5750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B3" i="1"/>
  <c r="P5" i="1"/>
  <c r="O5" i="1"/>
  <c r="C3" i="1"/>
  <c r="P25" i="1"/>
  <c r="E3" i="1"/>
  <c r="S29" i="1"/>
  <c r="R29" i="1"/>
  <c r="Q29" i="1"/>
  <c r="P29" i="1"/>
  <c r="O29" i="1"/>
  <c r="S25" i="1"/>
  <c r="R25" i="1"/>
  <c r="Q25" i="1"/>
  <c r="S13" i="1"/>
  <c r="R13" i="1"/>
  <c r="Q13" i="1"/>
  <c r="P13" i="1"/>
  <c r="R9" i="1"/>
  <c r="S9" i="1"/>
  <c r="Q9" i="1"/>
  <c r="P9" i="1"/>
  <c r="O9" i="1"/>
  <c r="S22" i="1"/>
  <c r="R22" i="1"/>
  <c r="Q22" i="1"/>
  <c r="P22" i="1"/>
  <c r="O22" i="1"/>
  <c r="S6" i="1"/>
  <c r="R6" i="1"/>
  <c r="Q6" i="1"/>
  <c r="P6" i="1"/>
  <c r="S28" i="1"/>
  <c r="S24" i="1"/>
  <c r="S21" i="1"/>
  <c r="R28" i="1"/>
  <c r="Q28" i="1"/>
  <c r="P28" i="1"/>
  <c r="O28" i="1"/>
  <c r="R24" i="1"/>
  <c r="Q24" i="1"/>
  <c r="P24" i="1"/>
  <c r="O24" i="1"/>
  <c r="R21" i="1"/>
  <c r="Q21" i="1"/>
  <c r="P21" i="1"/>
  <c r="O21" i="1"/>
  <c r="P12" i="1"/>
  <c r="Q12" i="1"/>
  <c r="R12" i="1"/>
  <c r="S12" i="1"/>
  <c r="O12" i="1"/>
  <c r="P8" i="1"/>
  <c r="Q8" i="1"/>
  <c r="R8" i="1"/>
  <c r="S8" i="1"/>
  <c r="O8" i="1"/>
  <c r="Q5" i="1"/>
  <c r="R5" i="1"/>
  <c r="S5" i="1"/>
  <c r="F11" i="1"/>
  <c r="F21" i="1"/>
  <c r="A3" i="2"/>
  <c r="A4" i="2" s="1"/>
  <c r="A5" i="2" s="1"/>
  <c r="A6" i="2" s="1"/>
  <c r="A7" i="2" s="1"/>
  <c r="A8" i="2" s="1"/>
  <c r="A9" i="2" s="1"/>
  <c r="A10" i="2" s="1"/>
  <c r="A11" i="2" s="1"/>
  <c r="A12" i="2" s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C12" i="1"/>
  <c r="D12" i="1"/>
  <c r="E12" i="1"/>
  <c r="F12" i="1"/>
  <c r="B8" i="1"/>
  <c r="B9" i="1"/>
  <c r="B10" i="1"/>
  <c r="B11" i="1"/>
  <c r="B12" i="1"/>
  <c r="B7" i="1"/>
  <c r="C5" i="1"/>
  <c r="D5" i="1"/>
  <c r="E5" i="1"/>
  <c r="F5" i="1"/>
  <c r="C6" i="1"/>
  <c r="D6" i="1"/>
  <c r="E6" i="1"/>
  <c r="F6" i="1"/>
  <c r="B6" i="1"/>
  <c r="C4" i="1"/>
  <c r="D4" i="1"/>
  <c r="E4" i="1"/>
  <c r="F4" i="1"/>
  <c r="B5" i="1"/>
  <c r="F3" i="1"/>
  <c r="D3" i="1"/>
  <c r="B4" i="1"/>
</calcChain>
</file>

<file path=xl/sharedStrings.xml><?xml version="1.0" encoding="utf-8"?>
<sst xmlns="http://schemas.openxmlformats.org/spreadsheetml/2006/main" count="104" uniqueCount="72">
  <si>
    <t>Strongly Disagree</t>
  </si>
  <si>
    <t>Disagree</t>
  </si>
  <si>
    <t>Neutral</t>
  </si>
  <si>
    <t>Agree</t>
  </si>
  <si>
    <t>Strongly Agree</t>
  </si>
  <si>
    <t>Overall I feel satisfied</t>
  </si>
  <si>
    <t>Questionnaire Music App</t>
  </si>
  <si>
    <t>The interface of the musical application is friendly, and the graphics are mesmerizing.</t>
  </si>
  <si>
    <t xml:space="preserve">This application has all the features and resources, I anticipated. </t>
  </si>
  <si>
    <t xml:space="preserve">I don’t need technical support to use this application. </t>
  </si>
  <si>
    <t xml:space="preserve">The application helps get me involved in physical activity in fun way. </t>
  </si>
  <si>
    <t>The application offers entertainment with self-competition for physical activity</t>
  </si>
  <si>
    <t xml:space="preserve">Doing exercise, using this music application is more fun. </t>
  </si>
  <si>
    <t xml:space="preserve">Footsteps displayed in the application interface are properly synched between music and GSSB. </t>
  </si>
  <si>
    <t xml:space="preserve">The gamification and entertaining elements provided in the app are enough to keep me engaged in my physical activities. </t>
  </si>
  <si>
    <t>Application synchronization provides accurate responses and understanding of the correct workout</t>
  </si>
  <si>
    <t>Percentage of agreement</t>
  </si>
  <si>
    <t>Real values</t>
  </si>
  <si>
    <t>Age</t>
  </si>
  <si>
    <t>Peoples</t>
  </si>
  <si>
    <t>efficiency</t>
  </si>
  <si>
    <t>effectiveness</t>
  </si>
  <si>
    <t>satisfaction</t>
  </si>
  <si>
    <t>Questionnaire SSB</t>
  </si>
  <si>
    <t>It is easy to use the SSB for exercise</t>
  </si>
  <si>
    <t>Doing exercise with SSB is time efficient.</t>
  </si>
  <si>
    <t>The SSB is simple to assemble and easy to move from one place to another.</t>
  </si>
  <si>
    <t>The SSB provides the confidence of engagement in physical activity</t>
  </si>
  <si>
    <t>Exercise with SSB provides mental alertness and better fitness.</t>
  </si>
  <si>
    <t>Using SSB for exercise is far better than the normal step-box.</t>
  </si>
  <si>
    <t xml:space="preserve">SSB provides opportunity to improve health with entertainment.  </t>
  </si>
  <si>
    <t xml:space="preserve">I want to do exercise with SSB everyday because it provides the feeling of self-motivation and personal accomplishment. </t>
  </si>
  <si>
    <t>Using SSB for exercise is feeling of positive health</t>
  </si>
  <si>
    <t>n=90, age: 25-35 years, male 55 &amp; 35 female</t>
  </si>
  <si>
    <t>Percentage of the agreement for Usability Scale of the Sensor Step-Box</t>
  </si>
  <si>
    <t>Efficiency SSB</t>
  </si>
  <si>
    <t>1.11 ± 0.78</t>
  </si>
  <si>
    <t>3.70 ± 0.78</t>
  </si>
  <si>
    <t>14.44 ± 0.78</t>
  </si>
  <si>
    <t>48.14 ± 11.56</t>
  </si>
  <si>
    <t>32.59 ± 10.32</t>
  </si>
  <si>
    <t>Effectiveness SSB</t>
  </si>
  <si>
    <t>3.33 ± 2.22</t>
  </si>
  <si>
    <t>17.03 ± 7.56</t>
  </si>
  <si>
    <t>41.11 ± 6.28</t>
  </si>
  <si>
    <t>37.40 ± 12.57</t>
  </si>
  <si>
    <t>Satisfaction SSB</t>
  </si>
  <si>
    <t>0.83 ± 0.64</t>
  </si>
  <si>
    <t>13.61 ± 2.77</t>
  </si>
  <si>
    <t>32.22 ± 7.08</t>
  </si>
  <si>
    <t>53.33 ± 10.34</t>
  </si>
  <si>
    <t>Table.2</t>
  </si>
  <si>
    <t>Percentage of the agreement for Usability Scale of the Gamified Music Steps</t>
  </si>
  <si>
    <t>Efficiency GMS</t>
  </si>
  <si>
    <t>0.37± 0.78</t>
  </si>
  <si>
    <t>1.48± 1.28</t>
  </si>
  <si>
    <t>14.07± 4.49</t>
  </si>
  <si>
    <t>39.25 ± 11.56</t>
  </si>
  <si>
    <t>44.81± 11.18</t>
  </si>
  <si>
    <t>Effectiveness GMS</t>
  </si>
  <si>
    <t>0.37± 0.64</t>
  </si>
  <si>
    <t>3.70 ± 1.57</t>
  </si>
  <si>
    <t>32.22 ± 1.57</t>
  </si>
  <si>
    <t>63.70± 8.41</t>
  </si>
  <si>
    <t>Satisfaction GMS</t>
  </si>
  <si>
    <t>0.27 ± 0.55</t>
  </si>
  <si>
    <t>0.27± 0.64</t>
  </si>
  <si>
    <t>2.22 ± 0.78</t>
  </si>
  <si>
    <t>30 ± 5.77</t>
  </si>
  <si>
    <t>67.22 ± 5.59</t>
  </si>
  <si>
    <t>Table.4</t>
  </si>
  <si>
    <t>N=90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</si>
</sst>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Palatino Linotype"/>
      <family val="1"/>
    </font>
    <font>
      <b/>
      <sz val="8"/>
      <color theme="1"/>
      <name val="Palatino Linotype"/>
      <family val="1"/>
    </font>
    <font>
      <sz val="8"/>
      <color rgb="FF000000"/>
      <name val="Palatino Linotype"/>
      <family val="1"/>
    </font>
    <font>
      <b/>
      <sz val="8"/>
      <color rgb="FF000000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1" fillId="0" borderId="2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top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Peoples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Age!$A$2:$A$12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Age!$B$2:$B$12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23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8-4019-BF9A-AC851686B1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7962144"/>
        <c:axId val="147962560"/>
      </c:scatterChart>
      <c:valAx>
        <c:axId val="147962144"/>
        <c:scaling>
          <c:orientation val="minMax"/>
          <c:min val="2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2560"/>
        <c:crosses val="autoZero"/>
        <c:crossBetween val="midCat"/>
      </c:valAx>
      <c:valAx>
        <c:axId val="1479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605419</xdr:colOff>
      <xdr:row>1</xdr:row>
      <xdr:rowOff>182263</xdr:rowOff>
    </xdr:from>
    <xdr:to>
      <xdr:col>10</xdr:col>
      <xdr:colOff>153342</xdr:colOff>
      <xdr:row>11</xdr:row>
      <xdr:rowOff>27738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F11AC-4F23-DB1B-20E8-130622B80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F81F-C8C4-43B8-9B92-03E6B52B288F}">
  <dimension ref="A1:AA45"/>
  <sheetViews>
    <sheetView tabSelected="1" topLeftCell="M2" zoomScale="190" zoomScaleNormal="190" workbookViewId="0">
      <selection activeCell="W7" sqref="W7"/>
    </sheetView>
  </sheetViews>
  <sheetFormatPr defaultRowHeight="15" x14ac:dyDescent="0.25"/>
  <cols>
    <col min="1" max="1" width="47.28515625" style="4" customWidth="1"/>
    <col min="2" max="2" width="15.140625" style="3" bestFit="1" customWidth="1"/>
    <col min="3" max="3" width="9.140625" style="3"/>
    <col min="4" max="4" width="7.140625" style="3" bestFit="1" customWidth="1"/>
    <col min="5" max="5" width="5.7109375" style="3" bestFit="1" customWidth="1"/>
    <col min="6" max="6" width="14.28515625" style="3" customWidth="1"/>
    <col min="7" max="8" width="9.140625" style="3"/>
    <col min="9" max="9" width="21.140625" style="3" customWidth="1"/>
    <col min="10" max="10" width="12.7109375" style="3" customWidth="1"/>
    <col min="11" max="12" width="9.140625" style="3"/>
    <col min="13" max="13" width="20.7109375" style="3" customWidth="1"/>
  </cols>
  <sheetData>
    <row r="1" spans="1:27" x14ac:dyDescent="0.25">
      <c r="A1" s="34" t="s">
        <v>23</v>
      </c>
      <c r="B1" s="33" t="s">
        <v>16</v>
      </c>
      <c r="C1" s="33"/>
      <c r="D1" s="33"/>
      <c r="E1" s="33"/>
      <c r="F1" s="33"/>
      <c r="I1" s="35" t="s">
        <v>17</v>
      </c>
      <c r="J1" s="35"/>
      <c r="K1" s="35"/>
      <c r="L1" s="35"/>
      <c r="M1" s="35"/>
    </row>
    <row r="2" spans="1:27" x14ac:dyDescent="0.25">
      <c r="A2" s="3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O2" s="23" t="s">
        <v>71</v>
      </c>
    </row>
    <row r="3" spans="1:27" x14ac:dyDescent="0.25">
      <c r="A3" s="9" t="s">
        <v>24</v>
      </c>
      <c r="B3" s="10">
        <f>I3/90*100</f>
        <v>1.1111111111111112</v>
      </c>
      <c r="C3" s="10">
        <f>J3/90*100</f>
        <v>4.4444444444444446</v>
      </c>
      <c r="D3" s="10">
        <f t="shared" ref="C3:E12" si="0">K3/90*100</f>
        <v>11.111111111111111</v>
      </c>
      <c r="E3" s="10">
        <f>L3/90*100</f>
        <v>38.888888888888893</v>
      </c>
      <c r="F3" s="10">
        <f>M3/90*100</f>
        <v>44.444444444444443</v>
      </c>
      <c r="I3" s="6">
        <v>1</v>
      </c>
      <c r="J3" s="6">
        <v>4</v>
      </c>
      <c r="K3" s="6">
        <v>10</v>
      </c>
      <c r="L3" s="6">
        <v>35</v>
      </c>
      <c r="M3" s="6">
        <v>40</v>
      </c>
    </row>
    <row r="4" spans="1:27" ht="15.75" thickBot="1" x14ac:dyDescent="0.3">
      <c r="A4" s="9" t="s">
        <v>25</v>
      </c>
      <c r="B4" s="10">
        <f>I4/90*100</f>
        <v>0</v>
      </c>
      <c r="C4" s="10">
        <f t="shared" si="0"/>
        <v>1.1111111111111112</v>
      </c>
      <c r="D4" s="10">
        <f t="shared" si="0"/>
        <v>10</v>
      </c>
      <c r="E4" s="10">
        <f t="shared" si="0"/>
        <v>61.111111111111114</v>
      </c>
      <c r="F4" s="10">
        <f t="shared" ref="F4:F12" si="1">M4/90*100</f>
        <v>27.777777777777779</v>
      </c>
      <c r="I4" s="6">
        <v>0</v>
      </c>
      <c r="J4" s="6">
        <v>1</v>
      </c>
      <c r="K4" s="6">
        <v>9</v>
      </c>
      <c r="L4" s="6">
        <v>55</v>
      </c>
      <c r="M4" s="6">
        <v>25</v>
      </c>
      <c r="O4" t="s">
        <v>20</v>
      </c>
    </row>
    <row r="5" spans="1:27" ht="30.75" thickBot="1" x14ac:dyDescent="0.3">
      <c r="A5" s="9" t="s">
        <v>26</v>
      </c>
      <c r="B5" s="10">
        <f>I5/90*100</f>
        <v>2.2222222222222223</v>
      </c>
      <c r="C5" s="10">
        <f t="shared" si="0"/>
        <v>5.5555555555555554</v>
      </c>
      <c r="D5" s="10">
        <f t="shared" si="0"/>
        <v>22.222222222222221</v>
      </c>
      <c r="E5" s="10">
        <f t="shared" si="0"/>
        <v>44.444444444444443</v>
      </c>
      <c r="F5" s="10">
        <f t="shared" si="1"/>
        <v>25.555555555555554</v>
      </c>
      <c r="I5" s="6">
        <v>2</v>
      </c>
      <c r="J5" s="6">
        <v>5</v>
      </c>
      <c r="K5" s="6">
        <v>20</v>
      </c>
      <c r="L5" s="6">
        <v>40</v>
      </c>
      <c r="M5" s="6">
        <v>23</v>
      </c>
      <c r="O5" s="8">
        <f>AVERAGE(B3:B5)</f>
        <v>1.1111111111111112</v>
      </c>
      <c r="P5" s="8">
        <f>AVERAGE(C3:C5)</f>
        <v>3.7037037037037037</v>
      </c>
      <c r="Q5" s="8">
        <f t="shared" ref="Q5:S5" si="2">AVERAGE(D3:D5)</f>
        <v>14.444444444444443</v>
      </c>
      <c r="R5" s="8">
        <f t="shared" si="2"/>
        <v>48.148148148148152</v>
      </c>
      <c r="S5" s="8">
        <f t="shared" si="2"/>
        <v>32.592592592592595</v>
      </c>
      <c r="V5" s="27" t="s">
        <v>34</v>
      </c>
      <c r="W5" s="28"/>
      <c r="X5" s="28"/>
      <c r="Y5" s="28"/>
      <c r="Z5" s="28"/>
      <c r="AA5" s="29"/>
    </row>
    <row r="6" spans="1:27" ht="30.75" thickBot="1" x14ac:dyDescent="0.3">
      <c r="A6" s="11" t="s">
        <v>27</v>
      </c>
      <c r="B6" s="12">
        <f>I6/90*100</f>
        <v>0</v>
      </c>
      <c r="C6" s="12">
        <f t="shared" si="0"/>
        <v>3.3333333333333335</v>
      </c>
      <c r="D6" s="12">
        <f t="shared" si="0"/>
        <v>25.555555555555554</v>
      </c>
      <c r="E6" s="12">
        <f t="shared" si="0"/>
        <v>52.222222222222229</v>
      </c>
      <c r="F6" s="12">
        <f t="shared" si="1"/>
        <v>18.888888888888889</v>
      </c>
      <c r="I6" s="6">
        <v>0</v>
      </c>
      <c r="J6" s="6">
        <v>3</v>
      </c>
      <c r="K6" s="6">
        <v>23</v>
      </c>
      <c r="L6" s="6">
        <v>47</v>
      </c>
      <c r="M6" s="6">
        <v>17</v>
      </c>
      <c r="O6">
        <f>STDEVA(B3,B5)</f>
        <v>0.78567420131838617</v>
      </c>
      <c r="P6">
        <f>STDEVA(C3,C5)</f>
        <v>0.78567420131838672</v>
      </c>
      <c r="Q6">
        <f>STDEVA(D3:D4)</f>
        <v>0.78567420131838583</v>
      </c>
      <c r="R6">
        <f>STDEVA(E3,E5,E4)</f>
        <v>11.56481110814517</v>
      </c>
      <c r="S6">
        <f>STDEVA(F3:F5)</f>
        <v>10.323970270197284</v>
      </c>
      <c r="V6" s="20"/>
      <c r="W6" s="21" t="s">
        <v>0</v>
      </c>
      <c r="X6" s="21" t="s">
        <v>1</v>
      </c>
      <c r="Y6" s="21" t="s">
        <v>2</v>
      </c>
      <c r="Z6" s="21" t="s">
        <v>3</v>
      </c>
      <c r="AA6" s="21" t="s">
        <v>4</v>
      </c>
    </row>
    <row r="7" spans="1:27" ht="27.75" thickBot="1" x14ac:dyDescent="0.3">
      <c r="A7" s="11" t="s">
        <v>32</v>
      </c>
      <c r="B7" s="12">
        <f>I7/90*100</f>
        <v>1.1111111111111112</v>
      </c>
      <c r="C7" s="12">
        <f t="shared" si="0"/>
        <v>1.1111111111111112</v>
      </c>
      <c r="D7" s="12">
        <f t="shared" si="0"/>
        <v>14.444444444444443</v>
      </c>
      <c r="E7" s="12">
        <f t="shared" si="0"/>
        <v>27.777777777777779</v>
      </c>
      <c r="F7" s="12">
        <f t="shared" si="1"/>
        <v>55.555555555555557</v>
      </c>
      <c r="I7" s="6">
        <v>1</v>
      </c>
      <c r="J7" s="6">
        <v>1</v>
      </c>
      <c r="K7" s="6">
        <v>13</v>
      </c>
      <c r="L7" s="6">
        <v>25</v>
      </c>
      <c r="M7" s="6">
        <v>50</v>
      </c>
      <c r="O7" t="s">
        <v>21</v>
      </c>
      <c r="V7" s="20" t="s">
        <v>35</v>
      </c>
      <c r="W7" s="22" t="s">
        <v>36</v>
      </c>
      <c r="X7" s="22" t="s">
        <v>37</v>
      </c>
      <c r="Y7" s="22" t="s">
        <v>38</v>
      </c>
      <c r="Z7" s="22" t="s">
        <v>39</v>
      </c>
      <c r="AA7" s="22" t="s">
        <v>40</v>
      </c>
    </row>
    <row r="8" spans="1:27" ht="30.75" thickBot="1" x14ac:dyDescent="0.3">
      <c r="A8" s="11" t="s">
        <v>28</v>
      </c>
      <c r="B8" s="12">
        <f t="shared" ref="B8:B12" si="3">I8/90*100</f>
        <v>2.2222222222222223</v>
      </c>
      <c r="C8" s="12">
        <f t="shared" si="0"/>
        <v>5.5555555555555554</v>
      </c>
      <c r="D8" s="12">
        <f t="shared" si="0"/>
        <v>11.111111111111111</v>
      </c>
      <c r="E8" s="12">
        <f t="shared" si="0"/>
        <v>43.333333333333336</v>
      </c>
      <c r="F8" s="12">
        <f t="shared" si="1"/>
        <v>37.777777777777779</v>
      </c>
      <c r="I8" s="6">
        <v>2</v>
      </c>
      <c r="J8" s="6">
        <v>5</v>
      </c>
      <c r="K8" s="6">
        <v>10</v>
      </c>
      <c r="L8" s="6">
        <v>39</v>
      </c>
      <c r="M8" s="6">
        <v>34</v>
      </c>
      <c r="O8" s="16">
        <f>AVERAGE(B6:B8)</f>
        <v>1.1111111111111112</v>
      </c>
      <c r="P8" s="16">
        <f t="shared" ref="P8:S8" si="4">AVERAGE(C6:C8)</f>
        <v>3.3333333333333335</v>
      </c>
      <c r="Q8" s="16">
        <f t="shared" si="4"/>
        <v>17.037037037037038</v>
      </c>
      <c r="R8" s="16">
        <f t="shared" si="4"/>
        <v>41.111111111111114</v>
      </c>
      <c r="S8" s="16">
        <f t="shared" si="4"/>
        <v>37.407407407407412</v>
      </c>
      <c r="V8" s="20" t="s">
        <v>41</v>
      </c>
      <c r="W8" s="22" t="s">
        <v>36</v>
      </c>
      <c r="X8" s="22" t="s">
        <v>42</v>
      </c>
      <c r="Y8" s="22" t="s">
        <v>43</v>
      </c>
      <c r="Z8" s="22" t="s">
        <v>44</v>
      </c>
      <c r="AA8" s="22" t="s">
        <v>45</v>
      </c>
    </row>
    <row r="9" spans="1:27" ht="30.75" thickBot="1" x14ac:dyDescent="0.3">
      <c r="A9" s="13" t="s">
        <v>29</v>
      </c>
      <c r="B9" s="14">
        <f t="shared" si="3"/>
        <v>0</v>
      </c>
      <c r="C9" s="14">
        <f t="shared" si="0"/>
        <v>0</v>
      </c>
      <c r="D9" s="14">
        <f t="shared" si="0"/>
        <v>13.333333333333334</v>
      </c>
      <c r="E9" s="14">
        <f t="shared" si="0"/>
        <v>25.555555555555554</v>
      </c>
      <c r="F9" s="14">
        <f t="shared" si="1"/>
        <v>61.111111111111114</v>
      </c>
      <c r="I9" s="6">
        <v>0</v>
      </c>
      <c r="J9" s="6">
        <v>0</v>
      </c>
      <c r="K9" s="6">
        <v>12</v>
      </c>
      <c r="L9" s="6">
        <v>23</v>
      </c>
      <c r="M9" s="6">
        <v>55</v>
      </c>
      <c r="O9">
        <f>STDEVA(B7:B8)</f>
        <v>0.78567420131838617</v>
      </c>
      <c r="P9">
        <f>STDEVA(C6:C8)</f>
        <v>2.2222222222222214</v>
      </c>
      <c r="Q9">
        <f>STDEVA(D6:D8)</f>
        <v>7.5631769839489342</v>
      </c>
      <c r="R9">
        <f>STDEVA(E6,E8)</f>
        <v>6.285393610547092</v>
      </c>
      <c r="S9">
        <f>STDEVA(F7:F8)</f>
        <v>12.570787221094152</v>
      </c>
      <c r="V9" s="20" t="s">
        <v>46</v>
      </c>
      <c r="W9" s="22">
        <v>0</v>
      </c>
      <c r="X9" s="22" t="s">
        <v>47</v>
      </c>
      <c r="Y9" s="22" t="s">
        <v>48</v>
      </c>
      <c r="Z9" s="22" t="s">
        <v>49</v>
      </c>
      <c r="AA9" s="22" t="s">
        <v>50</v>
      </c>
    </row>
    <row r="10" spans="1:27" ht="30.75" thickBot="1" x14ac:dyDescent="0.3">
      <c r="A10" s="13" t="s">
        <v>30</v>
      </c>
      <c r="B10" s="14">
        <f t="shared" si="3"/>
        <v>0</v>
      </c>
      <c r="C10" s="14">
        <f t="shared" si="0"/>
        <v>0</v>
      </c>
      <c r="D10" s="14">
        <f t="shared" si="0"/>
        <v>10</v>
      </c>
      <c r="E10" s="14">
        <f t="shared" si="0"/>
        <v>26.666666666666668</v>
      </c>
      <c r="F10" s="14">
        <f t="shared" si="1"/>
        <v>63.333333333333329</v>
      </c>
      <c r="I10" s="6">
        <v>0</v>
      </c>
      <c r="J10" s="6">
        <v>0</v>
      </c>
      <c r="K10" s="6">
        <v>9</v>
      </c>
      <c r="L10" s="6">
        <v>24</v>
      </c>
      <c r="M10" s="6">
        <v>57</v>
      </c>
      <c r="V10" s="30" t="s">
        <v>51</v>
      </c>
      <c r="W10" s="31"/>
      <c r="X10" s="31"/>
      <c r="Y10" s="31"/>
      <c r="Z10" s="31"/>
      <c r="AA10" s="32"/>
    </row>
    <row r="11" spans="1:27" ht="45.75" thickBot="1" x14ac:dyDescent="0.3">
      <c r="A11" s="13" t="s">
        <v>31</v>
      </c>
      <c r="B11" s="14">
        <f t="shared" si="3"/>
        <v>0</v>
      </c>
      <c r="C11" s="14">
        <f t="shared" si="0"/>
        <v>1.1111111111111112</v>
      </c>
      <c r="D11" s="14">
        <f t="shared" si="0"/>
        <v>14.444444444444443</v>
      </c>
      <c r="E11" s="14">
        <f t="shared" si="0"/>
        <v>38.888888888888893</v>
      </c>
      <c r="F11" s="14">
        <f>M11/90*100</f>
        <v>45.555555555555557</v>
      </c>
      <c r="I11" s="6">
        <v>0</v>
      </c>
      <c r="J11" s="6">
        <v>1</v>
      </c>
      <c r="K11" s="6">
        <v>13</v>
      </c>
      <c r="L11" s="6">
        <v>35</v>
      </c>
      <c r="M11" s="6">
        <v>41</v>
      </c>
      <c r="O11" t="s">
        <v>22</v>
      </c>
      <c r="V11" s="24"/>
      <c r="W11" s="25"/>
      <c r="X11" s="25"/>
      <c r="Y11" s="25"/>
      <c r="Z11" s="25"/>
      <c r="AA11" s="26"/>
    </row>
    <row r="12" spans="1:27" x14ac:dyDescent="0.25">
      <c r="A12" s="13" t="s">
        <v>5</v>
      </c>
      <c r="B12" s="14">
        <f t="shared" si="3"/>
        <v>0</v>
      </c>
      <c r="C12" s="14">
        <f t="shared" si="0"/>
        <v>2.2222222222222223</v>
      </c>
      <c r="D12" s="14">
        <f t="shared" si="0"/>
        <v>16.666666666666664</v>
      </c>
      <c r="E12" s="14">
        <f t="shared" si="0"/>
        <v>37.777777777777779</v>
      </c>
      <c r="F12" s="14">
        <f t="shared" si="1"/>
        <v>43.333333333333336</v>
      </c>
      <c r="I12" s="6">
        <v>0</v>
      </c>
      <c r="J12" s="6">
        <v>2</v>
      </c>
      <c r="K12" s="6">
        <v>15</v>
      </c>
      <c r="L12" s="6">
        <v>34</v>
      </c>
      <c r="M12" s="6">
        <v>39</v>
      </c>
      <c r="O12" s="15">
        <f>AVERAGE(B9:B12)</f>
        <v>0</v>
      </c>
      <c r="P12" s="15">
        <f t="shared" ref="P12:S12" si="5">AVERAGE(C9:C12)</f>
        <v>0.83333333333333337</v>
      </c>
      <c r="Q12" s="15">
        <f t="shared" si="5"/>
        <v>13.611111111111111</v>
      </c>
      <c r="R12" s="15">
        <f t="shared" si="5"/>
        <v>32.222222222222221</v>
      </c>
      <c r="S12" s="15">
        <f t="shared" si="5"/>
        <v>53.333333333333336</v>
      </c>
    </row>
    <row r="13" spans="1:27" x14ac:dyDescent="0.25">
      <c r="I13" s="7"/>
      <c r="J13" s="7"/>
      <c r="K13" s="7"/>
      <c r="L13" s="7"/>
      <c r="M13" s="7"/>
      <c r="O13" s="3">
        <v>0</v>
      </c>
      <c r="P13">
        <f>STDEVA(C9:C11)</f>
        <v>0.64150029909958417</v>
      </c>
      <c r="Q13">
        <f>STDEVA(D9:D12)</f>
        <v>2.7777777777777781</v>
      </c>
      <c r="R13">
        <f>STDEVA(E9:E12)</f>
        <v>7.0856023961885324</v>
      </c>
      <c r="S13">
        <f>STDEVA(F9:F12)</f>
        <v>10.343881513902874</v>
      </c>
    </row>
    <row r="14" spans="1:27" x14ac:dyDescent="0.25">
      <c r="I14" s="7"/>
      <c r="J14" s="7"/>
      <c r="K14" s="7"/>
      <c r="L14" s="7"/>
      <c r="M14" s="7"/>
    </row>
    <row r="15" spans="1:27" x14ac:dyDescent="0.25">
      <c r="I15" s="7"/>
      <c r="J15" s="7"/>
      <c r="K15" s="7"/>
      <c r="L15" s="7"/>
      <c r="M15" s="7"/>
    </row>
    <row r="16" spans="1:27" x14ac:dyDescent="0.25">
      <c r="I16" s="7"/>
      <c r="J16" s="7"/>
      <c r="K16" s="7"/>
      <c r="L16" s="7"/>
      <c r="M16" s="7"/>
    </row>
    <row r="17" spans="1:27" x14ac:dyDescent="0.25">
      <c r="A17" s="34" t="s">
        <v>6</v>
      </c>
      <c r="B17" s="33" t="s">
        <v>16</v>
      </c>
      <c r="C17" s="33"/>
      <c r="D17" s="33"/>
      <c r="E17" s="33"/>
      <c r="F17" s="33"/>
      <c r="I17" s="35" t="s">
        <v>17</v>
      </c>
      <c r="J17" s="35"/>
      <c r="K17" s="35"/>
      <c r="L17" s="35"/>
      <c r="M17" s="35"/>
    </row>
    <row r="18" spans="1:27" x14ac:dyDescent="0.25">
      <c r="A18" s="34"/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I18" s="2" t="s">
        <v>0</v>
      </c>
      <c r="J18" s="2" t="s">
        <v>1</v>
      </c>
      <c r="K18" s="2" t="s">
        <v>2</v>
      </c>
      <c r="L18" s="2" t="s">
        <v>3</v>
      </c>
      <c r="M18" s="2" t="s">
        <v>4</v>
      </c>
    </row>
    <row r="19" spans="1:27" ht="30" x14ac:dyDescent="0.25">
      <c r="A19" s="9" t="s">
        <v>7</v>
      </c>
      <c r="B19" s="10">
        <f>I19/90*100</f>
        <v>0</v>
      </c>
      <c r="C19" s="10">
        <f t="shared" ref="C19:C28" si="6">J19/90*100</f>
        <v>0</v>
      </c>
      <c r="D19" s="10">
        <f t="shared" ref="D19:D28" si="7">K19/90*100</f>
        <v>13.333333333333334</v>
      </c>
      <c r="E19" s="10">
        <f t="shared" ref="E19:E28" si="8">L19/90*100</f>
        <v>30</v>
      </c>
      <c r="F19" s="10">
        <f>M19/90*100</f>
        <v>56.666666666666664</v>
      </c>
      <c r="I19" s="6">
        <v>0</v>
      </c>
      <c r="J19" s="6">
        <v>0</v>
      </c>
      <c r="K19" s="6">
        <v>12</v>
      </c>
      <c r="L19" s="6">
        <v>27</v>
      </c>
      <c r="M19" s="6">
        <v>51</v>
      </c>
    </row>
    <row r="20" spans="1:27" ht="30.75" thickBot="1" x14ac:dyDescent="0.3">
      <c r="A20" s="9" t="s">
        <v>8</v>
      </c>
      <c r="B20" s="10">
        <f>I20/90*100</f>
        <v>0</v>
      </c>
      <c r="C20" s="10">
        <f t="shared" si="6"/>
        <v>2.2222222222222223</v>
      </c>
      <c r="D20" s="10">
        <f t="shared" si="7"/>
        <v>18.888888888888889</v>
      </c>
      <c r="E20" s="10">
        <f t="shared" si="8"/>
        <v>35.555555555555557</v>
      </c>
      <c r="F20" s="10">
        <f t="shared" ref="F20:F28" si="9">M20/90*100</f>
        <v>43.333333333333336</v>
      </c>
      <c r="I20" s="6">
        <v>0</v>
      </c>
      <c r="J20" s="6">
        <v>2</v>
      </c>
      <c r="K20" s="6">
        <v>17</v>
      </c>
      <c r="L20" s="6">
        <v>32</v>
      </c>
      <c r="M20" s="6">
        <v>39</v>
      </c>
      <c r="O20" t="s">
        <v>20</v>
      </c>
    </row>
    <row r="21" spans="1:27" ht="30.75" thickBot="1" x14ac:dyDescent="0.3">
      <c r="A21" s="9" t="s">
        <v>9</v>
      </c>
      <c r="B21" s="10">
        <f>I21/90*100</f>
        <v>1.1111111111111112</v>
      </c>
      <c r="C21" s="10">
        <f t="shared" si="6"/>
        <v>2.2222222222222223</v>
      </c>
      <c r="D21" s="10">
        <f t="shared" si="7"/>
        <v>10</v>
      </c>
      <c r="E21" s="10">
        <f t="shared" si="8"/>
        <v>52.222222222222229</v>
      </c>
      <c r="F21" s="10">
        <f>M21/90*100</f>
        <v>34.444444444444443</v>
      </c>
      <c r="I21" s="6">
        <v>1</v>
      </c>
      <c r="J21" s="6">
        <v>2</v>
      </c>
      <c r="K21" s="6">
        <v>9</v>
      </c>
      <c r="L21" s="6">
        <v>47</v>
      </c>
      <c r="M21" s="6">
        <v>31</v>
      </c>
      <c r="O21" s="8">
        <f>AVERAGE(B19:B21)</f>
        <v>0.37037037037037041</v>
      </c>
      <c r="P21" s="8">
        <f t="shared" ref="P21" si="10">AVERAGE(C19:C21)</f>
        <v>1.4814814814814816</v>
      </c>
      <c r="Q21" s="8">
        <f t="shared" ref="Q21" si="11">AVERAGE(D19:D21)</f>
        <v>14.074074074074074</v>
      </c>
      <c r="R21" s="8">
        <f t="shared" ref="R21" si="12">AVERAGE(E19:E21)</f>
        <v>39.25925925925926</v>
      </c>
      <c r="S21" s="8">
        <f>AVERAGE(F19:F21)</f>
        <v>44.814814814814817</v>
      </c>
      <c r="V21" s="27" t="s">
        <v>52</v>
      </c>
      <c r="W21" s="28"/>
      <c r="X21" s="28"/>
      <c r="Y21" s="28"/>
      <c r="Z21" s="28"/>
      <c r="AA21" s="29"/>
    </row>
    <row r="22" spans="1:27" ht="30.75" thickBot="1" x14ac:dyDescent="0.3">
      <c r="A22" s="11" t="s">
        <v>10</v>
      </c>
      <c r="B22" s="12">
        <f>I22/90*100</f>
        <v>0</v>
      </c>
      <c r="C22" s="12">
        <f t="shared" si="6"/>
        <v>0</v>
      </c>
      <c r="D22" s="12">
        <f t="shared" si="7"/>
        <v>3.3333333333333335</v>
      </c>
      <c r="E22" s="12">
        <f t="shared" si="8"/>
        <v>36.666666666666664</v>
      </c>
      <c r="F22" s="12">
        <f t="shared" si="9"/>
        <v>60</v>
      </c>
      <c r="I22" s="6">
        <v>0</v>
      </c>
      <c r="J22" s="6">
        <v>0</v>
      </c>
      <c r="K22" s="6">
        <v>3</v>
      </c>
      <c r="L22" s="6">
        <v>33</v>
      </c>
      <c r="M22" s="6">
        <v>54</v>
      </c>
      <c r="O22">
        <f>STDEVA(B20:B21)</f>
        <v>0.78567420131838617</v>
      </c>
      <c r="P22">
        <f>STDEVA(C19:C21)</f>
        <v>1.2830005981991683</v>
      </c>
      <c r="Q22">
        <f>STDEVA(D19:D21)</f>
        <v>4.4905020936970894</v>
      </c>
      <c r="R22">
        <f>STDEVA(E19:E21)</f>
        <v>11.564811108145189</v>
      </c>
      <c r="S22">
        <f>STDEVA(F19:F21)</f>
        <v>11.184939904104779</v>
      </c>
      <c r="V22" s="20"/>
      <c r="W22" s="21" t="s">
        <v>0</v>
      </c>
      <c r="X22" s="21" t="s">
        <v>1</v>
      </c>
      <c r="Y22" s="21" t="s">
        <v>2</v>
      </c>
      <c r="Z22" s="21" t="s">
        <v>3</v>
      </c>
      <c r="AA22" s="21" t="s">
        <v>4</v>
      </c>
    </row>
    <row r="23" spans="1:27" ht="30.75" thickBot="1" x14ac:dyDescent="0.3">
      <c r="A23" s="11" t="s">
        <v>11</v>
      </c>
      <c r="B23" s="12">
        <f>I23/90*100</f>
        <v>0</v>
      </c>
      <c r="C23" s="12">
        <f t="shared" si="6"/>
        <v>0</v>
      </c>
      <c r="D23" s="12">
        <f t="shared" si="7"/>
        <v>1.1111111111111112</v>
      </c>
      <c r="E23" s="12">
        <f t="shared" si="8"/>
        <v>25.555555555555554</v>
      </c>
      <c r="F23" s="12">
        <f t="shared" si="9"/>
        <v>73.333333333333329</v>
      </c>
      <c r="I23" s="6">
        <v>0</v>
      </c>
      <c r="J23" s="6">
        <v>0</v>
      </c>
      <c r="K23" s="6">
        <v>1</v>
      </c>
      <c r="L23" s="6">
        <v>23</v>
      </c>
      <c r="M23" s="6">
        <v>66</v>
      </c>
      <c r="O23" t="s">
        <v>21</v>
      </c>
      <c r="V23" s="20" t="s">
        <v>53</v>
      </c>
      <c r="W23" s="22" t="s">
        <v>54</v>
      </c>
      <c r="X23" s="22" t="s">
        <v>55</v>
      </c>
      <c r="Y23" s="22" t="s">
        <v>56</v>
      </c>
      <c r="Z23" s="22" t="s">
        <v>57</v>
      </c>
      <c r="AA23" s="22" t="s">
        <v>58</v>
      </c>
    </row>
    <row r="24" spans="1:27" ht="45.75" thickBot="1" x14ac:dyDescent="0.3">
      <c r="A24" s="11" t="s">
        <v>15</v>
      </c>
      <c r="B24" s="12">
        <f t="shared" ref="B24:B28" si="13">I24/90*100</f>
        <v>0</v>
      </c>
      <c r="C24" s="12">
        <f t="shared" si="6"/>
        <v>1.1111111111111112</v>
      </c>
      <c r="D24" s="12">
        <f t="shared" si="7"/>
        <v>6.666666666666667</v>
      </c>
      <c r="E24" s="12">
        <f t="shared" si="8"/>
        <v>34.444444444444443</v>
      </c>
      <c r="F24" s="12">
        <f t="shared" si="9"/>
        <v>57.777777777777771</v>
      </c>
      <c r="I24" s="6">
        <v>0</v>
      </c>
      <c r="J24" s="6">
        <v>1</v>
      </c>
      <c r="K24" s="6">
        <v>6</v>
      </c>
      <c r="L24" s="6">
        <v>31</v>
      </c>
      <c r="M24" s="6">
        <v>52</v>
      </c>
      <c r="O24" s="16">
        <f>AVERAGE(B22:B24)</f>
        <v>0</v>
      </c>
      <c r="P24" s="16">
        <f t="shared" ref="P24" si="14">AVERAGE(C22:C24)</f>
        <v>0.37037037037037041</v>
      </c>
      <c r="Q24" s="16">
        <f t="shared" ref="Q24" si="15">AVERAGE(D22:D24)</f>
        <v>3.7037037037037037</v>
      </c>
      <c r="R24" s="16">
        <f t="shared" ref="R24" si="16">AVERAGE(E22:E24)</f>
        <v>32.222222222222221</v>
      </c>
      <c r="S24" s="16">
        <f>AVERAGE(F22:F24)</f>
        <v>63.703703703703695</v>
      </c>
      <c r="V24" s="20" t="s">
        <v>59</v>
      </c>
      <c r="W24" s="22">
        <v>0</v>
      </c>
      <c r="X24" s="22" t="s">
        <v>60</v>
      </c>
      <c r="Y24" s="22" t="s">
        <v>61</v>
      </c>
      <c r="Z24" s="22" t="s">
        <v>62</v>
      </c>
      <c r="AA24" s="22" t="s">
        <v>63</v>
      </c>
    </row>
    <row r="25" spans="1:27" ht="30.75" thickBot="1" x14ac:dyDescent="0.3">
      <c r="A25" s="13" t="s">
        <v>12</v>
      </c>
      <c r="B25" s="14">
        <f t="shared" si="13"/>
        <v>0</v>
      </c>
      <c r="C25" s="14">
        <f t="shared" si="6"/>
        <v>0</v>
      </c>
      <c r="D25" s="14">
        <f t="shared" si="7"/>
        <v>0</v>
      </c>
      <c r="E25" s="14">
        <f t="shared" si="8"/>
        <v>13.333333333333334</v>
      </c>
      <c r="F25" s="14">
        <f t="shared" si="9"/>
        <v>86.666666666666671</v>
      </c>
      <c r="I25" s="6">
        <v>0</v>
      </c>
      <c r="J25" s="6">
        <v>0</v>
      </c>
      <c r="K25" s="6">
        <v>0</v>
      </c>
      <c r="L25" s="6">
        <v>12</v>
      </c>
      <c r="M25" s="6">
        <v>78</v>
      </c>
      <c r="O25" s="17">
        <v>0</v>
      </c>
      <c r="P25">
        <f>STDEVA(C23:C24,C22)</f>
        <v>0.64150029909958417</v>
      </c>
      <c r="Q25">
        <f>STDEVA(D22,D23)</f>
        <v>1.5713484026367723</v>
      </c>
      <c r="R25">
        <f>STDEVA(E22,E24)</f>
        <v>1.5713484026367719</v>
      </c>
      <c r="S25">
        <f>STDEVA(F22:F24)</f>
        <v>8.4131975493337716</v>
      </c>
      <c r="V25" s="20" t="s">
        <v>64</v>
      </c>
      <c r="W25" s="22" t="s">
        <v>65</v>
      </c>
      <c r="X25" s="22" t="s">
        <v>66</v>
      </c>
      <c r="Y25" s="22" t="s">
        <v>67</v>
      </c>
      <c r="Z25" s="22" t="s">
        <v>68</v>
      </c>
      <c r="AA25" s="22" t="s">
        <v>69</v>
      </c>
    </row>
    <row r="26" spans="1:27" ht="30.75" thickBot="1" x14ac:dyDescent="0.3">
      <c r="A26" s="13" t="s">
        <v>13</v>
      </c>
      <c r="B26" s="14">
        <f t="shared" si="13"/>
        <v>1.1111111111111112</v>
      </c>
      <c r="C26" s="14">
        <f t="shared" si="6"/>
        <v>1.1111111111111112</v>
      </c>
      <c r="D26" s="14">
        <f t="shared" si="7"/>
        <v>2.2222222222222223</v>
      </c>
      <c r="E26" s="14">
        <f t="shared" si="8"/>
        <v>28.888888888888886</v>
      </c>
      <c r="F26" s="14">
        <f t="shared" si="9"/>
        <v>66.666666666666657</v>
      </c>
      <c r="I26" s="6">
        <v>1</v>
      </c>
      <c r="J26" s="6">
        <v>1</v>
      </c>
      <c r="K26" s="6">
        <v>2</v>
      </c>
      <c r="L26" s="6">
        <v>26</v>
      </c>
      <c r="M26" s="6">
        <v>60</v>
      </c>
      <c r="V26" s="30" t="s">
        <v>70</v>
      </c>
      <c r="W26" s="31"/>
      <c r="X26" s="31"/>
      <c r="Y26" s="31"/>
      <c r="Z26" s="31"/>
      <c r="AA26" s="32"/>
    </row>
    <row r="27" spans="1:27" ht="45.75" thickBot="1" x14ac:dyDescent="0.3">
      <c r="A27" s="13" t="s">
        <v>14</v>
      </c>
      <c r="B27" s="14">
        <f t="shared" si="13"/>
        <v>0</v>
      </c>
      <c r="C27" s="14">
        <f t="shared" si="6"/>
        <v>0</v>
      </c>
      <c r="D27" s="14">
        <f t="shared" si="7"/>
        <v>5.5555555555555554</v>
      </c>
      <c r="E27" s="14">
        <f t="shared" si="8"/>
        <v>38.888888888888893</v>
      </c>
      <c r="F27" s="14">
        <f t="shared" si="9"/>
        <v>55.555555555555557</v>
      </c>
      <c r="I27" s="6">
        <v>0</v>
      </c>
      <c r="J27" s="6">
        <v>0</v>
      </c>
      <c r="K27" s="6">
        <v>5</v>
      </c>
      <c r="L27" s="6">
        <v>35</v>
      </c>
      <c r="M27" s="6">
        <v>50</v>
      </c>
      <c r="O27" s="19" t="s">
        <v>22</v>
      </c>
      <c r="V27" s="24"/>
      <c r="W27" s="25"/>
      <c r="X27" s="25"/>
      <c r="Y27" s="25"/>
      <c r="Z27" s="25"/>
      <c r="AA27" s="26"/>
    </row>
    <row r="28" spans="1:27" x14ac:dyDescent="0.25">
      <c r="A28" s="13" t="s">
        <v>5</v>
      </c>
      <c r="B28" s="14">
        <f t="shared" si="13"/>
        <v>0</v>
      </c>
      <c r="C28" s="14">
        <f t="shared" si="6"/>
        <v>0</v>
      </c>
      <c r="D28" s="14">
        <f t="shared" si="7"/>
        <v>1.1111111111111112</v>
      </c>
      <c r="E28" s="14">
        <f t="shared" si="8"/>
        <v>38.888888888888893</v>
      </c>
      <c r="F28" s="14">
        <f t="shared" si="9"/>
        <v>60</v>
      </c>
      <c r="I28" s="6">
        <v>0</v>
      </c>
      <c r="J28" s="6">
        <v>0</v>
      </c>
      <c r="K28" s="6">
        <v>1</v>
      </c>
      <c r="L28" s="6">
        <v>35</v>
      </c>
      <c r="M28" s="6">
        <v>54</v>
      </c>
      <c r="O28" s="15">
        <f>AVERAGE(B25:B28)</f>
        <v>0.27777777777777779</v>
      </c>
      <c r="P28" s="15">
        <f t="shared" ref="P28" si="17">AVERAGE(C25:C28)</f>
        <v>0.27777777777777779</v>
      </c>
      <c r="Q28" s="15">
        <f t="shared" ref="Q28" si="18">AVERAGE(D25:D28)</f>
        <v>2.2222222222222223</v>
      </c>
      <c r="R28" s="15">
        <f t="shared" ref="R28" si="19">AVERAGE(E25:E28)</f>
        <v>30</v>
      </c>
      <c r="S28" s="15">
        <f>AVERAGE(F25:F28)</f>
        <v>67.222222222222214</v>
      </c>
    </row>
    <row r="29" spans="1:2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O29">
        <f>STDEVA(B25:B28)</f>
        <v>0.55555555555555558</v>
      </c>
      <c r="P29">
        <f>STDEVA(C26:C28)</f>
        <v>0.64150029909958417</v>
      </c>
      <c r="Q29">
        <f>STDEVA(D26,D28)</f>
        <v>0.78567420131838617</v>
      </c>
      <c r="R29">
        <f>STDEVA(E26:E28)</f>
        <v>5.7735026918963097</v>
      </c>
      <c r="S29">
        <f>STDEVA(F26:F28)</f>
        <v>5.5924699520524017</v>
      </c>
    </row>
    <row r="30" spans="1:27" x14ac:dyDescent="0.25">
      <c r="I30" s="7"/>
      <c r="J30" s="7"/>
      <c r="K30" s="7"/>
      <c r="L30" s="7"/>
      <c r="M30" s="7"/>
    </row>
    <row r="31" spans="1:27" x14ac:dyDescent="0.25">
      <c r="I31" s="7"/>
      <c r="J31" s="7"/>
      <c r="K31" s="7"/>
      <c r="L31" s="7"/>
      <c r="M31" s="7"/>
    </row>
    <row r="32" spans="1:27" x14ac:dyDescent="0.25">
      <c r="I32" s="7"/>
      <c r="J32" s="7"/>
      <c r="K32" s="7"/>
      <c r="L32" s="7"/>
      <c r="M32" s="7"/>
    </row>
    <row r="45" spans="9:13" x14ac:dyDescent="0.25">
      <c r="I45" s="7"/>
      <c r="J45" s="7"/>
      <c r="K45" s="7"/>
      <c r="L45" s="7"/>
      <c r="M45" s="7"/>
    </row>
  </sheetData>
  <mergeCells count="12">
    <mergeCell ref="B1:F1"/>
    <mergeCell ref="A1:A2"/>
    <mergeCell ref="B17:F17"/>
    <mergeCell ref="A17:A18"/>
    <mergeCell ref="I1:M1"/>
    <mergeCell ref="I17:M17"/>
    <mergeCell ref="V27:AA27"/>
    <mergeCell ref="V5:AA5"/>
    <mergeCell ref="V10:AA10"/>
    <mergeCell ref="V11:AA11"/>
    <mergeCell ref="V21:AA21"/>
    <mergeCell ref="V26:A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9C17-385F-49C3-914A-F8F94FF53452}">
  <dimension ref="A1:P53"/>
  <sheetViews>
    <sheetView zoomScale="130" zoomScaleNormal="130" workbookViewId="0">
      <selection activeCell="M4" sqref="M4"/>
    </sheetView>
  </sheetViews>
  <sheetFormatPr defaultRowHeight="15" x14ac:dyDescent="0.25"/>
  <cols>
    <col min="1" max="1" width="13.7109375" style="3" customWidth="1"/>
    <col min="2" max="3" width="9.140625" style="3"/>
  </cols>
  <sheetData>
    <row r="1" spans="1:16" x14ac:dyDescent="0.25">
      <c r="A1" s="5" t="s">
        <v>18</v>
      </c>
      <c r="B1" s="5" t="s">
        <v>19</v>
      </c>
    </row>
    <row r="2" spans="1:16" x14ac:dyDescent="0.25">
      <c r="A2" s="3">
        <v>25</v>
      </c>
      <c r="B2" s="3">
        <v>7</v>
      </c>
    </row>
    <row r="3" spans="1:16" x14ac:dyDescent="0.25">
      <c r="A3" s="3">
        <f>A2+1</f>
        <v>26</v>
      </c>
      <c r="B3" s="3">
        <v>6</v>
      </c>
    </row>
    <row r="4" spans="1:16" x14ac:dyDescent="0.25">
      <c r="A4" s="3">
        <f t="shared" ref="A4:A11" si="0">A3+1</f>
        <v>27</v>
      </c>
      <c r="B4" s="3">
        <v>10</v>
      </c>
    </row>
    <row r="5" spans="1:16" x14ac:dyDescent="0.25">
      <c r="A5" s="3">
        <f t="shared" si="0"/>
        <v>28</v>
      </c>
      <c r="B5" s="3">
        <v>13</v>
      </c>
    </row>
    <row r="6" spans="1:16" x14ac:dyDescent="0.25">
      <c r="A6" s="3">
        <f t="shared" si="0"/>
        <v>29</v>
      </c>
      <c r="B6" s="3">
        <v>23</v>
      </c>
    </row>
    <row r="7" spans="1:16" x14ac:dyDescent="0.25">
      <c r="A7" s="3">
        <f t="shared" si="0"/>
        <v>30</v>
      </c>
      <c r="B7" s="3">
        <v>5</v>
      </c>
    </row>
    <row r="8" spans="1:16" x14ac:dyDescent="0.25">
      <c r="A8" s="3">
        <f t="shared" si="0"/>
        <v>31</v>
      </c>
      <c r="B8" s="3">
        <v>5</v>
      </c>
      <c r="P8" s="8"/>
    </row>
    <row r="9" spans="1:16" x14ac:dyDescent="0.25">
      <c r="A9" s="3">
        <f t="shared" si="0"/>
        <v>32</v>
      </c>
      <c r="B9" s="3">
        <v>12</v>
      </c>
    </row>
    <row r="10" spans="1:16" x14ac:dyDescent="0.25">
      <c r="A10" s="3">
        <f t="shared" si="0"/>
        <v>33</v>
      </c>
      <c r="B10" s="3">
        <v>3</v>
      </c>
    </row>
    <row r="11" spans="1:16" x14ac:dyDescent="0.25">
      <c r="A11" s="3">
        <f t="shared" si="0"/>
        <v>34</v>
      </c>
      <c r="B11" s="3">
        <v>2</v>
      </c>
    </row>
    <row r="12" spans="1:16" x14ac:dyDescent="0.25">
      <c r="A12" s="3">
        <f>A11+1</f>
        <v>35</v>
      </c>
      <c r="B12" s="3">
        <v>4</v>
      </c>
    </row>
    <row r="13" spans="1:16" x14ac:dyDescent="0.25">
      <c r="A13"/>
      <c r="B13"/>
      <c r="C13"/>
    </row>
    <row r="14" spans="1:16" x14ac:dyDescent="0.25">
      <c r="A14"/>
      <c r="B14"/>
      <c r="C14"/>
    </row>
    <row r="15" spans="1:16" ht="16.5" x14ac:dyDescent="0.3">
      <c r="A15"/>
      <c r="B15" s="18" t="s">
        <v>33</v>
      </c>
      <c r="C15"/>
    </row>
    <row r="16" spans="1:16" x14ac:dyDescent="0.25">
      <c r="A16"/>
      <c r="B16"/>
      <c r="C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Handityo Aulia</dc:creator>
  <cp:lastModifiedBy>User</cp:lastModifiedBy>
  <cp:lastPrinted>2022-10-06T23:43:11Z</cp:lastPrinted>
  <dcterms:created xsi:type="dcterms:W3CDTF">2022-10-06T23:33:40Z</dcterms:created>
  <dcterms:modified xsi:type="dcterms:W3CDTF">2022-11-20T16:33:12Z</dcterms:modified>
</cp:coreProperties>
</file>