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1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F03B8FD-0147-457E-945F-556DF11DF025}" xr6:coauthVersionLast="47" xr6:coauthVersionMax="47" xr10:uidLastSave="{00000000-0000-0000-0000-000000000000}"/>
  <bookViews>
    <workbookView xWindow="2385" yWindow="0" windowWidth="18105" windowHeight="10920" firstSheet="4" activeTab="12" xr2:uid="{00000000-000D-0000-FFFF-FFFF00000000}"/>
  </bookViews>
  <sheets>
    <sheet name="Jan" sheetId="13" r:id="rId1"/>
    <sheet name="Feb" sheetId="1" r:id="rId2"/>
    <sheet name="Mar" sheetId="15" r:id="rId3"/>
    <sheet name="April" sheetId="16" r:id="rId4"/>
    <sheet name="May" sheetId="17" r:id="rId5"/>
    <sheet name="June" sheetId="19" r:id="rId6"/>
    <sheet name="July" sheetId="20" r:id="rId7"/>
    <sheet name="Aug" sheetId="21" r:id="rId8"/>
    <sheet name="Sep" sheetId="22" r:id="rId9"/>
    <sheet name="Oct" sheetId="23" r:id="rId10"/>
    <sheet name="Nov" sheetId="24" r:id="rId11"/>
    <sheet name="Dec" sheetId="25" r:id="rId12"/>
    <sheet name="Annual sales" sheetId="26" r:id="rId13"/>
    <sheet name="Feb (5)" sheetId="18" state="hidden" r:id="rId14"/>
  </sheets>
  <definedNames>
    <definedName name="_xlchart.v1.0" hidden="1">'Annual sales'!$P$125:$P$128</definedName>
    <definedName name="_xlchart.v1.1" hidden="1">'Annual sales'!$Q$125:$Q$128</definedName>
    <definedName name="_xlchart.v1.2" hidden="1">'Annual sales'!$B$5:$B$124</definedName>
    <definedName name="_xlchart.v1.3" hidden="1">'Annual sales'!$E$5:$E$124</definedName>
    <definedName name="_xlchart.v1.4" hidden="1">'Annual sales'!$B$5:$B$124</definedName>
    <definedName name="_xlchart.v1.5" hidden="1">'Annual sales'!$E$5:$E$124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" i="26" l="1"/>
  <c r="Q126" i="26"/>
  <c r="Q128" i="26"/>
  <c r="Q127" i="26"/>
  <c r="G126" i="26"/>
  <c r="G127" i="26"/>
  <c r="G125" i="26"/>
  <c r="K8" i="18"/>
  <c r="K7" i="18"/>
  <c r="I7" i="18"/>
  <c r="K6" i="18"/>
  <c r="I6" i="18"/>
  <c r="K5" i="18"/>
  <c r="I5" i="18"/>
  <c r="G5" i="18"/>
  <c r="K8" i="25"/>
  <c r="K7" i="25"/>
  <c r="I7" i="25"/>
  <c r="K6" i="25"/>
  <c r="I6" i="25"/>
  <c r="K5" i="25"/>
  <c r="I5" i="25"/>
  <c r="G5" i="25"/>
  <c r="K8" i="24"/>
  <c r="K7" i="24"/>
  <c r="I7" i="24"/>
  <c r="K6" i="24"/>
  <c r="I6" i="24"/>
  <c r="K5" i="24"/>
  <c r="I5" i="24"/>
  <c r="G5" i="24"/>
  <c r="K8" i="23"/>
  <c r="K7" i="23"/>
  <c r="I7" i="23"/>
  <c r="K6" i="23"/>
  <c r="I6" i="23"/>
  <c r="K5" i="23"/>
  <c r="I5" i="23"/>
  <c r="G5" i="23"/>
  <c r="K8" i="22"/>
  <c r="K7" i="22"/>
  <c r="I7" i="22"/>
  <c r="K6" i="22"/>
  <c r="I6" i="22"/>
  <c r="K5" i="22"/>
  <c r="I5" i="22"/>
  <c r="G5" i="22"/>
  <c r="K8" i="21"/>
  <c r="K7" i="21"/>
  <c r="I7" i="21"/>
  <c r="K6" i="21"/>
  <c r="I6" i="21"/>
  <c r="K5" i="21"/>
  <c r="I5" i="21"/>
  <c r="G5" i="21"/>
  <c r="K8" i="20"/>
  <c r="K7" i="20"/>
  <c r="I7" i="20"/>
  <c r="K6" i="20"/>
  <c r="I6" i="20"/>
  <c r="K5" i="20"/>
  <c r="I5" i="20"/>
  <c r="G5" i="20"/>
  <c r="K8" i="19"/>
  <c r="K7" i="19"/>
  <c r="I7" i="19"/>
  <c r="K6" i="19"/>
  <c r="I6" i="19"/>
  <c r="K5" i="19"/>
  <c r="I5" i="19"/>
  <c r="G5" i="19"/>
  <c r="K8" i="17"/>
  <c r="K7" i="17"/>
  <c r="I7" i="17"/>
  <c r="K6" i="17"/>
  <c r="I6" i="17"/>
  <c r="K5" i="17"/>
  <c r="I5" i="17"/>
  <c r="G5" i="17"/>
  <c r="K8" i="16"/>
  <c r="K7" i="16"/>
  <c r="I7" i="16"/>
  <c r="K6" i="16"/>
  <c r="I6" i="16"/>
  <c r="K5" i="16"/>
  <c r="I5" i="16"/>
  <c r="G5" i="16"/>
  <c r="K8" i="15"/>
  <c r="K7" i="15"/>
  <c r="I7" i="15"/>
  <c r="K6" i="15"/>
  <c r="I6" i="15"/>
  <c r="K5" i="15"/>
  <c r="I5" i="15"/>
  <c r="G5" i="15"/>
  <c r="K8" i="1"/>
  <c r="K7" i="1"/>
  <c r="I7" i="1"/>
  <c r="K6" i="1"/>
  <c r="I6" i="1"/>
  <c r="K5" i="1"/>
  <c r="I5" i="1"/>
  <c r="G5" i="1"/>
  <c r="K8" i="13"/>
  <c r="K7" i="13"/>
  <c r="I7" i="13"/>
  <c r="K6" i="13"/>
  <c r="I6" i="13"/>
  <c r="K5" i="13"/>
  <c r="I5" i="13"/>
  <c r="G5" i="13"/>
</calcChain>
</file>

<file path=xl/sharedStrings.xml><?xml version="1.0" encoding="utf-8"?>
<sst xmlns="http://schemas.openxmlformats.org/spreadsheetml/2006/main" count="966" uniqueCount="38">
  <si>
    <t>Fast National University</t>
  </si>
  <si>
    <r>
      <rPr>
        <sz val="16"/>
        <color theme="1"/>
        <rFont val="Calibri"/>
        <charset val="134"/>
        <scheme val="minor"/>
      </rPr>
      <t>Data management and analysis</t>
    </r>
    <r>
      <rPr>
        <sz val="11"/>
        <color theme="1"/>
        <rFont val="Calibri"/>
        <charset val="134"/>
        <scheme val="minor"/>
      </rPr>
      <t xml:space="preserve"> </t>
    </r>
  </si>
  <si>
    <t>Order ID</t>
  </si>
  <si>
    <t>Order Date</t>
  </si>
  <si>
    <t>Product Category</t>
  </si>
  <si>
    <t>Sales Amount</t>
  </si>
  <si>
    <t>Region</t>
  </si>
  <si>
    <t>Total monthly sales</t>
  </si>
  <si>
    <t>Total monthly sales product category wise</t>
  </si>
  <si>
    <t>Total monthly sales region wise</t>
  </si>
  <si>
    <t>Electronics</t>
  </si>
  <si>
    <t>North</t>
  </si>
  <si>
    <t>Clothing</t>
  </si>
  <si>
    <t>South</t>
  </si>
  <si>
    <t>Furniture</t>
  </si>
  <si>
    <t>West</t>
  </si>
  <si>
    <t>East</t>
  </si>
  <si>
    <t>1/15/2023</t>
  </si>
  <si>
    <t>1/18/2023</t>
  </si>
  <si>
    <t>1/21/2023</t>
  </si>
  <si>
    <t>1/24/2023</t>
  </si>
  <si>
    <t>1/27/2023</t>
  </si>
  <si>
    <t>Order Id</t>
  </si>
  <si>
    <t>Total Monthly Sales</t>
  </si>
  <si>
    <t>Total monthly sale product category wise</t>
  </si>
  <si>
    <t xml:space="preserve">11000
</t>
  </si>
  <si>
    <t>Total monthly sales Region wise</t>
  </si>
  <si>
    <t>west</t>
  </si>
  <si>
    <t>Yearly total of Electronics</t>
  </si>
  <si>
    <t>Yearly total of Clothing</t>
  </si>
  <si>
    <t>Yearly total of Furniture</t>
  </si>
  <si>
    <t>Yearly total from North</t>
  </si>
  <si>
    <t>Yearly total from East</t>
  </si>
  <si>
    <t>Yearly total from West</t>
  </si>
  <si>
    <t>Yearly total from SOUTH</t>
  </si>
  <si>
    <t>Sheet of Annual Sales</t>
  </si>
  <si>
    <t>Yearly Sales Category Wise</t>
  </si>
  <si>
    <t>Yearly sales region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</si>
</sst>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22"/>
      <color theme="0"/>
      <name val="Engravers MT"/>
      <charset val="134"/>
    </font>
    <font>
      <b/>
      <sz val="11"/>
      <color theme="1"/>
      <name val="Aptos Narrow"/>
      <charset val="134"/>
    </font>
    <font>
      <sz val="11"/>
      <color theme="1"/>
      <name val="Aptos Narrow"/>
      <charset val="134"/>
    </font>
    <font>
      <sz val="11"/>
      <color indexed="8"/>
      <name val="Aptos Narrow"/>
      <charset val="134"/>
    </font>
    <font>
      <sz val="16"/>
      <color theme="1"/>
      <name val="Calibri"/>
      <charset val="134"/>
      <scheme val="minor"/>
    </font>
    <font>
      <sz val="18"/>
      <color theme="1"/>
      <name val="Engravers MT"/>
      <family val="1"/>
    </font>
    <font>
      <sz val="14"/>
      <color theme="1"/>
      <name val="Stencil"/>
      <family val="5"/>
    </font>
    <font>
      <sz val="36"/>
      <color theme="1"/>
      <name val="Cooper Black"/>
      <family val="1"/>
    </font>
    <font>
      <sz val="11"/>
      <color theme="7"/>
      <name val="Aptos Narrow"/>
      <family val="2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1"/>
      <color theme="7"/>
      <name val="Aptos Narrow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slantDashDot">
        <color theme="4" tint="-0.499984740745262"/>
      </left>
      <right style="slantDashDot">
        <color theme="4" tint="-0.499984740745262"/>
      </right>
      <top style="slantDashDot">
        <color theme="4" tint="-0.499984740745262"/>
      </top>
      <bottom style="slantDashDot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slantDashDot">
        <color theme="4" tint="-0.499984740745262"/>
      </left>
      <right style="slantDashDot">
        <color theme="4" tint="-0.499984740745262"/>
      </right>
      <top style="slantDashDot">
        <color theme="4" tint="-0.499984740745262"/>
      </top>
      <bottom/>
      <diagonal/>
    </border>
    <border>
      <left style="mediumDashed">
        <color theme="7" tint="-0.249977111117893"/>
      </left>
      <right style="mediumDashed">
        <color theme="7" tint="-0.249977111117893"/>
      </right>
      <top style="mediumDashed">
        <color theme="7" tint="-0.249977111117893"/>
      </top>
      <bottom style="mediumDashed">
        <color theme="7" tint="-0.249977111117893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  <border>
      <left style="mediumDashed">
        <color theme="5" tint="-0.499984740745262"/>
      </left>
      <right style="mediumDashed">
        <color theme="5" tint="-0.499984740745262"/>
      </right>
      <top style="mediumDashed">
        <color theme="5" tint="-0.499984740745262"/>
      </top>
      <bottom style="mediumDashed">
        <color theme="5" tint="-0.499984740745262"/>
      </bottom>
      <diagonal/>
    </border>
    <border>
      <left style="mediumDashed">
        <color theme="7" tint="-0.249977111117893"/>
      </left>
      <right style="mediumDashed">
        <color theme="7" tint="-0.249977111117893"/>
      </right>
      <top style="mediumDashed">
        <color theme="7" tint="-0.249977111117893"/>
      </top>
      <bottom/>
      <diagonal/>
    </border>
    <border>
      <left style="mediumDashed">
        <color rgb="FF7030A0"/>
      </left>
      <right style="mediumDashed">
        <color rgb="FF7030A0"/>
      </right>
      <top style="mediumDashed">
        <color rgb="FF7030A0"/>
      </top>
      <bottom style="mediumDashed">
        <color rgb="FF7030A0"/>
      </bottom>
      <diagonal/>
    </border>
    <border>
      <left style="mediumDashed">
        <color theme="5" tint="-0.499984740745262"/>
      </left>
      <right style="mediumDashed">
        <color theme="5" tint="-0.499984740745262"/>
      </right>
      <top style="mediumDashed">
        <color theme="5" tint="-0.499984740745262"/>
      </top>
      <bottom/>
      <diagonal/>
    </border>
    <border>
      <left style="mediumDashed">
        <color theme="8"/>
      </left>
      <right style="mediumDashed">
        <color theme="8"/>
      </right>
      <top style="mediumDashed">
        <color theme="8"/>
      </top>
      <bottom style="mediumDashed">
        <color theme="8"/>
      </bottom>
      <diagonal/>
    </border>
    <border>
      <left style="mediumDashed">
        <color rgb="FF7030A0"/>
      </left>
      <right style="mediumDashed">
        <color rgb="FF7030A0"/>
      </right>
      <top style="mediumDashed">
        <color rgb="FF7030A0"/>
      </top>
      <bottom/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 style="mediumDashed">
        <color theme="8"/>
      </left>
      <right style="mediumDashed">
        <color theme="8"/>
      </right>
      <top style="mediumDashed">
        <color theme="8"/>
      </top>
      <bottom/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/>
      <diagonal/>
    </border>
    <border>
      <left style="slantDashDot">
        <color theme="1" tint="0.14999847407452621"/>
      </left>
      <right style="slantDashDot">
        <color theme="1" tint="0.14999847407452621"/>
      </right>
      <top style="slantDashDot">
        <color theme="1" tint="0.14999847407452621"/>
      </top>
      <bottom style="slantDashDot">
        <color theme="1" tint="0.14999847407452621"/>
      </bottom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/>
      <diagonal/>
    </border>
    <border>
      <left style="slantDashDot">
        <color rgb="FFC00000"/>
      </left>
      <right style="slantDashDot">
        <color rgb="FFC00000"/>
      </right>
      <top style="slantDashDot">
        <color rgb="FFC00000"/>
      </top>
      <bottom style="slantDashDot">
        <color rgb="FFC00000"/>
      </bottom>
      <diagonal/>
    </border>
    <border>
      <left style="slantDashDot">
        <color theme="1" tint="0.14999847407452621"/>
      </left>
      <right style="slantDashDot">
        <color theme="1" tint="0.14999847407452621"/>
      </right>
      <top style="slantDashDot">
        <color theme="1" tint="0.14999847407452621"/>
      </top>
      <bottom/>
      <diagonal/>
    </border>
    <border>
      <left style="slantDashDot">
        <color theme="6"/>
      </left>
      <right style="slantDashDot">
        <color theme="6"/>
      </right>
      <top style="slantDashDot">
        <color theme="6"/>
      </top>
      <bottom style="slantDashDot">
        <color theme="6"/>
      </bottom>
      <diagonal/>
    </border>
    <border>
      <left style="slantDashDot">
        <color rgb="FFC00000"/>
      </left>
      <right style="slantDashDot">
        <color rgb="FFC00000"/>
      </right>
      <top style="slantDashDot">
        <color rgb="FFC00000"/>
      </top>
      <bottom/>
      <diagonal/>
    </border>
    <border>
      <left style="mediumDashed">
        <color theme="8"/>
      </left>
      <right style="mediumDashed">
        <color theme="8"/>
      </right>
      <top/>
      <bottom style="mediumDashed">
        <color theme="8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slantDashDot">
        <color theme="1"/>
      </bottom>
      <diagonal/>
    </border>
    <border>
      <left style="slantDashDot">
        <color theme="6"/>
      </left>
      <right style="slantDashDot">
        <color theme="6"/>
      </right>
      <top style="slantDashDot">
        <color theme="6"/>
      </top>
      <bottom/>
      <diagonal/>
    </border>
    <border>
      <left style="slantDashDot">
        <color theme="6"/>
      </left>
      <right style="slantDashDot">
        <color theme="6"/>
      </right>
      <top/>
      <bottom style="slantDashDot">
        <color theme="6"/>
      </bottom>
      <diagonal/>
    </border>
    <border>
      <left style="mediumDashed">
        <color theme="7" tint="-0.499984740745262"/>
      </left>
      <right style="mediumDashed">
        <color theme="7" tint="-0.499984740745262"/>
      </right>
      <top style="mediumDashed">
        <color theme="7" tint="-0.499984740745262"/>
      </top>
      <bottom style="mediumDashed">
        <color theme="7" tint="-0.499984740745262"/>
      </bottom>
      <diagonal/>
    </border>
    <border>
      <left style="slantDashDot">
        <color theme="1"/>
      </left>
      <right style="slantDashDot">
        <color theme="1"/>
      </right>
      <top/>
      <bottom style="slantDashDot">
        <color theme="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Dashed">
        <color theme="7" tint="-0.499984740745262"/>
      </left>
      <right style="mediumDashed">
        <color theme="7" tint="-0.499984740745262"/>
      </right>
      <top/>
      <bottom style="mediumDashed">
        <color theme="7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mediumDashed">
        <color theme="7" tint="-0.249977111117893"/>
      </left>
      <right/>
      <top/>
      <bottom/>
      <diagonal/>
    </border>
    <border>
      <left style="mediumDashed">
        <color theme="7" tint="-0.249977111117893"/>
      </left>
      <right style="slantDashDot">
        <color theme="1"/>
      </right>
      <top style="mediumDashed">
        <color theme="7" tint="-0.249977111117893"/>
      </top>
      <bottom style="mediumDashed">
        <color theme="7" tint="-0.249977111117893"/>
      </bottom>
      <diagonal/>
    </border>
    <border>
      <left style="slantDashDot">
        <color theme="1"/>
      </left>
      <right style="mediumDashed">
        <color theme="7" tint="-0.499984740745262"/>
      </right>
      <top style="mediumDashed">
        <color theme="7" tint="-0.499984740745262"/>
      </top>
      <bottom style="mediumDashed">
        <color theme="7" tint="-0.499984740745262"/>
      </bottom>
      <diagonal/>
    </border>
    <border>
      <left style="thick">
        <color theme="9" tint="-0.499984740745262"/>
      </left>
      <right style="slantDashDot">
        <color theme="1"/>
      </right>
      <top style="thick">
        <color theme="9" tint="-0.499984740745262"/>
      </top>
      <bottom style="mediumDashed">
        <color theme="7" tint="-0.249977111117893"/>
      </bottom>
      <diagonal/>
    </border>
    <border>
      <left style="thick">
        <color theme="9" tint="-0.499984740745262"/>
      </left>
      <right style="slantDashDot">
        <color theme="1"/>
      </right>
      <top style="thick">
        <color theme="9" tint="-0.499984740745262"/>
      </top>
      <bottom style="thick">
        <color theme="9" tint="-0.499984740745262"/>
      </bottom>
      <diagonal/>
    </border>
    <border>
      <left style="slantDashDot">
        <color rgb="FFFFC000"/>
      </left>
      <right style="slantDashDot">
        <color rgb="FFFFC000"/>
      </right>
      <top style="slantDashDot">
        <color rgb="FFFFC000"/>
      </top>
      <bottom style="slantDashDot">
        <color rgb="FFFFC000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/>
      <diagonal/>
    </border>
    <border>
      <left style="slantDashDot">
        <color rgb="FF00B050"/>
      </left>
      <right style="slantDashDot">
        <color rgb="FF00B050"/>
      </right>
      <top style="slantDashDot">
        <color rgb="FF00B050"/>
      </top>
      <bottom style="slantDashDot">
        <color rgb="FF00B05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7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14" fontId="4" fillId="3" borderId="12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14" fontId="4" fillId="3" borderId="14" xfId="0" applyNumberFormat="1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14" fontId="4" fillId="3" borderId="13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14" fontId="4" fillId="3" borderId="15" xfId="0" applyNumberFormat="1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14" fontId="4" fillId="3" borderId="20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14" fontId="4" fillId="3" borderId="19" xfId="0" applyNumberFormat="1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 wrapText="1"/>
    </xf>
    <xf numFmtId="14" fontId="4" fillId="3" borderId="22" xfId="0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14" fontId="4" fillId="3" borderId="21" xfId="0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14" fontId="4" fillId="3" borderId="24" xfId="0" applyNumberFormat="1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14" fontId="4" fillId="3" borderId="23" xfId="0" applyNumberFormat="1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 wrapText="1"/>
    </xf>
    <xf numFmtId="14" fontId="4" fillId="3" borderId="26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14" fontId="4" fillId="3" borderId="25" xfId="0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14" fontId="4" fillId="3" borderId="29" xfId="0" applyNumberFormat="1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14" fontId="4" fillId="3" borderId="28" xfId="0" applyNumberFormat="1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14" fontId="4" fillId="4" borderId="28" xfId="0" applyNumberFormat="1" applyFont="1" applyFill="1" applyBorder="1" applyAlignment="1">
      <alignment horizontal="center" vertical="center" wrapText="1"/>
    </xf>
    <xf numFmtId="0" fontId="4" fillId="4" borderId="28" xfId="0" applyNumberFormat="1" applyFont="1" applyFill="1" applyBorder="1" applyAlignment="1" applyProtection="1">
      <alignment horizontal="center" vertical="center" wrapText="1"/>
    </xf>
    <xf numFmtId="0" fontId="4" fillId="4" borderId="28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 wrapText="1"/>
    </xf>
    <xf numFmtId="14" fontId="4" fillId="4" borderId="35" xfId="0" applyNumberFormat="1" applyFont="1" applyFill="1" applyBorder="1" applyAlignment="1">
      <alignment horizontal="center" vertical="center" wrapText="1"/>
    </xf>
    <xf numFmtId="0" fontId="4" fillId="4" borderId="35" xfId="0" applyNumberFormat="1" applyFont="1" applyFill="1" applyBorder="1" applyAlignment="1" applyProtection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14" fontId="4" fillId="4" borderId="33" xfId="0" applyNumberFormat="1" applyFont="1" applyFill="1" applyBorder="1" applyAlignment="1">
      <alignment horizontal="center" vertical="center" wrapText="1"/>
    </xf>
    <xf numFmtId="0" fontId="4" fillId="4" borderId="33" xfId="0" applyNumberFormat="1" applyFont="1" applyFill="1" applyBorder="1" applyAlignment="1" applyProtection="1">
      <alignment horizontal="center" vertical="center" wrapText="1"/>
    </xf>
    <xf numFmtId="0" fontId="0" fillId="4" borderId="33" xfId="0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14" fontId="4" fillId="4" borderId="34" xfId="0" applyNumberFormat="1" applyFont="1" applyFill="1" applyBorder="1" applyAlignment="1">
      <alignment horizontal="center" vertical="center" wrapText="1"/>
    </xf>
    <xf numFmtId="0" fontId="4" fillId="4" borderId="34" xfId="0" applyNumberFormat="1" applyFont="1" applyFill="1" applyBorder="1" applyAlignment="1" applyProtection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14" fontId="4" fillId="4" borderId="31" xfId="0" applyNumberFormat="1" applyFont="1" applyFill="1" applyBorder="1" applyAlignment="1">
      <alignment horizontal="center" vertical="center" wrapText="1"/>
    </xf>
    <xf numFmtId="0" fontId="4" fillId="4" borderId="31" xfId="0" applyNumberFormat="1" applyFont="1" applyFill="1" applyBorder="1" applyAlignment="1" applyProtection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14" fontId="4" fillId="4" borderId="32" xfId="0" applyNumberFormat="1" applyFont="1" applyFill="1" applyBorder="1" applyAlignment="1">
      <alignment horizontal="center" vertical="center" wrapText="1"/>
    </xf>
    <xf numFmtId="0" fontId="4" fillId="4" borderId="32" xfId="0" applyNumberFormat="1" applyFont="1" applyFill="1" applyBorder="1" applyAlignment="1" applyProtection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14" fontId="4" fillId="4" borderId="30" xfId="0" applyNumberFormat="1" applyFont="1" applyFill="1" applyBorder="1" applyAlignment="1">
      <alignment horizontal="center" vertical="center" wrapText="1"/>
    </xf>
    <xf numFmtId="0" fontId="4" fillId="4" borderId="30" xfId="0" applyNumberFormat="1" applyFont="1" applyFill="1" applyBorder="1" applyAlignment="1" applyProtection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14" fontId="4" fillId="4" borderId="25" xfId="0" applyNumberFormat="1" applyFont="1" applyFill="1" applyBorder="1" applyAlignment="1">
      <alignment horizontal="center" vertical="center" wrapText="1"/>
    </xf>
    <xf numFmtId="0" fontId="4" fillId="4" borderId="25" xfId="0" applyNumberFormat="1" applyFont="1" applyFill="1" applyBorder="1" applyAlignment="1" applyProtection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14" fontId="4" fillId="4" borderId="27" xfId="0" applyNumberFormat="1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 applyProtection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14" fontId="4" fillId="4" borderId="15" xfId="0" applyNumberFormat="1" applyFont="1" applyFill="1" applyBorder="1" applyAlignment="1">
      <alignment horizontal="center" vertical="center" wrapText="1"/>
    </xf>
    <xf numFmtId="0" fontId="4" fillId="4" borderId="15" xfId="0" applyNumberFormat="1" applyFont="1" applyFill="1" applyBorder="1" applyAlignment="1" applyProtection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0" fontId="4" fillId="4" borderId="18" xfId="0" applyNumberFormat="1" applyFont="1" applyFill="1" applyBorder="1" applyAlignment="1" applyProtection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14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NumberFormat="1" applyFont="1" applyFill="1" applyBorder="1" applyAlignment="1" applyProtection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14" fontId="4" fillId="4" borderId="20" xfId="0" applyNumberFormat="1" applyFont="1" applyFill="1" applyBorder="1" applyAlignment="1">
      <alignment horizontal="center" vertical="center" wrapText="1"/>
    </xf>
    <xf numFmtId="0" fontId="4" fillId="4" borderId="20" xfId="0" applyNumberFormat="1" applyFont="1" applyFill="1" applyBorder="1" applyAlignment="1" applyProtection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14" fontId="4" fillId="4" borderId="19" xfId="0" applyNumberFormat="1" applyFont="1" applyFill="1" applyBorder="1" applyAlignment="1">
      <alignment horizontal="center" vertical="center" wrapText="1"/>
    </xf>
    <xf numFmtId="0" fontId="4" fillId="4" borderId="19" xfId="0" applyNumberFormat="1" applyFont="1" applyFill="1" applyBorder="1" applyAlignment="1" applyProtection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14" fontId="4" fillId="4" borderId="22" xfId="0" applyNumberFormat="1" applyFont="1" applyFill="1" applyBorder="1" applyAlignment="1">
      <alignment horizontal="center" vertical="center" wrapText="1"/>
    </xf>
    <xf numFmtId="0" fontId="4" fillId="4" borderId="22" xfId="0" applyNumberFormat="1" applyFont="1" applyFill="1" applyBorder="1" applyAlignment="1" applyProtection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14" fontId="4" fillId="4" borderId="21" xfId="0" applyNumberFormat="1" applyFont="1" applyFill="1" applyBorder="1" applyAlignment="1">
      <alignment horizontal="center" vertical="center" wrapText="1"/>
    </xf>
    <xf numFmtId="0" fontId="4" fillId="4" borderId="21" xfId="0" applyNumberFormat="1" applyFont="1" applyFill="1" applyBorder="1" applyAlignment="1" applyProtection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14" fontId="4" fillId="4" borderId="24" xfId="0" applyNumberFormat="1" applyFont="1" applyFill="1" applyBorder="1" applyAlignment="1">
      <alignment horizontal="center" vertical="center" wrapText="1"/>
    </xf>
    <xf numFmtId="0" fontId="4" fillId="4" borderId="24" xfId="0" applyNumberFormat="1" applyFont="1" applyFill="1" applyBorder="1" applyAlignment="1" applyProtection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14" fontId="4" fillId="4" borderId="23" xfId="0" applyNumberFormat="1" applyFont="1" applyFill="1" applyBorder="1" applyAlignment="1">
      <alignment horizontal="center" vertical="center" wrapText="1"/>
    </xf>
    <xf numFmtId="0" fontId="4" fillId="4" borderId="23" xfId="0" applyNumberFormat="1" applyFont="1" applyFill="1" applyBorder="1" applyAlignment="1" applyProtection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 wrapText="1"/>
    </xf>
    <xf numFmtId="14" fontId="4" fillId="4" borderId="26" xfId="0" applyNumberFormat="1" applyFont="1" applyFill="1" applyBorder="1" applyAlignment="1">
      <alignment horizontal="center" vertical="center" wrapText="1"/>
    </xf>
    <xf numFmtId="0" fontId="4" fillId="4" borderId="26" xfId="0" applyNumberFormat="1" applyFont="1" applyFill="1" applyBorder="1" applyAlignment="1" applyProtection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14" fontId="4" fillId="4" borderId="29" xfId="0" applyNumberFormat="1" applyFont="1" applyFill="1" applyBorder="1" applyAlignment="1">
      <alignment horizontal="center" vertical="center" wrapText="1"/>
    </xf>
    <xf numFmtId="0" fontId="4" fillId="4" borderId="29" xfId="0" applyNumberFormat="1" applyFont="1" applyFill="1" applyBorder="1" applyAlignment="1" applyProtection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/>
    <xf numFmtId="0" fontId="0" fillId="3" borderId="40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0" xfId="0" applyFill="1"/>
    <xf numFmtId="0" fontId="9" fillId="2" borderId="0" xfId="0" applyFont="1" applyFill="1"/>
    <xf numFmtId="14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/>
    <xf numFmtId="0" fontId="12" fillId="2" borderId="0" xfId="0" applyFont="1" applyFill="1"/>
    <xf numFmtId="0" fontId="0" fillId="3" borderId="42" xfId="0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/>
    </xf>
    <xf numFmtId="0" fontId="13" fillId="2" borderId="0" xfId="0" applyFont="1" applyFill="1"/>
    <xf numFmtId="0" fontId="0" fillId="4" borderId="42" xfId="0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Jan!$H$5:$H$7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Jan!$I$5:$I$7</c:f>
              <c:numCache>
                <c:formatCode>General</c:formatCode>
                <c:ptCount val="3"/>
                <c:pt idx="0">
                  <c:v>4900</c:v>
                </c:pt>
                <c:pt idx="1">
                  <c:v>1400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4BF7-AB48-9CEFA86C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May!$J$5:$J$8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May!$K$5:$K$8</c:f>
              <c:numCache>
                <c:formatCode>General</c:formatCode>
                <c:ptCount val="4"/>
                <c:pt idx="0">
                  <c:v>3200</c:v>
                </c:pt>
                <c:pt idx="1">
                  <c:v>2000</c:v>
                </c:pt>
                <c:pt idx="2">
                  <c:v>4300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DBA-A4FC-1CD0FDF5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June!$H$5:$H$7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June!$I$5:$I$7</c:f>
              <c:numCache>
                <c:formatCode>General</c:formatCode>
                <c:ptCount val="3"/>
                <c:pt idx="0">
                  <c:v>5050</c:v>
                </c:pt>
                <c:pt idx="1">
                  <c:v>2100</c:v>
                </c:pt>
                <c:pt idx="2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6-4F87-9593-22B7C592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June!$J$5:$J$8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June!$K$5:$K$8</c:f>
              <c:numCache>
                <c:formatCode>General</c:formatCode>
                <c:ptCount val="4"/>
                <c:pt idx="0">
                  <c:v>2600</c:v>
                </c:pt>
                <c:pt idx="1">
                  <c:v>3300</c:v>
                </c:pt>
                <c:pt idx="2">
                  <c:v>3550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B9A-8FC2-44C212DA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July!$H$5:$H$7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July!$I$5:$I$7</c:f>
              <c:numCache>
                <c:formatCode>General</c:formatCode>
                <c:ptCount val="3"/>
                <c:pt idx="0">
                  <c:v>5300</c:v>
                </c:pt>
                <c:pt idx="1">
                  <c:v>2050</c:v>
                </c:pt>
                <c:pt idx="2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1B8-96BE-F006F5F7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July!$J$5:$J$8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July!$K$5:$K$8</c:f>
              <c:numCache>
                <c:formatCode>General</c:formatCode>
                <c:ptCount val="4"/>
                <c:pt idx="0">
                  <c:v>2700</c:v>
                </c:pt>
                <c:pt idx="1">
                  <c:v>3500</c:v>
                </c:pt>
                <c:pt idx="2">
                  <c:v>3450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42D8-8DB8-E30FE15E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Aug!$H$5:$H$7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Aug!$I$5:$I$7</c:f>
              <c:numCache>
                <c:formatCode>General</c:formatCode>
                <c:ptCount val="3"/>
                <c:pt idx="0">
                  <c:v>5400</c:v>
                </c:pt>
                <c:pt idx="1">
                  <c:v>2200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2-4BD3-B9B0-0478ABA1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Aug!$J$5:$J$8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Aug!$K$5:$K$8</c:f>
              <c:numCache>
                <c:formatCode>General</c:formatCode>
                <c:ptCount val="4"/>
                <c:pt idx="0">
                  <c:v>2850</c:v>
                </c:pt>
                <c:pt idx="1">
                  <c:v>3600</c:v>
                </c:pt>
                <c:pt idx="2">
                  <c:v>3700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43FC-9CDE-57F323C1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Sep!$H$5:$H$7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Sep!$I$5:$I$7</c:f>
              <c:numCache>
                <c:formatCode>General</c:formatCode>
                <c:ptCount val="3"/>
                <c:pt idx="0">
                  <c:v>5550</c:v>
                </c:pt>
                <c:pt idx="1">
                  <c:v>2150</c:v>
                </c:pt>
                <c:pt idx="2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4807-B96C-1817D289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Sep!$J$5:$J$8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Sep!$K$5:$K$8</c:f>
              <c:numCache>
                <c:formatCode>General</c:formatCode>
                <c:ptCount val="4"/>
                <c:pt idx="0">
                  <c:v>2850</c:v>
                </c:pt>
                <c:pt idx="1">
                  <c:v>3700</c:v>
                </c:pt>
                <c:pt idx="2">
                  <c:v>3550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9-439E-93E9-A6A195FA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Oct!$H$5:$H$7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Oct!$I$5:$I$7</c:f>
              <c:numCache>
                <c:formatCode>General</c:formatCode>
                <c:ptCount val="3"/>
                <c:pt idx="0">
                  <c:v>5550</c:v>
                </c:pt>
                <c:pt idx="1">
                  <c:v>2300</c:v>
                </c:pt>
                <c:pt idx="2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7-49CA-960F-5889959B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Jan!$J$5:$J$8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Jan!$K$5:$K$8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3500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2-41AE-A9C2-15F71CF1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Oct!$J$5:$J$8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Oct!$K$5:$K$8</c:f>
              <c:numCache>
                <c:formatCode>General</c:formatCode>
                <c:ptCount val="4"/>
                <c:pt idx="0">
                  <c:v>2950</c:v>
                </c:pt>
                <c:pt idx="1">
                  <c:v>3800</c:v>
                </c:pt>
                <c:pt idx="2">
                  <c:v>3900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FE7-889D-FC1C64AA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Nov!$H$5:$H$7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Nov!$I$5:$I$7</c:f>
              <c:numCache>
                <c:formatCode>General</c:formatCode>
                <c:ptCount val="3"/>
                <c:pt idx="0">
                  <c:v>5350</c:v>
                </c:pt>
                <c:pt idx="1">
                  <c:v>2150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7-4901-8AC4-4B39C636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Nov!$J$5:$J$8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Nov!$K$5:$K$8</c:f>
              <c:numCache>
                <c:formatCode>General</c:formatCode>
                <c:ptCount val="4"/>
                <c:pt idx="0">
                  <c:v>2700</c:v>
                </c:pt>
                <c:pt idx="1">
                  <c:v>3550</c:v>
                </c:pt>
                <c:pt idx="2">
                  <c:v>3550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2-4ECF-ACC8-75D1D581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Dec!$H$5:$H$7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Dec!$I$5:$I$7</c:f>
              <c:numCache>
                <c:formatCode>General</c:formatCode>
                <c:ptCount val="3"/>
                <c:pt idx="0">
                  <c:v>5500</c:v>
                </c:pt>
                <c:pt idx="1">
                  <c:v>2200</c:v>
                </c:pt>
                <c:pt idx="2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DD5-9249-68237DBE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Dec!$J$5:$J$8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Dec!$K$5:$K$8</c:f>
              <c:numCache>
                <c:formatCode>General</c:formatCode>
                <c:ptCount val="4"/>
                <c:pt idx="0">
                  <c:v>2850</c:v>
                </c:pt>
                <c:pt idx="1">
                  <c:v>3850</c:v>
                </c:pt>
                <c:pt idx="2">
                  <c:v>3700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6-4154-B5BB-DDFB25E9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sale Category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'Annual sales'!$F$125:$F$127</c:f>
              <c:strCache>
                <c:ptCount val="3"/>
                <c:pt idx="0">
                  <c:v>Yearly total of Electronics</c:v>
                </c:pt>
                <c:pt idx="1">
                  <c:v>Yearly total of Clothing</c:v>
                </c:pt>
                <c:pt idx="2">
                  <c:v>Yearly total of Furniture</c:v>
                </c:pt>
              </c:strCache>
            </c:strRef>
          </c:cat>
          <c:val>
            <c:numRef>
              <c:f>'Annual sales'!$G$125:$G$127</c:f>
              <c:numCache>
                <c:formatCode>General</c:formatCode>
                <c:ptCount val="3"/>
                <c:pt idx="0">
                  <c:v>57500</c:v>
                </c:pt>
                <c:pt idx="1">
                  <c:v>28950</c:v>
                </c:pt>
                <c:pt idx="2">
                  <c:v>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5-4ABA-9C7C-D9FA35B0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421616"/>
        <c:axId val="1056427856"/>
        <c:axId val="0"/>
      </c:bar3DChart>
      <c:catAx>
        <c:axId val="10564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7856"/>
        <c:crosses val="autoZero"/>
        <c:auto val="1"/>
        <c:lblAlgn val="ctr"/>
        <c:lblOffset val="100"/>
        <c:noMultiLvlLbl val="0"/>
      </c:catAx>
      <c:valAx>
        <c:axId val="10564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Sales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sales'!$P$125:$P$128</c:f>
              <c:strCache>
                <c:ptCount val="4"/>
                <c:pt idx="0">
                  <c:v>Yearly total from East</c:v>
                </c:pt>
                <c:pt idx="1">
                  <c:v>Yearly total from West</c:v>
                </c:pt>
                <c:pt idx="2">
                  <c:v>Yearly total from North</c:v>
                </c:pt>
                <c:pt idx="3">
                  <c:v>Yearly total from SOUTH</c:v>
                </c:pt>
              </c:strCache>
            </c:strRef>
          </c:cat>
          <c:val>
            <c:numRef>
              <c:f>'Annual sales'!$Q$125:$Q$128</c:f>
              <c:numCache>
                <c:formatCode>General</c:formatCode>
                <c:ptCount val="4"/>
                <c:pt idx="0">
                  <c:v>21050</c:v>
                </c:pt>
                <c:pt idx="1">
                  <c:v>41800</c:v>
                </c:pt>
                <c:pt idx="2">
                  <c:v>35100</c:v>
                </c:pt>
                <c:pt idx="3">
                  <c:v>42300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0-483A-A45F-B5CA580E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278816"/>
        <c:axId val="1276274496"/>
      </c:barChart>
      <c:catAx>
        <c:axId val="12762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4496"/>
        <c:crosses val="autoZero"/>
        <c:auto val="1"/>
        <c:lblAlgn val="ctr"/>
        <c:lblOffset val="100"/>
        <c:noMultiLvlLbl val="0"/>
      </c:catAx>
      <c:valAx>
        <c:axId val="1276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(5)'!$I$4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'Feb (5)'!$H$5:$H$7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'Feb (5)'!$I$5:$I$7</c:f>
              <c:numCache>
                <c:formatCode>General</c:formatCode>
                <c:ptCount val="3"/>
                <c:pt idx="0">
                  <c:v>4900</c:v>
                </c:pt>
                <c:pt idx="1">
                  <c:v>1400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C-41DB-A8F2-E25F492A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 (5)'!$K$4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'Feb (5)'!$J$5:$J$8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'Feb (5)'!$K$5:$K$8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3500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4-4ABF-ADB7-CADEF9F7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Feb!$H$5:$H$7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Feb!$I$5:$I$7</c:f>
              <c:numCache>
                <c:formatCode>General</c:formatCode>
                <c:ptCount val="3"/>
                <c:pt idx="0">
                  <c:v>2700</c:v>
                </c:pt>
                <c:pt idx="1">
                  <c:v>3400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593-959F-5610B71B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Feb!$J$5:$J$8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Feb!$K$5:$K$8</c:f>
              <c:numCache>
                <c:formatCode>General</c:formatCode>
                <c:ptCount val="4"/>
                <c:pt idx="0">
                  <c:v>3100</c:v>
                </c:pt>
                <c:pt idx="1">
                  <c:v>4100</c:v>
                </c:pt>
                <c:pt idx="2">
                  <c:v>1800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4-4779-AE8D-4AE39C75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Mar!$H$5:$H$7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Mar!$I$5:$I$7</c:f>
              <c:numCache>
                <c:formatCode>General</c:formatCode>
                <c:ptCount val="3"/>
                <c:pt idx="0">
                  <c:v>2800</c:v>
                </c:pt>
                <c:pt idx="1">
                  <c:v>3800</c:v>
                </c:pt>
                <c:pt idx="2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E-4906-88ED-1879F332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Mar!$J$5:$J$8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Mar!$K$5:$K$8</c:f>
              <c:numCache>
                <c:formatCode>General</c:formatCode>
                <c:ptCount val="4"/>
                <c:pt idx="0">
                  <c:v>3500</c:v>
                </c:pt>
                <c:pt idx="1">
                  <c:v>4300</c:v>
                </c:pt>
                <c:pt idx="2">
                  <c:v>2300</c:v>
                </c:pt>
                <c:pt idx="3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B61-B243-73EAB3DF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April!$H$5:$H$7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April!$I$5:$I$7</c:f>
              <c:numCache>
                <c:formatCode>General</c:formatCode>
                <c:ptCount val="3"/>
                <c:pt idx="0">
                  <c:v>4900</c:v>
                </c:pt>
                <c:pt idx="1">
                  <c:v>1400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5-464F-960C-34A71AFF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April!$K$4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April!$J$5:$J$8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April!$K$5:$K$8</c:f>
              <c:numCache>
                <c:formatCode>General</c:formatCode>
                <c:ptCount val="4"/>
                <c:pt idx="0">
                  <c:v>2800</c:v>
                </c:pt>
                <c:pt idx="1">
                  <c:v>2100</c:v>
                </c:pt>
                <c:pt idx="2">
                  <c:v>3500</c:v>
                </c:pt>
                <c:pt idx="3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C25-BAC4-33834AE9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79350192"/>
        <c:axId val="2079347792"/>
      </c:barChart>
      <c:catAx>
        <c:axId val="207935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792"/>
        <c:crosses val="autoZero"/>
        <c:auto val="1"/>
        <c:lblAlgn val="ctr"/>
        <c:lblOffset val="100"/>
        <c:noMultiLvlLbl val="0"/>
      </c:catAx>
      <c:valAx>
        <c:axId val="207934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Product category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May!$I$4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May!$H$5:$H$7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Furniture</c:v>
                </c:pt>
              </c:strCache>
            </c:strRef>
          </c:cat>
          <c:val>
            <c:numRef>
              <c:f>May!$I$5:$I$7</c:f>
              <c:numCache>
                <c:formatCode>General</c:formatCode>
                <c:ptCount val="3"/>
                <c:pt idx="0">
                  <c:v>4800</c:v>
                </c:pt>
                <c:pt idx="1">
                  <c:v>2100</c:v>
                </c:pt>
                <c:pt idx="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3-49B8-A756-32DBE3C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88835888"/>
        <c:axId val="1888833008"/>
      </c:barChart>
      <c:catAx>
        <c:axId val="1888835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3008"/>
        <c:crosses val="autoZero"/>
        <c:auto val="1"/>
        <c:lblAlgn val="ctr"/>
        <c:lblOffset val="100"/>
        <c:noMultiLvlLbl val="0"/>
      </c:catAx>
      <c:valAx>
        <c:axId val="188883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Yearly Sales Month wise</cx:v>
        </cx:txData>
      </cx:tx>
      <cx:spPr>
        <a:gradFill rotWithShape="1">
          <a:gsLst>
            <a:gs pos="0">
              <a:schemeClr val="dk1">
                <a:lumMod val="110000"/>
                <a:satMod val="105000"/>
                <a:tint val="67000"/>
              </a:schemeClr>
            </a:gs>
            <a:gs pos="50000">
              <a:schemeClr val="dk1">
                <a:lumMod val="105000"/>
                <a:satMod val="103000"/>
                <a:tint val="73000"/>
              </a:schemeClr>
            </a:gs>
            <a:gs pos="100000">
              <a:schemeClr val="dk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x:spPr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>
              <a:solidFill>
                <a:schemeClr val="dk1"/>
              </a:solidFill>
              <a:latin typeface="+mn-lt"/>
              <a:ea typeface="+mn-ea"/>
              <a:cs typeface="+mn-cs"/>
            </a:rPr>
            <a:t>Yearly Sales Month wise</a:t>
          </a:r>
        </a:p>
      </cx:txPr>
    </cx:title>
    <cx:plotArea>
      <cx:plotAreaRegion>
        <cx:series layoutId="waterfall" uniqueId="{F1712F2C-18DE-4498-8700-9073F0F23697}"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microsoft.com/office/2014/relationships/chartEx" Target="../charts/chartEx1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23812</xdr:rowOff>
    </xdr:from>
    <xdr:to>
      <xdr:col>6</xdr:col>
      <xdr:colOff>466725</xdr:colOff>
      <xdr:row>144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7525E-F77B-93E0-CCD4-BE0DBEAA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130</xdr:row>
      <xdr:rowOff>14287</xdr:rowOff>
    </xdr:from>
    <xdr:to>
      <xdr:col>14</xdr:col>
      <xdr:colOff>228600</xdr:colOff>
      <xdr:row>144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213F99B-F2F1-8CF3-7318-2C4D69707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45667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266700</xdr:colOff>
      <xdr:row>130</xdr:row>
      <xdr:rowOff>23812</xdr:rowOff>
    </xdr:from>
    <xdr:to>
      <xdr:col>22</xdr:col>
      <xdr:colOff>38100</xdr:colOff>
      <xdr:row>144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EB50A-E983-3D1C-5491-93CFEC37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4763</xdr:rowOff>
    </xdr:from>
    <xdr:to>
      <xdr:col>10</xdr:col>
      <xdr:colOff>514349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10</xdr:col>
      <xdr:colOff>514349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101</v>
      </c>
      <c r="B5" s="5">
        <v>44986</v>
      </c>
      <c r="C5" s="4" t="s">
        <v>10</v>
      </c>
      <c r="D5" s="4">
        <v>1200</v>
      </c>
      <c r="E5" s="4" t="s">
        <v>11</v>
      </c>
      <c r="G5" s="12">
        <f>SUM(D5:D14)</f>
        <v>9500</v>
      </c>
      <c r="H5" s="4" t="s">
        <v>10</v>
      </c>
      <c r="I5" s="6">
        <f>SUM(D5,D8,D11,D14)</f>
        <v>4900</v>
      </c>
      <c r="J5" s="4" t="s">
        <v>11</v>
      </c>
      <c r="K5" s="7">
        <f>SUMIFS(D5:D14,E5:E14,E5)</f>
        <v>2800</v>
      </c>
    </row>
    <row r="6" spans="1:11">
      <c r="A6" s="4">
        <v>102</v>
      </c>
      <c r="B6" s="5">
        <v>45047</v>
      </c>
      <c r="C6" s="4" t="s">
        <v>12</v>
      </c>
      <c r="D6" s="4">
        <v>500</v>
      </c>
      <c r="E6" s="4" t="s">
        <v>13</v>
      </c>
      <c r="G6" s="12"/>
      <c r="H6" s="4" t="s">
        <v>12</v>
      </c>
      <c r="I6" s="6">
        <f>SUM(D6,D9,D12)</f>
        <v>1400</v>
      </c>
      <c r="J6" s="4" t="s">
        <v>13</v>
      </c>
      <c r="K6" s="7">
        <f>SUMIFS(D5:D14,E5:E14,E6)</f>
        <v>2100</v>
      </c>
    </row>
    <row r="7" spans="1:11" ht="27">
      <c r="A7" s="4">
        <v>103</v>
      </c>
      <c r="B7" s="5">
        <v>45108</v>
      </c>
      <c r="C7" s="4" t="s">
        <v>14</v>
      </c>
      <c r="D7" s="4">
        <v>1500</v>
      </c>
      <c r="E7" s="4" t="s">
        <v>15</v>
      </c>
      <c r="F7" s="2"/>
      <c r="G7" s="12"/>
      <c r="H7" s="4" t="s">
        <v>14</v>
      </c>
      <c r="I7" s="6">
        <f>SUM(D7,D10,D13)</f>
        <v>3200</v>
      </c>
      <c r="J7" s="4" t="s">
        <v>15</v>
      </c>
      <c r="K7" s="7">
        <f>SUMIFS(D5:D14,E5:E14,E7)</f>
        <v>3500</v>
      </c>
    </row>
    <row r="8" spans="1:11" ht="27">
      <c r="A8" s="4">
        <v>104</v>
      </c>
      <c r="B8" s="5">
        <v>45200</v>
      </c>
      <c r="C8" s="4" t="s">
        <v>10</v>
      </c>
      <c r="D8" s="4">
        <v>800</v>
      </c>
      <c r="E8" s="4" t="s">
        <v>16</v>
      </c>
      <c r="F8" s="2"/>
      <c r="G8" s="12"/>
      <c r="H8" s="6"/>
      <c r="I8" s="6"/>
      <c r="J8" s="4" t="s">
        <v>16</v>
      </c>
      <c r="K8" s="7">
        <f>SUMIFS(D5:D14,E5:E14,E8)</f>
        <v>1100</v>
      </c>
    </row>
    <row r="9" spans="1:11">
      <c r="A9" s="4">
        <v>105</v>
      </c>
      <c r="B9" s="5">
        <v>45261</v>
      </c>
      <c r="C9" s="4" t="s">
        <v>12</v>
      </c>
      <c r="D9" s="4">
        <v>600</v>
      </c>
      <c r="E9" s="4" t="s">
        <v>11</v>
      </c>
      <c r="F9" s="2"/>
      <c r="G9" s="12"/>
      <c r="H9" s="6"/>
      <c r="I9" s="6"/>
      <c r="J9" s="7"/>
      <c r="K9" s="7"/>
    </row>
    <row r="10" spans="1:11" ht="27">
      <c r="A10" s="4">
        <v>106</v>
      </c>
      <c r="B10" s="4" t="s">
        <v>17</v>
      </c>
      <c r="C10" s="4" t="s">
        <v>14</v>
      </c>
      <c r="D10" s="4">
        <v>700</v>
      </c>
      <c r="E10" s="4" t="s">
        <v>13</v>
      </c>
      <c r="F10" s="2"/>
      <c r="G10" s="12"/>
      <c r="H10" s="6"/>
      <c r="I10" s="6"/>
      <c r="J10" s="7"/>
      <c r="K10" s="7"/>
    </row>
    <row r="11" spans="1:11" ht="27">
      <c r="A11" s="4">
        <v>107</v>
      </c>
      <c r="B11" s="4" t="s">
        <v>18</v>
      </c>
      <c r="C11" s="4" t="s">
        <v>10</v>
      </c>
      <c r="D11" s="4">
        <v>2000</v>
      </c>
      <c r="E11" s="4" t="s">
        <v>15</v>
      </c>
      <c r="F11" s="2"/>
      <c r="G11" s="12"/>
      <c r="H11" s="6"/>
      <c r="I11" s="6"/>
      <c r="J11" s="7"/>
      <c r="K11" s="7"/>
    </row>
    <row r="12" spans="1:11" ht="27">
      <c r="A12" s="4">
        <v>108</v>
      </c>
      <c r="B12" s="4" t="s">
        <v>19</v>
      </c>
      <c r="C12" s="4" t="s">
        <v>12</v>
      </c>
      <c r="D12" s="4">
        <v>300</v>
      </c>
      <c r="E12" s="4" t="s">
        <v>16</v>
      </c>
      <c r="F12" s="2"/>
      <c r="G12" s="12"/>
      <c r="H12" s="6"/>
      <c r="I12" s="6"/>
      <c r="J12" s="7"/>
      <c r="K12" s="7"/>
    </row>
    <row r="13" spans="1:11" ht="27">
      <c r="A13" s="4">
        <v>109</v>
      </c>
      <c r="B13" s="4" t="s">
        <v>20</v>
      </c>
      <c r="C13" s="4" t="s">
        <v>14</v>
      </c>
      <c r="D13" s="4">
        <v>1000</v>
      </c>
      <c r="E13" s="4" t="s">
        <v>11</v>
      </c>
      <c r="F13" s="2"/>
      <c r="G13" s="12"/>
      <c r="H13" s="6"/>
      <c r="I13" s="6"/>
      <c r="J13" s="7"/>
      <c r="K13" s="7"/>
    </row>
    <row r="14" spans="1:11" ht="27">
      <c r="A14" s="4">
        <v>110</v>
      </c>
      <c r="B14" s="4" t="s">
        <v>21</v>
      </c>
      <c r="C14" s="4" t="s">
        <v>10</v>
      </c>
      <c r="D14" s="4">
        <v>900</v>
      </c>
      <c r="E14" s="4" t="s">
        <v>13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"/>
  <sheetViews>
    <sheetView topLeftCell="A12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191</v>
      </c>
      <c r="B5" s="9">
        <v>45200</v>
      </c>
      <c r="C5" s="4" t="s">
        <v>10</v>
      </c>
      <c r="D5" s="4">
        <v>1450</v>
      </c>
      <c r="E5" s="4" t="s">
        <v>11</v>
      </c>
      <c r="G5" s="12">
        <f>SUM(D5:D14)</f>
        <v>12400</v>
      </c>
      <c r="H5" s="4" t="s">
        <v>10</v>
      </c>
      <c r="I5" s="6">
        <f>SUM(D5,D8,D11,D14)</f>
        <v>5550</v>
      </c>
      <c r="J5" s="4" t="s">
        <v>11</v>
      </c>
      <c r="K5" s="7">
        <f>SUMIFS(D5:D14,E5:E14,E5)</f>
        <v>2950</v>
      </c>
    </row>
    <row r="6" spans="1:11">
      <c r="A6" s="4">
        <v>192</v>
      </c>
      <c r="B6" s="9">
        <v>45203</v>
      </c>
      <c r="C6" s="4" t="s">
        <v>12</v>
      </c>
      <c r="D6" s="4">
        <v>750</v>
      </c>
      <c r="E6" s="4" t="s">
        <v>16</v>
      </c>
      <c r="G6" s="12"/>
      <c r="H6" s="4" t="s">
        <v>12</v>
      </c>
      <c r="I6" s="6">
        <f>SUM(D6,D9,D12)</f>
        <v>2300</v>
      </c>
      <c r="J6" s="4" t="s">
        <v>13</v>
      </c>
      <c r="K6" s="7">
        <f>SUMIFS(D5:D14,E5:E14,E6)</f>
        <v>3800</v>
      </c>
    </row>
    <row r="7" spans="1:11" ht="27">
      <c r="A7" s="4">
        <v>193</v>
      </c>
      <c r="B7" s="9">
        <v>45206</v>
      </c>
      <c r="C7" s="4" t="s">
        <v>14</v>
      </c>
      <c r="D7" s="4">
        <v>1550</v>
      </c>
      <c r="E7" s="4" t="s">
        <v>13</v>
      </c>
      <c r="F7" s="2"/>
      <c r="G7" s="12"/>
      <c r="H7" s="4" t="s">
        <v>14</v>
      </c>
      <c r="I7" s="6">
        <f>SUM(D7,D10,D13)</f>
        <v>4550</v>
      </c>
      <c r="J7" s="4" t="s">
        <v>15</v>
      </c>
      <c r="K7" s="7">
        <f>SUMIFS(D5:D14,E5:E14,E7)</f>
        <v>3900</v>
      </c>
    </row>
    <row r="8" spans="1:11" ht="27">
      <c r="A8" s="4">
        <v>194</v>
      </c>
      <c r="B8" s="9">
        <v>45209</v>
      </c>
      <c r="C8" s="4" t="s">
        <v>10</v>
      </c>
      <c r="D8" s="4">
        <v>900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1750</v>
      </c>
    </row>
    <row r="9" spans="1:11">
      <c r="A9" s="4">
        <v>195</v>
      </c>
      <c r="B9" s="9">
        <v>45212</v>
      </c>
      <c r="C9" s="4" t="s">
        <v>12</v>
      </c>
      <c r="D9" s="4">
        <v>700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196</v>
      </c>
      <c r="B10" s="9">
        <v>45215</v>
      </c>
      <c r="C10" s="4" t="s">
        <v>14</v>
      </c>
      <c r="D10" s="4">
        <v>1350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197</v>
      </c>
      <c r="B11" s="9">
        <v>45218</v>
      </c>
      <c r="C11" s="4" t="s">
        <v>10</v>
      </c>
      <c r="D11" s="4">
        <v>1500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198</v>
      </c>
      <c r="B12" s="9">
        <v>45221</v>
      </c>
      <c r="C12" s="4" t="s">
        <v>12</v>
      </c>
      <c r="D12" s="4">
        <v>850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199</v>
      </c>
      <c r="B13" s="9">
        <v>45224</v>
      </c>
      <c r="C13" s="4" t="s">
        <v>14</v>
      </c>
      <c r="D13" s="4">
        <v>1650</v>
      </c>
      <c r="E13" s="4" t="s">
        <v>13</v>
      </c>
      <c r="F13" s="2"/>
      <c r="G13" s="12"/>
      <c r="H13" s="6"/>
      <c r="I13" s="6"/>
      <c r="J13" s="7"/>
      <c r="K13" s="7"/>
    </row>
    <row r="14" spans="1:11" ht="27">
      <c r="A14" s="4">
        <v>200</v>
      </c>
      <c r="B14" s="9">
        <v>45227</v>
      </c>
      <c r="C14" s="4" t="s">
        <v>10</v>
      </c>
      <c r="D14" s="4">
        <v>1700</v>
      </c>
      <c r="E14" s="4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"/>
  <sheetViews>
    <sheetView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201</v>
      </c>
      <c r="B5" s="9">
        <v>45231</v>
      </c>
      <c r="C5" s="4" t="s">
        <v>10</v>
      </c>
      <c r="D5" s="8">
        <v>1300</v>
      </c>
      <c r="E5" s="8" t="s">
        <v>11</v>
      </c>
      <c r="G5" s="12">
        <f>SUM(D5:D14)</f>
        <v>11600</v>
      </c>
      <c r="H5" s="4" t="s">
        <v>10</v>
      </c>
      <c r="I5" s="6">
        <f>SUM(D5,D8,D11,D14)</f>
        <v>5350</v>
      </c>
      <c r="J5" s="4" t="s">
        <v>11</v>
      </c>
      <c r="K5" s="7">
        <f>SUMIFS(D5:D14,E5:E14,E5)</f>
        <v>2700</v>
      </c>
    </row>
    <row r="6" spans="1:11">
      <c r="A6" s="4">
        <v>202</v>
      </c>
      <c r="B6" s="9">
        <v>45234</v>
      </c>
      <c r="C6" s="4" t="s">
        <v>12</v>
      </c>
      <c r="D6" s="8">
        <v>700</v>
      </c>
      <c r="E6" s="8" t="s">
        <v>16</v>
      </c>
      <c r="G6" s="12"/>
      <c r="H6" s="4" t="s">
        <v>12</v>
      </c>
      <c r="I6" s="6">
        <f>SUM(D6,D9,D12)</f>
        <v>2150</v>
      </c>
      <c r="J6" s="4" t="s">
        <v>13</v>
      </c>
      <c r="K6" s="7">
        <f>SUMIFS(D5:D14,E5:E14,E6)</f>
        <v>3550</v>
      </c>
    </row>
    <row r="7" spans="1:11" ht="27">
      <c r="A7" s="4">
        <v>203</v>
      </c>
      <c r="B7" s="9">
        <v>45237</v>
      </c>
      <c r="C7" s="4" t="s">
        <v>14</v>
      </c>
      <c r="D7" s="8">
        <v>1600</v>
      </c>
      <c r="E7" s="8" t="s">
        <v>13</v>
      </c>
      <c r="F7" s="2"/>
      <c r="G7" s="12"/>
      <c r="H7" s="4" t="s">
        <v>14</v>
      </c>
      <c r="I7" s="6">
        <f>SUM(D7,D10,D13)</f>
        <v>4100</v>
      </c>
      <c r="J7" s="4" t="s">
        <v>15</v>
      </c>
      <c r="K7" s="7">
        <f>SUMIFS(D5:D14,E5:E14,E7)</f>
        <v>3550</v>
      </c>
    </row>
    <row r="8" spans="1:11" ht="27">
      <c r="A8" s="4">
        <v>204</v>
      </c>
      <c r="B8" s="9">
        <v>45240</v>
      </c>
      <c r="C8" s="4" t="s">
        <v>10</v>
      </c>
      <c r="D8" s="8">
        <v>1000</v>
      </c>
      <c r="E8" s="8" t="s">
        <v>15</v>
      </c>
      <c r="F8" s="2"/>
      <c r="G8" s="12"/>
      <c r="H8" s="6"/>
      <c r="I8" s="6"/>
      <c r="J8" s="4" t="s">
        <v>16</v>
      </c>
      <c r="K8" s="7">
        <f>SUMIFS(D5:D14,E5:E14,E8)</f>
        <v>1800</v>
      </c>
    </row>
    <row r="9" spans="1:11">
      <c r="A9" s="4">
        <v>205</v>
      </c>
      <c r="B9" s="9">
        <v>45243</v>
      </c>
      <c r="C9" s="4" t="s">
        <v>12</v>
      </c>
      <c r="D9" s="8">
        <v>650</v>
      </c>
      <c r="E9" s="8" t="s">
        <v>13</v>
      </c>
      <c r="F9" s="2"/>
      <c r="G9" s="12"/>
      <c r="H9" s="6"/>
      <c r="I9" s="6"/>
      <c r="J9" s="7"/>
      <c r="K9" s="7"/>
    </row>
    <row r="10" spans="1:11" ht="27">
      <c r="A10" s="4">
        <v>206</v>
      </c>
      <c r="B10" s="9">
        <v>45246</v>
      </c>
      <c r="C10" s="4" t="s">
        <v>14</v>
      </c>
      <c r="D10" s="8">
        <v>1200</v>
      </c>
      <c r="E10" s="8" t="s">
        <v>16</v>
      </c>
      <c r="F10" s="2"/>
      <c r="G10" s="12"/>
      <c r="H10" s="6"/>
      <c r="I10" s="6"/>
      <c r="J10" s="7"/>
      <c r="K10" s="7"/>
    </row>
    <row r="11" spans="1:11" ht="27">
      <c r="A11" s="4">
        <v>207</v>
      </c>
      <c r="B11" s="9">
        <v>45249</v>
      </c>
      <c r="C11" s="4" t="s">
        <v>10</v>
      </c>
      <c r="D11" s="8">
        <v>1400</v>
      </c>
      <c r="E11" s="8" t="s">
        <v>11</v>
      </c>
      <c r="F11" s="2"/>
      <c r="G11" s="12"/>
      <c r="H11" s="6"/>
      <c r="I11" s="6"/>
      <c r="J11" s="7"/>
      <c r="K11" s="7"/>
    </row>
    <row r="12" spans="1:11">
      <c r="A12" s="4">
        <v>208</v>
      </c>
      <c r="B12" s="9">
        <v>45252</v>
      </c>
      <c r="C12" s="4" t="s">
        <v>12</v>
      </c>
      <c r="D12" s="8">
        <v>800</v>
      </c>
      <c r="E12" s="8" t="s">
        <v>15</v>
      </c>
      <c r="F12" s="2"/>
      <c r="G12" s="12"/>
      <c r="H12" s="6"/>
      <c r="I12" s="6"/>
      <c r="J12" s="7"/>
      <c r="K12" s="7"/>
    </row>
    <row r="13" spans="1:11" ht="27">
      <c r="A13" s="4">
        <v>209</v>
      </c>
      <c r="B13" s="9">
        <v>45255</v>
      </c>
      <c r="C13" s="4" t="s">
        <v>14</v>
      </c>
      <c r="D13" s="8">
        <v>1300</v>
      </c>
      <c r="E13" s="8" t="s">
        <v>13</v>
      </c>
      <c r="F13" s="2"/>
      <c r="G13" s="12"/>
      <c r="H13" s="6"/>
      <c r="I13" s="6"/>
      <c r="J13" s="7"/>
      <c r="K13" s="7"/>
    </row>
    <row r="14" spans="1:11" ht="27">
      <c r="A14" s="4">
        <v>210</v>
      </c>
      <c r="B14" s="9">
        <v>45258</v>
      </c>
      <c r="C14" s="4" t="s">
        <v>10</v>
      </c>
      <c r="D14" s="8">
        <v>1650</v>
      </c>
      <c r="E14" s="8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4"/>
  <sheetViews>
    <sheetView topLeftCell="A4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8">
        <v>211</v>
      </c>
      <c r="B5" s="9">
        <v>45261</v>
      </c>
      <c r="C5" s="4" t="s">
        <v>10</v>
      </c>
      <c r="D5" s="8">
        <v>1400</v>
      </c>
      <c r="E5" s="8" t="s">
        <v>11</v>
      </c>
      <c r="G5" s="12">
        <f>SUM(D5:D14)</f>
        <v>12150</v>
      </c>
      <c r="H5" s="4" t="s">
        <v>10</v>
      </c>
      <c r="I5" s="6">
        <f>SUM(D5,D8,D11,D14)</f>
        <v>5500</v>
      </c>
      <c r="J5" s="4" t="s">
        <v>11</v>
      </c>
      <c r="K5" s="7">
        <f>SUMIFS(D5:D14,E5:E14,E5)</f>
        <v>2850</v>
      </c>
    </row>
    <row r="6" spans="1:11">
      <c r="A6" s="8">
        <v>212</v>
      </c>
      <c r="B6" s="9">
        <v>45264</v>
      </c>
      <c r="C6" s="4" t="s">
        <v>12</v>
      </c>
      <c r="D6" s="8">
        <v>750</v>
      </c>
      <c r="E6" s="8" t="s">
        <v>16</v>
      </c>
      <c r="G6" s="12"/>
      <c r="H6" s="4" t="s">
        <v>12</v>
      </c>
      <c r="I6" s="6">
        <f>SUM(D6,D9,D12)</f>
        <v>2200</v>
      </c>
      <c r="J6" s="4" t="s">
        <v>13</v>
      </c>
      <c r="K6" s="7">
        <f>SUMIFS(D5:D14,E5:E14,E6)</f>
        <v>3850</v>
      </c>
    </row>
    <row r="7" spans="1:11" ht="27">
      <c r="A7" s="8">
        <v>213</v>
      </c>
      <c r="B7" s="9">
        <v>45267</v>
      </c>
      <c r="C7" s="4" t="s">
        <v>14</v>
      </c>
      <c r="D7" s="8">
        <v>1500</v>
      </c>
      <c r="E7" s="8" t="s">
        <v>13</v>
      </c>
      <c r="F7" s="2"/>
      <c r="G7" s="12"/>
      <c r="H7" s="4" t="s">
        <v>14</v>
      </c>
      <c r="I7" s="6">
        <f>SUM(D7,D10,D13)</f>
        <v>4450</v>
      </c>
      <c r="J7" s="4" t="s">
        <v>15</v>
      </c>
      <c r="K7" s="7">
        <f>SUMIFS(D5:D14,E5:E14,E7)</f>
        <v>3700</v>
      </c>
    </row>
    <row r="8" spans="1:11" ht="27">
      <c r="A8" s="8">
        <v>214</v>
      </c>
      <c r="B8" s="9">
        <v>45270</v>
      </c>
      <c r="C8" s="4" t="s">
        <v>10</v>
      </c>
      <c r="D8" s="8">
        <v>900</v>
      </c>
      <c r="E8" s="8" t="s">
        <v>15</v>
      </c>
      <c r="F8" s="2"/>
      <c r="G8" s="12"/>
      <c r="H8" s="6"/>
      <c r="I8" s="6"/>
      <c r="J8" s="4" t="s">
        <v>16</v>
      </c>
      <c r="K8" s="7">
        <f>SUMIFS(D5:D14,E5:E14,E8)</f>
        <v>1750</v>
      </c>
    </row>
    <row r="9" spans="1:11">
      <c r="A9" s="8">
        <v>215</v>
      </c>
      <c r="B9" s="9">
        <v>45273</v>
      </c>
      <c r="C9" s="4" t="s">
        <v>12</v>
      </c>
      <c r="D9" s="8">
        <v>600</v>
      </c>
      <c r="E9" s="8" t="s">
        <v>13</v>
      </c>
      <c r="F9" s="2"/>
      <c r="G9" s="12"/>
      <c r="H9" s="6"/>
      <c r="I9" s="6"/>
      <c r="J9" s="7"/>
      <c r="K9" s="7"/>
    </row>
    <row r="10" spans="1:11" ht="27">
      <c r="A10" s="8">
        <v>216</v>
      </c>
      <c r="B10" s="9">
        <v>45276</v>
      </c>
      <c r="C10" s="4" t="s">
        <v>14</v>
      </c>
      <c r="D10" s="8">
        <v>1350</v>
      </c>
      <c r="E10" s="8" t="s">
        <v>16</v>
      </c>
      <c r="F10" s="2"/>
      <c r="G10" s="12"/>
      <c r="H10" s="6"/>
      <c r="I10" s="6"/>
      <c r="J10" s="7"/>
      <c r="K10" s="7"/>
    </row>
    <row r="11" spans="1:11" ht="27">
      <c r="A11" s="8">
        <v>217</v>
      </c>
      <c r="B11" s="9">
        <v>45279</v>
      </c>
      <c r="C11" s="4" t="s">
        <v>10</v>
      </c>
      <c r="D11" s="8">
        <v>1450</v>
      </c>
      <c r="E11" s="8" t="s">
        <v>11</v>
      </c>
      <c r="F11" s="2"/>
      <c r="G11" s="12"/>
      <c r="H11" s="6"/>
      <c r="I11" s="6"/>
      <c r="J11" s="7"/>
      <c r="K11" s="7"/>
    </row>
    <row r="12" spans="1:11">
      <c r="A12" s="8">
        <v>218</v>
      </c>
      <c r="B12" s="9">
        <v>45282</v>
      </c>
      <c r="C12" s="4" t="s">
        <v>12</v>
      </c>
      <c r="D12" s="8">
        <v>850</v>
      </c>
      <c r="E12" s="8" t="s">
        <v>15</v>
      </c>
      <c r="F12" s="2"/>
      <c r="G12" s="12"/>
      <c r="H12" s="6"/>
      <c r="I12" s="6"/>
      <c r="J12" s="7"/>
      <c r="K12" s="7"/>
    </row>
    <row r="13" spans="1:11" ht="27">
      <c r="A13" s="8">
        <v>219</v>
      </c>
      <c r="B13" s="9">
        <v>45285</v>
      </c>
      <c r="C13" s="4" t="s">
        <v>14</v>
      </c>
      <c r="D13" s="8">
        <v>1600</v>
      </c>
      <c r="E13" s="8" t="s">
        <v>13</v>
      </c>
      <c r="F13" s="2"/>
      <c r="G13" s="12"/>
      <c r="H13" s="6"/>
      <c r="I13" s="6"/>
      <c r="J13" s="7"/>
      <c r="K13" s="7"/>
    </row>
    <row r="14" spans="1:11" ht="27">
      <c r="A14" s="8">
        <v>220</v>
      </c>
      <c r="B14" s="9">
        <v>45288</v>
      </c>
      <c r="C14" s="4" t="s">
        <v>10</v>
      </c>
      <c r="D14" s="8">
        <v>1750</v>
      </c>
      <c r="E14" s="8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30"/>
  <sheetViews>
    <sheetView tabSelected="1" topLeftCell="A124" zoomScaleNormal="100" workbookViewId="0">
      <selection activeCell="I126" sqref="I126"/>
    </sheetView>
  </sheetViews>
  <sheetFormatPr defaultColWidth="9" defaultRowHeight="15"/>
  <cols>
    <col min="1" max="1" width="6.85546875" customWidth="1"/>
    <col min="2" max="2" width="13.42578125"/>
    <col min="3" max="3" width="13.42578125" customWidth="1"/>
    <col min="6" max="6" width="9.85546875" customWidth="1"/>
    <col min="8" max="8" width="4.42578125" customWidth="1"/>
    <col min="9" max="9" width="5.85546875" customWidth="1"/>
    <col min="11" max="11" width="12.42578125" bestFit="1" customWidth="1"/>
    <col min="12" max="12" width="13.5703125" customWidth="1"/>
  </cols>
  <sheetData>
    <row r="1" spans="1:17" ht="45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</row>
    <row r="2" spans="1:17" ht="22.5">
      <c r="A2" s="183" t="s">
        <v>35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4"/>
    </row>
    <row r="3" spans="1:17" ht="19.5" thickBot="1">
      <c r="A3" s="16" t="s">
        <v>36</v>
      </c>
      <c r="B3" s="17"/>
      <c r="C3" s="17"/>
      <c r="D3" s="17"/>
      <c r="E3" s="17"/>
      <c r="F3" s="17"/>
      <c r="G3" s="18"/>
      <c r="J3" s="94" t="s">
        <v>37</v>
      </c>
      <c r="K3" s="95"/>
      <c r="L3" s="95"/>
      <c r="M3" s="95"/>
      <c r="N3" s="95"/>
      <c r="O3" s="95"/>
      <c r="P3" s="95"/>
      <c r="Q3" s="96"/>
    </row>
    <row r="4" spans="1:17" ht="45" customHeight="1" thickBot="1">
      <c r="A4" s="19" t="s">
        <v>22</v>
      </c>
      <c r="B4" s="19" t="s">
        <v>3</v>
      </c>
      <c r="C4" s="19" t="s">
        <v>4</v>
      </c>
      <c r="D4" s="19" t="s">
        <v>5</v>
      </c>
      <c r="E4" s="19" t="s">
        <v>23</v>
      </c>
      <c r="F4" s="20" t="s">
        <v>24</v>
      </c>
      <c r="G4" s="20"/>
      <c r="J4" s="97" t="s">
        <v>22</v>
      </c>
      <c r="K4" s="97" t="s">
        <v>3</v>
      </c>
      <c r="L4" s="97" t="s">
        <v>4</v>
      </c>
      <c r="M4" s="97" t="s">
        <v>5</v>
      </c>
      <c r="N4" s="97" t="s">
        <v>6</v>
      </c>
      <c r="O4" s="97" t="s">
        <v>23</v>
      </c>
      <c r="P4" s="98" t="s">
        <v>26</v>
      </c>
      <c r="Q4" s="98"/>
    </row>
    <row r="5" spans="1:17" ht="27.75" thickBot="1">
      <c r="A5" s="21">
        <v>101</v>
      </c>
      <c r="B5" s="22">
        <v>44929</v>
      </c>
      <c r="C5" s="21" t="s">
        <v>10</v>
      </c>
      <c r="D5" s="21">
        <v>1200</v>
      </c>
      <c r="E5" s="23">
        <v>9500</v>
      </c>
      <c r="F5" s="24" t="s">
        <v>10</v>
      </c>
      <c r="G5" s="24">
        <v>4900</v>
      </c>
      <c r="J5" s="99">
        <v>101</v>
      </c>
      <c r="K5" s="100">
        <v>44929</v>
      </c>
      <c r="L5" s="99" t="s">
        <v>10</v>
      </c>
      <c r="M5" s="99">
        <v>1200</v>
      </c>
      <c r="N5" s="101" t="s">
        <v>11</v>
      </c>
      <c r="O5" s="102">
        <v>9500</v>
      </c>
      <c r="P5" s="103" t="s">
        <v>16</v>
      </c>
      <c r="Q5" s="103">
        <v>1100</v>
      </c>
    </row>
    <row r="6" spans="1:17" ht="27" customHeight="1" thickBot="1">
      <c r="A6" s="21">
        <v>102</v>
      </c>
      <c r="B6" s="22">
        <v>44931</v>
      </c>
      <c r="C6" s="21" t="s">
        <v>12</v>
      </c>
      <c r="D6" s="21">
        <v>500</v>
      </c>
      <c r="E6" s="23"/>
      <c r="F6" s="24"/>
      <c r="G6" s="24"/>
      <c r="J6" s="99">
        <v>102</v>
      </c>
      <c r="K6" s="100">
        <v>44931</v>
      </c>
      <c r="L6" s="99" t="s">
        <v>12</v>
      </c>
      <c r="M6" s="99">
        <v>500</v>
      </c>
      <c r="N6" s="101" t="s">
        <v>13</v>
      </c>
      <c r="O6" s="102"/>
      <c r="P6" s="103"/>
      <c r="Q6" s="103"/>
    </row>
    <row r="7" spans="1:17" ht="27" customHeight="1" thickBot="1">
      <c r="A7" s="21">
        <v>103</v>
      </c>
      <c r="B7" s="22">
        <v>44933</v>
      </c>
      <c r="C7" s="21" t="s">
        <v>14</v>
      </c>
      <c r="D7" s="21">
        <v>1500</v>
      </c>
      <c r="E7" s="23"/>
      <c r="F7" s="24"/>
      <c r="G7" s="24"/>
      <c r="J7" s="99">
        <v>103</v>
      </c>
      <c r="K7" s="100">
        <v>44933</v>
      </c>
      <c r="L7" s="99" t="s">
        <v>14</v>
      </c>
      <c r="M7" s="99">
        <v>1500</v>
      </c>
      <c r="N7" s="101" t="s">
        <v>15</v>
      </c>
      <c r="O7" s="102"/>
      <c r="P7" s="103" t="s">
        <v>27</v>
      </c>
      <c r="Q7" s="103">
        <v>3500</v>
      </c>
    </row>
    <row r="8" spans="1:17" ht="27.75" thickBot="1">
      <c r="A8" s="21">
        <v>104</v>
      </c>
      <c r="B8" s="22">
        <v>44936</v>
      </c>
      <c r="C8" s="21" t="s">
        <v>10</v>
      </c>
      <c r="D8" s="21">
        <v>800</v>
      </c>
      <c r="E8" s="23"/>
      <c r="F8" s="24" t="s">
        <v>12</v>
      </c>
      <c r="G8" s="24">
        <v>1400</v>
      </c>
      <c r="J8" s="99">
        <v>104</v>
      </c>
      <c r="K8" s="100">
        <v>44936</v>
      </c>
      <c r="L8" s="99" t="s">
        <v>10</v>
      </c>
      <c r="M8" s="99">
        <v>800</v>
      </c>
      <c r="N8" s="101" t="s">
        <v>16</v>
      </c>
      <c r="O8" s="102"/>
      <c r="P8" s="103"/>
      <c r="Q8" s="103"/>
    </row>
    <row r="9" spans="1:17" ht="27" customHeight="1" thickBot="1">
      <c r="A9" s="21">
        <v>105</v>
      </c>
      <c r="B9" s="22">
        <v>44938</v>
      </c>
      <c r="C9" s="21" t="s">
        <v>12</v>
      </c>
      <c r="D9" s="21">
        <v>600</v>
      </c>
      <c r="E9" s="23"/>
      <c r="F9" s="24"/>
      <c r="G9" s="24"/>
      <c r="J9" s="99">
        <v>105</v>
      </c>
      <c r="K9" s="100">
        <v>44938</v>
      </c>
      <c r="L9" s="99" t="s">
        <v>12</v>
      </c>
      <c r="M9" s="99">
        <v>600</v>
      </c>
      <c r="N9" s="101" t="s">
        <v>11</v>
      </c>
      <c r="O9" s="102"/>
      <c r="P9" s="103" t="s">
        <v>11</v>
      </c>
      <c r="Q9" s="103">
        <v>2800</v>
      </c>
    </row>
    <row r="10" spans="1:17" ht="27" customHeight="1" thickBot="1">
      <c r="A10" s="21">
        <v>106</v>
      </c>
      <c r="B10" s="22">
        <v>44941</v>
      </c>
      <c r="C10" s="21" t="s">
        <v>14</v>
      </c>
      <c r="D10" s="21">
        <v>700</v>
      </c>
      <c r="E10" s="23"/>
      <c r="F10" s="24"/>
      <c r="G10" s="24"/>
      <c r="J10" s="99">
        <v>106</v>
      </c>
      <c r="K10" s="100">
        <v>44941</v>
      </c>
      <c r="L10" s="99" t="s">
        <v>14</v>
      </c>
      <c r="M10" s="99">
        <v>700</v>
      </c>
      <c r="N10" s="101" t="s">
        <v>13</v>
      </c>
      <c r="O10" s="102"/>
      <c r="P10" s="103"/>
      <c r="Q10" s="103"/>
    </row>
    <row r="11" spans="1:17" ht="27.75" thickBot="1">
      <c r="A11" s="21">
        <v>107</v>
      </c>
      <c r="B11" s="22">
        <v>44944</v>
      </c>
      <c r="C11" s="21" t="s">
        <v>10</v>
      </c>
      <c r="D11" s="21">
        <v>2000</v>
      </c>
      <c r="E11" s="23"/>
      <c r="F11" s="24"/>
      <c r="G11" s="24"/>
      <c r="J11" s="99">
        <v>107</v>
      </c>
      <c r="K11" s="100">
        <v>44944</v>
      </c>
      <c r="L11" s="99" t="s">
        <v>10</v>
      </c>
      <c r="M11" s="99">
        <v>2000</v>
      </c>
      <c r="N11" s="101" t="s">
        <v>15</v>
      </c>
      <c r="O11" s="102"/>
      <c r="P11" s="103" t="s">
        <v>13</v>
      </c>
      <c r="Q11" s="103">
        <v>2100</v>
      </c>
    </row>
    <row r="12" spans="1:17" ht="27" customHeight="1" thickBot="1">
      <c r="A12" s="21">
        <v>108</v>
      </c>
      <c r="B12" s="22">
        <v>44947</v>
      </c>
      <c r="C12" s="21" t="s">
        <v>12</v>
      </c>
      <c r="D12" s="21">
        <v>300</v>
      </c>
      <c r="E12" s="23"/>
      <c r="F12" s="24" t="s">
        <v>14</v>
      </c>
      <c r="G12" s="24">
        <v>3200</v>
      </c>
      <c r="J12" s="99">
        <v>108</v>
      </c>
      <c r="K12" s="100">
        <v>44947</v>
      </c>
      <c r="L12" s="99" t="s">
        <v>12</v>
      </c>
      <c r="M12" s="99">
        <v>300</v>
      </c>
      <c r="N12" s="101" t="s">
        <v>16</v>
      </c>
      <c r="O12" s="102"/>
      <c r="P12" s="103"/>
      <c r="Q12" s="103"/>
    </row>
    <row r="13" spans="1:17" ht="27" customHeight="1" thickBot="1">
      <c r="A13" s="21">
        <v>109</v>
      </c>
      <c r="B13" s="22">
        <v>44950</v>
      </c>
      <c r="C13" s="21" t="s">
        <v>14</v>
      </c>
      <c r="D13" s="21">
        <v>1000</v>
      </c>
      <c r="E13" s="23"/>
      <c r="F13" s="24"/>
      <c r="G13" s="24"/>
      <c r="J13" s="99">
        <v>109</v>
      </c>
      <c r="K13" s="100">
        <v>44950</v>
      </c>
      <c r="L13" s="99" t="s">
        <v>14</v>
      </c>
      <c r="M13" s="99">
        <v>1000</v>
      </c>
      <c r="N13" s="101" t="s">
        <v>11</v>
      </c>
      <c r="O13" s="102"/>
      <c r="P13" s="103"/>
      <c r="Q13" s="103"/>
    </row>
    <row r="14" spans="1:17" ht="27.75" thickBot="1">
      <c r="A14" s="25">
        <v>110</v>
      </c>
      <c r="B14" s="26">
        <v>44953</v>
      </c>
      <c r="C14" s="25" t="s">
        <v>10</v>
      </c>
      <c r="D14" s="25">
        <v>900</v>
      </c>
      <c r="E14" s="27"/>
      <c r="F14" s="28"/>
      <c r="G14" s="28"/>
      <c r="J14" s="99">
        <v>110</v>
      </c>
      <c r="K14" s="100">
        <v>44953</v>
      </c>
      <c r="L14" s="99" t="s">
        <v>10</v>
      </c>
      <c r="M14" s="99">
        <v>900</v>
      </c>
      <c r="N14" s="101" t="s">
        <v>13</v>
      </c>
      <c r="O14" s="102"/>
      <c r="P14" s="103"/>
      <c r="Q14" s="103"/>
    </row>
    <row r="15" spans="1:17" ht="27" customHeight="1" thickTop="1" thickBot="1">
      <c r="A15" s="29">
        <v>111</v>
      </c>
      <c r="B15" s="30">
        <v>44959</v>
      </c>
      <c r="C15" s="29" t="s">
        <v>12</v>
      </c>
      <c r="D15" s="29">
        <v>700</v>
      </c>
      <c r="E15" s="31" t="s">
        <v>25</v>
      </c>
      <c r="F15" s="32" t="s">
        <v>10</v>
      </c>
      <c r="G15" s="32">
        <v>2700</v>
      </c>
      <c r="J15" s="104">
        <v>111</v>
      </c>
      <c r="K15" s="105">
        <v>44959</v>
      </c>
      <c r="L15" s="104" t="s">
        <v>12</v>
      </c>
      <c r="M15" s="104">
        <v>700</v>
      </c>
      <c r="N15" s="106" t="s">
        <v>16</v>
      </c>
      <c r="O15" s="107" t="s">
        <v>25</v>
      </c>
      <c r="P15" s="108" t="s">
        <v>16</v>
      </c>
      <c r="Q15" s="108">
        <v>2000</v>
      </c>
    </row>
    <row r="16" spans="1:17" ht="28.5" thickTop="1" thickBot="1">
      <c r="A16" s="29">
        <v>112</v>
      </c>
      <c r="B16" s="30">
        <v>44962</v>
      </c>
      <c r="C16" s="29" t="s">
        <v>10</v>
      </c>
      <c r="D16" s="29">
        <v>1200</v>
      </c>
      <c r="E16" s="32"/>
      <c r="F16" s="32"/>
      <c r="G16" s="32"/>
      <c r="J16" s="109">
        <v>112</v>
      </c>
      <c r="K16" s="110">
        <v>44962</v>
      </c>
      <c r="L16" s="109" t="s">
        <v>10</v>
      </c>
      <c r="M16" s="109">
        <v>1200</v>
      </c>
      <c r="N16" s="111" t="s">
        <v>11</v>
      </c>
      <c r="O16" s="112"/>
      <c r="P16" s="112"/>
      <c r="Q16" s="112"/>
    </row>
    <row r="17" spans="1:17" ht="27" customHeight="1" thickTop="1" thickBot="1">
      <c r="A17" s="29">
        <v>113</v>
      </c>
      <c r="B17" s="30">
        <v>44964</v>
      </c>
      <c r="C17" s="29" t="s">
        <v>14</v>
      </c>
      <c r="D17" s="29">
        <v>1300</v>
      </c>
      <c r="E17" s="32"/>
      <c r="F17" s="32"/>
      <c r="G17" s="32"/>
      <c r="J17" s="109">
        <v>113</v>
      </c>
      <c r="K17" s="110">
        <v>44964</v>
      </c>
      <c r="L17" s="109" t="s">
        <v>14</v>
      </c>
      <c r="M17" s="109">
        <v>1300</v>
      </c>
      <c r="N17" s="111" t="s">
        <v>15</v>
      </c>
      <c r="O17" s="112"/>
      <c r="P17" s="112" t="s">
        <v>27</v>
      </c>
      <c r="Q17" s="112">
        <v>1800</v>
      </c>
    </row>
    <row r="18" spans="1:17" ht="27" customHeight="1" thickTop="1" thickBot="1">
      <c r="A18" s="29">
        <v>114</v>
      </c>
      <c r="B18" s="30">
        <v>44967</v>
      </c>
      <c r="C18" s="29" t="s">
        <v>12</v>
      </c>
      <c r="D18" s="29">
        <v>600</v>
      </c>
      <c r="E18" s="32"/>
      <c r="F18" s="32" t="s">
        <v>12</v>
      </c>
      <c r="G18" s="32">
        <v>3400</v>
      </c>
      <c r="J18" s="109">
        <v>114</v>
      </c>
      <c r="K18" s="110">
        <v>44967</v>
      </c>
      <c r="L18" s="109" t="s">
        <v>12</v>
      </c>
      <c r="M18" s="109">
        <v>600</v>
      </c>
      <c r="N18" s="111" t="s">
        <v>13</v>
      </c>
      <c r="O18" s="112"/>
      <c r="P18" s="112"/>
      <c r="Q18" s="112"/>
    </row>
    <row r="19" spans="1:17" ht="28.5" thickTop="1" thickBot="1">
      <c r="A19" s="29">
        <v>115</v>
      </c>
      <c r="B19" s="30">
        <v>44970</v>
      </c>
      <c r="C19" s="29" t="s">
        <v>10</v>
      </c>
      <c r="D19" s="29">
        <v>800</v>
      </c>
      <c r="E19" s="32"/>
      <c r="F19" s="32"/>
      <c r="G19" s="32"/>
      <c r="J19" s="109">
        <v>115</v>
      </c>
      <c r="K19" s="110">
        <v>44970</v>
      </c>
      <c r="L19" s="109" t="s">
        <v>10</v>
      </c>
      <c r="M19" s="109">
        <v>800</v>
      </c>
      <c r="N19" s="111" t="s">
        <v>16</v>
      </c>
      <c r="O19" s="112"/>
      <c r="P19" s="112" t="s">
        <v>11</v>
      </c>
      <c r="Q19" s="112">
        <v>3100</v>
      </c>
    </row>
    <row r="20" spans="1:17" ht="27" customHeight="1" thickTop="1" thickBot="1">
      <c r="A20" s="29">
        <v>116</v>
      </c>
      <c r="B20" s="30">
        <v>44973</v>
      </c>
      <c r="C20" s="29" t="s">
        <v>14</v>
      </c>
      <c r="D20" s="29">
        <v>2000</v>
      </c>
      <c r="E20" s="32"/>
      <c r="F20" s="32"/>
      <c r="G20" s="32"/>
      <c r="J20" s="109">
        <v>116</v>
      </c>
      <c r="K20" s="110">
        <v>44973</v>
      </c>
      <c r="L20" s="109" t="s">
        <v>14</v>
      </c>
      <c r="M20" s="109">
        <v>2000</v>
      </c>
      <c r="N20" s="111" t="s">
        <v>11</v>
      </c>
      <c r="O20" s="112"/>
      <c r="P20" s="112"/>
      <c r="Q20" s="112"/>
    </row>
    <row r="21" spans="1:17" ht="27" customHeight="1" thickTop="1" thickBot="1">
      <c r="A21" s="29">
        <v>117</v>
      </c>
      <c r="B21" s="30">
        <v>44976</v>
      </c>
      <c r="C21" s="29" t="s">
        <v>12</v>
      </c>
      <c r="D21" s="29">
        <v>500</v>
      </c>
      <c r="E21" s="32"/>
      <c r="F21" s="32"/>
      <c r="G21" s="32"/>
      <c r="J21" s="109">
        <v>117</v>
      </c>
      <c r="K21" s="110">
        <v>44976</v>
      </c>
      <c r="L21" s="109" t="s">
        <v>12</v>
      </c>
      <c r="M21" s="109">
        <v>500</v>
      </c>
      <c r="N21" s="111" t="s">
        <v>15</v>
      </c>
      <c r="O21" s="112"/>
      <c r="P21" s="112" t="s">
        <v>13</v>
      </c>
      <c r="Q21" s="112">
        <v>4100</v>
      </c>
    </row>
    <row r="22" spans="1:17" ht="28.5" thickTop="1" thickBot="1">
      <c r="A22" s="29">
        <v>118</v>
      </c>
      <c r="B22" s="30">
        <v>44979</v>
      </c>
      <c r="C22" s="29" t="s">
        <v>10</v>
      </c>
      <c r="D22" s="29">
        <v>1400</v>
      </c>
      <c r="E22" s="32"/>
      <c r="F22" s="32" t="s">
        <v>14</v>
      </c>
      <c r="G22" s="185">
        <v>4900</v>
      </c>
      <c r="J22" s="109">
        <v>118</v>
      </c>
      <c r="K22" s="110">
        <v>44979</v>
      </c>
      <c r="L22" s="109" t="s">
        <v>10</v>
      </c>
      <c r="M22" s="109">
        <v>1400</v>
      </c>
      <c r="N22" s="111" t="s">
        <v>13</v>
      </c>
      <c r="O22" s="112"/>
      <c r="P22" s="112"/>
      <c r="Q22" s="112"/>
    </row>
    <row r="23" spans="1:17" ht="27" customHeight="1" thickTop="1" thickBot="1">
      <c r="A23" s="29">
        <v>119</v>
      </c>
      <c r="B23" s="30">
        <v>44982</v>
      </c>
      <c r="C23" s="29" t="s">
        <v>14</v>
      </c>
      <c r="D23" s="29">
        <v>1600</v>
      </c>
      <c r="E23" s="32"/>
      <c r="F23" s="32"/>
      <c r="G23" s="185"/>
      <c r="H23" s="14"/>
      <c r="J23" s="109">
        <v>119</v>
      </c>
      <c r="K23" s="110">
        <v>44982</v>
      </c>
      <c r="L23" s="109" t="s">
        <v>14</v>
      </c>
      <c r="M23" s="109">
        <v>1600</v>
      </c>
      <c r="N23" s="111" t="s">
        <v>16</v>
      </c>
      <c r="O23" s="112"/>
      <c r="P23" s="112"/>
      <c r="Q23" s="112"/>
    </row>
    <row r="24" spans="1:17" ht="27" customHeight="1" thickTop="1" thickBot="1">
      <c r="A24" s="33">
        <v>120</v>
      </c>
      <c r="B24" s="34">
        <v>44985</v>
      </c>
      <c r="C24" s="33" t="s">
        <v>12</v>
      </c>
      <c r="D24" s="33">
        <v>900</v>
      </c>
      <c r="E24" s="35"/>
      <c r="F24" s="35"/>
      <c r="G24" s="186"/>
      <c r="J24" s="109">
        <v>120</v>
      </c>
      <c r="K24" s="110">
        <v>44985</v>
      </c>
      <c r="L24" s="109" t="s">
        <v>12</v>
      </c>
      <c r="M24" s="109">
        <v>900</v>
      </c>
      <c r="N24" s="111" t="s">
        <v>11</v>
      </c>
      <c r="O24" s="112"/>
      <c r="P24" s="112"/>
      <c r="Q24" s="112"/>
    </row>
    <row r="25" spans="1:17" ht="27.75" thickBot="1">
      <c r="A25" s="36">
        <v>121</v>
      </c>
      <c r="B25" s="37">
        <v>44986</v>
      </c>
      <c r="C25" s="36" t="s">
        <v>10</v>
      </c>
      <c r="D25" s="36">
        <v>1500</v>
      </c>
      <c r="E25" s="38">
        <v>12200</v>
      </c>
      <c r="F25" s="38" t="s">
        <v>10</v>
      </c>
      <c r="G25" s="39">
        <v>4600</v>
      </c>
      <c r="J25" s="113">
        <v>121</v>
      </c>
      <c r="K25" s="114">
        <v>44986</v>
      </c>
      <c r="L25" s="113" t="s">
        <v>10</v>
      </c>
      <c r="M25" s="113">
        <v>1500</v>
      </c>
      <c r="N25" s="115" t="s">
        <v>13</v>
      </c>
      <c r="O25" s="116">
        <v>12200</v>
      </c>
      <c r="P25" s="116" t="s">
        <v>16</v>
      </c>
      <c r="Q25" s="116">
        <v>2500</v>
      </c>
    </row>
    <row r="26" spans="1:17" ht="27" customHeight="1" thickBot="1">
      <c r="A26" s="36">
        <v>122</v>
      </c>
      <c r="B26" s="37">
        <v>44988</v>
      </c>
      <c r="C26" s="36" t="s">
        <v>12</v>
      </c>
      <c r="D26" s="36">
        <v>1100</v>
      </c>
      <c r="E26" s="38"/>
      <c r="F26" s="38"/>
      <c r="G26" s="39"/>
      <c r="H26" s="14"/>
      <c r="J26" s="117">
        <v>122</v>
      </c>
      <c r="K26" s="118">
        <v>44988</v>
      </c>
      <c r="L26" s="117" t="s">
        <v>12</v>
      </c>
      <c r="M26" s="117">
        <v>1100</v>
      </c>
      <c r="N26" s="119" t="s">
        <v>16</v>
      </c>
      <c r="O26" s="120"/>
      <c r="P26" s="120"/>
      <c r="Q26" s="120"/>
    </row>
    <row r="27" spans="1:17" ht="27" customHeight="1" thickBot="1">
      <c r="A27" s="36">
        <v>123</v>
      </c>
      <c r="B27" s="37">
        <v>44991</v>
      </c>
      <c r="C27" s="36" t="s">
        <v>14</v>
      </c>
      <c r="D27" s="36">
        <v>1700</v>
      </c>
      <c r="E27" s="38"/>
      <c r="F27" s="38"/>
      <c r="G27" s="39"/>
      <c r="J27" s="117">
        <v>123</v>
      </c>
      <c r="K27" s="118">
        <v>44991</v>
      </c>
      <c r="L27" s="117" t="s">
        <v>14</v>
      </c>
      <c r="M27" s="117">
        <v>1700</v>
      </c>
      <c r="N27" s="119" t="s">
        <v>11</v>
      </c>
      <c r="O27" s="120"/>
      <c r="P27" s="120" t="s">
        <v>27</v>
      </c>
      <c r="Q27" s="120">
        <v>4500</v>
      </c>
    </row>
    <row r="28" spans="1:17" ht="27.75" thickBot="1">
      <c r="A28" s="36">
        <v>124</v>
      </c>
      <c r="B28" s="37">
        <v>44994</v>
      </c>
      <c r="C28" s="36" t="s">
        <v>10</v>
      </c>
      <c r="D28" s="36">
        <v>1300</v>
      </c>
      <c r="E28" s="38"/>
      <c r="F28" s="38" t="s">
        <v>12</v>
      </c>
      <c r="G28" s="38">
        <v>3100</v>
      </c>
      <c r="J28" s="117">
        <v>124</v>
      </c>
      <c r="K28" s="118">
        <v>44994</v>
      </c>
      <c r="L28" s="117" t="s">
        <v>10</v>
      </c>
      <c r="M28" s="117">
        <v>1300</v>
      </c>
      <c r="N28" s="119" t="s">
        <v>15</v>
      </c>
      <c r="O28" s="120"/>
      <c r="P28" s="120"/>
      <c r="Q28" s="120"/>
    </row>
    <row r="29" spans="1:17" ht="27" customHeight="1" thickBot="1">
      <c r="A29" s="36">
        <v>125</v>
      </c>
      <c r="B29" s="37">
        <v>44996</v>
      </c>
      <c r="C29" s="36" t="s">
        <v>12</v>
      </c>
      <c r="D29" s="36">
        <v>800</v>
      </c>
      <c r="E29" s="38"/>
      <c r="F29" s="38"/>
      <c r="G29" s="38"/>
      <c r="H29" s="15"/>
      <c r="I29" s="14"/>
      <c r="J29" s="121">
        <v>125</v>
      </c>
      <c r="K29" s="118">
        <v>44996</v>
      </c>
      <c r="L29" s="117" t="s">
        <v>12</v>
      </c>
      <c r="M29" s="117">
        <v>800</v>
      </c>
      <c r="N29" s="119" t="s">
        <v>13</v>
      </c>
      <c r="O29" s="120"/>
      <c r="P29" s="120" t="s">
        <v>11</v>
      </c>
      <c r="Q29" s="120">
        <v>3000</v>
      </c>
    </row>
    <row r="30" spans="1:17" ht="27" customHeight="1" thickBot="1">
      <c r="A30" s="36">
        <v>126</v>
      </c>
      <c r="B30" s="37">
        <v>44999</v>
      </c>
      <c r="C30" s="36" t="s">
        <v>14</v>
      </c>
      <c r="D30" s="36">
        <v>900</v>
      </c>
      <c r="E30" s="38"/>
      <c r="F30" s="38"/>
      <c r="G30" s="38"/>
      <c r="J30" s="117">
        <v>126</v>
      </c>
      <c r="K30" s="118">
        <v>44999</v>
      </c>
      <c r="L30" s="117" t="s">
        <v>14</v>
      </c>
      <c r="M30" s="117">
        <v>900</v>
      </c>
      <c r="N30" s="119" t="s">
        <v>11</v>
      </c>
      <c r="O30" s="120"/>
      <c r="P30" s="120"/>
      <c r="Q30" s="120"/>
    </row>
    <row r="31" spans="1:17" ht="27.75" thickBot="1">
      <c r="A31" s="36">
        <v>127</v>
      </c>
      <c r="B31" s="37">
        <v>45002</v>
      </c>
      <c r="C31" s="36" t="s">
        <v>10</v>
      </c>
      <c r="D31" s="36">
        <v>1100</v>
      </c>
      <c r="E31" s="38"/>
      <c r="F31" s="38"/>
      <c r="G31" s="38"/>
      <c r="J31" s="117">
        <v>127</v>
      </c>
      <c r="K31" s="118">
        <v>45002</v>
      </c>
      <c r="L31" s="117" t="s">
        <v>10</v>
      </c>
      <c r="M31" s="117">
        <v>1100</v>
      </c>
      <c r="N31" s="119" t="s">
        <v>16</v>
      </c>
      <c r="O31" s="120"/>
      <c r="P31" s="120" t="s">
        <v>13</v>
      </c>
      <c r="Q31" s="120">
        <v>4500</v>
      </c>
    </row>
    <row r="32" spans="1:17" ht="27" customHeight="1" thickBot="1">
      <c r="A32" s="36">
        <v>128</v>
      </c>
      <c r="B32" s="37">
        <v>45004</v>
      </c>
      <c r="C32" s="36" t="s">
        <v>12</v>
      </c>
      <c r="D32" s="36">
        <v>1200</v>
      </c>
      <c r="E32" s="38"/>
      <c r="F32" s="38" t="s">
        <v>14</v>
      </c>
      <c r="G32" s="38">
        <v>4500</v>
      </c>
      <c r="J32" s="117">
        <v>128</v>
      </c>
      <c r="K32" s="118">
        <v>45004</v>
      </c>
      <c r="L32" s="117" t="s">
        <v>12</v>
      </c>
      <c r="M32" s="117">
        <v>1200</v>
      </c>
      <c r="N32" s="119" t="s">
        <v>15</v>
      </c>
      <c r="O32" s="120"/>
      <c r="P32" s="120"/>
      <c r="Q32" s="120"/>
    </row>
    <row r="33" spans="1:17" ht="27" customHeight="1" thickBot="1">
      <c r="A33" s="36">
        <v>129</v>
      </c>
      <c r="B33" s="37">
        <v>45006</v>
      </c>
      <c r="C33" s="36" t="s">
        <v>14</v>
      </c>
      <c r="D33" s="36">
        <v>1900</v>
      </c>
      <c r="E33" s="38"/>
      <c r="F33" s="38"/>
      <c r="G33" s="38"/>
      <c r="J33" s="117">
        <v>129</v>
      </c>
      <c r="K33" s="118">
        <v>45006</v>
      </c>
      <c r="L33" s="117" t="s">
        <v>14</v>
      </c>
      <c r="M33" s="117">
        <v>1900</v>
      </c>
      <c r="N33" s="119" t="s">
        <v>11</v>
      </c>
      <c r="O33" s="120"/>
      <c r="P33" s="120"/>
      <c r="Q33" s="120"/>
    </row>
    <row r="34" spans="1:17" ht="27.75" thickBot="1">
      <c r="A34" s="40">
        <v>130</v>
      </c>
      <c r="B34" s="41">
        <v>45009</v>
      </c>
      <c r="C34" s="40" t="s">
        <v>10</v>
      </c>
      <c r="D34" s="40">
        <v>700</v>
      </c>
      <c r="E34" s="42"/>
      <c r="F34" s="42"/>
      <c r="G34" s="42"/>
      <c r="J34" s="117">
        <v>130</v>
      </c>
      <c r="K34" s="118">
        <v>45009</v>
      </c>
      <c r="L34" s="117" t="s">
        <v>10</v>
      </c>
      <c r="M34" s="117">
        <v>700</v>
      </c>
      <c r="N34" s="119" t="s">
        <v>13</v>
      </c>
      <c r="O34" s="120"/>
      <c r="P34" s="120"/>
      <c r="Q34" s="120"/>
    </row>
    <row r="35" spans="1:17" ht="27" customHeight="1" thickBot="1">
      <c r="A35" s="43">
        <v>131</v>
      </c>
      <c r="B35" s="44">
        <v>45018</v>
      </c>
      <c r="C35" s="43" t="s">
        <v>12</v>
      </c>
      <c r="D35" s="43">
        <v>800</v>
      </c>
      <c r="E35" s="45">
        <v>11800</v>
      </c>
      <c r="F35" s="45" t="s">
        <v>10</v>
      </c>
      <c r="G35" s="45">
        <v>2800</v>
      </c>
      <c r="J35" s="122">
        <v>131</v>
      </c>
      <c r="K35" s="123">
        <v>45018</v>
      </c>
      <c r="L35" s="122" t="s">
        <v>12</v>
      </c>
      <c r="M35" s="122">
        <v>800</v>
      </c>
      <c r="N35" s="124" t="s">
        <v>16</v>
      </c>
      <c r="O35" s="125">
        <v>11800</v>
      </c>
      <c r="P35" s="125" t="s">
        <v>16</v>
      </c>
      <c r="Q35" s="125">
        <v>1700</v>
      </c>
    </row>
    <row r="36" spans="1:17" ht="27.75" thickBot="1">
      <c r="A36" s="43">
        <v>132</v>
      </c>
      <c r="B36" s="44">
        <v>45021</v>
      </c>
      <c r="C36" s="43" t="s">
        <v>10</v>
      </c>
      <c r="D36" s="43">
        <v>2000</v>
      </c>
      <c r="E36" s="45"/>
      <c r="F36" s="45"/>
      <c r="G36" s="45"/>
      <c r="J36" s="99">
        <v>132</v>
      </c>
      <c r="K36" s="100">
        <v>45021</v>
      </c>
      <c r="L36" s="99" t="s">
        <v>10</v>
      </c>
      <c r="M36" s="99">
        <v>2000</v>
      </c>
      <c r="N36" s="101" t="s">
        <v>11</v>
      </c>
      <c r="O36" s="103"/>
      <c r="P36" s="103"/>
      <c r="Q36" s="103"/>
    </row>
    <row r="37" spans="1:17" ht="27" customHeight="1" thickBot="1">
      <c r="A37" s="43">
        <v>133</v>
      </c>
      <c r="B37" s="44">
        <v>45023</v>
      </c>
      <c r="C37" s="43" t="s">
        <v>14</v>
      </c>
      <c r="D37" s="43">
        <v>1800</v>
      </c>
      <c r="E37" s="45"/>
      <c r="F37" s="45"/>
      <c r="G37" s="45"/>
      <c r="J37" s="99">
        <v>133</v>
      </c>
      <c r="K37" s="100">
        <v>45023</v>
      </c>
      <c r="L37" s="99" t="s">
        <v>14</v>
      </c>
      <c r="M37" s="99">
        <v>1800</v>
      </c>
      <c r="N37" s="101" t="s">
        <v>15</v>
      </c>
      <c r="O37" s="103"/>
      <c r="P37" s="103" t="s">
        <v>27</v>
      </c>
      <c r="Q37" s="103">
        <v>2300</v>
      </c>
    </row>
    <row r="38" spans="1:17" ht="27" customHeight="1" thickBot="1">
      <c r="A38" s="43">
        <v>134</v>
      </c>
      <c r="B38" s="44">
        <v>45026</v>
      </c>
      <c r="C38" s="43" t="s">
        <v>12</v>
      </c>
      <c r="D38" s="43">
        <v>600</v>
      </c>
      <c r="E38" s="45"/>
      <c r="F38" s="45" t="s">
        <v>12</v>
      </c>
      <c r="G38" s="45">
        <v>3800</v>
      </c>
      <c r="J38" s="99">
        <v>134</v>
      </c>
      <c r="K38" s="100">
        <v>45026</v>
      </c>
      <c r="L38" s="99" t="s">
        <v>12</v>
      </c>
      <c r="M38" s="99">
        <v>600</v>
      </c>
      <c r="N38" s="101" t="s">
        <v>13</v>
      </c>
      <c r="O38" s="103"/>
      <c r="P38" s="103"/>
      <c r="Q38" s="103"/>
    </row>
    <row r="39" spans="1:17" ht="27.75" thickBot="1">
      <c r="A39" s="43">
        <v>135</v>
      </c>
      <c r="B39" s="44">
        <v>45029</v>
      </c>
      <c r="C39" s="43" t="s">
        <v>10</v>
      </c>
      <c r="D39" s="43">
        <v>700</v>
      </c>
      <c r="E39" s="45"/>
      <c r="F39" s="45"/>
      <c r="G39" s="45"/>
      <c r="J39" s="99">
        <v>135</v>
      </c>
      <c r="K39" s="100">
        <v>45029</v>
      </c>
      <c r="L39" s="99" t="s">
        <v>10</v>
      </c>
      <c r="M39" s="99">
        <v>700</v>
      </c>
      <c r="N39" s="101" t="s">
        <v>16</v>
      </c>
      <c r="O39" s="103"/>
      <c r="P39" s="103" t="s">
        <v>11</v>
      </c>
      <c r="Q39" s="103">
        <v>3500</v>
      </c>
    </row>
    <row r="40" spans="1:17" ht="27" customHeight="1" thickBot="1">
      <c r="A40" s="43">
        <v>136</v>
      </c>
      <c r="B40" s="44">
        <v>45031</v>
      </c>
      <c r="C40" s="43" t="s">
        <v>14</v>
      </c>
      <c r="D40" s="43">
        <v>1400</v>
      </c>
      <c r="E40" s="45"/>
      <c r="F40" s="45"/>
      <c r="G40" s="45"/>
      <c r="J40" s="99">
        <v>136</v>
      </c>
      <c r="K40" s="100">
        <v>45031</v>
      </c>
      <c r="L40" s="99" t="s">
        <v>14</v>
      </c>
      <c r="M40" s="99">
        <v>1400</v>
      </c>
      <c r="N40" s="101" t="s">
        <v>11</v>
      </c>
      <c r="O40" s="103"/>
      <c r="P40" s="103"/>
      <c r="Q40" s="103"/>
    </row>
    <row r="41" spans="1:17" ht="27" customHeight="1" thickBot="1">
      <c r="A41" s="43">
        <v>137</v>
      </c>
      <c r="B41" s="44">
        <v>45034</v>
      </c>
      <c r="C41" s="43" t="s">
        <v>12</v>
      </c>
      <c r="D41" s="43">
        <v>500</v>
      </c>
      <c r="E41" s="45"/>
      <c r="F41" s="45"/>
      <c r="G41" s="45"/>
      <c r="J41" s="99">
        <v>137</v>
      </c>
      <c r="K41" s="100">
        <v>45034</v>
      </c>
      <c r="L41" s="99" t="s">
        <v>12</v>
      </c>
      <c r="M41" s="99">
        <v>500</v>
      </c>
      <c r="N41" s="101" t="s">
        <v>15</v>
      </c>
      <c r="O41" s="103"/>
      <c r="P41" s="103" t="s">
        <v>13</v>
      </c>
      <c r="Q41" s="103">
        <v>4300</v>
      </c>
    </row>
    <row r="42" spans="1:17" ht="27.75" thickBot="1">
      <c r="A42" s="43">
        <v>138</v>
      </c>
      <c r="B42" s="44">
        <v>45037</v>
      </c>
      <c r="C42" s="43" t="s">
        <v>10</v>
      </c>
      <c r="D42" s="43">
        <v>1100</v>
      </c>
      <c r="E42" s="45"/>
      <c r="F42" s="45" t="s">
        <v>14</v>
      </c>
      <c r="G42" s="45">
        <v>5200</v>
      </c>
      <c r="J42" s="99">
        <v>138</v>
      </c>
      <c r="K42" s="100">
        <v>45037</v>
      </c>
      <c r="L42" s="99" t="s">
        <v>10</v>
      </c>
      <c r="M42" s="99">
        <v>1100</v>
      </c>
      <c r="N42" s="101" t="s">
        <v>13</v>
      </c>
      <c r="O42" s="103"/>
      <c r="P42" s="103"/>
      <c r="Q42" s="103"/>
    </row>
    <row r="43" spans="1:17" ht="27" customHeight="1" thickBot="1">
      <c r="A43" s="43">
        <v>139</v>
      </c>
      <c r="B43" s="44">
        <v>45040</v>
      </c>
      <c r="C43" s="43" t="s">
        <v>14</v>
      </c>
      <c r="D43" s="43">
        <v>2000</v>
      </c>
      <c r="E43" s="45"/>
      <c r="F43" s="45"/>
      <c r="G43" s="45"/>
      <c r="J43" s="99">
        <v>139</v>
      </c>
      <c r="K43" s="100">
        <v>45040</v>
      </c>
      <c r="L43" s="99" t="s">
        <v>14</v>
      </c>
      <c r="M43" s="99">
        <v>2000</v>
      </c>
      <c r="N43" s="101" t="s">
        <v>16</v>
      </c>
      <c r="O43" s="103"/>
      <c r="P43" s="103"/>
      <c r="Q43" s="103"/>
    </row>
    <row r="44" spans="1:17" ht="27" customHeight="1" thickBot="1">
      <c r="A44" s="46">
        <v>140</v>
      </c>
      <c r="B44" s="47">
        <v>45043</v>
      </c>
      <c r="C44" s="46" t="s">
        <v>12</v>
      </c>
      <c r="D44" s="46">
        <v>900</v>
      </c>
      <c r="E44" s="48"/>
      <c r="F44" s="48"/>
      <c r="G44" s="48"/>
      <c r="J44" s="99">
        <v>140</v>
      </c>
      <c r="K44" s="100">
        <v>45043</v>
      </c>
      <c r="L44" s="99" t="s">
        <v>12</v>
      </c>
      <c r="M44" s="99">
        <v>900</v>
      </c>
      <c r="N44" s="101" t="s">
        <v>11</v>
      </c>
      <c r="O44" s="103"/>
      <c r="P44" s="103"/>
      <c r="Q44" s="103"/>
    </row>
    <row r="45" spans="1:17" ht="27.75" thickBot="1">
      <c r="A45" s="49">
        <v>141</v>
      </c>
      <c r="B45" s="50">
        <v>45047</v>
      </c>
      <c r="C45" s="49" t="s">
        <v>10</v>
      </c>
      <c r="D45" s="49">
        <v>1200</v>
      </c>
      <c r="E45" s="51">
        <v>11000</v>
      </c>
      <c r="F45" s="51" t="s">
        <v>10</v>
      </c>
      <c r="G45" s="51">
        <v>4800</v>
      </c>
      <c r="J45" s="126">
        <v>141</v>
      </c>
      <c r="K45" s="127">
        <v>45047</v>
      </c>
      <c r="L45" s="126" t="s">
        <v>10</v>
      </c>
      <c r="M45" s="126">
        <v>1200</v>
      </c>
      <c r="N45" s="128" t="s">
        <v>13</v>
      </c>
      <c r="O45" s="129">
        <v>11000</v>
      </c>
      <c r="P45" s="129" t="s">
        <v>16</v>
      </c>
      <c r="Q45" s="129">
        <v>1500</v>
      </c>
    </row>
    <row r="46" spans="1:17" ht="27" customHeight="1" thickBot="1">
      <c r="A46" s="49">
        <v>142</v>
      </c>
      <c r="B46" s="50">
        <v>45050</v>
      </c>
      <c r="C46" s="49" t="s">
        <v>12</v>
      </c>
      <c r="D46" s="49">
        <v>900</v>
      </c>
      <c r="E46" s="51"/>
      <c r="F46" s="51"/>
      <c r="G46" s="51"/>
      <c r="J46" s="130">
        <v>142</v>
      </c>
      <c r="K46" s="131">
        <v>45050</v>
      </c>
      <c r="L46" s="130" t="s">
        <v>12</v>
      </c>
      <c r="M46" s="130">
        <v>900</v>
      </c>
      <c r="N46" s="132" t="s">
        <v>16</v>
      </c>
      <c r="O46" s="133"/>
      <c r="P46" s="133"/>
      <c r="Q46" s="133"/>
    </row>
    <row r="47" spans="1:17" ht="27" customHeight="1" thickBot="1">
      <c r="A47" s="49">
        <v>143</v>
      </c>
      <c r="B47" s="50">
        <v>45053</v>
      </c>
      <c r="C47" s="49" t="s">
        <v>14</v>
      </c>
      <c r="D47" s="49">
        <v>1600</v>
      </c>
      <c r="E47" s="51"/>
      <c r="F47" s="51"/>
      <c r="G47" s="51"/>
      <c r="J47" s="130">
        <v>143</v>
      </c>
      <c r="K47" s="131">
        <v>45053</v>
      </c>
      <c r="L47" s="130" t="s">
        <v>14</v>
      </c>
      <c r="M47" s="130">
        <v>1600</v>
      </c>
      <c r="N47" s="132" t="s">
        <v>11</v>
      </c>
      <c r="O47" s="133"/>
      <c r="P47" s="133" t="s">
        <v>27</v>
      </c>
      <c r="Q47" s="133">
        <v>4300</v>
      </c>
    </row>
    <row r="48" spans="1:17" ht="27.75" thickBot="1">
      <c r="A48" s="49">
        <v>144</v>
      </c>
      <c r="B48" s="50">
        <v>45055</v>
      </c>
      <c r="C48" s="49" t="s">
        <v>10</v>
      </c>
      <c r="D48" s="49">
        <v>800</v>
      </c>
      <c r="E48" s="51"/>
      <c r="F48" s="51" t="s">
        <v>12</v>
      </c>
      <c r="G48" s="51">
        <v>2100</v>
      </c>
      <c r="J48" s="130">
        <v>144</v>
      </c>
      <c r="K48" s="131">
        <v>45055</v>
      </c>
      <c r="L48" s="130" t="s">
        <v>10</v>
      </c>
      <c r="M48" s="130">
        <v>800</v>
      </c>
      <c r="N48" s="132" t="s">
        <v>15</v>
      </c>
      <c r="O48" s="133"/>
      <c r="P48" s="133"/>
      <c r="Q48" s="133"/>
    </row>
    <row r="49" spans="1:17" ht="27" customHeight="1" thickBot="1">
      <c r="A49" s="49">
        <v>145</v>
      </c>
      <c r="B49" s="50">
        <v>45058</v>
      </c>
      <c r="C49" s="49" t="s">
        <v>12</v>
      </c>
      <c r="D49" s="49">
        <v>500</v>
      </c>
      <c r="E49" s="51"/>
      <c r="F49" s="51"/>
      <c r="G49" s="51"/>
      <c r="J49" s="130">
        <v>145</v>
      </c>
      <c r="K49" s="131">
        <v>45058</v>
      </c>
      <c r="L49" s="130" t="s">
        <v>12</v>
      </c>
      <c r="M49" s="130">
        <v>500</v>
      </c>
      <c r="N49" s="132" t="s">
        <v>13</v>
      </c>
      <c r="O49" s="133"/>
      <c r="P49" s="133" t="s">
        <v>11</v>
      </c>
      <c r="Q49" s="133">
        <v>3200</v>
      </c>
    </row>
    <row r="50" spans="1:17" ht="27" customHeight="1" thickBot="1">
      <c r="A50" s="49">
        <v>146</v>
      </c>
      <c r="B50" s="50">
        <v>45061</v>
      </c>
      <c r="C50" s="49" t="s">
        <v>14</v>
      </c>
      <c r="D50" s="49">
        <v>1100</v>
      </c>
      <c r="E50" s="51"/>
      <c r="F50" s="51"/>
      <c r="G50" s="51"/>
      <c r="J50" s="130">
        <v>146</v>
      </c>
      <c r="K50" s="131">
        <v>45061</v>
      </c>
      <c r="L50" s="130" t="s">
        <v>14</v>
      </c>
      <c r="M50" s="130">
        <v>1100</v>
      </c>
      <c r="N50" s="132" t="s">
        <v>16</v>
      </c>
      <c r="O50" s="133"/>
      <c r="P50" s="133"/>
      <c r="Q50" s="133"/>
    </row>
    <row r="51" spans="1:17" ht="27.75" thickBot="1">
      <c r="A51" s="49">
        <v>147</v>
      </c>
      <c r="B51" s="50">
        <v>45064</v>
      </c>
      <c r="C51" s="49" t="s">
        <v>10</v>
      </c>
      <c r="D51" s="49">
        <v>1300</v>
      </c>
      <c r="E51" s="51"/>
      <c r="F51" s="51"/>
      <c r="G51" s="51"/>
      <c r="J51" s="130">
        <v>147</v>
      </c>
      <c r="K51" s="131">
        <v>45064</v>
      </c>
      <c r="L51" s="130" t="s">
        <v>10</v>
      </c>
      <c r="M51" s="130">
        <v>1300</v>
      </c>
      <c r="N51" s="132" t="s">
        <v>11</v>
      </c>
      <c r="O51" s="133"/>
      <c r="P51" s="133" t="s">
        <v>13</v>
      </c>
      <c r="Q51" s="133">
        <v>2000</v>
      </c>
    </row>
    <row r="52" spans="1:17" ht="27" customHeight="1" thickBot="1">
      <c r="A52" s="49">
        <v>148</v>
      </c>
      <c r="B52" s="50">
        <v>45067</v>
      </c>
      <c r="C52" s="49" t="s">
        <v>12</v>
      </c>
      <c r="D52" s="49">
        <v>700</v>
      </c>
      <c r="E52" s="51"/>
      <c r="F52" s="51" t="s">
        <v>14</v>
      </c>
      <c r="G52" s="51">
        <v>4100</v>
      </c>
      <c r="J52" s="130">
        <v>148</v>
      </c>
      <c r="K52" s="131">
        <v>45067</v>
      </c>
      <c r="L52" s="130" t="s">
        <v>12</v>
      </c>
      <c r="M52" s="130">
        <v>700</v>
      </c>
      <c r="N52" s="132" t="s">
        <v>15</v>
      </c>
      <c r="O52" s="133"/>
      <c r="P52" s="133"/>
      <c r="Q52" s="133"/>
    </row>
    <row r="53" spans="1:17" ht="27" customHeight="1" thickBot="1">
      <c r="A53" s="49">
        <v>149</v>
      </c>
      <c r="B53" s="50">
        <v>45070</v>
      </c>
      <c r="C53" s="49" t="s">
        <v>14</v>
      </c>
      <c r="D53" s="49">
        <v>1400</v>
      </c>
      <c r="E53" s="51"/>
      <c r="F53" s="51"/>
      <c r="G53" s="51"/>
      <c r="J53" s="130">
        <v>149</v>
      </c>
      <c r="K53" s="131">
        <v>45070</v>
      </c>
      <c r="L53" s="130" t="s">
        <v>14</v>
      </c>
      <c r="M53" s="130">
        <v>1400</v>
      </c>
      <c r="N53" s="132" t="s">
        <v>11</v>
      </c>
      <c r="O53" s="133"/>
      <c r="P53" s="133"/>
      <c r="Q53" s="133"/>
    </row>
    <row r="54" spans="1:17" ht="27.75" thickBot="1">
      <c r="A54" s="52">
        <v>150</v>
      </c>
      <c r="B54" s="53">
        <v>45073</v>
      </c>
      <c r="C54" s="52" t="s">
        <v>10</v>
      </c>
      <c r="D54" s="52">
        <v>1500</v>
      </c>
      <c r="E54" s="54"/>
      <c r="F54" s="54"/>
      <c r="G54" s="54"/>
      <c r="J54" s="130">
        <v>150</v>
      </c>
      <c r="K54" s="131">
        <v>45073</v>
      </c>
      <c r="L54" s="130" t="s">
        <v>10</v>
      </c>
      <c r="M54" s="130">
        <v>1500</v>
      </c>
      <c r="N54" s="132" t="s">
        <v>13</v>
      </c>
      <c r="O54" s="133"/>
      <c r="P54" s="133"/>
      <c r="Q54" s="133"/>
    </row>
    <row r="55" spans="1:17" ht="27.75" thickBot="1">
      <c r="A55" s="55">
        <v>151</v>
      </c>
      <c r="B55" s="56">
        <v>45078</v>
      </c>
      <c r="C55" s="55" t="s">
        <v>10</v>
      </c>
      <c r="D55" s="55">
        <v>1250</v>
      </c>
      <c r="E55" s="57">
        <v>11100</v>
      </c>
      <c r="F55" s="57" t="s">
        <v>10</v>
      </c>
      <c r="G55" s="57">
        <v>5050</v>
      </c>
      <c r="J55" s="134">
        <v>151</v>
      </c>
      <c r="K55" s="135">
        <v>45078</v>
      </c>
      <c r="L55" s="134" t="s">
        <v>10</v>
      </c>
      <c r="M55" s="134">
        <v>1250</v>
      </c>
      <c r="N55" s="136" t="s">
        <v>11</v>
      </c>
      <c r="O55" s="137">
        <v>11100</v>
      </c>
      <c r="P55" s="137" t="s">
        <v>16</v>
      </c>
      <c r="Q55" s="137">
        <v>1650</v>
      </c>
    </row>
    <row r="56" spans="1:17" ht="27" customHeight="1" thickBot="1">
      <c r="A56" s="55">
        <v>152</v>
      </c>
      <c r="B56" s="56">
        <v>45081</v>
      </c>
      <c r="C56" s="55" t="s">
        <v>12</v>
      </c>
      <c r="D56" s="55">
        <v>650</v>
      </c>
      <c r="E56" s="57"/>
      <c r="F56" s="57"/>
      <c r="G56" s="57"/>
      <c r="J56" s="138">
        <v>152</v>
      </c>
      <c r="K56" s="139">
        <v>45081</v>
      </c>
      <c r="L56" s="138" t="s">
        <v>12</v>
      </c>
      <c r="M56" s="138">
        <v>650</v>
      </c>
      <c r="N56" s="140" t="s">
        <v>16</v>
      </c>
      <c r="O56" s="141"/>
      <c r="P56" s="141"/>
      <c r="Q56" s="141"/>
    </row>
    <row r="57" spans="1:17" ht="27" customHeight="1" thickBot="1">
      <c r="A57" s="55">
        <v>153</v>
      </c>
      <c r="B57" s="56">
        <v>45084</v>
      </c>
      <c r="C57" s="55" t="s">
        <v>14</v>
      </c>
      <c r="D57" s="55">
        <v>1400</v>
      </c>
      <c r="E57" s="57"/>
      <c r="F57" s="57"/>
      <c r="G57" s="57"/>
      <c r="J57" s="138">
        <v>153</v>
      </c>
      <c r="K57" s="139">
        <v>45084</v>
      </c>
      <c r="L57" s="138" t="s">
        <v>14</v>
      </c>
      <c r="M57" s="138">
        <v>1400</v>
      </c>
      <c r="N57" s="140" t="s">
        <v>13</v>
      </c>
      <c r="O57" s="141"/>
      <c r="P57" s="141" t="s">
        <v>27</v>
      </c>
      <c r="Q57" s="141">
        <v>3550</v>
      </c>
    </row>
    <row r="58" spans="1:17" ht="27.75" thickBot="1">
      <c r="A58" s="55">
        <v>154</v>
      </c>
      <c r="B58" s="56">
        <v>45087</v>
      </c>
      <c r="C58" s="55" t="s">
        <v>10</v>
      </c>
      <c r="D58" s="55">
        <v>900</v>
      </c>
      <c r="E58" s="57"/>
      <c r="F58" s="57" t="s">
        <v>12</v>
      </c>
      <c r="G58" s="57">
        <v>2100</v>
      </c>
      <c r="J58" s="138">
        <v>154</v>
      </c>
      <c r="K58" s="139">
        <v>45087</v>
      </c>
      <c r="L58" s="138" t="s">
        <v>10</v>
      </c>
      <c r="M58" s="138">
        <v>900</v>
      </c>
      <c r="N58" s="140" t="s">
        <v>15</v>
      </c>
      <c r="O58" s="141"/>
      <c r="P58" s="141"/>
      <c r="Q58" s="141"/>
    </row>
    <row r="59" spans="1:17" ht="27" customHeight="1" thickBot="1">
      <c r="A59" s="55">
        <v>155</v>
      </c>
      <c r="B59" s="56">
        <v>45090</v>
      </c>
      <c r="C59" s="55" t="s">
        <v>12</v>
      </c>
      <c r="D59" s="55">
        <v>700</v>
      </c>
      <c r="E59" s="57"/>
      <c r="F59" s="57"/>
      <c r="G59" s="57"/>
      <c r="J59" s="138">
        <v>155</v>
      </c>
      <c r="K59" s="139">
        <v>45090</v>
      </c>
      <c r="L59" s="138" t="s">
        <v>12</v>
      </c>
      <c r="M59" s="138">
        <v>700</v>
      </c>
      <c r="N59" s="140" t="s">
        <v>13</v>
      </c>
      <c r="O59" s="141"/>
      <c r="P59" s="141" t="s">
        <v>11</v>
      </c>
      <c r="Q59" s="141">
        <v>2600</v>
      </c>
    </row>
    <row r="60" spans="1:17" ht="27" customHeight="1" thickBot="1">
      <c r="A60" s="55">
        <v>156</v>
      </c>
      <c r="B60" s="56">
        <v>45093</v>
      </c>
      <c r="C60" s="55" t="s">
        <v>14</v>
      </c>
      <c r="D60" s="55">
        <v>1100</v>
      </c>
      <c r="E60" s="57"/>
      <c r="F60" s="57"/>
      <c r="G60" s="57"/>
      <c r="J60" s="138">
        <v>156</v>
      </c>
      <c r="K60" s="139">
        <v>45093</v>
      </c>
      <c r="L60" s="138" t="s">
        <v>14</v>
      </c>
      <c r="M60" s="138">
        <v>1100</v>
      </c>
      <c r="N60" s="140" t="s">
        <v>16</v>
      </c>
      <c r="O60" s="141"/>
      <c r="P60" s="141"/>
      <c r="Q60" s="141"/>
    </row>
    <row r="61" spans="1:17" ht="27.75" thickBot="1">
      <c r="A61" s="55">
        <v>157</v>
      </c>
      <c r="B61" s="56">
        <v>45096</v>
      </c>
      <c r="C61" s="55" t="s">
        <v>10</v>
      </c>
      <c r="D61" s="55">
        <v>1350</v>
      </c>
      <c r="E61" s="57"/>
      <c r="F61" s="57"/>
      <c r="G61" s="57"/>
      <c r="J61" s="138">
        <v>157</v>
      </c>
      <c r="K61" s="139">
        <v>45096</v>
      </c>
      <c r="L61" s="138" t="s">
        <v>10</v>
      </c>
      <c r="M61" s="138">
        <v>1350</v>
      </c>
      <c r="N61" s="140" t="s">
        <v>11</v>
      </c>
      <c r="O61" s="141"/>
      <c r="P61" s="141" t="s">
        <v>13</v>
      </c>
      <c r="Q61" s="141">
        <v>3300</v>
      </c>
    </row>
    <row r="62" spans="1:17" ht="27" customHeight="1" thickBot="1">
      <c r="A62" s="55">
        <v>158</v>
      </c>
      <c r="B62" s="56">
        <v>45099</v>
      </c>
      <c r="C62" s="55" t="s">
        <v>12</v>
      </c>
      <c r="D62" s="55">
        <v>750</v>
      </c>
      <c r="E62" s="57"/>
      <c r="F62" s="57" t="s">
        <v>14</v>
      </c>
      <c r="G62" s="57">
        <v>3950</v>
      </c>
      <c r="J62" s="138">
        <v>158</v>
      </c>
      <c r="K62" s="139">
        <v>45099</v>
      </c>
      <c r="L62" s="138" t="s">
        <v>12</v>
      </c>
      <c r="M62" s="138">
        <v>750</v>
      </c>
      <c r="N62" s="140" t="s">
        <v>15</v>
      </c>
      <c r="O62" s="141"/>
      <c r="P62" s="141"/>
      <c r="Q62" s="141"/>
    </row>
    <row r="63" spans="1:17" ht="27" customHeight="1" thickBot="1">
      <c r="A63" s="55">
        <v>159</v>
      </c>
      <c r="B63" s="56">
        <v>45102</v>
      </c>
      <c r="C63" s="55" t="s">
        <v>14</v>
      </c>
      <c r="D63" s="55">
        <v>1450</v>
      </c>
      <c r="E63" s="57"/>
      <c r="F63" s="57"/>
      <c r="G63" s="57"/>
      <c r="J63" s="138">
        <v>159</v>
      </c>
      <c r="K63" s="139">
        <v>45102</v>
      </c>
      <c r="L63" s="138" t="s">
        <v>14</v>
      </c>
      <c r="M63" s="138">
        <v>1450</v>
      </c>
      <c r="N63" s="140" t="s">
        <v>13</v>
      </c>
      <c r="O63" s="141"/>
      <c r="P63" s="141"/>
      <c r="Q63" s="141"/>
    </row>
    <row r="64" spans="1:17" ht="27.75" thickBot="1">
      <c r="A64" s="58">
        <v>160</v>
      </c>
      <c r="B64" s="59">
        <v>45105</v>
      </c>
      <c r="C64" s="58" t="s">
        <v>10</v>
      </c>
      <c r="D64" s="58">
        <v>1550</v>
      </c>
      <c r="E64" s="60"/>
      <c r="F64" s="60"/>
      <c r="G64" s="60"/>
      <c r="J64" s="142">
        <v>160</v>
      </c>
      <c r="K64" s="143">
        <v>45105</v>
      </c>
      <c r="L64" s="142" t="s">
        <v>10</v>
      </c>
      <c r="M64" s="142">
        <v>1550</v>
      </c>
      <c r="N64" s="144" t="s">
        <v>16</v>
      </c>
      <c r="O64" s="145"/>
      <c r="P64" s="145"/>
      <c r="Q64" s="145"/>
    </row>
    <row r="65" spans="1:17" ht="27.75" thickBot="1">
      <c r="A65" s="61">
        <v>161</v>
      </c>
      <c r="B65" s="62">
        <v>45109</v>
      </c>
      <c r="C65" s="61" t="s">
        <v>10</v>
      </c>
      <c r="D65" s="61">
        <v>1300</v>
      </c>
      <c r="E65" s="63">
        <v>11400</v>
      </c>
      <c r="F65" s="63" t="s">
        <v>10</v>
      </c>
      <c r="G65" s="63">
        <v>5300</v>
      </c>
      <c r="J65" s="146">
        <v>161</v>
      </c>
      <c r="K65" s="147">
        <v>45109</v>
      </c>
      <c r="L65" s="146" t="s">
        <v>10</v>
      </c>
      <c r="M65" s="146">
        <v>1300</v>
      </c>
      <c r="N65" s="148" t="s">
        <v>11</v>
      </c>
      <c r="O65" s="149">
        <v>11400</v>
      </c>
      <c r="P65" s="149" t="s">
        <v>16</v>
      </c>
      <c r="Q65" s="149">
        <v>1750</v>
      </c>
    </row>
    <row r="66" spans="1:17" ht="27" customHeight="1" thickBot="1">
      <c r="A66" s="61">
        <v>162</v>
      </c>
      <c r="B66" s="62">
        <v>45112</v>
      </c>
      <c r="C66" s="61" t="s">
        <v>12</v>
      </c>
      <c r="D66" s="61">
        <v>700</v>
      </c>
      <c r="E66" s="63"/>
      <c r="F66" s="63"/>
      <c r="G66" s="63"/>
      <c r="J66" s="146">
        <v>162</v>
      </c>
      <c r="K66" s="147">
        <v>45112</v>
      </c>
      <c r="L66" s="146" t="s">
        <v>12</v>
      </c>
      <c r="M66" s="146">
        <v>700</v>
      </c>
      <c r="N66" s="148" t="s">
        <v>16</v>
      </c>
      <c r="O66" s="149"/>
      <c r="P66" s="149"/>
      <c r="Q66" s="149"/>
    </row>
    <row r="67" spans="1:17" ht="27" customHeight="1" thickBot="1">
      <c r="A67" s="61">
        <v>163</v>
      </c>
      <c r="B67" s="62">
        <v>45115</v>
      </c>
      <c r="C67" s="61" t="s">
        <v>14</v>
      </c>
      <c r="D67" s="61">
        <v>1500</v>
      </c>
      <c r="E67" s="63"/>
      <c r="F67" s="63"/>
      <c r="G67" s="63"/>
      <c r="J67" s="146">
        <v>163</v>
      </c>
      <c r="K67" s="147">
        <v>45115</v>
      </c>
      <c r="L67" s="146" t="s">
        <v>14</v>
      </c>
      <c r="M67" s="146">
        <v>1500</v>
      </c>
      <c r="N67" s="148" t="s">
        <v>13</v>
      </c>
      <c r="O67" s="149"/>
      <c r="P67" s="149" t="s">
        <v>27</v>
      </c>
      <c r="Q67" s="149">
        <v>3450</v>
      </c>
    </row>
    <row r="68" spans="1:17" ht="27.75" thickBot="1">
      <c r="A68" s="61">
        <v>164</v>
      </c>
      <c r="B68" s="62">
        <v>45118</v>
      </c>
      <c r="C68" s="61" t="s">
        <v>10</v>
      </c>
      <c r="D68" s="61">
        <v>1000</v>
      </c>
      <c r="E68" s="63"/>
      <c r="F68" s="63" t="s">
        <v>12</v>
      </c>
      <c r="G68" s="63">
        <v>2050</v>
      </c>
      <c r="J68" s="146">
        <v>164</v>
      </c>
      <c r="K68" s="147">
        <v>45118</v>
      </c>
      <c r="L68" s="146" t="s">
        <v>10</v>
      </c>
      <c r="M68" s="146">
        <v>1000</v>
      </c>
      <c r="N68" s="148" t="s">
        <v>15</v>
      </c>
      <c r="O68" s="149"/>
      <c r="P68" s="149"/>
      <c r="Q68" s="149"/>
    </row>
    <row r="69" spans="1:17" ht="27" customHeight="1" thickBot="1">
      <c r="A69" s="61">
        <v>165</v>
      </c>
      <c r="B69" s="62">
        <v>45121</v>
      </c>
      <c r="C69" s="61" t="s">
        <v>12</v>
      </c>
      <c r="D69" s="61">
        <v>600</v>
      </c>
      <c r="E69" s="63"/>
      <c r="F69" s="63"/>
      <c r="G69" s="63"/>
      <c r="J69" s="146">
        <v>165</v>
      </c>
      <c r="K69" s="147">
        <v>45121</v>
      </c>
      <c r="L69" s="146" t="s">
        <v>12</v>
      </c>
      <c r="M69" s="146">
        <v>600</v>
      </c>
      <c r="N69" s="148" t="s">
        <v>13</v>
      </c>
      <c r="O69" s="149"/>
      <c r="P69" s="149" t="s">
        <v>11</v>
      </c>
      <c r="Q69" s="149">
        <v>2700</v>
      </c>
    </row>
    <row r="70" spans="1:17" ht="27" customHeight="1" thickBot="1">
      <c r="A70" s="61">
        <v>166</v>
      </c>
      <c r="B70" s="62">
        <v>45124</v>
      </c>
      <c r="C70" s="61" t="s">
        <v>14</v>
      </c>
      <c r="D70" s="61">
        <v>1200</v>
      </c>
      <c r="E70" s="63"/>
      <c r="F70" s="63"/>
      <c r="G70" s="63"/>
      <c r="J70" s="146">
        <v>166</v>
      </c>
      <c r="K70" s="147">
        <v>45124</v>
      </c>
      <c r="L70" s="146" t="s">
        <v>14</v>
      </c>
      <c r="M70" s="146">
        <v>1200</v>
      </c>
      <c r="N70" s="148" t="s">
        <v>16</v>
      </c>
      <c r="O70" s="149"/>
      <c r="P70" s="149"/>
      <c r="Q70" s="149"/>
    </row>
    <row r="71" spans="1:17" ht="27.75" thickBot="1">
      <c r="A71" s="61">
        <v>167</v>
      </c>
      <c r="B71" s="62">
        <v>45127</v>
      </c>
      <c r="C71" s="61" t="s">
        <v>10</v>
      </c>
      <c r="D71" s="61">
        <v>1400</v>
      </c>
      <c r="E71" s="63"/>
      <c r="F71" s="63"/>
      <c r="G71" s="63"/>
      <c r="J71" s="146">
        <v>167</v>
      </c>
      <c r="K71" s="147">
        <v>45127</v>
      </c>
      <c r="L71" s="146" t="s">
        <v>10</v>
      </c>
      <c r="M71" s="146">
        <v>1400</v>
      </c>
      <c r="N71" s="148" t="s">
        <v>11</v>
      </c>
      <c r="O71" s="149"/>
      <c r="P71" s="149" t="s">
        <v>13</v>
      </c>
      <c r="Q71" s="149">
        <v>3500</v>
      </c>
    </row>
    <row r="72" spans="1:17" ht="27" customHeight="1" thickBot="1">
      <c r="A72" s="61">
        <v>168</v>
      </c>
      <c r="B72" s="62">
        <v>45130</v>
      </c>
      <c r="C72" s="61" t="s">
        <v>12</v>
      </c>
      <c r="D72" s="61">
        <v>750</v>
      </c>
      <c r="E72" s="63"/>
      <c r="F72" s="63" t="s">
        <v>14</v>
      </c>
      <c r="G72" s="63">
        <v>4050</v>
      </c>
      <c r="J72" s="146">
        <v>168</v>
      </c>
      <c r="K72" s="147">
        <v>45130</v>
      </c>
      <c r="L72" s="146" t="s">
        <v>12</v>
      </c>
      <c r="M72" s="146">
        <v>750</v>
      </c>
      <c r="N72" s="148" t="s">
        <v>15</v>
      </c>
      <c r="O72" s="149"/>
      <c r="P72" s="149"/>
      <c r="Q72" s="149"/>
    </row>
    <row r="73" spans="1:17" ht="27" customHeight="1" thickBot="1">
      <c r="A73" s="61">
        <v>169</v>
      </c>
      <c r="B73" s="62">
        <v>45133</v>
      </c>
      <c r="C73" s="61" t="s">
        <v>14</v>
      </c>
      <c r="D73" s="61">
        <v>1350</v>
      </c>
      <c r="E73" s="63"/>
      <c r="F73" s="63"/>
      <c r="G73" s="63"/>
      <c r="J73" s="146">
        <v>169</v>
      </c>
      <c r="K73" s="147">
        <v>45133</v>
      </c>
      <c r="L73" s="146" t="s">
        <v>14</v>
      </c>
      <c r="M73" s="146">
        <v>1350</v>
      </c>
      <c r="N73" s="148" t="s">
        <v>13</v>
      </c>
      <c r="O73" s="149"/>
      <c r="P73" s="149"/>
      <c r="Q73" s="149"/>
    </row>
    <row r="74" spans="1:17" ht="27.75" thickBot="1">
      <c r="A74" s="64">
        <v>170</v>
      </c>
      <c r="B74" s="65">
        <v>45136</v>
      </c>
      <c r="C74" s="64" t="s">
        <v>10</v>
      </c>
      <c r="D74" s="64">
        <v>1600</v>
      </c>
      <c r="E74" s="66"/>
      <c r="F74" s="66"/>
      <c r="G74" s="66"/>
      <c r="J74" s="150">
        <v>170</v>
      </c>
      <c r="K74" s="151">
        <v>45136</v>
      </c>
      <c r="L74" s="150" t="s">
        <v>10</v>
      </c>
      <c r="M74" s="150">
        <v>1600</v>
      </c>
      <c r="N74" s="152" t="s">
        <v>16</v>
      </c>
      <c r="O74" s="153"/>
      <c r="P74" s="153"/>
      <c r="Q74" s="153"/>
    </row>
    <row r="75" spans="1:17" ht="27.75" thickBot="1">
      <c r="A75" s="67">
        <v>171</v>
      </c>
      <c r="B75" s="68">
        <v>45139</v>
      </c>
      <c r="C75" s="67" t="s">
        <v>10</v>
      </c>
      <c r="D75" s="67">
        <v>1350</v>
      </c>
      <c r="E75" s="69">
        <v>11900</v>
      </c>
      <c r="F75" s="69" t="s">
        <v>10</v>
      </c>
      <c r="G75" s="69">
        <v>5400</v>
      </c>
      <c r="J75" s="154">
        <v>171</v>
      </c>
      <c r="K75" s="155">
        <v>45139</v>
      </c>
      <c r="L75" s="154" t="s">
        <v>10</v>
      </c>
      <c r="M75" s="154">
        <v>1350</v>
      </c>
      <c r="N75" s="156" t="s">
        <v>11</v>
      </c>
      <c r="O75" s="157">
        <v>11900</v>
      </c>
      <c r="P75" s="157" t="s">
        <v>16</v>
      </c>
      <c r="Q75" s="157">
        <v>1750</v>
      </c>
    </row>
    <row r="76" spans="1:17" ht="27" customHeight="1" thickBot="1">
      <c r="A76" s="67">
        <v>172</v>
      </c>
      <c r="B76" s="68">
        <v>45142</v>
      </c>
      <c r="C76" s="67" t="s">
        <v>12</v>
      </c>
      <c r="D76" s="67">
        <v>650</v>
      </c>
      <c r="E76" s="69"/>
      <c r="F76" s="69"/>
      <c r="G76" s="69"/>
      <c r="J76" s="154">
        <v>172</v>
      </c>
      <c r="K76" s="155">
        <v>45142</v>
      </c>
      <c r="L76" s="154" t="s">
        <v>12</v>
      </c>
      <c r="M76" s="154">
        <v>650</v>
      </c>
      <c r="N76" s="156" t="s">
        <v>16</v>
      </c>
      <c r="O76" s="157"/>
      <c r="P76" s="157"/>
      <c r="Q76" s="157"/>
    </row>
    <row r="77" spans="1:17" ht="27" customHeight="1" thickBot="1">
      <c r="A77" s="67">
        <v>173</v>
      </c>
      <c r="B77" s="68">
        <v>45145</v>
      </c>
      <c r="C77" s="67" t="s">
        <v>14</v>
      </c>
      <c r="D77" s="67">
        <v>1450</v>
      </c>
      <c r="E77" s="69"/>
      <c r="F77" s="69"/>
      <c r="G77" s="69"/>
      <c r="J77" s="154">
        <v>173</v>
      </c>
      <c r="K77" s="155">
        <v>45145</v>
      </c>
      <c r="L77" s="154" t="s">
        <v>14</v>
      </c>
      <c r="M77" s="154">
        <v>1450</v>
      </c>
      <c r="N77" s="156" t="s">
        <v>13</v>
      </c>
      <c r="O77" s="157"/>
      <c r="P77" s="157" t="s">
        <v>27</v>
      </c>
      <c r="Q77" s="157">
        <v>3700</v>
      </c>
    </row>
    <row r="78" spans="1:17" ht="27.75" thickBot="1">
      <c r="A78" s="67">
        <v>174</v>
      </c>
      <c r="B78" s="68">
        <v>45148</v>
      </c>
      <c r="C78" s="67" t="s">
        <v>10</v>
      </c>
      <c r="D78" s="67">
        <v>900</v>
      </c>
      <c r="E78" s="69"/>
      <c r="F78" s="69" t="s">
        <v>12</v>
      </c>
      <c r="G78" s="69">
        <v>2200</v>
      </c>
      <c r="J78" s="154">
        <v>174</v>
      </c>
      <c r="K78" s="155">
        <v>45148</v>
      </c>
      <c r="L78" s="154" t="s">
        <v>10</v>
      </c>
      <c r="M78" s="154">
        <v>900</v>
      </c>
      <c r="N78" s="156" t="s">
        <v>15</v>
      </c>
      <c r="O78" s="157"/>
      <c r="P78" s="157"/>
      <c r="Q78" s="157"/>
    </row>
    <row r="79" spans="1:17" ht="27" customHeight="1" thickBot="1">
      <c r="A79" s="67">
        <v>175</v>
      </c>
      <c r="B79" s="68">
        <v>45151</v>
      </c>
      <c r="C79" s="67" t="s">
        <v>12</v>
      </c>
      <c r="D79" s="67">
        <v>700</v>
      </c>
      <c r="E79" s="69"/>
      <c r="F79" s="69"/>
      <c r="G79" s="69"/>
      <c r="J79" s="154">
        <v>175</v>
      </c>
      <c r="K79" s="155">
        <v>45151</v>
      </c>
      <c r="L79" s="154" t="s">
        <v>12</v>
      </c>
      <c r="M79" s="154">
        <v>700</v>
      </c>
      <c r="N79" s="156" t="s">
        <v>13</v>
      </c>
      <c r="O79" s="157"/>
      <c r="P79" s="157" t="s">
        <v>11</v>
      </c>
      <c r="Q79" s="157">
        <v>2850</v>
      </c>
    </row>
    <row r="80" spans="1:17" ht="27" customHeight="1" thickBot="1">
      <c r="A80" s="67">
        <v>176</v>
      </c>
      <c r="B80" s="68">
        <v>45154</v>
      </c>
      <c r="C80" s="67" t="s">
        <v>14</v>
      </c>
      <c r="D80" s="67">
        <v>1300</v>
      </c>
      <c r="E80" s="69"/>
      <c r="F80" s="69"/>
      <c r="G80" s="69"/>
      <c r="J80" s="154">
        <v>176</v>
      </c>
      <c r="K80" s="155">
        <v>45154</v>
      </c>
      <c r="L80" s="154" t="s">
        <v>14</v>
      </c>
      <c r="M80" s="154">
        <v>1300</v>
      </c>
      <c r="N80" s="156" t="s">
        <v>16</v>
      </c>
      <c r="O80" s="157"/>
      <c r="P80" s="157"/>
      <c r="Q80" s="157"/>
    </row>
    <row r="81" spans="1:17" ht="27.75" thickBot="1">
      <c r="A81" s="67">
        <v>177</v>
      </c>
      <c r="B81" s="68">
        <v>45157</v>
      </c>
      <c r="C81" s="67" t="s">
        <v>10</v>
      </c>
      <c r="D81" s="67">
        <v>1500</v>
      </c>
      <c r="E81" s="69"/>
      <c r="F81" s="69"/>
      <c r="G81" s="69"/>
      <c r="J81" s="154">
        <v>177</v>
      </c>
      <c r="K81" s="155">
        <v>45157</v>
      </c>
      <c r="L81" s="154" t="s">
        <v>10</v>
      </c>
      <c r="M81" s="154">
        <v>1500</v>
      </c>
      <c r="N81" s="156" t="s">
        <v>11</v>
      </c>
      <c r="O81" s="157"/>
      <c r="P81" s="157" t="s">
        <v>13</v>
      </c>
      <c r="Q81" s="157">
        <v>3600</v>
      </c>
    </row>
    <row r="82" spans="1:17" ht="27" customHeight="1" thickBot="1">
      <c r="A82" s="67">
        <v>178</v>
      </c>
      <c r="B82" s="68">
        <v>45160</v>
      </c>
      <c r="C82" s="67" t="s">
        <v>12</v>
      </c>
      <c r="D82" s="67">
        <v>850</v>
      </c>
      <c r="E82" s="69"/>
      <c r="F82" s="69" t="s">
        <v>14</v>
      </c>
      <c r="G82" s="69">
        <v>4300</v>
      </c>
      <c r="J82" s="154">
        <v>178</v>
      </c>
      <c r="K82" s="155">
        <v>45160</v>
      </c>
      <c r="L82" s="154" t="s">
        <v>12</v>
      </c>
      <c r="M82" s="154">
        <v>850</v>
      </c>
      <c r="N82" s="156" t="s">
        <v>15</v>
      </c>
      <c r="O82" s="157"/>
      <c r="P82" s="157"/>
      <c r="Q82" s="157"/>
    </row>
    <row r="83" spans="1:17" ht="27" customHeight="1" thickBot="1">
      <c r="A83" s="67">
        <v>179</v>
      </c>
      <c r="B83" s="68">
        <v>45163</v>
      </c>
      <c r="C83" s="67" t="s">
        <v>14</v>
      </c>
      <c r="D83" s="67">
        <v>1550</v>
      </c>
      <c r="E83" s="69"/>
      <c r="F83" s="69"/>
      <c r="G83" s="69"/>
      <c r="J83" s="154">
        <v>179</v>
      </c>
      <c r="K83" s="155">
        <v>45163</v>
      </c>
      <c r="L83" s="154" t="s">
        <v>14</v>
      </c>
      <c r="M83" s="154">
        <v>1550</v>
      </c>
      <c r="N83" s="156" t="s">
        <v>13</v>
      </c>
      <c r="O83" s="157"/>
      <c r="P83" s="157"/>
      <c r="Q83" s="157"/>
    </row>
    <row r="84" spans="1:17" ht="27.75" thickBot="1">
      <c r="A84" s="70">
        <v>180</v>
      </c>
      <c r="B84" s="71">
        <v>45166</v>
      </c>
      <c r="C84" s="70" t="s">
        <v>10</v>
      </c>
      <c r="D84" s="70">
        <v>1650</v>
      </c>
      <c r="E84" s="72"/>
      <c r="F84" s="72"/>
      <c r="G84" s="72"/>
      <c r="J84" s="158">
        <v>180</v>
      </c>
      <c r="K84" s="159">
        <v>45166</v>
      </c>
      <c r="L84" s="158" t="s">
        <v>10</v>
      </c>
      <c r="M84" s="158">
        <v>1650</v>
      </c>
      <c r="N84" s="160" t="s">
        <v>16</v>
      </c>
      <c r="O84" s="161"/>
      <c r="P84" s="161"/>
      <c r="Q84" s="161"/>
    </row>
    <row r="85" spans="1:17" ht="27.75" thickBot="1">
      <c r="A85" s="73">
        <v>181</v>
      </c>
      <c r="B85" s="74">
        <v>45170</v>
      </c>
      <c r="C85" s="73" t="s">
        <v>10</v>
      </c>
      <c r="D85" s="73">
        <v>1400</v>
      </c>
      <c r="E85" s="75">
        <v>11900</v>
      </c>
      <c r="F85" s="75" t="s">
        <v>10</v>
      </c>
      <c r="G85" s="75">
        <v>5550</v>
      </c>
      <c r="J85" s="162">
        <v>181</v>
      </c>
      <c r="K85" s="163">
        <v>45170</v>
      </c>
      <c r="L85" s="162" t="s">
        <v>10</v>
      </c>
      <c r="M85" s="162">
        <v>1400</v>
      </c>
      <c r="N85" s="164" t="s">
        <v>11</v>
      </c>
      <c r="O85" s="165">
        <v>11900</v>
      </c>
      <c r="P85" s="165" t="s">
        <v>16</v>
      </c>
      <c r="Q85" s="165">
        <v>1800</v>
      </c>
    </row>
    <row r="86" spans="1:17" ht="27" customHeight="1" thickBot="1">
      <c r="A86" s="73">
        <v>182</v>
      </c>
      <c r="B86" s="74">
        <v>45173</v>
      </c>
      <c r="C86" s="73" t="s">
        <v>12</v>
      </c>
      <c r="D86" s="73">
        <v>750</v>
      </c>
      <c r="E86" s="75"/>
      <c r="F86" s="75"/>
      <c r="G86" s="75"/>
      <c r="J86" s="162">
        <v>182</v>
      </c>
      <c r="K86" s="163">
        <v>45173</v>
      </c>
      <c r="L86" s="162" t="s">
        <v>12</v>
      </c>
      <c r="M86" s="162">
        <v>750</v>
      </c>
      <c r="N86" s="164" t="s">
        <v>16</v>
      </c>
      <c r="O86" s="165"/>
      <c r="P86" s="165"/>
      <c r="Q86" s="165"/>
    </row>
    <row r="87" spans="1:17" ht="27" customHeight="1" thickBot="1">
      <c r="A87" s="73">
        <v>183</v>
      </c>
      <c r="B87" s="74">
        <v>45176</v>
      </c>
      <c r="C87" s="73" t="s">
        <v>14</v>
      </c>
      <c r="D87" s="73">
        <v>1600</v>
      </c>
      <c r="E87" s="75"/>
      <c r="F87" s="75"/>
      <c r="G87" s="75"/>
      <c r="J87" s="162">
        <v>183</v>
      </c>
      <c r="K87" s="163">
        <v>45176</v>
      </c>
      <c r="L87" s="162" t="s">
        <v>14</v>
      </c>
      <c r="M87" s="162">
        <v>1600</v>
      </c>
      <c r="N87" s="164" t="s">
        <v>13</v>
      </c>
      <c r="O87" s="165"/>
      <c r="P87" s="165" t="s">
        <v>27</v>
      </c>
      <c r="Q87" s="165">
        <v>3550</v>
      </c>
    </row>
    <row r="88" spans="1:17" ht="27.75" thickBot="1">
      <c r="A88" s="73">
        <v>184</v>
      </c>
      <c r="B88" s="74">
        <v>45179</v>
      </c>
      <c r="C88" s="73" t="s">
        <v>10</v>
      </c>
      <c r="D88" s="73">
        <v>1000</v>
      </c>
      <c r="E88" s="75"/>
      <c r="F88" s="75" t="s">
        <v>12</v>
      </c>
      <c r="G88" s="75">
        <v>2150</v>
      </c>
      <c r="J88" s="162">
        <v>184</v>
      </c>
      <c r="K88" s="163">
        <v>45179</v>
      </c>
      <c r="L88" s="162" t="s">
        <v>10</v>
      </c>
      <c r="M88" s="162">
        <v>1000</v>
      </c>
      <c r="N88" s="164" t="s">
        <v>15</v>
      </c>
      <c r="O88" s="165"/>
      <c r="P88" s="165"/>
      <c r="Q88" s="165"/>
    </row>
    <row r="89" spans="1:17" ht="27" customHeight="1" thickBot="1">
      <c r="A89" s="73">
        <v>185</v>
      </c>
      <c r="B89" s="74">
        <v>45182</v>
      </c>
      <c r="C89" s="73" t="s">
        <v>12</v>
      </c>
      <c r="D89" s="73">
        <v>600</v>
      </c>
      <c r="E89" s="75"/>
      <c r="F89" s="75"/>
      <c r="G89" s="75"/>
      <c r="J89" s="162">
        <v>185</v>
      </c>
      <c r="K89" s="163">
        <v>45182</v>
      </c>
      <c r="L89" s="162" t="s">
        <v>12</v>
      </c>
      <c r="M89" s="162">
        <v>600</v>
      </c>
      <c r="N89" s="164" t="s">
        <v>13</v>
      </c>
      <c r="O89" s="165"/>
      <c r="P89" s="165" t="s">
        <v>11</v>
      </c>
      <c r="Q89" s="165">
        <v>2850</v>
      </c>
    </row>
    <row r="90" spans="1:17" ht="27" customHeight="1" thickBot="1">
      <c r="A90" s="73">
        <v>186</v>
      </c>
      <c r="B90" s="74">
        <v>45185</v>
      </c>
      <c r="C90" s="73" t="s">
        <v>14</v>
      </c>
      <c r="D90" s="73">
        <v>1250</v>
      </c>
      <c r="E90" s="75"/>
      <c r="F90" s="75"/>
      <c r="G90" s="75"/>
      <c r="J90" s="162">
        <v>186</v>
      </c>
      <c r="K90" s="163">
        <v>45185</v>
      </c>
      <c r="L90" s="162" t="s">
        <v>14</v>
      </c>
      <c r="M90" s="162">
        <v>1250</v>
      </c>
      <c r="N90" s="164" t="s">
        <v>16</v>
      </c>
      <c r="O90" s="165"/>
      <c r="P90" s="165"/>
      <c r="Q90" s="165"/>
    </row>
    <row r="91" spans="1:17" ht="27.75" thickBot="1">
      <c r="A91" s="73">
        <v>187</v>
      </c>
      <c r="B91" s="74">
        <v>45188</v>
      </c>
      <c r="C91" s="73" t="s">
        <v>10</v>
      </c>
      <c r="D91" s="73">
        <v>1450</v>
      </c>
      <c r="E91" s="75"/>
      <c r="F91" s="75"/>
      <c r="G91" s="75"/>
      <c r="J91" s="162">
        <v>187</v>
      </c>
      <c r="K91" s="163">
        <v>45188</v>
      </c>
      <c r="L91" s="162" t="s">
        <v>10</v>
      </c>
      <c r="M91" s="162">
        <v>1450</v>
      </c>
      <c r="N91" s="164" t="s">
        <v>11</v>
      </c>
      <c r="O91" s="165"/>
      <c r="P91" s="165" t="s">
        <v>13</v>
      </c>
      <c r="Q91" s="165">
        <v>3700</v>
      </c>
    </row>
    <row r="92" spans="1:17" ht="27" customHeight="1" thickBot="1">
      <c r="A92" s="73">
        <v>188</v>
      </c>
      <c r="B92" s="74">
        <v>45191</v>
      </c>
      <c r="C92" s="73" t="s">
        <v>12</v>
      </c>
      <c r="D92" s="73">
        <v>800</v>
      </c>
      <c r="E92" s="75"/>
      <c r="F92" s="75" t="s">
        <v>14</v>
      </c>
      <c r="G92" s="75">
        <v>4200</v>
      </c>
      <c r="J92" s="162">
        <v>188</v>
      </c>
      <c r="K92" s="163">
        <v>45191</v>
      </c>
      <c r="L92" s="162" t="s">
        <v>12</v>
      </c>
      <c r="M92" s="162">
        <v>800</v>
      </c>
      <c r="N92" s="164" t="s">
        <v>15</v>
      </c>
      <c r="O92" s="165"/>
      <c r="P92" s="165"/>
      <c r="Q92" s="165"/>
    </row>
    <row r="93" spans="1:17" ht="27" customHeight="1" thickBot="1">
      <c r="A93" s="73">
        <v>189</v>
      </c>
      <c r="B93" s="74">
        <v>45194</v>
      </c>
      <c r="C93" s="73" t="s">
        <v>14</v>
      </c>
      <c r="D93" s="73">
        <v>1350</v>
      </c>
      <c r="E93" s="75"/>
      <c r="F93" s="75"/>
      <c r="G93" s="75"/>
      <c r="J93" s="162">
        <v>189</v>
      </c>
      <c r="K93" s="163">
        <v>45194</v>
      </c>
      <c r="L93" s="162" t="s">
        <v>14</v>
      </c>
      <c r="M93" s="162">
        <v>1350</v>
      </c>
      <c r="N93" s="164" t="s">
        <v>13</v>
      </c>
      <c r="O93" s="165"/>
      <c r="P93" s="165"/>
      <c r="Q93" s="165"/>
    </row>
    <row r="94" spans="1:17" ht="27.75" thickBot="1">
      <c r="A94" s="76">
        <v>190</v>
      </c>
      <c r="B94" s="77">
        <v>45197</v>
      </c>
      <c r="C94" s="76" t="s">
        <v>10</v>
      </c>
      <c r="D94" s="76">
        <v>1700</v>
      </c>
      <c r="E94" s="78"/>
      <c r="F94" s="78"/>
      <c r="G94" s="78"/>
      <c r="J94" s="166">
        <v>190</v>
      </c>
      <c r="K94" s="167">
        <v>45197</v>
      </c>
      <c r="L94" s="166" t="s">
        <v>10</v>
      </c>
      <c r="M94" s="166">
        <v>1700</v>
      </c>
      <c r="N94" s="168" t="s">
        <v>16</v>
      </c>
      <c r="O94" s="169"/>
      <c r="P94" s="169"/>
      <c r="Q94" s="169"/>
    </row>
    <row r="95" spans="1:17" ht="27.75" thickBot="1">
      <c r="A95" s="79">
        <v>191</v>
      </c>
      <c r="B95" s="80">
        <v>45200</v>
      </c>
      <c r="C95" s="79" t="s">
        <v>10</v>
      </c>
      <c r="D95" s="79">
        <v>1450</v>
      </c>
      <c r="E95" s="81">
        <v>12400</v>
      </c>
      <c r="F95" s="81" t="s">
        <v>10</v>
      </c>
      <c r="G95" s="81">
        <v>5550</v>
      </c>
      <c r="J95" s="170">
        <v>191</v>
      </c>
      <c r="K95" s="171">
        <v>45200</v>
      </c>
      <c r="L95" s="170" t="s">
        <v>10</v>
      </c>
      <c r="M95" s="170">
        <v>1450</v>
      </c>
      <c r="N95" s="172" t="s">
        <v>11</v>
      </c>
      <c r="O95" s="173">
        <v>12400</v>
      </c>
      <c r="P95" s="173" t="s">
        <v>16</v>
      </c>
      <c r="Q95" s="173">
        <v>1750</v>
      </c>
    </row>
    <row r="96" spans="1:17" ht="27" customHeight="1" thickBot="1">
      <c r="A96" s="79">
        <v>192</v>
      </c>
      <c r="B96" s="80">
        <v>45203</v>
      </c>
      <c r="C96" s="79" t="s">
        <v>12</v>
      </c>
      <c r="D96" s="79">
        <v>750</v>
      </c>
      <c r="E96" s="81"/>
      <c r="F96" s="81"/>
      <c r="G96" s="81"/>
      <c r="J96" s="170">
        <v>192</v>
      </c>
      <c r="K96" s="171">
        <v>45203</v>
      </c>
      <c r="L96" s="170" t="s">
        <v>12</v>
      </c>
      <c r="M96" s="170">
        <v>750</v>
      </c>
      <c r="N96" s="172" t="s">
        <v>16</v>
      </c>
      <c r="O96" s="173"/>
      <c r="P96" s="173"/>
      <c r="Q96" s="173"/>
    </row>
    <row r="97" spans="1:17" ht="27" customHeight="1" thickBot="1">
      <c r="A97" s="79">
        <v>193</v>
      </c>
      <c r="B97" s="80">
        <v>45206</v>
      </c>
      <c r="C97" s="79" t="s">
        <v>14</v>
      </c>
      <c r="D97" s="79">
        <v>1550</v>
      </c>
      <c r="E97" s="81"/>
      <c r="F97" s="81"/>
      <c r="G97" s="81"/>
      <c r="J97" s="170">
        <v>193</v>
      </c>
      <c r="K97" s="171">
        <v>45206</v>
      </c>
      <c r="L97" s="170" t="s">
        <v>14</v>
      </c>
      <c r="M97" s="170">
        <v>1550</v>
      </c>
      <c r="N97" s="172" t="s">
        <v>13</v>
      </c>
      <c r="O97" s="173"/>
      <c r="P97" s="173" t="s">
        <v>27</v>
      </c>
      <c r="Q97" s="173">
        <v>3900</v>
      </c>
    </row>
    <row r="98" spans="1:17" ht="27.75" thickBot="1">
      <c r="A98" s="79">
        <v>194</v>
      </c>
      <c r="B98" s="80">
        <v>45209</v>
      </c>
      <c r="C98" s="79" t="s">
        <v>10</v>
      </c>
      <c r="D98" s="79">
        <v>900</v>
      </c>
      <c r="E98" s="81"/>
      <c r="F98" s="81" t="s">
        <v>12</v>
      </c>
      <c r="G98" s="81">
        <v>2300</v>
      </c>
      <c r="J98" s="170">
        <v>194</v>
      </c>
      <c r="K98" s="171">
        <v>45209</v>
      </c>
      <c r="L98" s="170" t="s">
        <v>10</v>
      </c>
      <c r="M98" s="170">
        <v>900</v>
      </c>
      <c r="N98" s="172" t="s">
        <v>15</v>
      </c>
      <c r="O98" s="173"/>
      <c r="P98" s="173"/>
      <c r="Q98" s="173"/>
    </row>
    <row r="99" spans="1:17" ht="27" customHeight="1" thickBot="1">
      <c r="A99" s="79">
        <v>195</v>
      </c>
      <c r="B99" s="80">
        <v>45212</v>
      </c>
      <c r="C99" s="79" t="s">
        <v>12</v>
      </c>
      <c r="D99" s="79">
        <v>700</v>
      </c>
      <c r="E99" s="81"/>
      <c r="F99" s="81"/>
      <c r="G99" s="81"/>
      <c r="J99" s="170">
        <v>195</v>
      </c>
      <c r="K99" s="171">
        <v>45212</v>
      </c>
      <c r="L99" s="170" t="s">
        <v>12</v>
      </c>
      <c r="M99" s="170">
        <v>700</v>
      </c>
      <c r="N99" s="172" t="s">
        <v>13</v>
      </c>
      <c r="O99" s="173"/>
      <c r="P99" s="173" t="s">
        <v>11</v>
      </c>
      <c r="Q99" s="173">
        <v>2950</v>
      </c>
    </row>
    <row r="100" spans="1:17" ht="27" customHeight="1" thickBot="1">
      <c r="A100" s="79">
        <v>196</v>
      </c>
      <c r="B100" s="80">
        <v>45215</v>
      </c>
      <c r="C100" s="79" t="s">
        <v>14</v>
      </c>
      <c r="D100" s="79">
        <v>1350</v>
      </c>
      <c r="E100" s="81"/>
      <c r="F100" s="81"/>
      <c r="G100" s="81"/>
      <c r="J100" s="170">
        <v>196</v>
      </c>
      <c r="K100" s="171">
        <v>45215</v>
      </c>
      <c r="L100" s="170" t="s">
        <v>14</v>
      </c>
      <c r="M100" s="170">
        <v>1350</v>
      </c>
      <c r="N100" s="172" t="s">
        <v>16</v>
      </c>
      <c r="O100" s="173"/>
      <c r="P100" s="173"/>
      <c r="Q100" s="173"/>
    </row>
    <row r="101" spans="1:17" ht="27.75" thickBot="1">
      <c r="A101" s="79">
        <v>197</v>
      </c>
      <c r="B101" s="80">
        <v>45218</v>
      </c>
      <c r="C101" s="79" t="s">
        <v>10</v>
      </c>
      <c r="D101" s="79">
        <v>1500</v>
      </c>
      <c r="E101" s="81"/>
      <c r="F101" s="81"/>
      <c r="G101" s="81"/>
      <c r="J101" s="170">
        <v>197</v>
      </c>
      <c r="K101" s="171">
        <v>45218</v>
      </c>
      <c r="L101" s="170" t="s">
        <v>10</v>
      </c>
      <c r="M101" s="170">
        <v>1500</v>
      </c>
      <c r="N101" s="172" t="s">
        <v>11</v>
      </c>
      <c r="O101" s="173"/>
      <c r="P101" s="173" t="s">
        <v>13</v>
      </c>
      <c r="Q101" s="173">
        <v>3800</v>
      </c>
    </row>
    <row r="102" spans="1:17" ht="27" customHeight="1" thickBot="1">
      <c r="A102" s="79">
        <v>198</v>
      </c>
      <c r="B102" s="80">
        <v>45221</v>
      </c>
      <c r="C102" s="79" t="s">
        <v>12</v>
      </c>
      <c r="D102" s="79">
        <v>850</v>
      </c>
      <c r="E102" s="81"/>
      <c r="F102" s="81" t="s">
        <v>14</v>
      </c>
      <c r="G102" s="81">
        <v>4550</v>
      </c>
      <c r="J102" s="170">
        <v>198</v>
      </c>
      <c r="K102" s="171">
        <v>45221</v>
      </c>
      <c r="L102" s="170" t="s">
        <v>12</v>
      </c>
      <c r="M102" s="170">
        <v>850</v>
      </c>
      <c r="N102" s="172" t="s">
        <v>15</v>
      </c>
      <c r="O102" s="173"/>
      <c r="P102" s="173"/>
      <c r="Q102" s="173"/>
    </row>
    <row r="103" spans="1:17" ht="27" customHeight="1" thickBot="1">
      <c r="A103" s="79">
        <v>199</v>
      </c>
      <c r="B103" s="80">
        <v>45224</v>
      </c>
      <c r="C103" s="79" t="s">
        <v>14</v>
      </c>
      <c r="D103" s="79">
        <v>1650</v>
      </c>
      <c r="E103" s="81"/>
      <c r="F103" s="81"/>
      <c r="G103" s="81"/>
      <c r="J103" s="170">
        <v>199</v>
      </c>
      <c r="K103" s="171">
        <v>45224</v>
      </c>
      <c r="L103" s="170" t="s">
        <v>14</v>
      </c>
      <c r="M103" s="170">
        <v>1650</v>
      </c>
      <c r="N103" s="172" t="s">
        <v>13</v>
      </c>
      <c r="O103" s="173"/>
      <c r="P103" s="173"/>
      <c r="Q103" s="173"/>
    </row>
    <row r="104" spans="1:17" ht="27.75" thickBot="1">
      <c r="A104" s="82">
        <v>200</v>
      </c>
      <c r="B104" s="83">
        <v>45227</v>
      </c>
      <c r="C104" s="82" t="s">
        <v>10</v>
      </c>
      <c r="D104" s="82">
        <v>1700</v>
      </c>
      <c r="E104" s="84"/>
      <c r="F104" s="84"/>
      <c r="G104" s="84"/>
      <c r="J104" s="174">
        <v>200</v>
      </c>
      <c r="K104" s="175">
        <v>45227</v>
      </c>
      <c r="L104" s="174" t="s">
        <v>10</v>
      </c>
      <c r="M104" s="174">
        <v>1700</v>
      </c>
      <c r="N104" s="176" t="s">
        <v>16</v>
      </c>
      <c r="O104" s="177"/>
      <c r="P104" s="177"/>
      <c r="Q104" s="177"/>
    </row>
    <row r="105" spans="1:17" ht="27.75" thickBot="1">
      <c r="A105" s="85">
        <v>201</v>
      </c>
      <c r="B105" s="86">
        <v>45231</v>
      </c>
      <c r="C105" s="85" t="s">
        <v>10</v>
      </c>
      <c r="D105" s="85">
        <v>1300</v>
      </c>
      <c r="E105" s="87">
        <v>11600</v>
      </c>
      <c r="F105" s="87" t="s">
        <v>10</v>
      </c>
      <c r="G105" s="87">
        <v>5350</v>
      </c>
      <c r="J105" s="130">
        <v>201</v>
      </c>
      <c r="K105" s="131">
        <v>45231</v>
      </c>
      <c r="L105" s="130" t="s">
        <v>10</v>
      </c>
      <c r="M105" s="130">
        <v>1300</v>
      </c>
      <c r="N105" s="132" t="s">
        <v>11</v>
      </c>
      <c r="O105" s="133">
        <v>11600</v>
      </c>
      <c r="P105" s="133" t="s">
        <v>16</v>
      </c>
      <c r="Q105" s="133">
        <v>1800</v>
      </c>
    </row>
    <row r="106" spans="1:17" ht="27" customHeight="1" thickBot="1">
      <c r="A106" s="85">
        <v>202</v>
      </c>
      <c r="B106" s="86">
        <v>45234</v>
      </c>
      <c r="C106" s="85" t="s">
        <v>12</v>
      </c>
      <c r="D106" s="85">
        <v>700</v>
      </c>
      <c r="E106" s="87"/>
      <c r="F106" s="87"/>
      <c r="G106" s="87"/>
      <c r="J106" s="130">
        <v>202</v>
      </c>
      <c r="K106" s="131">
        <v>45234</v>
      </c>
      <c r="L106" s="130" t="s">
        <v>12</v>
      </c>
      <c r="M106" s="130">
        <v>700</v>
      </c>
      <c r="N106" s="132" t="s">
        <v>16</v>
      </c>
      <c r="O106" s="133"/>
      <c r="P106" s="133"/>
      <c r="Q106" s="133"/>
    </row>
    <row r="107" spans="1:17" ht="27" customHeight="1" thickBot="1">
      <c r="A107" s="85">
        <v>203</v>
      </c>
      <c r="B107" s="86">
        <v>45237</v>
      </c>
      <c r="C107" s="85" t="s">
        <v>14</v>
      </c>
      <c r="D107" s="85">
        <v>1600</v>
      </c>
      <c r="E107" s="87"/>
      <c r="F107" s="87"/>
      <c r="G107" s="87"/>
      <c r="J107" s="130">
        <v>203</v>
      </c>
      <c r="K107" s="131">
        <v>45237</v>
      </c>
      <c r="L107" s="130" t="s">
        <v>14</v>
      </c>
      <c r="M107" s="130">
        <v>1600</v>
      </c>
      <c r="N107" s="132" t="s">
        <v>13</v>
      </c>
      <c r="O107" s="133"/>
      <c r="P107" s="133" t="s">
        <v>27</v>
      </c>
      <c r="Q107" s="133">
        <v>3550</v>
      </c>
    </row>
    <row r="108" spans="1:17" ht="27.75" thickBot="1">
      <c r="A108" s="85">
        <v>204</v>
      </c>
      <c r="B108" s="86">
        <v>45240</v>
      </c>
      <c r="C108" s="85" t="s">
        <v>10</v>
      </c>
      <c r="D108" s="85">
        <v>1000</v>
      </c>
      <c r="E108" s="87"/>
      <c r="F108" s="87" t="s">
        <v>12</v>
      </c>
      <c r="G108" s="87">
        <v>2150</v>
      </c>
      <c r="J108" s="130">
        <v>204</v>
      </c>
      <c r="K108" s="131">
        <v>45240</v>
      </c>
      <c r="L108" s="130" t="s">
        <v>10</v>
      </c>
      <c r="M108" s="130">
        <v>1000</v>
      </c>
      <c r="N108" s="132" t="s">
        <v>15</v>
      </c>
      <c r="O108" s="133"/>
      <c r="P108" s="133"/>
      <c r="Q108" s="133"/>
    </row>
    <row r="109" spans="1:17" ht="27" customHeight="1" thickBot="1">
      <c r="A109" s="85">
        <v>205</v>
      </c>
      <c r="B109" s="86">
        <v>45243</v>
      </c>
      <c r="C109" s="85" t="s">
        <v>12</v>
      </c>
      <c r="D109" s="85">
        <v>650</v>
      </c>
      <c r="E109" s="87"/>
      <c r="F109" s="87"/>
      <c r="G109" s="87"/>
      <c r="J109" s="130">
        <v>205</v>
      </c>
      <c r="K109" s="131">
        <v>45243</v>
      </c>
      <c r="L109" s="130" t="s">
        <v>12</v>
      </c>
      <c r="M109" s="130">
        <v>650</v>
      </c>
      <c r="N109" s="132" t="s">
        <v>13</v>
      </c>
      <c r="O109" s="133"/>
      <c r="P109" s="133" t="s">
        <v>11</v>
      </c>
      <c r="Q109" s="133">
        <v>2700</v>
      </c>
    </row>
    <row r="110" spans="1:17" ht="27" customHeight="1" thickBot="1">
      <c r="A110" s="85">
        <v>206</v>
      </c>
      <c r="B110" s="86">
        <v>45246</v>
      </c>
      <c r="C110" s="85" t="s">
        <v>14</v>
      </c>
      <c r="D110" s="85">
        <v>1200</v>
      </c>
      <c r="E110" s="87"/>
      <c r="F110" s="87"/>
      <c r="G110" s="87"/>
      <c r="J110" s="130">
        <v>206</v>
      </c>
      <c r="K110" s="131">
        <v>45246</v>
      </c>
      <c r="L110" s="130" t="s">
        <v>14</v>
      </c>
      <c r="M110" s="130">
        <v>1200</v>
      </c>
      <c r="N110" s="132" t="s">
        <v>16</v>
      </c>
      <c r="O110" s="133"/>
      <c r="P110" s="133"/>
      <c r="Q110" s="133"/>
    </row>
    <row r="111" spans="1:17" ht="27.75" thickBot="1">
      <c r="A111" s="85">
        <v>207</v>
      </c>
      <c r="B111" s="86">
        <v>45249</v>
      </c>
      <c r="C111" s="85" t="s">
        <v>10</v>
      </c>
      <c r="D111" s="85">
        <v>1400</v>
      </c>
      <c r="E111" s="87"/>
      <c r="F111" s="87"/>
      <c r="G111" s="87"/>
      <c r="J111" s="130">
        <v>207</v>
      </c>
      <c r="K111" s="131">
        <v>45249</v>
      </c>
      <c r="L111" s="130" t="s">
        <v>10</v>
      </c>
      <c r="M111" s="130">
        <v>1400</v>
      </c>
      <c r="N111" s="132" t="s">
        <v>11</v>
      </c>
      <c r="O111" s="133"/>
      <c r="P111" s="133" t="s">
        <v>13</v>
      </c>
      <c r="Q111" s="133">
        <v>3550</v>
      </c>
    </row>
    <row r="112" spans="1:17" ht="27" customHeight="1" thickBot="1">
      <c r="A112" s="85">
        <v>208</v>
      </c>
      <c r="B112" s="86">
        <v>45252</v>
      </c>
      <c r="C112" s="85" t="s">
        <v>12</v>
      </c>
      <c r="D112" s="85">
        <v>800</v>
      </c>
      <c r="E112" s="87"/>
      <c r="F112" s="87" t="s">
        <v>14</v>
      </c>
      <c r="G112" s="87">
        <v>4100</v>
      </c>
      <c r="J112" s="130">
        <v>208</v>
      </c>
      <c r="K112" s="131">
        <v>45252</v>
      </c>
      <c r="L112" s="130" t="s">
        <v>12</v>
      </c>
      <c r="M112" s="130">
        <v>800</v>
      </c>
      <c r="N112" s="132" t="s">
        <v>15</v>
      </c>
      <c r="O112" s="133"/>
      <c r="P112" s="133"/>
      <c r="Q112" s="133"/>
    </row>
    <row r="113" spans="1:17" ht="27" customHeight="1" thickBot="1">
      <c r="A113" s="85">
        <v>209</v>
      </c>
      <c r="B113" s="86">
        <v>45255</v>
      </c>
      <c r="C113" s="85" t="s">
        <v>14</v>
      </c>
      <c r="D113" s="85">
        <v>1300</v>
      </c>
      <c r="E113" s="87"/>
      <c r="F113" s="87"/>
      <c r="G113" s="87"/>
      <c r="J113" s="130">
        <v>209</v>
      </c>
      <c r="K113" s="131">
        <v>45255</v>
      </c>
      <c r="L113" s="130" t="s">
        <v>14</v>
      </c>
      <c r="M113" s="130">
        <v>1300</v>
      </c>
      <c r="N113" s="132" t="s">
        <v>13</v>
      </c>
      <c r="O113" s="133"/>
      <c r="P113" s="133"/>
      <c r="Q113" s="133"/>
    </row>
    <row r="114" spans="1:17" ht="27.75" thickBot="1">
      <c r="A114" s="88">
        <v>210</v>
      </c>
      <c r="B114" s="89">
        <v>45258</v>
      </c>
      <c r="C114" s="88" t="s">
        <v>10</v>
      </c>
      <c r="D114" s="88">
        <v>1650</v>
      </c>
      <c r="E114" s="90"/>
      <c r="F114" s="90"/>
      <c r="G114" s="90"/>
      <c r="J114" s="178">
        <v>210</v>
      </c>
      <c r="K114" s="179">
        <v>45258</v>
      </c>
      <c r="L114" s="178" t="s">
        <v>10</v>
      </c>
      <c r="M114" s="178">
        <v>1650</v>
      </c>
      <c r="N114" s="180" t="s">
        <v>16</v>
      </c>
      <c r="O114" s="181"/>
      <c r="P114" s="181"/>
      <c r="Q114" s="181"/>
    </row>
    <row r="115" spans="1:17" ht="27.75" thickBot="1">
      <c r="A115" s="91">
        <v>211</v>
      </c>
      <c r="B115" s="92">
        <v>45261</v>
      </c>
      <c r="C115" s="91" t="s">
        <v>10</v>
      </c>
      <c r="D115" s="91">
        <v>1400</v>
      </c>
      <c r="E115" s="93">
        <v>12150</v>
      </c>
      <c r="F115" s="93" t="s">
        <v>10</v>
      </c>
      <c r="G115" s="93">
        <v>5500</v>
      </c>
      <c r="J115" s="99">
        <v>211</v>
      </c>
      <c r="K115" s="100">
        <v>45261</v>
      </c>
      <c r="L115" s="99" t="s">
        <v>10</v>
      </c>
      <c r="M115" s="99">
        <v>1400</v>
      </c>
      <c r="N115" s="101" t="s">
        <v>11</v>
      </c>
      <c r="O115" s="103">
        <v>12150</v>
      </c>
      <c r="P115" s="103" t="s">
        <v>16</v>
      </c>
      <c r="Q115" s="103">
        <v>1750</v>
      </c>
    </row>
    <row r="116" spans="1:17" ht="27" customHeight="1" thickBot="1">
      <c r="A116" s="91">
        <v>212</v>
      </c>
      <c r="B116" s="92">
        <v>45264</v>
      </c>
      <c r="C116" s="91" t="s">
        <v>12</v>
      </c>
      <c r="D116" s="91">
        <v>750</v>
      </c>
      <c r="E116" s="93"/>
      <c r="F116" s="93"/>
      <c r="G116" s="93"/>
      <c r="J116" s="99">
        <v>212</v>
      </c>
      <c r="K116" s="100">
        <v>45264</v>
      </c>
      <c r="L116" s="99" t="s">
        <v>12</v>
      </c>
      <c r="M116" s="99">
        <v>750</v>
      </c>
      <c r="N116" s="101" t="s">
        <v>16</v>
      </c>
      <c r="O116" s="103"/>
      <c r="P116" s="103"/>
      <c r="Q116" s="103"/>
    </row>
    <row r="117" spans="1:17" ht="27" customHeight="1" thickBot="1">
      <c r="A117" s="91">
        <v>213</v>
      </c>
      <c r="B117" s="92">
        <v>45267</v>
      </c>
      <c r="C117" s="91" t="s">
        <v>14</v>
      </c>
      <c r="D117" s="91">
        <v>1500</v>
      </c>
      <c r="E117" s="93"/>
      <c r="F117" s="93"/>
      <c r="G117" s="93"/>
      <c r="J117" s="99">
        <v>213</v>
      </c>
      <c r="K117" s="100">
        <v>45267</v>
      </c>
      <c r="L117" s="99" t="s">
        <v>14</v>
      </c>
      <c r="M117" s="99">
        <v>1500</v>
      </c>
      <c r="N117" s="101" t="s">
        <v>13</v>
      </c>
      <c r="O117" s="103"/>
      <c r="P117" s="103" t="s">
        <v>27</v>
      </c>
      <c r="Q117" s="103">
        <v>3700</v>
      </c>
    </row>
    <row r="118" spans="1:17" ht="27.75" thickBot="1">
      <c r="A118" s="91">
        <v>214</v>
      </c>
      <c r="B118" s="92">
        <v>45270</v>
      </c>
      <c r="C118" s="91" t="s">
        <v>10</v>
      </c>
      <c r="D118" s="91">
        <v>900</v>
      </c>
      <c r="E118" s="93"/>
      <c r="F118" s="93" t="s">
        <v>12</v>
      </c>
      <c r="G118" s="93">
        <v>2200</v>
      </c>
      <c r="J118" s="99">
        <v>214</v>
      </c>
      <c r="K118" s="100">
        <v>45270</v>
      </c>
      <c r="L118" s="99" t="s">
        <v>10</v>
      </c>
      <c r="M118" s="99">
        <v>900</v>
      </c>
      <c r="N118" s="101" t="s">
        <v>15</v>
      </c>
      <c r="O118" s="103"/>
      <c r="P118" s="103"/>
      <c r="Q118" s="103"/>
    </row>
    <row r="119" spans="1:17" ht="27" customHeight="1" thickBot="1">
      <c r="A119" s="91">
        <v>215</v>
      </c>
      <c r="B119" s="92">
        <v>45273</v>
      </c>
      <c r="C119" s="91" t="s">
        <v>12</v>
      </c>
      <c r="D119" s="91">
        <v>600</v>
      </c>
      <c r="E119" s="93"/>
      <c r="F119" s="93"/>
      <c r="G119" s="93"/>
      <c r="J119" s="99">
        <v>215</v>
      </c>
      <c r="K119" s="100">
        <v>45273</v>
      </c>
      <c r="L119" s="99" t="s">
        <v>12</v>
      </c>
      <c r="M119" s="99">
        <v>600</v>
      </c>
      <c r="N119" s="101" t="s">
        <v>13</v>
      </c>
      <c r="O119" s="103"/>
      <c r="P119" s="103" t="s">
        <v>11</v>
      </c>
      <c r="Q119" s="103">
        <v>2850</v>
      </c>
    </row>
    <row r="120" spans="1:17" ht="27" customHeight="1" thickBot="1">
      <c r="A120" s="91">
        <v>216</v>
      </c>
      <c r="B120" s="92">
        <v>45276</v>
      </c>
      <c r="C120" s="91" t="s">
        <v>14</v>
      </c>
      <c r="D120" s="91">
        <v>1350</v>
      </c>
      <c r="E120" s="93"/>
      <c r="F120" s="93"/>
      <c r="G120" s="93"/>
      <c r="J120" s="99">
        <v>216</v>
      </c>
      <c r="K120" s="100">
        <v>45276</v>
      </c>
      <c r="L120" s="99" t="s">
        <v>14</v>
      </c>
      <c r="M120" s="99">
        <v>1350</v>
      </c>
      <c r="N120" s="101" t="s">
        <v>16</v>
      </c>
      <c r="O120" s="103"/>
      <c r="P120" s="103"/>
      <c r="Q120" s="103"/>
    </row>
    <row r="121" spans="1:17" ht="27.75" thickBot="1">
      <c r="A121" s="91">
        <v>217</v>
      </c>
      <c r="B121" s="92">
        <v>45279</v>
      </c>
      <c r="C121" s="91" t="s">
        <v>10</v>
      </c>
      <c r="D121" s="91">
        <v>1450</v>
      </c>
      <c r="E121" s="93"/>
      <c r="F121" s="93"/>
      <c r="G121" s="93"/>
      <c r="J121" s="99">
        <v>217</v>
      </c>
      <c r="K121" s="100">
        <v>45279</v>
      </c>
      <c r="L121" s="99" t="s">
        <v>10</v>
      </c>
      <c r="M121" s="99">
        <v>1450</v>
      </c>
      <c r="N121" s="101" t="s">
        <v>11</v>
      </c>
      <c r="O121" s="103"/>
      <c r="P121" s="103" t="s">
        <v>13</v>
      </c>
      <c r="Q121" s="103">
        <v>3850</v>
      </c>
    </row>
    <row r="122" spans="1:17" ht="27" customHeight="1" thickBot="1">
      <c r="A122" s="91">
        <v>218</v>
      </c>
      <c r="B122" s="92">
        <v>45282</v>
      </c>
      <c r="C122" s="91" t="s">
        <v>12</v>
      </c>
      <c r="D122" s="91">
        <v>850</v>
      </c>
      <c r="E122" s="93"/>
      <c r="F122" s="93" t="s">
        <v>14</v>
      </c>
      <c r="G122" s="93">
        <v>4450</v>
      </c>
      <c r="J122" s="99">
        <v>218</v>
      </c>
      <c r="K122" s="100">
        <v>45282</v>
      </c>
      <c r="L122" s="99" t="s">
        <v>12</v>
      </c>
      <c r="M122" s="99">
        <v>850</v>
      </c>
      <c r="N122" s="101" t="s">
        <v>15</v>
      </c>
      <c r="O122" s="103"/>
      <c r="P122" s="103"/>
      <c r="Q122" s="103"/>
    </row>
    <row r="123" spans="1:17" ht="27" customHeight="1" thickBot="1">
      <c r="A123" s="91">
        <v>219</v>
      </c>
      <c r="B123" s="92">
        <v>45285</v>
      </c>
      <c r="C123" s="91" t="s">
        <v>14</v>
      </c>
      <c r="D123" s="91">
        <v>1600</v>
      </c>
      <c r="E123" s="93"/>
      <c r="F123" s="93"/>
      <c r="G123" s="93"/>
      <c r="J123" s="99">
        <v>219</v>
      </c>
      <c r="K123" s="100">
        <v>45285</v>
      </c>
      <c r="L123" s="99" t="s">
        <v>14</v>
      </c>
      <c r="M123" s="99">
        <v>1600</v>
      </c>
      <c r="N123" s="101" t="s">
        <v>13</v>
      </c>
      <c r="O123" s="103"/>
      <c r="P123" s="103"/>
      <c r="Q123" s="103"/>
    </row>
    <row r="124" spans="1:17" ht="27.75" thickBot="1">
      <c r="A124" s="91">
        <v>220</v>
      </c>
      <c r="B124" s="92">
        <v>45288</v>
      </c>
      <c r="C124" s="91" t="s">
        <v>10</v>
      </c>
      <c r="D124" s="91">
        <v>1750</v>
      </c>
      <c r="E124" s="93"/>
      <c r="F124" s="193"/>
      <c r="G124" s="193"/>
      <c r="J124" s="99">
        <v>220</v>
      </c>
      <c r="K124" s="100">
        <v>45288</v>
      </c>
      <c r="L124" s="99" t="s">
        <v>10</v>
      </c>
      <c r="M124" s="99">
        <v>1750</v>
      </c>
      <c r="N124" s="101" t="s">
        <v>16</v>
      </c>
      <c r="O124" s="103"/>
      <c r="P124" s="197"/>
      <c r="Q124" s="197"/>
    </row>
    <row r="125" spans="1:17" ht="39" thickBot="1">
      <c r="A125" s="188"/>
      <c r="B125" s="189"/>
      <c r="C125" s="190"/>
      <c r="D125" s="190"/>
      <c r="E125" s="191"/>
      <c r="F125" s="194" t="s">
        <v>28</v>
      </c>
      <c r="G125" s="195">
        <f>SUMIFS(G5:G124,F5:F124,"Electronics")</f>
        <v>57500</v>
      </c>
      <c r="J125" s="196"/>
      <c r="K125" s="196"/>
      <c r="L125" s="196"/>
      <c r="M125" s="196"/>
      <c r="N125" s="196"/>
      <c r="O125" s="196"/>
      <c r="P125" s="198" t="s">
        <v>32</v>
      </c>
      <c r="Q125" s="199">
        <f>SUMIFS(Q5:Q124,P5:P124,"East")</f>
        <v>21050</v>
      </c>
    </row>
    <row r="126" spans="1:17" ht="39" thickBot="1">
      <c r="A126" s="192"/>
      <c r="B126" s="189"/>
      <c r="C126" s="190"/>
      <c r="D126" s="190"/>
      <c r="E126" s="191"/>
      <c r="F126" s="194" t="s">
        <v>29</v>
      </c>
      <c r="G126" s="195">
        <f>SUMIFS(G5:G124,F5:F124,"Clothing")</f>
        <v>28950</v>
      </c>
      <c r="J126" s="196"/>
      <c r="K126" s="196"/>
      <c r="L126" s="196"/>
      <c r="M126" s="196"/>
      <c r="N126" s="196"/>
      <c r="O126" s="196"/>
      <c r="P126" s="198" t="s">
        <v>33</v>
      </c>
      <c r="Q126" s="199">
        <f>SUMIFS(Q5:Q124,P5:P124,"west")</f>
        <v>41800</v>
      </c>
    </row>
    <row r="127" spans="1:17" ht="39" thickBot="1">
      <c r="A127" s="191"/>
      <c r="B127" s="191"/>
      <c r="C127" s="191"/>
      <c r="D127" s="191"/>
      <c r="E127" s="191"/>
      <c r="F127" s="194" t="s">
        <v>30</v>
      </c>
      <c r="G127" s="195">
        <f>SUMIFS(G5:G124,F5:F124,"Furniture")</f>
        <v>51500</v>
      </c>
      <c r="J127" s="196"/>
      <c r="K127" s="196"/>
      <c r="L127" s="196"/>
      <c r="M127" s="196"/>
      <c r="N127" s="196"/>
      <c r="O127" s="196"/>
      <c r="P127" s="198" t="s">
        <v>31</v>
      </c>
      <c r="Q127" s="199">
        <f>SUMIFS(Q5:Q124,P5:P124,"North")</f>
        <v>35100</v>
      </c>
    </row>
    <row r="128" spans="1:17" ht="39" customHeight="1" thickBot="1">
      <c r="A128" s="187"/>
      <c r="B128" s="187"/>
      <c r="C128" s="187"/>
      <c r="D128" s="187"/>
      <c r="E128" s="187"/>
      <c r="F128" s="187"/>
      <c r="G128" s="187"/>
      <c r="J128" s="196"/>
      <c r="K128" s="196"/>
      <c r="L128" s="196"/>
      <c r="M128" s="196"/>
      <c r="N128" s="196"/>
      <c r="O128" s="196"/>
      <c r="P128" s="198" t="s">
        <v>34</v>
      </c>
      <c r="Q128" s="199">
        <f>SUMIFS(Q5:Q124,P5:P124,"South")</f>
        <v>42300</v>
      </c>
    </row>
    <row r="129" spans="1:17">
      <c r="A129" s="187"/>
      <c r="B129" s="187"/>
      <c r="C129" s="187"/>
      <c r="D129" s="187"/>
      <c r="E129" s="187"/>
      <c r="F129" s="187"/>
      <c r="G129" s="187"/>
      <c r="J129" s="187"/>
      <c r="K129" s="187"/>
      <c r="L129" s="187"/>
      <c r="M129" s="187"/>
      <c r="N129" s="187"/>
      <c r="O129" s="187"/>
      <c r="P129" s="187"/>
      <c r="Q129" s="200"/>
    </row>
    <row r="130" spans="1:17">
      <c r="A130" s="187"/>
      <c r="B130" s="187"/>
      <c r="C130" s="187"/>
      <c r="D130" s="187"/>
      <c r="E130" s="187"/>
      <c r="F130" s="187"/>
      <c r="G130" s="187"/>
      <c r="J130" s="187"/>
      <c r="K130" s="187"/>
      <c r="L130" s="187"/>
      <c r="M130" s="187"/>
      <c r="N130" s="187"/>
      <c r="O130" s="187"/>
      <c r="P130" s="187"/>
      <c r="Q130" s="187"/>
    </row>
  </sheetData>
  <mergeCells count="198">
    <mergeCell ref="Q121:Q124"/>
    <mergeCell ref="A1:Q1"/>
    <mergeCell ref="A2:P2"/>
    <mergeCell ref="A3:G3"/>
    <mergeCell ref="J3:Q3"/>
    <mergeCell ref="Q109:Q110"/>
    <mergeCell ref="Q111:Q114"/>
    <mergeCell ref="Q115:Q116"/>
    <mergeCell ref="Q117:Q118"/>
    <mergeCell ref="Q119:Q120"/>
    <mergeCell ref="Q97:Q98"/>
    <mergeCell ref="Q99:Q100"/>
    <mergeCell ref="Q101:Q104"/>
    <mergeCell ref="Q105:Q106"/>
    <mergeCell ref="Q107:Q108"/>
    <mergeCell ref="Q85:Q86"/>
    <mergeCell ref="Q87:Q88"/>
    <mergeCell ref="Q89:Q90"/>
    <mergeCell ref="Q91:Q94"/>
    <mergeCell ref="Q95:Q96"/>
    <mergeCell ref="Q71:Q74"/>
    <mergeCell ref="Q75:Q76"/>
    <mergeCell ref="Q77:Q78"/>
    <mergeCell ref="Q79:Q80"/>
    <mergeCell ref="Q81:Q84"/>
    <mergeCell ref="Q59:Q60"/>
    <mergeCell ref="Q61:Q64"/>
    <mergeCell ref="Q65:Q66"/>
    <mergeCell ref="Q67:Q68"/>
    <mergeCell ref="Q69:Q70"/>
    <mergeCell ref="Q47:Q48"/>
    <mergeCell ref="Q49:Q50"/>
    <mergeCell ref="Q51:Q54"/>
    <mergeCell ref="Q55:Q56"/>
    <mergeCell ref="Q57:Q58"/>
    <mergeCell ref="Q35:Q36"/>
    <mergeCell ref="Q37:Q38"/>
    <mergeCell ref="Q39:Q40"/>
    <mergeCell ref="Q41:Q44"/>
    <mergeCell ref="Q45:Q46"/>
    <mergeCell ref="P111:P114"/>
    <mergeCell ref="P115:P116"/>
    <mergeCell ref="P117:P118"/>
    <mergeCell ref="P119:P120"/>
    <mergeCell ref="P121:P124"/>
    <mergeCell ref="P99:P100"/>
    <mergeCell ref="P101:P104"/>
    <mergeCell ref="P105:P106"/>
    <mergeCell ref="P107:P108"/>
    <mergeCell ref="P109:P110"/>
    <mergeCell ref="P85:P86"/>
    <mergeCell ref="P87:P88"/>
    <mergeCell ref="P89:P90"/>
    <mergeCell ref="P91:P94"/>
    <mergeCell ref="P95:P96"/>
    <mergeCell ref="P67:P68"/>
    <mergeCell ref="P69:P70"/>
    <mergeCell ref="P71:P74"/>
    <mergeCell ref="P75:P76"/>
    <mergeCell ref="P77:P78"/>
    <mergeCell ref="P49:P50"/>
    <mergeCell ref="P51:P54"/>
    <mergeCell ref="P55:P56"/>
    <mergeCell ref="P57:P58"/>
    <mergeCell ref="P59:P60"/>
    <mergeCell ref="P5:P6"/>
    <mergeCell ref="P7:P8"/>
    <mergeCell ref="P9:P10"/>
    <mergeCell ref="P11:P14"/>
    <mergeCell ref="P15:P16"/>
    <mergeCell ref="P17:P18"/>
    <mergeCell ref="P19:P20"/>
    <mergeCell ref="P21:P24"/>
    <mergeCell ref="P25:P26"/>
    <mergeCell ref="P27:P28"/>
    <mergeCell ref="P29:P30"/>
    <mergeCell ref="P31:P34"/>
    <mergeCell ref="P35:P36"/>
    <mergeCell ref="P37:P38"/>
    <mergeCell ref="P4:Q4"/>
    <mergeCell ref="P97:P98"/>
    <mergeCell ref="P79:P80"/>
    <mergeCell ref="P81:P84"/>
    <mergeCell ref="P61:P64"/>
    <mergeCell ref="P65:P66"/>
    <mergeCell ref="P39:P40"/>
    <mergeCell ref="P41:P44"/>
    <mergeCell ref="P45:P46"/>
    <mergeCell ref="P47:P48"/>
    <mergeCell ref="Q15:Q16"/>
    <mergeCell ref="Q17:Q18"/>
    <mergeCell ref="Q19:Q20"/>
    <mergeCell ref="Q21:Q24"/>
    <mergeCell ref="Q25:Q26"/>
    <mergeCell ref="Q27:Q28"/>
    <mergeCell ref="Q29:Q30"/>
    <mergeCell ref="Q31:Q34"/>
    <mergeCell ref="Q5:Q6"/>
    <mergeCell ref="Q7:Q8"/>
    <mergeCell ref="Q9:Q10"/>
    <mergeCell ref="Q11:Q14"/>
    <mergeCell ref="O5:O14"/>
    <mergeCell ref="O15:O24"/>
    <mergeCell ref="O25:O34"/>
    <mergeCell ref="O35:O44"/>
    <mergeCell ref="O45:O54"/>
    <mergeCell ref="O55:O64"/>
    <mergeCell ref="O65:O74"/>
    <mergeCell ref="O75:O84"/>
    <mergeCell ref="O85:O94"/>
    <mergeCell ref="O95:O104"/>
    <mergeCell ref="O105:O114"/>
    <mergeCell ref="O115:O124"/>
    <mergeCell ref="G122:G124"/>
    <mergeCell ref="G8:G11"/>
    <mergeCell ref="G12:G14"/>
    <mergeCell ref="G15:G17"/>
    <mergeCell ref="G18:G21"/>
    <mergeCell ref="G22:G24"/>
    <mergeCell ref="G25:G27"/>
    <mergeCell ref="G28:G31"/>
    <mergeCell ref="G38:G41"/>
    <mergeCell ref="G42:G44"/>
    <mergeCell ref="G45:G47"/>
    <mergeCell ref="G48:G51"/>
    <mergeCell ref="G52:G54"/>
    <mergeCell ref="G55:G57"/>
    <mergeCell ref="G58:G61"/>
    <mergeCell ref="G68:G71"/>
    <mergeCell ref="G105:G107"/>
    <mergeCell ref="G108:G111"/>
    <mergeCell ref="G112:G114"/>
    <mergeCell ref="G115:G117"/>
    <mergeCell ref="G118:G121"/>
    <mergeCell ref="G92:G94"/>
    <mergeCell ref="G95:G97"/>
    <mergeCell ref="G98:G101"/>
    <mergeCell ref="G102:G104"/>
    <mergeCell ref="G75:G77"/>
    <mergeCell ref="G78:G81"/>
    <mergeCell ref="G82:G84"/>
    <mergeCell ref="G85:G87"/>
    <mergeCell ref="G88:G91"/>
    <mergeCell ref="G62:G64"/>
    <mergeCell ref="G65:G67"/>
    <mergeCell ref="G72:G74"/>
    <mergeCell ref="F115:F117"/>
    <mergeCell ref="F118:F121"/>
    <mergeCell ref="F122:F124"/>
    <mergeCell ref="G5:G7"/>
    <mergeCell ref="G32:G34"/>
    <mergeCell ref="G35:G37"/>
    <mergeCell ref="F98:F101"/>
    <mergeCell ref="F102:F104"/>
    <mergeCell ref="F105:F107"/>
    <mergeCell ref="F108:F111"/>
    <mergeCell ref="F112:F114"/>
    <mergeCell ref="F82:F84"/>
    <mergeCell ref="F85:F87"/>
    <mergeCell ref="F88:F91"/>
    <mergeCell ref="F92:F94"/>
    <mergeCell ref="F95:F97"/>
    <mergeCell ref="F65:F67"/>
    <mergeCell ref="F68:F71"/>
    <mergeCell ref="F72:F74"/>
    <mergeCell ref="F75:F77"/>
    <mergeCell ref="F78:F81"/>
    <mergeCell ref="F48:F51"/>
    <mergeCell ref="F52:F54"/>
    <mergeCell ref="F55:F57"/>
    <mergeCell ref="F58:F61"/>
    <mergeCell ref="F62:F64"/>
    <mergeCell ref="E95:E104"/>
    <mergeCell ref="E105:E114"/>
    <mergeCell ref="E115:E124"/>
    <mergeCell ref="F5:F7"/>
    <mergeCell ref="F8:F11"/>
    <mergeCell ref="F12:F14"/>
    <mergeCell ref="F15:F17"/>
    <mergeCell ref="F18:F21"/>
    <mergeCell ref="F22:F24"/>
    <mergeCell ref="F25:F27"/>
    <mergeCell ref="F28:F31"/>
    <mergeCell ref="F32:F34"/>
    <mergeCell ref="F35:F37"/>
    <mergeCell ref="F38:F41"/>
    <mergeCell ref="F42:F44"/>
    <mergeCell ref="F45:F47"/>
    <mergeCell ref="E45:E54"/>
    <mergeCell ref="E55:E64"/>
    <mergeCell ref="E65:E74"/>
    <mergeCell ref="E75:E84"/>
    <mergeCell ref="E85:E94"/>
    <mergeCell ref="F4:G4"/>
    <mergeCell ref="E5:E14"/>
    <mergeCell ref="E15:E24"/>
    <mergeCell ref="E25:E34"/>
    <mergeCell ref="E35:E4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4"/>
  <sheetViews>
    <sheetView workbookViewId="0">
      <selection activeCell="I8" sqref="I8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101</v>
      </c>
      <c r="B5" s="5">
        <v>44986</v>
      </c>
      <c r="C5" s="4" t="s">
        <v>10</v>
      </c>
      <c r="D5" s="4">
        <v>1200</v>
      </c>
      <c r="E5" s="4" t="s">
        <v>11</v>
      </c>
      <c r="G5" s="12">
        <f>SUM(D5:D14)</f>
        <v>9500</v>
      </c>
      <c r="H5" s="4" t="s">
        <v>10</v>
      </c>
      <c r="I5" s="6">
        <f>SUM(D5,D8,D11,D14)</f>
        <v>4900</v>
      </c>
      <c r="J5" s="4" t="s">
        <v>11</v>
      </c>
      <c r="K5" s="7">
        <f>SUMIFS(D5:D14,E5:E14,E5)</f>
        <v>2800</v>
      </c>
    </row>
    <row r="6" spans="1:11">
      <c r="A6" s="4">
        <v>102</v>
      </c>
      <c r="B6" s="5">
        <v>45047</v>
      </c>
      <c r="C6" s="4" t="s">
        <v>12</v>
      </c>
      <c r="D6" s="4">
        <v>500</v>
      </c>
      <c r="E6" s="4" t="s">
        <v>13</v>
      </c>
      <c r="G6" s="12"/>
      <c r="H6" s="4" t="s">
        <v>12</v>
      </c>
      <c r="I6" s="6">
        <f>SUM(D6,D9,D12)</f>
        <v>1400</v>
      </c>
      <c r="J6" s="4" t="s">
        <v>13</v>
      </c>
      <c r="K6" s="7">
        <f>SUMIFS(D5:D14,E5:E14,E6)</f>
        <v>2100</v>
      </c>
    </row>
    <row r="7" spans="1:11" ht="27">
      <c r="A7" s="4">
        <v>103</v>
      </c>
      <c r="B7" s="5">
        <v>45108</v>
      </c>
      <c r="C7" s="4" t="s">
        <v>14</v>
      </c>
      <c r="D7" s="4">
        <v>1500</v>
      </c>
      <c r="E7" s="4" t="s">
        <v>15</v>
      </c>
      <c r="F7" s="2"/>
      <c r="G7" s="12"/>
      <c r="H7" s="4" t="s">
        <v>14</v>
      </c>
      <c r="I7" s="6">
        <f>SUM(D7,D10,D13)</f>
        <v>3200</v>
      </c>
      <c r="J7" s="4" t="s">
        <v>15</v>
      </c>
      <c r="K7" s="7">
        <f>SUMIFS(D5:D14,E5:E14,E7)</f>
        <v>3500</v>
      </c>
    </row>
    <row r="8" spans="1:11" ht="27">
      <c r="A8" s="4">
        <v>104</v>
      </c>
      <c r="B8" s="5">
        <v>45200</v>
      </c>
      <c r="C8" s="4" t="s">
        <v>10</v>
      </c>
      <c r="D8" s="4">
        <v>800</v>
      </c>
      <c r="E8" s="4" t="s">
        <v>16</v>
      </c>
      <c r="F8" s="2"/>
      <c r="G8" s="12"/>
      <c r="H8" s="6"/>
      <c r="I8" s="6"/>
      <c r="J8" s="4" t="s">
        <v>16</v>
      </c>
      <c r="K8" s="7">
        <f>SUMIFS(D5:D14,E5:E14,E8)</f>
        <v>1100</v>
      </c>
    </row>
    <row r="9" spans="1:11">
      <c r="A9" s="4">
        <v>105</v>
      </c>
      <c r="B9" s="5">
        <v>45261</v>
      </c>
      <c r="C9" s="4" t="s">
        <v>12</v>
      </c>
      <c r="D9" s="4">
        <v>600</v>
      </c>
      <c r="E9" s="4" t="s">
        <v>11</v>
      </c>
      <c r="F9" s="2"/>
      <c r="G9" s="12"/>
      <c r="H9" s="6"/>
      <c r="I9" s="6"/>
      <c r="J9" s="7"/>
      <c r="K9" s="7"/>
    </row>
    <row r="10" spans="1:11" ht="27">
      <c r="A10" s="4">
        <v>106</v>
      </c>
      <c r="B10" s="4" t="s">
        <v>17</v>
      </c>
      <c r="C10" s="4" t="s">
        <v>14</v>
      </c>
      <c r="D10" s="4">
        <v>700</v>
      </c>
      <c r="E10" s="4" t="s">
        <v>13</v>
      </c>
      <c r="F10" s="2"/>
      <c r="G10" s="12"/>
      <c r="H10" s="6"/>
      <c r="I10" s="6"/>
      <c r="J10" s="7"/>
      <c r="K10" s="7"/>
    </row>
    <row r="11" spans="1:11" ht="27">
      <c r="A11" s="4">
        <v>107</v>
      </c>
      <c r="B11" s="4" t="s">
        <v>18</v>
      </c>
      <c r="C11" s="4" t="s">
        <v>10</v>
      </c>
      <c r="D11" s="4">
        <v>2000</v>
      </c>
      <c r="E11" s="4" t="s">
        <v>15</v>
      </c>
      <c r="F11" s="2"/>
      <c r="G11" s="12"/>
      <c r="H11" s="6"/>
      <c r="I11" s="6"/>
      <c r="J11" s="7"/>
      <c r="K11" s="7"/>
    </row>
    <row r="12" spans="1:11" ht="27">
      <c r="A12" s="4">
        <v>108</v>
      </c>
      <c r="B12" s="4" t="s">
        <v>19</v>
      </c>
      <c r="C12" s="4" t="s">
        <v>12</v>
      </c>
      <c r="D12" s="4">
        <v>300</v>
      </c>
      <c r="E12" s="4" t="s">
        <v>16</v>
      </c>
      <c r="F12" s="2"/>
      <c r="G12" s="12"/>
      <c r="H12" s="6"/>
      <c r="I12" s="6"/>
      <c r="J12" s="7"/>
      <c r="K12" s="7"/>
    </row>
    <row r="13" spans="1:11" ht="27">
      <c r="A13" s="4">
        <v>109</v>
      </c>
      <c r="B13" s="4" t="s">
        <v>20</v>
      </c>
      <c r="C13" s="4" t="s">
        <v>14</v>
      </c>
      <c r="D13" s="4">
        <v>1000</v>
      </c>
      <c r="E13" s="4" t="s">
        <v>11</v>
      </c>
      <c r="F13" s="2"/>
      <c r="G13" s="12"/>
      <c r="H13" s="6"/>
      <c r="I13" s="6"/>
      <c r="J13" s="7"/>
      <c r="K13" s="7"/>
    </row>
    <row r="14" spans="1:11" ht="27">
      <c r="A14" s="4">
        <v>110</v>
      </c>
      <c r="B14" s="4" t="s">
        <v>21</v>
      </c>
      <c r="C14" s="4" t="s">
        <v>10</v>
      </c>
      <c r="D14" s="4">
        <v>900</v>
      </c>
      <c r="E14" s="4" t="s">
        <v>13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111</v>
      </c>
      <c r="B5" s="5">
        <v>44959</v>
      </c>
      <c r="C5" s="4" t="s">
        <v>12</v>
      </c>
      <c r="D5" s="4">
        <v>700</v>
      </c>
      <c r="E5" s="4" t="s">
        <v>16</v>
      </c>
      <c r="G5" s="12">
        <f>SUM(D5:D14)</f>
        <v>11000</v>
      </c>
      <c r="H5" s="4" t="s">
        <v>10</v>
      </c>
      <c r="I5" s="6">
        <f>SUM(D5,D8,D11,D14)</f>
        <v>2700</v>
      </c>
      <c r="J5" s="4" t="s">
        <v>11</v>
      </c>
      <c r="K5" s="6">
        <f>SUMIFS(D5:D14,E5:E14,E5)</f>
        <v>3100</v>
      </c>
    </row>
    <row r="6" spans="1:11" ht="27">
      <c r="A6" s="4">
        <v>112</v>
      </c>
      <c r="B6" s="5">
        <v>44962</v>
      </c>
      <c r="C6" s="4" t="s">
        <v>10</v>
      </c>
      <c r="D6" s="4">
        <v>1200</v>
      </c>
      <c r="E6" s="4" t="s">
        <v>11</v>
      </c>
      <c r="G6" s="12"/>
      <c r="H6" s="4" t="s">
        <v>12</v>
      </c>
      <c r="I6" s="6">
        <f>SUM(D6,D9,D12)</f>
        <v>3400</v>
      </c>
      <c r="J6" s="4" t="s">
        <v>13</v>
      </c>
      <c r="K6" s="6">
        <f>SUMIFS(D5:D14,E5:E14,E6)</f>
        <v>4100</v>
      </c>
    </row>
    <row r="7" spans="1:11" ht="27">
      <c r="A7" s="4">
        <v>113</v>
      </c>
      <c r="B7" s="5">
        <v>44964</v>
      </c>
      <c r="C7" s="4" t="s">
        <v>14</v>
      </c>
      <c r="D7" s="4">
        <v>1300</v>
      </c>
      <c r="E7" s="4" t="s">
        <v>15</v>
      </c>
      <c r="F7" s="2"/>
      <c r="G7" s="12"/>
      <c r="H7" s="4" t="s">
        <v>14</v>
      </c>
      <c r="I7" s="6">
        <f>SUM(D7,D10,D13)</f>
        <v>4900</v>
      </c>
      <c r="J7" s="4" t="s">
        <v>15</v>
      </c>
      <c r="K7" s="6">
        <f>SUMIFS(D5:D14,E5:E14,E7)</f>
        <v>1800</v>
      </c>
    </row>
    <row r="8" spans="1:11">
      <c r="A8" s="4">
        <v>114</v>
      </c>
      <c r="B8" s="5">
        <v>44967</v>
      </c>
      <c r="C8" s="4" t="s">
        <v>12</v>
      </c>
      <c r="D8" s="4">
        <v>600</v>
      </c>
      <c r="E8" s="4" t="s">
        <v>13</v>
      </c>
      <c r="F8" s="2"/>
      <c r="G8" s="12"/>
      <c r="H8" s="6"/>
      <c r="I8" s="6"/>
      <c r="J8" s="4" t="s">
        <v>16</v>
      </c>
      <c r="K8" s="6">
        <f>SUMIFS(D5:D14,E5:E14,E8)</f>
        <v>2000</v>
      </c>
    </row>
    <row r="9" spans="1:11" ht="27">
      <c r="A9" s="4">
        <v>115</v>
      </c>
      <c r="B9" s="5">
        <v>44970</v>
      </c>
      <c r="C9" s="4" t="s">
        <v>10</v>
      </c>
      <c r="D9" s="4">
        <v>800</v>
      </c>
      <c r="E9" s="4" t="s">
        <v>16</v>
      </c>
      <c r="F9" s="2"/>
      <c r="G9" s="12"/>
      <c r="H9" s="6"/>
      <c r="I9" s="6"/>
      <c r="J9" s="7"/>
      <c r="K9" s="7"/>
    </row>
    <row r="10" spans="1:11" ht="27">
      <c r="A10" s="4">
        <v>116</v>
      </c>
      <c r="B10" s="5">
        <v>44973</v>
      </c>
      <c r="C10" s="4" t="s">
        <v>14</v>
      </c>
      <c r="D10" s="4">
        <v>2000</v>
      </c>
      <c r="E10" s="4" t="s">
        <v>11</v>
      </c>
      <c r="F10" s="2"/>
      <c r="G10" s="12"/>
      <c r="H10" s="6"/>
      <c r="I10" s="6"/>
      <c r="J10" s="7"/>
      <c r="K10" s="7"/>
    </row>
    <row r="11" spans="1:11">
      <c r="A11" s="4">
        <v>117</v>
      </c>
      <c r="B11" s="5">
        <v>44976</v>
      </c>
      <c r="C11" s="4" t="s">
        <v>12</v>
      </c>
      <c r="D11" s="4">
        <v>500</v>
      </c>
      <c r="E11" s="4" t="s">
        <v>15</v>
      </c>
      <c r="F11" s="2"/>
      <c r="G11" s="12"/>
      <c r="H11" s="6"/>
      <c r="I11" s="6"/>
      <c r="J11" s="7"/>
      <c r="K11" s="7"/>
    </row>
    <row r="12" spans="1:11" ht="27">
      <c r="A12" s="4">
        <v>118</v>
      </c>
      <c r="B12" s="5">
        <v>44979</v>
      </c>
      <c r="C12" s="4" t="s">
        <v>10</v>
      </c>
      <c r="D12" s="4">
        <v>1400</v>
      </c>
      <c r="E12" s="4" t="s">
        <v>13</v>
      </c>
      <c r="F12" s="2"/>
      <c r="G12" s="12"/>
      <c r="H12" s="6"/>
      <c r="I12" s="6"/>
      <c r="J12" s="7"/>
      <c r="K12" s="7"/>
    </row>
    <row r="13" spans="1:11" ht="27">
      <c r="A13" s="4">
        <v>119</v>
      </c>
      <c r="B13" s="5">
        <v>44982</v>
      </c>
      <c r="C13" s="4" t="s">
        <v>14</v>
      </c>
      <c r="D13" s="4">
        <v>1600</v>
      </c>
      <c r="E13" s="4" t="s">
        <v>16</v>
      </c>
      <c r="F13" s="2"/>
      <c r="G13" s="12"/>
      <c r="H13" s="6"/>
      <c r="I13" s="6"/>
      <c r="J13" s="7"/>
      <c r="K13" s="7"/>
    </row>
    <row r="14" spans="1:11">
      <c r="A14" s="4">
        <v>120</v>
      </c>
      <c r="B14" s="5">
        <v>44985</v>
      </c>
      <c r="C14" s="4" t="s">
        <v>12</v>
      </c>
      <c r="D14" s="4">
        <v>900</v>
      </c>
      <c r="E14" s="4" t="s">
        <v>11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opLeftCell="A3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131</v>
      </c>
      <c r="B5" s="5">
        <v>45018</v>
      </c>
      <c r="C5" s="4" t="s">
        <v>12</v>
      </c>
      <c r="D5" s="4">
        <v>800</v>
      </c>
      <c r="E5" s="4" t="s">
        <v>16</v>
      </c>
      <c r="G5" s="12">
        <f>SUM(D5:D14)</f>
        <v>11800</v>
      </c>
      <c r="H5" s="4" t="s">
        <v>10</v>
      </c>
      <c r="I5" s="6">
        <f>SUM(D5,D8,D11,D14)</f>
        <v>2800</v>
      </c>
      <c r="J5" s="4" t="s">
        <v>11</v>
      </c>
      <c r="K5" s="7">
        <f>SUMIFS(D5:D14,E5:E14,E5)</f>
        <v>3500</v>
      </c>
    </row>
    <row r="6" spans="1:11" ht="27">
      <c r="A6" s="4">
        <v>132</v>
      </c>
      <c r="B6" s="5">
        <v>45021</v>
      </c>
      <c r="C6" s="4" t="s">
        <v>10</v>
      </c>
      <c r="D6" s="4">
        <v>2000</v>
      </c>
      <c r="E6" s="4" t="s">
        <v>11</v>
      </c>
      <c r="G6" s="12"/>
      <c r="H6" s="4" t="s">
        <v>12</v>
      </c>
      <c r="I6" s="6">
        <f>SUM(D6,D9,D12)</f>
        <v>3800</v>
      </c>
      <c r="J6" s="4" t="s">
        <v>13</v>
      </c>
      <c r="K6" s="7">
        <f>SUMIFS(D5:D14,E5:E14,E6)</f>
        <v>4300</v>
      </c>
    </row>
    <row r="7" spans="1:11" ht="27">
      <c r="A7" s="4">
        <v>133</v>
      </c>
      <c r="B7" s="5">
        <v>45023</v>
      </c>
      <c r="C7" s="4" t="s">
        <v>14</v>
      </c>
      <c r="D7" s="4">
        <v>1800</v>
      </c>
      <c r="E7" s="4" t="s">
        <v>15</v>
      </c>
      <c r="F7" s="2"/>
      <c r="G7" s="12"/>
      <c r="H7" s="4" t="s">
        <v>14</v>
      </c>
      <c r="I7" s="6">
        <f>SUM(D7,D10,D13)</f>
        <v>5200</v>
      </c>
      <c r="J7" s="4" t="s">
        <v>15</v>
      </c>
      <c r="K7" s="7">
        <f>SUMIFS(D5:D14,E5:E14,E7)</f>
        <v>2300</v>
      </c>
    </row>
    <row r="8" spans="1:11">
      <c r="A8" s="4">
        <v>134</v>
      </c>
      <c r="B8" s="5">
        <v>45026</v>
      </c>
      <c r="C8" s="4" t="s">
        <v>12</v>
      </c>
      <c r="D8" s="4">
        <v>600</v>
      </c>
      <c r="E8" s="4" t="s">
        <v>13</v>
      </c>
      <c r="F8" s="2"/>
      <c r="G8" s="12"/>
      <c r="H8" s="6"/>
      <c r="I8" s="6"/>
      <c r="J8" s="4" t="s">
        <v>16</v>
      </c>
      <c r="K8" s="7">
        <f>SUMIFS(D5:D14,E5:E14,E8)</f>
        <v>1700</v>
      </c>
    </row>
    <row r="9" spans="1:11" ht="27">
      <c r="A9" s="4">
        <v>135</v>
      </c>
      <c r="B9" s="5">
        <v>45029</v>
      </c>
      <c r="C9" s="4" t="s">
        <v>10</v>
      </c>
      <c r="D9" s="4">
        <v>700</v>
      </c>
      <c r="E9" s="4" t="s">
        <v>16</v>
      </c>
      <c r="F9" s="2"/>
      <c r="G9" s="12"/>
      <c r="H9" s="6"/>
      <c r="I9" s="6"/>
      <c r="J9" s="7"/>
      <c r="K9" s="7"/>
    </row>
    <row r="10" spans="1:11" ht="27">
      <c r="A10" s="4">
        <v>136</v>
      </c>
      <c r="B10" s="5">
        <v>45031</v>
      </c>
      <c r="C10" s="4" t="s">
        <v>14</v>
      </c>
      <c r="D10" s="4">
        <v>1400</v>
      </c>
      <c r="E10" s="4" t="s">
        <v>11</v>
      </c>
      <c r="F10" s="2"/>
      <c r="G10" s="12"/>
      <c r="H10" s="6"/>
      <c r="I10" s="6"/>
      <c r="J10" s="7"/>
      <c r="K10" s="7"/>
    </row>
    <row r="11" spans="1:11">
      <c r="A11" s="4">
        <v>137</v>
      </c>
      <c r="B11" s="5">
        <v>45034</v>
      </c>
      <c r="C11" s="4" t="s">
        <v>12</v>
      </c>
      <c r="D11" s="4">
        <v>500</v>
      </c>
      <c r="E11" s="4" t="s">
        <v>15</v>
      </c>
      <c r="F11" s="2"/>
      <c r="G11" s="12"/>
      <c r="H11" s="6"/>
      <c r="I11" s="6"/>
      <c r="J11" s="7"/>
      <c r="K11" s="7"/>
    </row>
    <row r="12" spans="1:11" ht="27">
      <c r="A12" s="4">
        <v>138</v>
      </c>
      <c r="B12" s="5">
        <v>45037</v>
      </c>
      <c r="C12" s="4" t="s">
        <v>10</v>
      </c>
      <c r="D12" s="4">
        <v>1100</v>
      </c>
      <c r="E12" s="4" t="s">
        <v>13</v>
      </c>
      <c r="F12" s="2"/>
      <c r="G12" s="12"/>
      <c r="H12" s="6"/>
      <c r="I12" s="6"/>
      <c r="J12" s="7"/>
      <c r="K12" s="7"/>
    </row>
    <row r="13" spans="1:11" ht="27">
      <c r="A13" s="4">
        <v>139</v>
      </c>
      <c r="B13" s="5">
        <v>45040</v>
      </c>
      <c r="C13" s="4" t="s">
        <v>14</v>
      </c>
      <c r="D13" s="4">
        <v>2000</v>
      </c>
      <c r="E13" s="4" t="s">
        <v>16</v>
      </c>
      <c r="F13" s="2"/>
      <c r="G13" s="12"/>
      <c r="H13" s="6"/>
      <c r="I13" s="6"/>
      <c r="J13" s="7"/>
      <c r="K13" s="7"/>
    </row>
    <row r="14" spans="1:11">
      <c r="A14" s="4">
        <v>140</v>
      </c>
      <c r="B14" s="5">
        <v>45043</v>
      </c>
      <c r="C14" s="4" t="s">
        <v>12</v>
      </c>
      <c r="D14" s="4">
        <v>900</v>
      </c>
      <c r="E14" s="4" t="s">
        <v>11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101</v>
      </c>
      <c r="B5" s="5">
        <v>44986</v>
      </c>
      <c r="C5" s="4" t="s">
        <v>10</v>
      </c>
      <c r="D5" s="4">
        <v>1200</v>
      </c>
      <c r="E5" s="4" t="s">
        <v>11</v>
      </c>
      <c r="G5" s="12">
        <f>SUM(D5:D14)</f>
        <v>9500</v>
      </c>
      <c r="H5" s="4" t="s">
        <v>10</v>
      </c>
      <c r="I5" s="6">
        <f>SUM(D5,D8,D11,D14)</f>
        <v>4900</v>
      </c>
      <c r="J5" s="4" t="s">
        <v>11</v>
      </c>
      <c r="K5" s="7">
        <f>SUMIFS(D5:D14,E5:E14,E5)</f>
        <v>2800</v>
      </c>
    </row>
    <row r="6" spans="1:11">
      <c r="A6" s="4">
        <v>102</v>
      </c>
      <c r="B6" s="5">
        <v>45047</v>
      </c>
      <c r="C6" s="4" t="s">
        <v>12</v>
      </c>
      <c r="D6" s="4">
        <v>500</v>
      </c>
      <c r="E6" s="4" t="s">
        <v>13</v>
      </c>
      <c r="G6" s="12"/>
      <c r="H6" s="4" t="s">
        <v>12</v>
      </c>
      <c r="I6" s="6">
        <f>SUM(D6,D9,D12)</f>
        <v>1400</v>
      </c>
      <c r="J6" s="4" t="s">
        <v>13</v>
      </c>
      <c r="K6" s="7">
        <f>SUMIFS(D5:D14,E5:E14,E6)</f>
        <v>2100</v>
      </c>
    </row>
    <row r="7" spans="1:11" ht="27">
      <c r="A7" s="4">
        <v>103</v>
      </c>
      <c r="B7" s="5">
        <v>45108</v>
      </c>
      <c r="C7" s="4" t="s">
        <v>14</v>
      </c>
      <c r="D7" s="4">
        <v>1500</v>
      </c>
      <c r="E7" s="4" t="s">
        <v>15</v>
      </c>
      <c r="F7" s="2"/>
      <c r="G7" s="12"/>
      <c r="H7" s="4" t="s">
        <v>14</v>
      </c>
      <c r="I7" s="6">
        <f>SUM(D7,D10,D13)</f>
        <v>3200</v>
      </c>
      <c r="J7" s="4" t="s">
        <v>15</v>
      </c>
      <c r="K7" s="7">
        <f>SUMIFS(D5:D14,E5:E14,E7)</f>
        <v>3500</v>
      </c>
    </row>
    <row r="8" spans="1:11" ht="27">
      <c r="A8" s="4">
        <v>104</v>
      </c>
      <c r="B8" s="5">
        <v>45200</v>
      </c>
      <c r="C8" s="4" t="s">
        <v>10</v>
      </c>
      <c r="D8" s="4">
        <v>800</v>
      </c>
      <c r="E8" s="4" t="s">
        <v>16</v>
      </c>
      <c r="F8" s="2"/>
      <c r="G8" s="12"/>
      <c r="H8" s="6"/>
      <c r="I8" s="6"/>
      <c r="J8" s="4" t="s">
        <v>16</v>
      </c>
      <c r="K8" s="7">
        <f>SUMIFS(D5:D14,E5:E14,E8)</f>
        <v>1100</v>
      </c>
    </row>
    <row r="9" spans="1:11">
      <c r="A9" s="4">
        <v>105</v>
      </c>
      <c r="B9" s="5">
        <v>45261</v>
      </c>
      <c r="C9" s="4" t="s">
        <v>12</v>
      </c>
      <c r="D9" s="4">
        <v>600</v>
      </c>
      <c r="E9" s="4" t="s">
        <v>11</v>
      </c>
      <c r="F9" s="2"/>
      <c r="G9" s="12"/>
      <c r="H9" s="6"/>
      <c r="I9" s="6"/>
      <c r="J9" s="7"/>
      <c r="K9" s="7"/>
    </row>
    <row r="10" spans="1:11" ht="27">
      <c r="A10" s="4">
        <v>106</v>
      </c>
      <c r="B10" s="4" t="s">
        <v>17</v>
      </c>
      <c r="C10" s="4" t="s">
        <v>14</v>
      </c>
      <c r="D10" s="4">
        <v>700</v>
      </c>
      <c r="E10" s="4" t="s">
        <v>13</v>
      </c>
      <c r="F10" s="2"/>
      <c r="G10" s="12"/>
      <c r="H10" s="6"/>
      <c r="I10" s="6"/>
      <c r="J10" s="7"/>
      <c r="K10" s="7"/>
    </row>
    <row r="11" spans="1:11" ht="27">
      <c r="A11" s="4">
        <v>107</v>
      </c>
      <c r="B11" s="4" t="s">
        <v>18</v>
      </c>
      <c r="C11" s="4" t="s">
        <v>10</v>
      </c>
      <c r="D11" s="4">
        <v>2000</v>
      </c>
      <c r="E11" s="4" t="s">
        <v>15</v>
      </c>
      <c r="F11" s="2"/>
      <c r="G11" s="12"/>
      <c r="H11" s="6"/>
      <c r="I11" s="6"/>
      <c r="J11" s="7"/>
      <c r="K11" s="7"/>
    </row>
    <row r="12" spans="1:11" ht="27">
      <c r="A12" s="4">
        <v>108</v>
      </c>
      <c r="B12" s="4" t="s">
        <v>19</v>
      </c>
      <c r="C12" s="4" t="s">
        <v>12</v>
      </c>
      <c r="D12" s="4">
        <v>300</v>
      </c>
      <c r="E12" s="4" t="s">
        <v>16</v>
      </c>
      <c r="F12" s="2"/>
      <c r="G12" s="12"/>
      <c r="H12" s="6"/>
      <c r="I12" s="6"/>
      <c r="J12" s="7"/>
      <c r="K12" s="7"/>
    </row>
    <row r="13" spans="1:11" ht="27">
      <c r="A13" s="4">
        <v>109</v>
      </c>
      <c r="B13" s="4" t="s">
        <v>20</v>
      </c>
      <c r="C13" s="4" t="s">
        <v>14</v>
      </c>
      <c r="D13" s="4">
        <v>1000</v>
      </c>
      <c r="E13" s="4" t="s">
        <v>11</v>
      </c>
      <c r="F13" s="2"/>
      <c r="G13" s="12"/>
      <c r="H13" s="6"/>
      <c r="I13" s="6"/>
      <c r="J13" s="7"/>
      <c r="K13" s="7"/>
    </row>
    <row r="14" spans="1:11" ht="27">
      <c r="A14" s="4">
        <v>110</v>
      </c>
      <c r="B14" s="4" t="s">
        <v>21</v>
      </c>
      <c r="C14" s="4" t="s">
        <v>10</v>
      </c>
      <c r="D14" s="4">
        <v>900</v>
      </c>
      <c r="E14" s="4" t="s">
        <v>13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12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141</v>
      </c>
      <c r="B5" s="5">
        <v>45047</v>
      </c>
      <c r="C5" s="4" t="s">
        <v>10</v>
      </c>
      <c r="D5" s="4">
        <v>1200</v>
      </c>
      <c r="E5" s="4" t="s">
        <v>13</v>
      </c>
      <c r="G5" s="12">
        <f>SUM(D5:D14)</f>
        <v>11000</v>
      </c>
      <c r="H5" s="4" t="s">
        <v>10</v>
      </c>
      <c r="I5" s="6">
        <f>SUM(D5,D8,D11,D14)</f>
        <v>4800</v>
      </c>
      <c r="J5" s="4" t="s">
        <v>11</v>
      </c>
      <c r="K5" s="7">
        <f>SUMIFS(D5:D14,E5:E14,E5)</f>
        <v>3200</v>
      </c>
    </row>
    <row r="6" spans="1:11">
      <c r="A6" s="4">
        <v>142</v>
      </c>
      <c r="B6" s="5">
        <v>45050</v>
      </c>
      <c r="C6" s="4" t="s">
        <v>12</v>
      </c>
      <c r="D6" s="4">
        <v>900</v>
      </c>
      <c r="E6" s="4" t="s">
        <v>16</v>
      </c>
      <c r="G6" s="12"/>
      <c r="H6" s="4" t="s">
        <v>12</v>
      </c>
      <c r="I6" s="6">
        <f>SUM(D6,D9,D12)</f>
        <v>2100</v>
      </c>
      <c r="J6" s="4" t="s">
        <v>13</v>
      </c>
      <c r="K6" s="7">
        <f>SUMIFS(D5:D14,E5:E14,E6)</f>
        <v>2000</v>
      </c>
    </row>
    <row r="7" spans="1:11" ht="27">
      <c r="A7" s="4">
        <v>143</v>
      </c>
      <c r="B7" s="5">
        <v>45053</v>
      </c>
      <c r="C7" s="4" t="s">
        <v>14</v>
      </c>
      <c r="D7" s="4">
        <v>1600</v>
      </c>
      <c r="E7" s="4" t="s">
        <v>11</v>
      </c>
      <c r="F7" s="2"/>
      <c r="G7" s="12"/>
      <c r="H7" s="4" t="s">
        <v>14</v>
      </c>
      <c r="I7" s="6">
        <f>SUM(D7,D10,D13)</f>
        <v>4100</v>
      </c>
      <c r="J7" s="4" t="s">
        <v>15</v>
      </c>
      <c r="K7" s="7">
        <f>SUMIFS(D5:D14,E5:E14,E7)</f>
        <v>4300</v>
      </c>
    </row>
    <row r="8" spans="1:11" ht="27">
      <c r="A8" s="4">
        <v>144</v>
      </c>
      <c r="B8" s="5">
        <v>45055</v>
      </c>
      <c r="C8" s="4" t="s">
        <v>10</v>
      </c>
      <c r="D8" s="4">
        <v>800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1500</v>
      </c>
    </row>
    <row r="9" spans="1:11">
      <c r="A9" s="4">
        <v>145</v>
      </c>
      <c r="B9" s="5">
        <v>45058</v>
      </c>
      <c r="C9" s="4" t="s">
        <v>12</v>
      </c>
      <c r="D9" s="4">
        <v>500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146</v>
      </c>
      <c r="B10" s="5">
        <v>45061</v>
      </c>
      <c r="C10" s="4" t="s">
        <v>14</v>
      </c>
      <c r="D10" s="4">
        <v>1100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147</v>
      </c>
      <c r="B11" s="5">
        <v>45064</v>
      </c>
      <c r="C11" s="4" t="s">
        <v>10</v>
      </c>
      <c r="D11" s="4">
        <v>1300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148</v>
      </c>
      <c r="B12" s="5">
        <v>45067</v>
      </c>
      <c r="C12" s="4" t="s">
        <v>12</v>
      </c>
      <c r="D12" s="4">
        <v>700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149</v>
      </c>
      <c r="B13" s="5">
        <v>45070</v>
      </c>
      <c r="C13" s="4" t="s">
        <v>14</v>
      </c>
      <c r="D13" s="4">
        <v>1400</v>
      </c>
      <c r="E13" s="4" t="s">
        <v>11</v>
      </c>
      <c r="F13" s="2"/>
      <c r="G13" s="12"/>
      <c r="H13" s="6"/>
      <c r="I13" s="6"/>
      <c r="J13" s="7"/>
      <c r="K13" s="7"/>
    </row>
    <row r="14" spans="1:11" ht="27">
      <c r="A14" s="4">
        <v>150</v>
      </c>
      <c r="B14" s="5">
        <v>45073</v>
      </c>
      <c r="C14" s="4" t="s">
        <v>10</v>
      </c>
      <c r="D14" s="4">
        <v>1500</v>
      </c>
      <c r="E14" s="4" t="s">
        <v>13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topLeftCell="A3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151</v>
      </c>
      <c r="B5" s="5">
        <v>45078</v>
      </c>
      <c r="C5" s="4" t="s">
        <v>10</v>
      </c>
      <c r="D5" s="4">
        <v>1250</v>
      </c>
      <c r="E5" s="4" t="s">
        <v>11</v>
      </c>
      <c r="G5" s="12">
        <f>SUM(D5:D14)</f>
        <v>11100</v>
      </c>
      <c r="H5" s="4" t="s">
        <v>10</v>
      </c>
      <c r="I5" s="6">
        <f>SUM(D5,D8,D11,D14)</f>
        <v>5050</v>
      </c>
      <c r="J5" s="4" t="s">
        <v>11</v>
      </c>
      <c r="K5" s="7">
        <f>SUMIFS(D5:D14,E5:E14,E5)</f>
        <v>2600</v>
      </c>
    </row>
    <row r="6" spans="1:11">
      <c r="A6" s="4">
        <v>152</v>
      </c>
      <c r="B6" s="5">
        <v>45081</v>
      </c>
      <c r="C6" s="4" t="s">
        <v>12</v>
      </c>
      <c r="D6" s="4">
        <v>650</v>
      </c>
      <c r="E6" s="4" t="s">
        <v>16</v>
      </c>
      <c r="G6" s="12"/>
      <c r="H6" s="4" t="s">
        <v>12</v>
      </c>
      <c r="I6" s="6">
        <f>SUM(D6,D9,D12)</f>
        <v>2100</v>
      </c>
      <c r="J6" s="4" t="s">
        <v>13</v>
      </c>
      <c r="K6" s="7">
        <f>SUMIFS(D5:D14,E5:E14,E6)</f>
        <v>3300</v>
      </c>
    </row>
    <row r="7" spans="1:11" ht="27">
      <c r="A7" s="4">
        <v>153</v>
      </c>
      <c r="B7" s="5">
        <v>45084</v>
      </c>
      <c r="C7" s="4" t="s">
        <v>14</v>
      </c>
      <c r="D7" s="4">
        <v>1400</v>
      </c>
      <c r="E7" s="4" t="s">
        <v>13</v>
      </c>
      <c r="F7" s="2"/>
      <c r="G7" s="12"/>
      <c r="H7" s="4" t="s">
        <v>14</v>
      </c>
      <c r="I7" s="6">
        <f>SUM(D7,D10,D13)</f>
        <v>3950</v>
      </c>
      <c r="J7" s="4" t="s">
        <v>15</v>
      </c>
      <c r="K7" s="7">
        <f>SUMIFS(D5:D14,E5:E14,E7)</f>
        <v>3550</v>
      </c>
    </row>
    <row r="8" spans="1:11" ht="27">
      <c r="A8" s="4">
        <v>154</v>
      </c>
      <c r="B8" s="5">
        <v>45087</v>
      </c>
      <c r="C8" s="4" t="s">
        <v>10</v>
      </c>
      <c r="D8" s="4">
        <v>900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1650</v>
      </c>
    </row>
    <row r="9" spans="1:11">
      <c r="A9" s="4">
        <v>155</v>
      </c>
      <c r="B9" s="5">
        <v>45090</v>
      </c>
      <c r="C9" s="4" t="s">
        <v>12</v>
      </c>
      <c r="D9" s="4">
        <v>700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156</v>
      </c>
      <c r="B10" s="5">
        <v>45093</v>
      </c>
      <c r="C10" s="4" t="s">
        <v>14</v>
      </c>
      <c r="D10" s="4">
        <v>1100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157</v>
      </c>
      <c r="B11" s="5">
        <v>45096</v>
      </c>
      <c r="C11" s="4" t="s">
        <v>10</v>
      </c>
      <c r="D11" s="4">
        <v>1350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158</v>
      </c>
      <c r="B12" s="5">
        <v>45099</v>
      </c>
      <c r="C12" s="4" t="s">
        <v>12</v>
      </c>
      <c r="D12" s="4">
        <v>750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159</v>
      </c>
      <c r="B13" s="5">
        <v>45102</v>
      </c>
      <c r="C13" s="4" t="s">
        <v>14</v>
      </c>
      <c r="D13" s="4">
        <v>1450</v>
      </c>
      <c r="E13" s="4" t="s">
        <v>13</v>
      </c>
      <c r="F13" s="2"/>
      <c r="G13" s="12"/>
      <c r="H13" s="6"/>
      <c r="I13" s="6"/>
      <c r="J13" s="7"/>
      <c r="K13" s="7"/>
    </row>
    <row r="14" spans="1:11" ht="27">
      <c r="A14" s="4">
        <v>160</v>
      </c>
      <c r="B14" s="5">
        <v>45105</v>
      </c>
      <c r="C14" s="4" t="s">
        <v>10</v>
      </c>
      <c r="D14" s="4">
        <v>1550</v>
      </c>
      <c r="E14" s="4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161</v>
      </c>
      <c r="B5" s="5">
        <v>45109</v>
      </c>
      <c r="C5" s="4" t="s">
        <v>10</v>
      </c>
      <c r="D5" s="4">
        <v>1300</v>
      </c>
      <c r="E5" s="4" t="s">
        <v>11</v>
      </c>
      <c r="G5" s="12">
        <f>SUM(D5:D14)</f>
        <v>11400</v>
      </c>
      <c r="H5" s="4" t="s">
        <v>10</v>
      </c>
      <c r="I5" s="6">
        <f>SUM(D5,D8,D11,D14)</f>
        <v>5300</v>
      </c>
      <c r="J5" s="4" t="s">
        <v>11</v>
      </c>
      <c r="K5" s="7">
        <f>SUMIFS(D5:D14,E5:E14,E5)</f>
        <v>2700</v>
      </c>
    </row>
    <row r="6" spans="1:11">
      <c r="A6" s="4">
        <v>162</v>
      </c>
      <c r="B6" s="5">
        <v>45112</v>
      </c>
      <c r="C6" s="4" t="s">
        <v>12</v>
      </c>
      <c r="D6" s="4">
        <v>700</v>
      </c>
      <c r="E6" s="4" t="s">
        <v>16</v>
      </c>
      <c r="G6" s="12"/>
      <c r="H6" s="4" t="s">
        <v>12</v>
      </c>
      <c r="I6" s="6">
        <f>SUM(D6,D9,D12)</f>
        <v>2050</v>
      </c>
      <c r="J6" s="4" t="s">
        <v>13</v>
      </c>
      <c r="K6" s="7">
        <f>SUMIFS(D5:D14,E5:E14,E6)</f>
        <v>3500</v>
      </c>
    </row>
    <row r="7" spans="1:11" ht="27">
      <c r="A7" s="4">
        <v>163</v>
      </c>
      <c r="B7" s="5">
        <v>45115</v>
      </c>
      <c r="C7" s="4" t="s">
        <v>14</v>
      </c>
      <c r="D7" s="4">
        <v>1500</v>
      </c>
      <c r="E7" s="4" t="s">
        <v>13</v>
      </c>
      <c r="F7" s="2"/>
      <c r="G7" s="12"/>
      <c r="H7" s="4" t="s">
        <v>14</v>
      </c>
      <c r="I7" s="6">
        <f>SUM(D7,D10,D13)</f>
        <v>4050</v>
      </c>
      <c r="J7" s="4" t="s">
        <v>15</v>
      </c>
      <c r="K7" s="7">
        <f>SUMIFS(D5:D14,E5:E14,E7)</f>
        <v>3450</v>
      </c>
    </row>
    <row r="8" spans="1:11" ht="27">
      <c r="A8" s="4">
        <v>164</v>
      </c>
      <c r="B8" s="5">
        <v>45118</v>
      </c>
      <c r="C8" s="4" t="s">
        <v>10</v>
      </c>
      <c r="D8" s="4">
        <v>1000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1750</v>
      </c>
    </row>
    <row r="9" spans="1:11">
      <c r="A9" s="4">
        <v>165</v>
      </c>
      <c r="B9" s="5">
        <v>45121</v>
      </c>
      <c r="C9" s="4" t="s">
        <v>12</v>
      </c>
      <c r="D9" s="4">
        <v>600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166</v>
      </c>
      <c r="B10" s="5">
        <v>45124</v>
      </c>
      <c r="C10" s="4" t="s">
        <v>14</v>
      </c>
      <c r="D10" s="4">
        <v>1200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167</v>
      </c>
      <c r="B11" s="5">
        <v>45127</v>
      </c>
      <c r="C11" s="4" t="s">
        <v>10</v>
      </c>
      <c r="D11" s="4">
        <v>1400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168</v>
      </c>
      <c r="B12" s="5">
        <v>45130</v>
      </c>
      <c r="C12" s="4" t="s">
        <v>12</v>
      </c>
      <c r="D12" s="4">
        <v>750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169</v>
      </c>
      <c r="B13" s="5">
        <v>45133</v>
      </c>
      <c r="C13" s="4" t="s">
        <v>14</v>
      </c>
      <c r="D13" s="4">
        <v>1350</v>
      </c>
      <c r="E13" s="4" t="s">
        <v>13</v>
      </c>
      <c r="F13" s="2"/>
      <c r="G13" s="12"/>
      <c r="H13" s="6"/>
      <c r="I13" s="6"/>
      <c r="J13" s="7"/>
      <c r="K13" s="7"/>
    </row>
    <row r="14" spans="1:11" ht="27">
      <c r="A14" s="4">
        <v>170</v>
      </c>
      <c r="B14" s="5">
        <v>45136</v>
      </c>
      <c r="C14" s="4" t="s">
        <v>10</v>
      </c>
      <c r="D14" s="4">
        <v>1600</v>
      </c>
      <c r="E14" s="4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A4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171</v>
      </c>
      <c r="B5" s="5">
        <v>45139</v>
      </c>
      <c r="C5" s="4" t="s">
        <v>10</v>
      </c>
      <c r="D5" s="4">
        <v>1350</v>
      </c>
      <c r="E5" s="4" t="s">
        <v>11</v>
      </c>
      <c r="G5" s="12">
        <f>SUM(D5:D14)</f>
        <v>11900</v>
      </c>
      <c r="H5" s="4" t="s">
        <v>10</v>
      </c>
      <c r="I5" s="6">
        <f>SUM(D5,D8,D11,D14)</f>
        <v>5400</v>
      </c>
      <c r="J5" s="4" t="s">
        <v>11</v>
      </c>
      <c r="K5" s="7">
        <f>SUMIFS(D5:D14,E5:E14,E5)</f>
        <v>2850</v>
      </c>
    </row>
    <row r="6" spans="1:11">
      <c r="A6" s="4">
        <v>172</v>
      </c>
      <c r="B6" s="5">
        <v>45142</v>
      </c>
      <c r="C6" s="4" t="s">
        <v>12</v>
      </c>
      <c r="D6" s="4">
        <v>650</v>
      </c>
      <c r="E6" s="4" t="s">
        <v>16</v>
      </c>
      <c r="G6" s="12"/>
      <c r="H6" s="4" t="s">
        <v>12</v>
      </c>
      <c r="I6" s="6">
        <f>SUM(D6,D9,D12)</f>
        <v>2200</v>
      </c>
      <c r="J6" s="4" t="s">
        <v>13</v>
      </c>
      <c r="K6" s="7">
        <f>SUMIFS(D5:D14,E5:E14,E6)</f>
        <v>3600</v>
      </c>
    </row>
    <row r="7" spans="1:11" ht="27">
      <c r="A7" s="4">
        <v>173</v>
      </c>
      <c r="B7" s="5">
        <v>45145</v>
      </c>
      <c r="C7" s="4" t="s">
        <v>14</v>
      </c>
      <c r="D7" s="4">
        <v>1450</v>
      </c>
      <c r="E7" s="4" t="s">
        <v>13</v>
      </c>
      <c r="F7" s="2"/>
      <c r="G7" s="12"/>
      <c r="H7" s="4" t="s">
        <v>14</v>
      </c>
      <c r="I7" s="6">
        <f>SUM(D7,D10,D13)</f>
        <v>4300</v>
      </c>
      <c r="J7" s="4" t="s">
        <v>15</v>
      </c>
      <c r="K7" s="7">
        <f>SUMIFS(D5:D14,E5:E14,E7)</f>
        <v>3700</v>
      </c>
    </row>
    <row r="8" spans="1:11" ht="27">
      <c r="A8" s="4">
        <v>174</v>
      </c>
      <c r="B8" s="5">
        <v>45148</v>
      </c>
      <c r="C8" s="4" t="s">
        <v>10</v>
      </c>
      <c r="D8" s="4">
        <v>900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1750</v>
      </c>
    </row>
    <row r="9" spans="1:11">
      <c r="A9" s="4">
        <v>175</v>
      </c>
      <c r="B9" s="5">
        <v>45151</v>
      </c>
      <c r="C9" s="4" t="s">
        <v>12</v>
      </c>
      <c r="D9" s="4">
        <v>700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176</v>
      </c>
      <c r="B10" s="5">
        <v>45154</v>
      </c>
      <c r="C10" s="4" t="s">
        <v>14</v>
      </c>
      <c r="D10" s="4">
        <v>1300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177</v>
      </c>
      <c r="B11" s="5">
        <v>45157</v>
      </c>
      <c r="C11" s="4" t="s">
        <v>10</v>
      </c>
      <c r="D11" s="4">
        <v>1500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178</v>
      </c>
      <c r="B12" s="5">
        <v>45160</v>
      </c>
      <c r="C12" s="4" t="s">
        <v>12</v>
      </c>
      <c r="D12" s="4">
        <v>850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179</v>
      </c>
      <c r="B13" s="5">
        <v>45163</v>
      </c>
      <c r="C13" s="4" t="s">
        <v>14</v>
      </c>
      <c r="D13" s="4">
        <v>1550</v>
      </c>
      <c r="E13" s="4" t="s">
        <v>13</v>
      </c>
      <c r="F13" s="2"/>
      <c r="G13" s="12"/>
      <c r="H13" s="6"/>
      <c r="I13" s="6"/>
      <c r="J13" s="7"/>
      <c r="K13" s="7"/>
    </row>
    <row r="14" spans="1:11" ht="27">
      <c r="A14" s="4">
        <v>180</v>
      </c>
      <c r="B14" s="5">
        <v>45166</v>
      </c>
      <c r="C14" s="4" t="s">
        <v>10</v>
      </c>
      <c r="D14" s="4">
        <v>1650</v>
      </c>
      <c r="E14" s="4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"/>
  <sheetViews>
    <sheetView topLeftCell="A4" workbookViewId="0">
      <selection activeCell="G4" activeCellId="1" sqref="M8 G4:G14"/>
    </sheetView>
  </sheetViews>
  <sheetFormatPr defaultColWidth="9" defaultRowHeight="15"/>
  <cols>
    <col min="1" max="1" width="6.7109375" customWidth="1"/>
    <col min="2" max="3" width="10.42578125" customWidth="1"/>
    <col min="4" max="4" width="7.7109375" customWidth="1"/>
    <col min="5" max="5" width="7.5703125" customWidth="1"/>
    <col min="6" max="6" width="6.7109375" customWidth="1"/>
    <col min="7" max="7" width="8.140625" customWidth="1"/>
    <col min="8" max="8" width="10.42578125" customWidth="1"/>
    <col min="9" max="9" width="6.85546875" customWidth="1"/>
    <col min="10" max="10" width="7.42578125" customWidth="1"/>
    <col min="11" max="11" width="8" customWidth="1"/>
  </cols>
  <sheetData>
    <row r="1" spans="1:11" ht="1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1">
      <c r="A3" s="10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4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/>
      <c r="G4" s="3" t="s">
        <v>7</v>
      </c>
      <c r="H4" s="11" t="s">
        <v>8</v>
      </c>
      <c r="I4" s="11"/>
      <c r="J4" s="11" t="s">
        <v>9</v>
      </c>
      <c r="K4" s="11"/>
    </row>
    <row r="5" spans="1:11" ht="30.75" customHeight="1">
      <c r="A5" s="4">
        <v>181</v>
      </c>
      <c r="B5" s="5">
        <v>45170</v>
      </c>
      <c r="C5" s="4" t="s">
        <v>10</v>
      </c>
      <c r="D5" s="4">
        <v>1400</v>
      </c>
      <c r="E5" s="4" t="s">
        <v>11</v>
      </c>
      <c r="G5" s="12">
        <f>SUM(D5:D14)</f>
        <v>11900</v>
      </c>
      <c r="H5" s="4" t="s">
        <v>10</v>
      </c>
      <c r="I5" s="6">
        <f>SUM(D5,D8,D11,D14)</f>
        <v>5550</v>
      </c>
      <c r="J5" s="4" t="s">
        <v>11</v>
      </c>
      <c r="K5" s="7">
        <f>SUMIFS(D5:D14,E5:E14,E5)</f>
        <v>2850</v>
      </c>
    </row>
    <row r="6" spans="1:11">
      <c r="A6" s="4">
        <v>182</v>
      </c>
      <c r="B6" s="5">
        <v>45173</v>
      </c>
      <c r="C6" s="4" t="s">
        <v>12</v>
      </c>
      <c r="D6" s="4">
        <v>750</v>
      </c>
      <c r="E6" s="4" t="s">
        <v>16</v>
      </c>
      <c r="G6" s="12"/>
      <c r="H6" s="4" t="s">
        <v>12</v>
      </c>
      <c r="I6" s="6">
        <f>SUM(D6,D9,D12)</f>
        <v>2150</v>
      </c>
      <c r="J6" s="4" t="s">
        <v>13</v>
      </c>
      <c r="K6" s="7">
        <f>SUMIFS(D5:D14,E5:E14,E6)</f>
        <v>3700</v>
      </c>
    </row>
    <row r="7" spans="1:11" ht="27">
      <c r="A7" s="4">
        <v>183</v>
      </c>
      <c r="B7" s="5">
        <v>45176</v>
      </c>
      <c r="C7" s="4" t="s">
        <v>14</v>
      </c>
      <c r="D7" s="4">
        <v>1600</v>
      </c>
      <c r="E7" s="4" t="s">
        <v>13</v>
      </c>
      <c r="F7" s="2"/>
      <c r="G7" s="12"/>
      <c r="H7" s="4" t="s">
        <v>14</v>
      </c>
      <c r="I7" s="6">
        <f>SUM(D7,D10,D13)</f>
        <v>4200</v>
      </c>
      <c r="J7" s="4" t="s">
        <v>15</v>
      </c>
      <c r="K7" s="7">
        <f>SUMIFS(D5:D14,E5:E14,E7)</f>
        <v>3550</v>
      </c>
    </row>
    <row r="8" spans="1:11" ht="27">
      <c r="A8" s="4">
        <v>184</v>
      </c>
      <c r="B8" s="5">
        <v>45179</v>
      </c>
      <c r="C8" s="4" t="s">
        <v>10</v>
      </c>
      <c r="D8" s="4">
        <v>1000</v>
      </c>
      <c r="E8" s="4" t="s">
        <v>15</v>
      </c>
      <c r="F8" s="2"/>
      <c r="G8" s="12"/>
      <c r="H8" s="6"/>
      <c r="I8" s="6"/>
      <c r="J8" s="4" t="s">
        <v>16</v>
      </c>
      <c r="K8" s="7">
        <f>SUMIFS(D5:D14,E5:E14,E8)</f>
        <v>1800</v>
      </c>
    </row>
    <row r="9" spans="1:11">
      <c r="A9" s="4">
        <v>185</v>
      </c>
      <c r="B9" s="5">
        <v>45182</v>
      </c>
      <c r="C9" s="4" t="s">
        <v>12</v>
      </c>
      <c r="D9" s="4">
        <v>600</v>
      </c>
      <c r="E9" s="4" t="s">
        <v>13</v>
      </c>
      <c r="F9" s="2"/>
      <c r="G9" s="12"/>
      <c r="H9" s="6"/>
      <c r="I9" s="6"/>
      <c r="J9" s="7"/>
      <c r="K9" s="7"/>
    </row>
    <row r="10" spans="1:11" ht="27">
      <c r="A10" s="4">
        <v>186</v>
      </c>
      <c r="B10" s="5">
        <v>45185</v>
      </c>
      <c r="C10" s="4" t="s">
        <v>14</v>
      </c>
      <c r="D10" s="4">
        <v>1250</v>
      </c>
      <c r="E10" s="4" t="s">
        <v>16</v>
      </c>
      <c r="F10" s="2"/>
      <c r="G10" s="12"/>
      <c r="H10" s="6"/>
      <c r="I10" s="6"/>
      <c r="J10" s="7"/>
      <c r="K10" s="7"/>
    </row>
    <row r="11" spans="1:11" ht="27">
      <c r="A11" s="4">
        <v>187</v>
      </c>
      <c r="B11" s="5">
        <v>45188</v>
      </c>
      <c r="C11" s="4" t="s">
        <v>10</v>
      </c>
      <c r="D11" s="4">
        <v>1450</v>
      </c>
      <c r="E11" s="4" t="s">
        <v>11</v>
      </c>
      <c r="F11" s="2"/>
      <c r="G11" s="12"/>
      <c r="H11" s="6"/>
      <c r="I11" s="6"/>
      <c r="J11" s="7"/>
      <c r="K11" s="7"/>
    </row>
    <row r="12" spans="1:11">
      <c r="A12" s="4">
        <v>188</v>
      </c>
      <c r="B12" s="5">
        <v>45191</v>
      </c>
      <c r="C12" s="4" t="s">
        <v>12</v>
      </c>
      <c r="D12" s="4">
        <v>800</v>
      </c>
      <c r="E12" s="4" t="s">
        <v>15</v>
      </c>
      <c r="F12" s="2"/>
      <c r="G12" s="12"/>
      <c r="H12" s="6"/>
      <c r="I12" s="6"/>
      <c r="J12" s="7"/>
      <c r="K12" s="7"/>
    </row>
    <row r="13" spans="1:11" ht="27">
      <c r="A13" s="4">
        <v>189</v>
      </c>
      <c r="B13" s="5">
        <v>45194</v>
      </c>
      <c r="C13" s="4" t="s">
        <v>14</v>
      </c>
      <c r="D13" s="4">
        <v>1350</v>
      </c>
      <c r="E13" s="4" t="s">
        <v>13</v>
      </c>
      <c r="F13" s="2"/>
      <c r="G13" s="12"/>
      <c r="H13" s="6"/>
      <c r="I13" s="6"/>
      <c r="J13" s="7"/>
      <c r="K13" s="7"/>
    </row>
    <row r="14" spans="1:11" ht="27">
      <c r="A14" s="4">
        <v>190</v>
      </c>
      <c r="B14" s="5">
        <v>45197</v>
      </c>
      <c r="C14" s="4" t="s">
        <v>10</v>
      </c>
      <c r="D14" s="4">
        <v>1700</v>
      </c>
      <c r="E14" s="4" t="s">
        <v>16</v>
      </c>
      <c r="F14" s="2"/>
      <c r="G14" s="12"/>
      <c r="H14" s="6"/>
      <c r="I14" s="6"/>
      <c r="J14" s="7"/>
      <c r="K14" s="7"/>
    </row>
  </sheetData>
  <mergeCells count="5">
    <mergeCell ref="A3:K3"/>
    <mergeCell ref="H4:I4"/>
    <mergeCell ref="J4:K4"/>
    <mergeCell ref="G5:G14"/>
    <mergeCell ref="A1:K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</vt:lpstr>
      <vt:lpstr>Feb</vt:lpstr>
      <vt:lpstr>Mar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Annual sales</vt:lpstr>
      <vt:lpstr>Feb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2024-10-11T20:03:35Z</cp:lastPrinted>
  <dcterms:created xsi:type="dcterms:W3CDTF">2024-10-04T15:41:00Z</dcterms:created>
  <dcterms:modified xsi:type="dcterms:W3CDTF">2024-10-11T22:44:24Z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BA636E1AC7454EBEA313B1DF50EE0E87_12</vt:lpwstr>
  </property>
  <property fmtid="{D5CDD505-2E9C-101B-9397-08002B2CF9AE}" pid="3" name="KSOProductBuildVer">
    <vt:lpwstr>2057-12.2.0.17153</vt:lpwstr>
  </property>
</Properties>
</file>