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bilal\Desktop\Documents transferred from RSM Laptop due to RAM issue\Gold Standard\"/>
    </mc:Choice>
  </mc:AlternateContent>
  <xr:revisionPtr revIDLastSave="0" documentId="13_ncr:1_{09BA26EA-4DCC-473E-95FE-15BF5413A435}" xr6:coauthVersionLast="44" xr6:coauthVersionMax="44" xr10:uidLastSave="{00000000-0000-0000-0000-000000000000}"/>
  <bookViews>
    <workbookView xWindow="-75" yWindow="-16320" windowWidth="29040" windowHeight="15840" tabRatio="920" activeTab="3" xr2:uid="{00000000-000D-0000-FFFF-FFFF00000000}"/>
  </bookViews>
  <sheets>
    <sheet name="Instructions" sheetId="38" r:id="rId1"/>
    <sheet name="Journal Entries" sheetId="9" r:id="rId2"/>
    <sheet name="STEPS&gt;&gt;&gt;" sheetId="41" r:id="rId3"/>
    <sheet name="Step 1 - Current Taxes" sheetId="2" r:id="rId4"/>
    <sheet name="Step 2 - Return-to-Provision" sheetId="43" r:id="rId5"/>
    <sheet name="Step 3 - Future Taxes" sheetId="1" r:id="rId6"/>
    <sheet name="Step 3 - Tax Rates" sheetId="22" r:id="rId7"/>
    <sheet name="Step 4 - Tax Account Analysis" sheetId="46" r:id="rId8"/>
    <sheet name="Step 5 - Rate Reconciliation" sheetId="3" r:id="rId9"/>
    <sheet name="CASE FACT&gt;&gt;&gt;" sheetId="42" r:id="rId10"/>
    <sheet name="2018 TWP " sheetId="53" r:id="rId11"/>
    <sheet name="Trial Balances" sheetId="49" r:id="rId12"/>
    <sheet name="CCA Sch" sheetId="52" r:id="rId13"/>
    <sheet name="2018 T2Schedule 1" sheetId="51"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0">#REF!</definedName>
    <definedName name="\a">#REF!</definedName>
    <definedName name="\e">#REF!</definedName>
    <definedName name="\f">#REF!</definedName>
    <definedName name="\g">#REF!</definedName>
    <definedName name="\h">#REF!</definedName>
    <definedName name="\i">#REF!</definedName>
    <definedName name="\j">#REF!</definedName>
    <definedName name="\l">#REF!</definedName>
    <definedName name="\m">#REF!</definedName>
    <definedName name="\n">#REF!</definedName>
    <definedName name="\p">#REF!</definedName>
    <definedName name="\q">#REF!</definedName>
    <definedName name="\s">#REF!</definedName>
    <definedName name="\t">#REF!</definedName>
    <definedName name="\u">#REF!</definedName>
    <definedName name="\w">#REF!</definedName>
    <definedName name="_">#REF!</definedName>
    <definedName name="__">#REF!</definedName>
    <definedName name="_________________________________xlfn.RTD">#NAME?</definedName>
    <definedName name="________________________________xlfn.RTD">#NAME?</definedName>
    <definedName name="_______________________________xlfn.RTD">#NAME?</definedName>
    <definedName name="______________________________xlfn.RTD">#NAME?</definedName>
    <definedName name="_____________________________xlfn.RTD">#NAME?</definedName>
    <definedName name="____________________________xlfn.RTD">#NAME?</definedName>
    <definedName name="___________________________xlfn.RTD">#NAME?</definedName>
    <definedName name="__________________________xlfn.RTD">#NAME?</definedName>
    <definedName name="_________________________xlfn.RTD">#NAME?</definedName>
    <definedName name="________________________xlfn.RTD">#NAME?</definedName>
    <definedName name="_______________________xlfn.RTD">#NAME?</definedName>
    <definedName name="______________________xlfn.RTD">#NAME?</definedName>
    <definedName name="_____________________xlfn.RTD">#NAME?</definedName>
    <definedName name="____________________xlfn.RTD">#NAME?</definedName>
    <definedName name="___________________xlfn.RTD">#NAME?</definedName>
    <definedName name="__________________xlfn.RTD">#NAME?</definedName>
    <definedName name="_________________xlfn.RTD">#NAME?</definedName>
    <definedName name="________________xlfn.RTD">#NAME?</definedName>
    <definedName name="_______________xlfn.RTD">#NAME?</definedName>
    <definedName name="______________xlfn.RTD">#NAME?</definedName>
    <definedName name="_____________xlfn.RTD">#NAME?</definedName>
    <definedName name="____________xlfn.RTD">#NAME?</definedName>
    <definedName name="___________xlfn.RTD">#NAME?</definedName>
    <definedName name="__________xlfn.RTD">#NAME?</definedName>
    <definedName name="_________xlfn.RTD">#NAME?</definedName>
    <definedName name="________xlfn.RTD">#NAME?</definedName>
    <definedName name="_______xlfn.RTD">#NAME?</definedName>
    <definedName name="______xlfn.RTD">#NAME?</definedName>
    <definedName name="_____xlfn.RTD">#NAME?</definedName>
    <definedName name="____a1">'[1]BS and P&amp;L'!#REF!</definedName>
    <definedName name="____xlfn.RTD">#NAME?</definedName>
    <definedName name="___a1">'[1]BS and P&amp;L'!#REF!</definedName>
    <definedName name="___CLA161">[2]Computation!$AJ$2:$AO$63</definedName>
    <definedName name="___CLA162">[2]Computation!$AJ$67:$AO$135</definedName>
    <definedName name="___INDEX_SHEET___ASAP_Utilities">"#REF!"</definedName>
    <definedName name="___iv65537">#REF!</definedName>
    <definedName name="___iv65540">#REF!</definedName>
    <definedName name="___xlfn.RTD">#NAME?</definedName>
    <definedName name="__1__123Graph_ACHART_28" hidden="1">[3]B!$D$10:$U$10</definedName>
    <definedName name="__123Graph_AGRAPH1" hidden="1">[4]apports!$H$151:$H$162</definedName>
    <definedName name="__123Graph_ARECENT" hidden="1">'[5]Les Cèdres'!#REF!</definedName>
    <definedName name="__123Graph_BGRAPH1" hidden="1">[4]apports!$I$151:$I$162</definedName>
    <definedName name="__123Graph_BRECENT" hidden="1">'[5]Les Cèdres'!#REF!</definedName>
    <definedName name="__123Graph_CGRAPH1" hidden="1">[4]apports!$H$163:$H$173</definedName>
    <definedName name="__123Graph_CRECENT" hidden="1">'[5]Les Cèdres'!#REF!</definedName>
    <definedName name="__123Graph_D" hidden="1">'[6]vb 9&amp;10'!#REF!</definedName>
    <definedName name="__123Graph_DRECENT" hidden="1">'[5]Les Cèdres'!#REF!</definedName>
    <definedName name="__123Graph_ERECENT" hidden="1">'[5]Les Cèdres'!#REF!</definedName>
    <definedName name="__2__123Graph_BCHART_28" hidden="1">[3]B!$D$11:$U$11</definedName>
    <definedName name="__3__123Graph_CCHART_28" hidden="1">[3]B!$D$12:$U$12</definedName>
    <definedName name="__4__123Graph_DCHART_28" hidden="1">[3]B!$D$7:$U$7</definedName>
    <definedName name="__5__123Graph_ECHART_28" hidden="1">[3]B!$D$8:$U$8</definedName>
    <definedName name="__6__123Graph_FCHART_28" hidden="1">[3]B!$D$9:$U$9</definedName>
    <definedName name="__CLA162">[2]Computation!$AJ$67:$AO$135</definedName>
    <definedName name="__DAT1">#REF!</definedName>
    <definedName name="__DAT2">#REF!</definedName>
    <definedName name="__DAT3">#REF!</definedName>
    <definedName name="__DAT4">#REF!</definedName>
    <definedName name="__DAT5">#REF!</definedName>
    <definedName name="__FDS_HYPERLINK_TOGGLE_STATE__">"ON"</definedName>
    <definedName name="__Ht_Data_Spc_Version_Spc_1">"01._Spc_Current_Spc_Data_Spc_Version"</definedName>
    <definedName name="__Ht_Data_Spc_Version_Spc_2">"02._Spc_Previous_Spc_Year_Spc_Data_Spc_Version"</definedName>
    <definedName name="__Ht_Data_Spc_Version_Spc_3">"03._Spc_Most_Spc_recent_Spc_Budget_Spc_Version"</definedName>
    <definedName name="__Ht_Data_Spc_Version_Spc_4">"04._Spc_Target_Spc_Data_Spc_version_Spc_for_Spc_Quarter_Hyp_to_Hyp_go"</definedName>
    <definedName name="__Ht_Data_Spc_Version_Spc_5">"02b._Spc_Previous_Spc_Year_Spc_Current_Spc_volume_Spc_Version"</definedName>
    <definedName name="__Ht_Data_Spc_Version_Spc_6">"03b._Spc_Most_Spc_recent_Spc_budget_Spc_Current_Spc_volume_Spc_version"</definedName>
    <definedName name="__Ht_Data_Spc_Version_Spc_7">"01b._Spc_Current_Spc_volume_Spc_Data_Spc_Version"</definedName>
    <definedName name="__Ht_Data_Spc_Version_Spc_8">"04b._Spc_Target_Spc_Volume_Spc_version_Spc_for_Spc_Quarter_Hyp_to_Hyp_go"</definedName>
    <definedName name="__Ht_Period_Spc_1">"05._Spc_Current_Spc_Month"</definedName>
    <definedName name="__Ht_Period_Spc_2">"07._Spc_All_Spc_months_Spc_in_Spc_YTD"</definedName>
    <definedName name="__Ht_Period_Spc_3">"06._Spc_All_Spc_months_Spc_in_Spc_current_Spc_Quarter"</definedName>
    <definedName name="__Ht_Region_Spc_1">"18._Spc_Select_Spc_your_Spc_region"</definedName>
    <definedName name="__Ht_USD_Spc_Month_Spc_1?">"12._Spc_Financials_Spc_Month"</definedName>
    <definedName name="__Ht_USD_Spc_Quarter_Spc_1?">"13._Spc_Financials_Spc_Quarter"</definedName>
    <definedName name="__Ht_USD_Spc_YTD_Spc_1?">"14._Spc_Financials_Spc_YTD"</definedName>
    <definedName name="__Ht_Variance_Spc_Description_Spc_1">"08._Spc_Variance_Spc_Description_Spc_vs._Spc_Actual"</definedName>
    <definedName name="__Ht_Variance_Spc_Description_Spc_2">"9._Spc_Variance_Spc_Description_Spc_vs._Spc_Budget"</definedName>
    <definedName name="__Ht_Variance_Spc_Description_Spc_3">"10._Spc_OCI_Spc_tracking_Spc_Variance_Spc_Description_Spc_1"</definedName>
    <definedName name="__Ht_Variance_Spc_Description_Spc_4">"11._Spc_OCI_Spc_tracking_Spc_Variance_Spc_Description_Spc_2"</definedName>
    <definedName name="__Ht_Volume_Spc_Month_Spc_1?">"15._Spc_Volume_Spc_Month"</definedName>
    <definedName name="__Ht_Volume_Spc_Quarter_Spc_1?">"16._Spc_Volume_Spc_Quarter"</definedName>
    <definedName name="__Ht_Volume_Spc_YTD_Spc_1?">"17._Spc_Volume_Spc_YTD"</definedName>
    <definedName name="__iv65537">#REF!</definedName>
    <definedName name="__iv65540">#REF!</definedName>
    <definedName name="__pg1">#REF!</definedName>
    <definedName name="__pg10">#REF!</definedName>
    <definedName name="__pg11">#REF!</definedName>
    <definedName name="__pg12">#REF!</definedName>
    <definedName name="__pg13">#REF!</definedName>
    <definedName name="__pg14">#REF!</definedName>
    <definedName name="__PG2">#REF!</definedName>
    <definedName name="__PG3">#REF!</definedName>
    <definedName name="__PG4">#REF!</definedName>
    <definedName name="__PG5">#REF!</definedName>
    <definedName name="__PG6">#REF!</definedName>
    <definedName name="__PG7">#REF!</definedName>
    <definedName name="__pg8">#REF!</definedName>
    <definedName name="__pg9">#REF!</definedName>
    <definedName name="__pu1">#REF!</definedName>
    <definedName name="__ra15">#REF!</definedName>
    <definedName name="__ra16">#REF!</definedName>
    <definedName name="__sl1">#REF!</definedName>
    <definedName name="__tds1">#REF!</definedName>
    <definedName name="__usl1">#REF!</definedName>
    <definedName name="__xlfn.RTD">#NAME?</definedName>
    <definedName name="__xlnm._FilterDatabase">#REF!</definedName>
    <definedName name="__xlnm.Print_Area">#REF!</definedName>
    <definedName name="__xlnm.Print_Area_1">#REF!</definedName>
    <definedName name="__xlnm.Print_Area_10">#REF!</definedName>
    <definedName name="__xlnm.Print_Area_13">#REF!</definedName>
    <definedName name="__xlnm.Print_Area_2">#REF!</definedName>
    <definedName name="__xlnm.Print_Area_8">#REF!</definedName>
    <definedName name="__xlnm.Print_Area_9">#REF!</definedName>
    <definedName name="__xlnm.Print_Titles">#REF!</definedName>
    <definedName name="__xlnm.Print_Titles_1">#REF!</definedName>
    <definedName name="__xlnm.Print_Titles_12">#REF!</definedName>
    <definedName name="__xlnm.Print_Titles_13">#REF!</definedName>
    <definedName name="__xlnm.Print_Titles_14">#REF!</definedName>
    <definedName name="__xlnm.Print_Titles_15">#REF!</definedName>
    <definedName name="__xlnm.Print_Titles_5">#REF!</definedName>
    <definedName name="__xlnm.Print_Titles_6">#REF!</definedName>
    <definedName name="__xlnm.Print_Titles_8">'[7]19. Other Expenses'!#REF!</definedName>
    <definedName name="__xlnm.Print_Titles_9">#REF!</definedName>
    <definedName name="_1__123Graph_ACHART_28" hidden="1">[3]B!$D$10:$U$10</definedName>
    <definedName name="_2__123Graph_BCHART_28" hidden="1">[3]B!$D$11:$U$11</definedName>
    <definedName name="_3__123Graph_CCHART_28" hidden="1">[3]B!$D$12:$U$12</definedName>
    <definedName name="_4__123Graph_DCHART_28" hidden="1">[3]B!$D$7:$U$7</definedName>
    <definedName name="_5__123Graph_ECHART_28" hidden="1">[3]B!$D$8:$U$8</definedName>
    <definedName name="_6__123Graph_FCHART_28" hidden="1">[3]B!$D$9:$U$9</definedName>
    <definedName name="_a1">'[1]BS and P&amp;L'!#REF!</definedName>
    <definedName name="_a2">{"'Blank'!$A$1:$A$2"}</definedName>
    <definedName name="_CLA161">[2]Computation!$AJ$2:$AO$63</definedName>
    <definedName name="_CLA162">[2]Computation!$AJ$67:$AO$135</definedName>
    <definedName name="_DAT1">#REF!</definedName>
    <definedName name="_DAT2">#REF!</definedName>
    <definedName name="_DAT3">#REF!</definedName>
    <definedName name="_DAT4">#REF!</definedName>
    <definedName name="_DAT5">#REF!</definedName>
    <definedName name="_dsa56">"6UKW2D8M35PVCP8CK7JYWB8CI"</definedName>
    <definedName name="_Fill" hidden="1">#REF!</definedName>
    <definedName name="_ftn1">#N/A</definedName>
    <definedName name="_ftn2">#N/A</definedName>
    <definedName name="_ftn3">#N/A</definedName>
    <definedName name="_ftn4">#N/A</definedName>
    <definedName name="_ftn5">#N/A</definedName>
    <definedName name="_ftnref5">#N/A</definedName>
    <definedName name="_iv65540">#REF!</definedName>
    <definedName name="_Key1" hidden="1">#REF!</definedName>
    <definedName name="_New1">#REF!</definedName>
    <definedName name="_Order1">255</definedName>
    <definedName name="_Order2">255</definedName>
    <definedName name="_pg1">#REF!</definedName>
    <definedName name="_pg10">#REF!</definedName>
    <definedName name="_pg11">#REF!</definedName>
    <definedName name="_pg12">#REF!</definedName>
    <definedName name="_pg13">#REF!</definedName>
    <definedName name="_pg14">#REF!</definedName>
    <definedName name="_PG2">#REF!</definedName>
    <definedName name="_PG3">#REF!</definedName>
    <definedName name="_PG4">#REF!</definedName>
    <definedName name="_PG5">#REF!</definedName>
    <definedName name="_PG6">#REF!</definedName>
    <definedName name="_PG7">#REF!</definedName>
    <definedName name="_pg8">#REF!</definedName>
    <definedName name="_pg9">#REF!</definedName>
    <definedName name="_pu1">#REF!</definedName>
    <definedName name="_ra15">#REF!</definedName>
    <definedName name="_ra16">#REF!</definedName>
    <definedName name="_Regression_Int">1</definedName>
    <definedName name="_SCB1">#REF!</definedName>
    <definedName name="_SCB2">#REF!</definedName>
    <definedName name="_sep97">#REF!</definedName>
    <definedName name="_sl1">#REF!</definedName>
    <definedName name="_Sort" hidden="1">#REF!</definedName>
    <definedName name="_tds1">#REF!</definedName>
    <definedName name="_usl1">#REF!</definedName>
    <definedName name="a">"GEA ENERGY SYSTEM (INDIA) LIMITED"</definedName>
    <definedName name="A.2">IF(TheName = "","",TheName)</definedName>
    <definedName name="a654645454545">#REF!</definedName>
    <definedName name="aa">{"'Blank'!$A$1:$A$2"}</definedName>
    <definedName name="AAA_DOCTOPS">"AAA_SET"</definedName>
    <definedName name="AAA_duser">"OFF"</definedName>
    <definedName name="aaaa">#REF!</definedName>
    <definedName name="AAAForm16">[2]Computation!$AJ$2:$AO$134</definedName>
    <definedName name="AAB_Addin5">"AAB_Description for addin 5,Description for addin 5,Description for addin 5,Description for addin 5,Description for addin 5,Description for addin 5"</definedName>
    <definedName name="AB">#REF!</definedName>
    <definedName name="Access_Button">"Loan_Front_End_Input_List"</definedName>
    <definedName name="AccessDatabase">"X:\Tax\group13\FINLRPTG\98 Consolidation\Templates\YE Workbook1999.mdb"</definedName>
    <definedName name="ACCOUNT">#REF!</definedName>
    <definedName name="Account_List">#REF!</definedName>
    <definedName name="ACK">#REF!</definedName>
    <definedName name="ACwvu.Overhead._.detail." hidden="1">#REF!</definedName>
    <definedName name="ACwvu.Profit._.report._.detailed." hidden="1">#REF!</definedName>
    <definedName name="ADDRESS">#REF!</definedName>
    <definedName name="Adj_Type">#REF!</definedName>
    <definedName name="adsf">{"'Blank'!$A$1:$A$2"}</definedName>
    <definedName name="advancetax">#REF!</definedName>
    <definedName name="advr">#REF!</definedName>
    <definedName name="Agent_fee">"i_agentfee"</definedName>
    <definedName name="akn">{"'TON'!$A$2:$L$94"}</definedName>
    <definedName name="AlbertaRate" localSheetId="4">#REF!</definedName>
    <definedName name="AlbertaRate">#REF!</definedName>
    <definedName name="AlbertaTax">#REF!</definedName>
    <definedName name="AlbPYAdj" localSheetId="4">#REF!</definedName>
    <definedName name="AlbPYAdj">#REF!</definedName>
    <definedName name="Anand">#REF!</definedName>
    <definedName name="ANNEXURE1">#REF!</definedName>
    <definedName name="Annexure2">[8]Directors!#REF!</definedName>
    <definedName name="anscount">10</definedName>
    <definedName name="AO_Month">"As of July 31"</definedName>
    <definedName name="AprSun1">DATE(CalendarYear,4,1)-WEEKDAY(DATE(CalendarYear,4,1))+1</definedName>
    <definedName name="AprSun2">DATE(CalendarYear,4,1)-WEEKDAY(DATE(CalendarYear,4,1))+1</definedName>
    <definedName name="AS2DocOpenMode">"AS2DocumentEdit"</definedName>
    <definedName name="AS2HasNoAutoHeaderFooter">" "</definedName>
    <definedName name="AS2NamedRange">9</definedName>
    <definedName name="AS2ReportLS">1</definedName>
    <definedName name="AS2SyncStepLS">0</definedName>
    <definedName name="AS2TaxWorkpaper">" "</definedName>
    <definedName name="AS2VersionLS">300</definedName>
    <definedName name="asd">{"'TON'!$A$2:$L$94"}</definedName>
    <definedName name="asdaas">#REF!</definedName>
    <definedName name="asdf" hidden="1">{"Plant Parameters",#N/A,FALSE,"Total Project Economics";"summary1",#N/A,FALSE,"Total Project Economics";"Tariffs_Unit Prices_Costs",#N/A,FALSE,"Total Project Economics";"Financials",#N/A,FALSE,"Total Project Economics"}</definedName>
    <definedName name="ASWW">{"'CANARY'!$A$24:$U$32"}</definedName>
    <definedName name="AugSun1">DATE(CalendarYear,8,1)-WEEKDAY(DATE(CalendarYear,8,1))+1</definedName>
    <definedName name="AUST">#REF!</definedName>
    <definedName name="AUSTRALIA">#REF!</definedName>
    <definedName name="AUSTRIA">#REF!</definedName>
    <definedName name="author">"Richard Laithwaite"</definedName>
    <definedName name="AY">[9]Cap!$H$2</definedName>
    <definedName name="b">{"'Blank'!$A$1:$A$2"}</definedName>
    <definedName name="B.2">IF(TheName = "","",TheName)</definedName>
    <definedName name="B.2A">IF(TheName = "","",TheName)</definedName>
    <definedName name="bailey">{"'Blank'!$A$1:$A$2"}</definedName>
    <definedName name="BakhtaverEngineer">#REF!</definedName>
    <definedName name="BalanceSheet">0.00496527778159361</definedName>
    <definedName name="balg1">#REF!</definedName>
    <definedName name="balg2">#REF!</definedName>
    <definedName name="balg3">#REF!</definedName>
    <definedName name="Bang1">#REF!</definedName>
    <definedName name="Bang2">#REF!</definedName>
    <definedName name="BC">#REF!</definedName>
    <definedName name="BEGIN">#REF!</definedName>
    <definedName name="Beginning_Balance">-FV(Interest_Rate/12,Payment_Number-1,-Monthly_Payment,Loan_Amount)</definedName>
    <definedName name="Beurteilung">#REF!</definedName>
    <definedName name="BG_Del">15</definedName>
    <definedName name="BG_Ins">4</definedName>
    <definedName name="BG_Mod">6</definedName>
    <definedName name="Billable_Hours_for_IBS">#REF!</definedName>
    <definedName name="bkbal1">#REF!</definedName>
    <definedName name="bkbal2">#REF!</definedName>
    <definedName name="bkod">#REF!</definedName>
    <definedName name="BNE_MESSAGES_HIDDE" hidden="1">#REF!</definedName>
    <definedName name="BNE_MESSAGES_HIDDEN" hidden="1">#REF!</definedName>
    <definedName name="Bond">Facility</definedName>
    <definedName name="BORRAR">{"ocultar","kilometros",FALSE,"Hoja4"}</definedName>
    <definedName name="BORRAR2">{"ocultar","kilometros",FALSE,"Hoja4"}</definedName>
    <definedName name="BORRR">{"ocultar","kilometros",FALSE,"Hoja4"}</definedName>
    <definedName name="BORRRR">{"ocultar","kilometros",FALSE,"Hoja4"}</definedName>
    <definedName name="BS_Accounts">#REF!</definedName>
    <definedName name="Budget_Range">"$A$2:$S$300"</definedName>
    <definedName name="Budget_Worksheet">"Details - as of 10-23-96"</definedName>
    <definedName name="BuiltIn_Print_Area">#REF!</definedName>
    <definedName name="BuiltIn_Print_Area___0">#REF!</definedName>
    <definedName name="capgains">#REF!</definedName>
    <definedName name="CapitalGains_exempt_PrintArea">#REF!</definedName>
    <definedName name="CapitalGains_taxable_PrintArea">#REF!</definedName>
    <definedName name="CashflowRO_Codes" hidden="1">#REF!</definedName>
    <definedName name="CashflowRO_Details" hidden="1">#REF!</definedName>
    <definedName name="cb_Add_CalloutChart_24_opts">"1, 9, 1, False, 2, False, False, , 0, False, False, 1, 1"</definedName>
    <definedName name="cb_Add_CalloutChart_25_opts">"1, 10, 1, False, 2, False, False, , 0, False, True, 1, 1"</definedName>
    <definedName name="cb_Add_CalloutChart_26_opts">"1, 9, 1, False, 2, False, False, , 0, False, True, 1, 1"</definedName>
    <definedName name="cb_ALT_STACKED_COLUMNChart_22_opts">"1, 3, 1, False, 2, True, False, , 0, False, True, 1, 2"</definedName>
    <definedName name="cb_ALT_STACKED_COLUMNChart_23_opts">"1, 3, 1, False, 2, True, False, , 0, False, True, 1, 2"</definedName>
    <definedName name="cb_Chart_1_opts">"1, 6, 1, False, 2, False, False, , 0, False, True, 1, 2"</definedName>
    <definedName name="cb_Chart_10_opts">"1, 8, 1, False, 2, False, False, , 0, False, False, 1, 1"</definedName>
    <definedName name="cb_Chart_100032_opts">"1, 10, 1, False, 2, True, False, , 0, False, False, 2, 2"</definedName>
    <definedName name="cb_Chart_10104_opts">"1, 5, 1, False, 2, True, False, , 0, True, False, 2, 1"</definedName>
    <definedName name="cb_Chart_10401_opts">"1, 5, 1, False, 2, False, False, , 0, True, False, 2, 1"</definedName>
    <definedName name="cb_Chart_10736_opts">"1, 10, 1, False, 2, False, False, , 0, False, False, 2, 2"</definedName>
    <definedName name="cb_Chart_11_opts">"1, 5, 1, False, 2, False, False, , 0, False, False, 1, 2"</definedName>
    <definedName name="cb_Chart_12_opts">"1, 5, 1, False, 2, True, False, , 0, True, False, 1, 2"</definedName>
    <definedName name="cb_Chart_13_opts">"1, 5, 1, False, 2, True, False, , 0, True, False, 1, 2"</definedName>
    <definedName name="cb_Chart_14_opts">"2, 2, 2, True, 2, False, False, , 0, False, True, 1, 2"</definedName>
    <definedName name="cb_Chart_15_opts">"2, 1, 2, True, 2, False, False, , 0, False, True, 1, 2"</definedName>
    <definedName name="cb_Chart_1501_opts">"1, 10, 1, False, 2, True, False, , 0, False, False, 2, 2"</definedName>
    <definedName name="cb_Chart_16_opts">"2, 1, 2, True, 2, False, False, , 0, False, True, 1, 2"</definedName>
    <definedName name="cb_Chart_1670_opts">"1, 5, 1, False, 2, True, False, , 0, False, False, 2, 1"</definedName>
    <definedName name="cb_Chart_17_opts">"1, 9, 1, False, 2, False, False, , 0, False, False, 1, 1"</definedName>
    <definedName name="cb_Chart_18_opts">"1, 9, 1, False, 2, False, False, , 0, False, False, 1, 1"</definedName>
    <definedName name="cb_Chart_19_opts">"1, 2, 1, False, 2, True, False, , 0, True, False, 2, 1"</definedName>
    <definedName name="cb_Chart_2_opts">"1, 6, 1, False, 2, False, False, , 0, False, False, 1, 2"</definedName>
    <definedName name="cb_Chart_20_opts">"1, 9, 1, False, 2, False, False, , 0, False, False, 1, 1"</definedName>
    <definedName name="cb_Chart_21_opts">"1, 2, 1, False, 2, False, False, , 0, False, False, 2, 1"</definedName>
    <definedName name="cb_Chart_22_opts">"1, 2, 1, False, 2, True, False, , 0, False, False, 2, 1"</definedName>
    <definedName name="cb_Chart_22784_opts">"1, 9, 1, False, 2, False, False, , 0, False, True, 1, 2"</definedName>
    <definedName name="cb_Chart_23_opts">"1, 9, 1, False, 2, False, False, , 0, False, False, 1, 1"</definedName>
    <definedName name="cb_Chart_24_opts">"1, 2, 1, False, 2, False, False, , 0, False, False, 2, 1"</definedName>
    <definedName name="cb_Chart_24490_opts">"1, 10, 1, False, 2, True, False, , 0, False, False, 2, 2"</definedName>
    <definedName name="cb_Chart_25_opts">"1, 3, 1, False, 2, False, False, , 0, True, True, 1, 2"</definedName>
    <definedName name="cb_Chart_26_opts">"1, 2, 1, False, 2, False, False, , 0, False, False, 2, 1"</definedName>
    <definedName name="cb_Chart_26476_opts">"1, 1, 1, False, 2, True, False, , 0, False, False, 1, 2"</definedName>
    <definedName name="cb_Chart_27_opts">"1, 1, 1, False, 2, True, False, , 0, False, True, 1, 2"</definedName>
    <definedName name="cb_Chart_28_opts">"1, 3, 1, False, 2, True, False, , 0, False, True, 1, 2"</definedName>
    <definedName name="cb_Chart_28031_opts">"1, 1, 1, False, 2, True, False, , 0, False, False, 1, 2"</definedName>
    <definedName name="cb_Chart_28545_opts">"1, 5, 1, False, 2, True, False, , 0, False, True, 2, 1"</definedName>
    <definedName name="cb_Chart_29_opts">"1, 3, 1, False, 2, False, False, , 0, False, False, 1, 1"</definedName>
    <definedName name="cb_Chart_29053_opts">"1, 10, 1, False, 2, True, False, , 0, False, False, 2, 2"</definedName>
    <definedName name="cb_Chart_29913_opts">"1, 1, 1, False, 2, False, False, , 0, False, False, 1, 1"</definedName>
    <definedName name="cb_Chart_3_opts">"1, 1, 1, False, 2, True, False, , 0, False, False, 2, 2"</definedName>
    <definedName name="cb_Chart_30_opts">"1, 3, 1, False, 2, True, False, , 0, False, True, 1, 2"</definedName>
    <definedName name="cb_Chart_30292_opts">"1, 1, 1, False, 2, False, False, , 0, False, False, 1, 2"</definedName>
    <definedName name="cb_Chart_31_opts">"1, 1, 1, False, 2, True, False, , 0, True, True, 2, 2"</definedName>
    <definedName name="cb_Chart_32_opts">"1, 1, 1, False, 2, True, False, , 0, False, False, 2, 2"</definedName>
    <definedName name="cb_Chart_33_opts">"1, 1, 1, False, 2, True, False, , 0, False, True, 3, 2"</definedName>
    <definedName name="cb_Chart_34_opts">"1, 10, 1, False, 2, True, False, , 0, False, False, 2, 2"</definedName>
    <definedName name="cb_Chart_36498_opts">"1, 1, 1, False, 2, True, False, , 0, False, False, 1, 2"</definedName>
    <definedName name="cb_Chart_37450_opts">"1, 10, 1, False, 2, True, False, , 0, False, False, 2, 2"</definedName>
    <definedName name="cb_Chart_4_opts">"1, 7, 1, False, 2, False, False, , 0, False, True, 1, 2"</definedName>
    <definedName name="cb_Chart_41_opts">"1, 10, 1, False, 2, True, False, , 0, False, False, 2, 1"</definedName>
    <definedName name="cb_Chart_41499_opts">"1, 10, 1, False, 2, True, False, , 0, False, False, 2, 2"</definedName>
    <definedName name="cb_Chart_42_opts">"1, 10, 1, False, 2, True, False, , 0, False, False, 2, 1"</definedName>
    <definedName name="cb_Chart_43_opts">"1, 10, 1, False, 2, True, False, , 0, False, False, 2, 1"</definedName>
    <definedName name="cb_Chart_4634_opts">"1, 10, 1, False, 2, True, False, , 0, False, False, 2, 2"</definedName>
    <definedName name="cb_Chart_4664_opts">"1, 5, 1, False, 2, True, False, , 0, False, True, 1, 2"</definedName>
    <definedName name="cb_Chart_46965_opts">"1, 1, 1, False, 2, False, False, , 0, False, False, 1, 1"</definedName>
    <definedName name="cb_Chart_5_opts">"1, 8, 1, False, 2, False, False, , 0, False, False, 1, 2"</definedName>
    <definedName name="cb_Chart_52582_opts">"1, 1, 1, False, 2, False, False, , 0, False, False, 1, 2"</definedName>
    <definedName name="cb_Chart_53437_opts">"1, 10, 1, False, 2, True, False, , 0, False, False, 2, 2"</definedName>
    <definedName name="cb_Chart_53482_opts">"1, 10, 1, False, 2, True, False, , 0, False, False, 2, 2"</definedName>
    <definedName name="cb_Chart_54_opts">"1, 3, 1, False, 2, False, False, , 0, False, True, 2, 2"</definedName>
    <definedName name="cb_Chart_5449_opts">"1, 1, 1, False, 2, False, False, , 0, False, False, 1, 1"</definedName>
    <definedName name="cb_Chart_5723_opts">"1, 1, 1, False, 2, True, False, , 0, False, True, 1, 2"</definedName>
    <definedName name="cb_Chart_57613_opts">"1, 5, 1, False, 2, True, False, , 0, False, True, 2, 1"</definedName>
    <definedName name="cb_Chart_58046_opts">"1, 10, 1, False, 2, True, False, , 0, False, False, 2, 2"</definedName>
    <definedName name="cb_Chart_59010_opts">"1, 2, 1, False, 2, False, False, , 0, False, False, 2, 1"</definedName>
    <definedName name="cb_Chart_59340_opts">"1, 1, 1, False, 2, False, False, , 0, False, False, 1, 1"</definedName>
    <definedName name="cb_Chart_6_opts">"1, 10, 1, False, 2, True, False, , 0, False, False, 2, 2"</definedName>
    <definedName name="cb_Chart_62364_opts">"1, 1, 1, False, 2, True, False, , 0, False, False, 1, 2"</definedName>
    <definedName name="cb_Chart_64876_opts">"1, 1, 1, False, 2, True, False, , 0, False, False, 1, 2"</definedName>
    <definedName name="cb_Chart_67711_opts">"1, 10, 1, False, 2, True, False, , 0, False, False, 2, 2"</definedName>
    <definedName name="cb_Chart_69605_opts">"1, 2, 1, False, 2, False, False, , 0, False, False, 2, 1"</definedName>
    <definedName name="cb_Chart_7_opts">"2, 1, 2, True, 2, False, False, , 0, False, True, 1, 2"</definedName>
    <definedName name="cb_Chart_70_opts">"1, 10, 1, False, 2, True, False, , 0, False, False, 1, 1"</definedName>
    <definedName name="cb_Chart_70648_opts">"1, 1, 1, False, 2, True, False, , 0, False, False, 2, 2"</definedName>
    <definedName name="cb_Chart_70997_opts">"1, 10, 1, False, 2, False, False, , 0, False, False, 1, 1"</definedName>
    <definedName name="cb_Chart_71_opts">"1, 10, 1, False, 2, False, False, , 0, False, False, 1, 1"</definedName>
    <definedName name="cb_Chart_72_opts">"1, 10, 1, False, 2, True, False, , 0, False, False, 1, 1"</definedName>
    <definedName name="cb_Chart_73_opts">"1, 10, 1, False, 2, False, False, , 0, False, False, 1, 1"</definedName>
    <definedName name="cb_Chart_76165_opts">"1, 10, 1, False, 2, True, False, , 0, False, False, 2, 2"</definedName>
    <definedName name="cb_Chart_76804_opts">"1, 1, 1, False, 2, False, False, , 0, False, False, 1, 1"</definedName>
    <definedName name="cb_Chart_77567_opts">"1, 10, 1, False, 2, False, False, , 0, False, False, 1, 1"</definedName>
    <definedName name="cb_Chart_79140_opts">"1, 10, 1, False, 2, True, False, , 0, False, False, 2, 2"</definedName>
    <definedName name="cb_Chart_79981_opts">"1, 5, 1, False, 2, True, False, , 0, True, False, 2, 1"</definedName>
    <definedName name="cb_Chart_8_opts">"2, 1, 2, True, 2, False, False, , 0, False, True, 1, 2"</definedName>
    <definedName name="cb_Chart_81541_opts">"1, 10, 1, False, 2, True, False, , 0, False, False, 2, 2"</definedName>
    <definedName name="cb_Chart_82552_opts">"1, 1, 1, False, 2, True, False, , 0, False, False, 1, 2"</definedName>
    <definedName name="cb_Chart_83072_opts">"1, 1, 1, False, 2, True, False, , 0, False, False, 1, 2"</definedName>
    <definedName name="cb_Chart_86354_opts">"1, 10, 1, False, 2, False, False, , 0, False, False, 1, 1"</definedName>
    <definedName name="cb_Chart_87236_opts">"1, 1, 1, False, 2, True, False, , 0, False, False, 1, 2"</definedName>
    <definedName name="cb_Chart_9_opts">"1, 8, 1, False, 2, False, False, , 0, False, False, 1, 1"</definedName>
    <definedName name="cb_Chart_91188_opts">"1, 8, 1, False, 2, False, False, , 0, False, False, 1, 2"</definedName>
    <definedName name="cb_Chart_95047_opts">"1, 1, 1, False, 2, False, False, , 0, False, False, 1, 2"</definedName>
    <definedName name="cb_Chart_96286_opts">"1, 10, 1, False, 2, True, False, , 0, False, False, 2, 2"</definedName>
    <definedName name="cb_Chart_98091_opts">"1, 2, 1, False, 2, False, False, , 0, False, False, 2, 1"</definedName>
    <definedName name="cb_Chart_98700_opts">"1, 8, 1, False, 2, False, False, , 0, False, False, 1, 2"</definedName>
    <definedName name="cb_Copy_Chart_w_New_DataChart_10_opts">"2, 1, 1, True, 4, False, False, , 0, False, False, 2, 2"</definedName>
    <definedName name="cb_Copy_Chart_w_New_DataChart_7_opts">"2, 1, 1, True, 4, False, False, , 0, False, False, 2, 2"</definedName>
    <definedName name="cb_Copy_Chart_w_New_DataChart_8_opts">"2, 1, 1, True, 4, False, False, , 0, False, False, 2, 2"</definedName>
    <definedName name="cb_Copy_Chart_w_New_DataChart_9_opts">"2, 1, 1, True, 4, False, False, , 0, False, False, 2, 2"</definedName>
    <definedName name="cb_Dimension_Pie_ChartsChart_1_opts">"1, 1, 1, False, 2, True, False, , 0, False, False, 2, 2"</definedName>
    <definedName name="cb_Dimension_Pie_ChartsChart_2_opts">"1, 10, 1, False, 2, True, False, , 0, False, False, 2, 2"</definedName>
    <definedName name="cb_Export_LegendChart_14_opts">"1, 10, 1, False, 2, True, False, , 0, False, False, 2, 2"</definedName>
    <definedName name="cb_Export_LegendChart_15_opts">"1, 10, 1, False, 2, True, False, , 0, False, False, 2, 2"</definedName>
    <definedName name="cb_PieChart_16_opts">"1, 10, 1, False, 2, True, False, , 0, False, False, 2, 2"</definedName>
    <definedName name="cb_sChart_1501_opts">"1, 2, 1, False, 2, False, False, , 0, False, False, 2, 1"</definedName>
    <definedName name="cb_sChart_26476_opts">"1, 4, 1, False, 2, True, False, , 0, False, False, 1, 2"</definedName>
    <definedName name="cb_sChart_28031_opts">"1, 4, 1, False, 2, True, False, , 0, False, False, 1, 1"</definedName>
    <definedName name="cb_sChart_29053_opts">"1, 2, 1, False, 2, False, False, , 0, False, False, 2, 1"</definedName>
    <definedName name="cb_sChart_29913_opts">"1, 3, 1, False, 2, False, False, , 0, False, True, 2, 2"</definedName>
    <definedName name="cb_sChart_30292_opts">"1, 2, 1, False, 2, False, False, , 0, False, False, 2, 1"</definedName>
    <definedName name="cb_sChart_36498_opts">"1, 3, 1, False, 2, False, False, , 0, False, False, 1, 2"</definedName>
    <definedName name="cb_sChart_37450_opts">"1, 1, 1, False, 2, True, False, , 0, False, False, 1, 2"</definedName>
    <definedName name="cb_sChart_41499_opts">"1, 2, 1, False, 2, False, False, , 0, False, False, 2, 1"</definedName>
    <definedName name="cb_sChart_4634_opts">"1, 2, 1, False, 2, False, False, , 0, False, False, 2, 1"</definedName>
    <definedName name="cb_sChart_46965_opts">"1, 1, 1, False, 2, False, False, , 0, False, False, 1, 1"</definedName>
    <definedName name="cb_sChart_52582_opts">"1, 5, 1, False, 2, False, False, , 0, False, True, 1, 2"</definedName>
    <definedName name="cb_sChart_53437_opts">"1, 1, 1, False, 2, True, False, , 0, False, False, 1, 2"</definedName>
    <definedName name="cb_sChart_5449_opts">"1, 3, 1, False, 2, False, False, , 0, False, True, 2, 2"</definedName>
    <definedName name="cb_sChart_5723_opts">"1, 1, 1, False, 2, True, False, , 0, False, False, 2, 1"</definedName>
    <definedName name="cb_sChart_58046_opts">"1, 1, 1, False, 2, True, False, , 0, False, False, 1, 2"</definedName>
    <definedName name="cb_sChart_59010_opts">"1, 5, 1, False, 2, True, False, , 0, False, False, 2, 1"</definedName>
    <definedName name="cb_sChart_59340_opts">"1, 3, 1, False, 2, False, False, , 0, False, True, 2, 2"</definedName>
    <definedName name="cb_sChart_62364_opts">"1, 3, 1, False, 2, False, False, , 0, False, True, 2, 2"</definedName>
    <definedName name="cb_sChart_64876_opts">"1, 5, 1, False, 2, True, False, , 0, False, False, 2, 2"</definedName>
    <definedName name="cb_sChart_70648_opts">"1, 1, 1, False, 2, False, False, , 0, False, False, 1, 1"</definedName>
    <definedName name="cb_sChart_70997_opts">"1, 2, 1, False, 2, False, False, , 0, False, False, 2, 1"</definedName>
    <definedName name="cb_sChart_76165_opts">"1, 2, 1, False, 2, False, False, , 0, False, False, 2, 1"</definedName>
    <definedName name="cb_sChart_76804_opts">"1, 3, 1, False, 2, False, False, , 0, False, True, 2, 2"</definedName>
    <definedName name="cb_sChart_77567_opts">"1, 2, 1, False, 2, False, False, , 0, False, False, 2, 1"</definedName>
    <definedName name="cb_sChart_79140_opts">"1, 1, 1, False, 2, True, False, , 0, False, False, 1, 2"</definedName>
    <definedName name="cb_sChart_81541_opts">"1, 2, 1, False, 2, False, False, , 0, False, False, 2, 1"</definedName>
    <definedName name="cb_sChart_82552_opts">"1, 4, 1, False, 2, True, False, , 0, False, False, 2, 1"</definedName>
    <definedName name="cb_sChart_83072_opts">"1, 4, 1, False, 2, True, False, , 0, False, False, 2, 1"</definedName>
    <definedName name="cb_sChart_86354_opts">"1, 1, 1, False, 2, True, False, , 0, False, False, 1, 2"</definedName>
    <definedName name="cb_sChart_87236_opts">"1, 2, 1, False, 2, False, False, , 0, False, False, 2, 1"</definedName>
    <definedName name="cb_sChart_95047_opts">"1, 3, 1, False, 2, False, False, , 0, False, False, 1, 2"</definedName>
    <definedName name="cb_sChart_96286_opts">"1, 2, 1, False, 2, False, False, , 0, False, False, 2, 1"</definedName>
    <definedName name="cb_sChart10D6460A_opts">"1, 1, 1, False, 2, True, False, , 0, False, False, 1, 1"</definedName>
    <definedName name="cb_sChart10D65256_opts">"1, 1, 1, False, 2, True, False, , 0, False, False, 1, 1"</definedName>
    <definedName name="cb_sChart10D653EB_opts">"1, 1, 1, False, 2, True, False, , 0, False, False, 1, 1"</definedName>
    <definedName name="cb_sChart10D65893_opts">"1, 1, 1, False, 2, True, False, , 0, False, False, 1, 1"</definedName>
    <definedName name="cb_sChart11DCFB24_opts">"1, 9, 1, False, 2, False, False, , 0, False, True, 1, 1"</definedName>
    <definedName name="cb_sChart11EADA92_opts">"1, 1, 1, False, 2, False, False, , 0, False, True, 2, 2"</definedName>
    <definedName name="cb_sChart11EAED4A_opts">"1, 1, 1, False, 2, False, False, , 0, False, True, 2, 2"</definedName>
    <definedName name="cb_sChart11EB049E_opts">"1, 1, 1, False, 2, False, False, , 0, False, True, 2, 2"</definedName>
    <definedName name="cb_sChart11FB1BDC_opts">"1, 1, 1, False, 2, True, False, , 0, False, True, 2, 2"</definedName>
    <definedName name="cb_sChart11FB2467_opts">"1, 1, 1, False, 2, True, False, , 0, False, True, 2, 2"</definedName>
    <definedName name="cb_sChart11FB271E_opts">"1, 1, 1, False, 2, True, False, , 0, False, True, 2, 2"</definedName>
    <definedName name="cb_sChart11FB296C_opts">"1, 1, 1, False, 2, True, False, , 0, False, True, 2, 2"</definedName>
    <definedName name="cb_sChart11FB4DE8_opts">"1, 9, 1, False, 2, False, False, , 0, False, True, 1, 2"</definedName>
    <definedName name="cb_sChart11FCA363_opts">"2, 1, 2, True, 2, False, False, , 0, False, True, 2, 2"</definedName>
    <definedName name="cb_sChart11FCA851_opts">"2, 1, 2, True, 2, False, False, , 0, False, True, 2, 2"</definedName>
    <definedName name="cb_sChart11FCE81C_opts">"1, 9, 1, False, 2, False, False, , 0, False, True, 2, 2"</definedName>
    <definedName name="cb_sChart12073B79_opts">"1, 9, 1, False, 2, False, False, , 0, False, True, 2, 2"</definedName>
    <definedName name="cb_sChart12074F69_opts">"1, 9, 1, False, 2, False, False, , 0, False, True, 2, 2"</definedName>
    <definedName name="cb_sChart1216F828_opts">"2, 1, 1, False, 2, False, False, , 0, False, True, 2, 2"</definedName>
    <definedName name="cb_sChart122574E1_opts">"1, 1, 1, False, 2, False, False, , 0, False, True, 2, 2"</definedName>
    <definedName name="cb_sChart12285211_opts">"1, 9, 1, False, 2, False, False, , 0, False, False, 1, 2"</definedName>
    <definedName name="cb_sChart12291B1F_opts">"2, 1, 1, True, 3, False, False, , 0, False, False, 1, 2"</definedName>
    <definedName name="cb_sChart1248DE96_opts">"1, 9, 1, False, 2, False, False, , 0, False, False, 1, 2"</definedName>
    <definedName name="cb_sChart1248E206_opts">"1, 9, 1, False, 2, False, False, , 0, False, False, 1, 2"</definedName>
    <definedName name="cb_sChart13E9564D_opts">"1, 10, 1, False, 2, False, False, , 0, False, True, 2, 1"</definedName>
    <definedName name="cb_sChart13E9574C_opts">"1, 10, 1, False, 2, False, False, , 0, False, False, 2, 1"</definedName>
    <definedName name="cb_sChart1401F7BB_opts">"1, 10, 1, False, 2, False, False, , 0, False, False, 2, 1"</definedName>
    <definedName name="cb_sChart1401F88B_opts">"1, 10, 1, False, 2, False, False, , 0, False, False, 2, 1"</definedName>
    <definedName name="cb_sChart1401F9C4_opts">"1, 10, 1, False, 2, False, False, , 0, False, False, 2, 1"</definedName>
    <definedName name="cb_sChart1401FA71_opts">"1, 10, 1, False, 2, False, False, , 0, False, False, 2, 1"</definedName>
    <definedName name="cb_sChart1403FD66_opts">"1, 10, 1, False, 2, False, False, , 0, False, False, 2, 1"</definedName>
    <definedName name="cb_sChart140400A7_opts">"1, 10, 1, False, 2, False, False, , 0, False, False, 2, 1"</definedName>
    <definedName name="cb_sChart1406555A_opts">"1, 5, 1, False, 2, False, False, , 0, False, False, 1, 1"</definedName>
    <definedName name="cb_sChart140655E5_opts">"1, 3, 1, False, 2, False, False, , 0, False, False, 1, 1"</definedName>
    <definedName name="cb_sChart1406581C_opts">"1, 3, 1, False, 2, False, False, , 0, False, False, 1, 1"</definedName>
    <definedName name="cb_sChart14065ADE_opts">"1, 3, 1, False, 2, False, False, , 0, False, True, 1, 1"</definedName>
    <definedName name="cb_sChart14065BA3_opts">"1, 5, 1, False, 2, False, False, , 0, False, False, 1, 1"</definedName>
    <definedName name="cb_sChart15A07AA4_opts">"1, 9, 1, False, 2, False, False, , 0, False, False, 1, 2"</definedName>
    <definedName name="cb_sChart15A0819A_opts">"1, 4, 1, False, 2, False, False, , 0, False, False, 2, 1"</definedName>
    <definedName name="cb_sChart15A0820E_opts">"1, 1, 1, False, 2, False, False, , 0, False, False, 2, 2"</definedName>
    <definedName name="cb_sChart15A08324_opts">"1, 4, 1, False, 2, False, False, , 0, False, False, 1, 1"</definedName>
    <definedName name="cb_sChart15A083DD_opts">"1, 4, 1, False, 2, False, False, , 0, False, False, 1, 1"</definedName>
    <definedName name="cb_sChart15A08496_opts">"1, 1, 1, False, 2, False, False, , 0, False, False, 2, 2"</definedName>
    <definedName name="cb_sChart15A084F3_opts">"1, 1, 1, False, 2, False, False, , 0, False, False, 1, 1"</definedName>
    <definedName name="cb_sChart15A173D8_opts">"1, 4, 1, False, 2, False, False, , 0, False, False, 1, 1"</definedName>
    <definedName name="cb_sChart15A17491_opts">"1, 4, 1, False, 2, False, False, , 0, False, False, 1, 1"</definedName>
    <definedName name="cb_sChart15A1751C_opts">"1, 4, 1, False, 2, False, False, , 0, False, False, 1, 1"</definedName>
    <definedName name="cb_sChart15A17590_opts">"1, 4, 1, False, 2, False, False, , 0, False, False, 1, 1"</definedName>
    <definedName name="cb_sChart15A17869_opts">"1, 4, 1, False, 2, False, False, , 0, False, False, 1, 1"</definedName>
    <definedName name="cb_sChart15A178E8_opts">"1, 4, 1, False, 2, False, False, , 0, False, False, 2, 1"</definedName>
    <definedName name="cb_sChart15A17968_opts">"1, 4, 1, False, 2, False, False, , 0, False, False, 1, 1"</definedName>
    <definedName name="cb_sChart15A179F2_opts">"1, 1, 1, False, 2, False, False, , 0, False, False, 2, 1"</definedName>
    <definedName name="cb_sChart15A17A7D_opts">"1, 4, 1, False, 2, False, False, , 0, False, False, 1, 1"</definedName>
    <definedName name="cb_sChart15A17B08_opts">"1, 1, 1, False, 2, False, False, , 0, False, False, 2, 2"</definedName>
    <definedName name="cb_sChart161DB88B_opts">"1, 9, 1, False, 2, False, False, , 0, False, True, 1, 1"</definedName>
    <definedName name="cb_sChart161DBB4D_opts">"1, 1, 1, False, 2, False, False, , 0, False, True, 1, 1"</definedName>
    <definedName name="cb_sChartD68BCC9_opts">"1, 1, 1, False, 2, True, False, , 0, False, True, 1, 1"</definedName>
    <definedName name="cb_sChartD6B06A2_opts">"1, 1, 1, False, 2, False, False, , 0, False, False, 2, 2"</definedName>
    <definedName name="cb_sChartD6B1FA3_opts">"1, 1, 1, False, 2, False, False, , 0, False, False, 2, 2"</definedName>
    <definedName name="cb_sChartD6B69B1_opts">"1, 1, 1, False, 2, False, False, , 0, False, False, 1, 2"</definedName>
    <definedName name="cb_sChartD6B76F0_opts">"2, 1, 1, False, 2, False, False, , 0, False, False, 1, 2"</definedName>
    <definedName name="cb_sChartD6B943C_opts">"2, 1, 1, False, 3, False, False, , 0, False, False, 1, 2"</definedName>
    <definedName name="cb_sChartD6C1C01_opts">"2, 1, 1, True, 2, False, False, , 0, False, False, 1, 2"</definedName>
    <definedName name="cb_sChartD6FD60D_opts">"1, 1, 1, False, 2, False, False, , 0, False, False, 1, 1"</definedName>
    <definedName name="cb_sChartD78B484_opts">"2, 1, 1, False, 2, True, False, , 0, False, False, 1, 2"</definedName>
    <definedName name="cb_sChartD78C2AA_opts">"2, 1, 1, True, 2, True, False, , 0, False, False, 1, 2"</definedName>
    <definedName name="cb_sChartD78C76A_opts">"2, 1, 1, True, 2, True, False, , 0, False, False, 1, 1"</definedName>
    <definedName name="cb_sChartD78CF99_opts">"2, 1, 3, True, 2, False, False, , 0, False, False, 1, 1"</definedName>
    <definedName name="cb_sChartD78D2CE_opts">"1, 1, 1, False, 2, False, False, , 0, False, False, 1, 2"</definedName>
    <definedName name="cb_sChartD78D365_opts">"1, 1, 1, False, 2, False, False, , 0, False, False, 1, 2"</definedName>
    <definedName name="cb_sChartD78D5B3_opts">"1, 1, 1, False, 2, False, False, , 0, False, False, 1, 2"</definedName>
    <definedName name="cb_sChartD78D655_opts">"1, 1, 1, False, 2, True, False, , 0, False, False, 1, 2"</definedName>
    <definedName name="cb_sChartD78DFD4_opts">"2, 1, 1, True, 2, False, False, , 0, False, False, 1, 2"</definedName>
    <definedName name="cb_sChartD78E27F_opts">"2, 1, 1, True, 2, False, False, , 0, False, False, 1, 2"</definedName>
    <definedName name="cb_sChartD78E924_opts">"2, 1, 1, True, 3, False, False, , 0, False, False, 1, 2"</definedName>
    <definedName name="cb_sChartD7A9852_opts">"2, 1, 1, True, 3, False, False, , 0, False, False, 1, 2"</definedName>
    <definedName name="cb_sChartEE4CE1B_opts">"1, 4, 1, False, 2, False, False, , 0, False, False, 1, 1"</definedName>
    <definedName name="cb_sChartEE4CF99_opts">"1, 1, 1, False, 2, False, False, , 0, False, False, 1, 1"</definedName>
    <definedName name="cb_sChartEE4DD06_opts">"1, 1, 1, False, 2, False, False, , 0, False, False, 1, 2"</definedName>
    <definedName name="cb_sChartEE4E93B_opts">"1, 1, 1, False, 2, False, False, , 0, False, False, 1, 1"</definedName>
    <definedName name="cb_sChartEE51E95_opts">"1, 1, 1, False, 2, False, False, , 0, False, False, 1, 1"</definedName>
    <definedName name="cb_sChartEED7645_opts">"1, 1, 1, False, 2, False, False, , 0, False, False, 1, 1"</definedName>
    <definedName name="cb_sChartEEDA195_opts">"1, 1, 1, False, 2, False, False, , 0, False, False, 1, 1"</definedName>
    <definedName name="cb_sChartEEDC338_opts">"1, 1, 1, False, 2, False, False, , 0, False, False, 1, 1"</definedName>
    <definedName name="cb_sChartEEDEDB8_opts">"1, 1, 1, False, 2, False, False, , 0, False, True, 1, 1"</definedName>
    <definedName name="cb_sChartEEDEE5A_opts">"1, 3, 1, False, 2, True, False, , 0, False, True, 1, 1"</definedName>
    <definedName name="cb_sChartEEDF178_opts">"1, 3, 1, False, 2, False, False, , 0, False, True, 1, 1"</definedName>
    <definedName name="cb_sChartF6A6B11_opts">"1, 1, 1, False, 2, True, False, , 0, False, False, 1, 1"</definedName>
    <definedName name="cb_sChartFD191DC_opts">"1, 3, 1, False, 2, True, False, , 0, False, True, 1, 1"</definedName>
    <definedName name="cb_sChartFD1A245_opts">"1, 3, 1, False, 2, True, False, , 0, False, True, 1, 1"</definedName>
    <definedName name="cb_sChartFD3F0E9_opts">"1, 3, 1, False, 2, True, False, , 0, False, False, 1, 1"</definedName>
    <definedName name="cb_sChartFD3F27E_opts">"1, 3, 1, False, 2, True, False, , 0, False, True, 1, 1"</definedName>
    <definedName name="cb_sChartFD58483_opts">"1, 1, 1, False, 2, True, False, , 0, False, False, 1, 1"</definedName>
    <definedName name="cb_sChartFD5C4CD_opts">"1, 1, 1, False, 2, True, False, , 0, False, False, 1, 1"</definedName>
    <definedName name="cb_sChartFD5D4CE_opts">"1, 1, 1, False, 2, True, False, , 0, False, False, 1, 1"</definedName>
    <definedName name="cb_sChartFD5DF34_opts">"1, 1, 1, False, 2, True, False, , 0, False, False, 1, 1"</definedName>
    <definedName name="cb_sChartFD5EFC0_opts">"1, 1, 1, False, 2, True, False, , 0, False, False, 1, 1"</definedName>
    <definedName name="cb_sChartFD5FDB9_opts">"1, 1, 1, False, 2, True, False, , 0, False, False, 1, 1"</definedName>
    <definedName name="cb_sChartFE54712_opts">"1, 3, 1, False, 2, True, False, , 0, False, True, 1, 1"</definedName>
    <definedName name="cb_Size_by_height_and_widthChart_16_opts">"1, 4, 1, False, 2, False, False, , 0, False, False, 1, 1"</definedName>
    <definedName name="cb_Size_by_height_and_widthChart_7_opts">"1, 4, 1, False, 2, False, False, , 0, False, False, 1, 1"</definedName>
    <definedName name="cb_Size_by_height_and_widthChart_8_opts">"1, 4, 1, False, 2, False, False, , 0, False, False, 1, 1"</definedName>
    <definedName name="CCA">#REF!</definedName>
    <definedName name="CCCCCCCCCC">{"ocultar","kilometros",FALSE,"Hoja4"}</definedName>
    <definedName name="CCCCCCCCCCCC">{"ocultar","kilometros",FALSE,"Hoja4"}</definedName>
    <definedName name="CCCCCCCCCCCCCCCCCCCC">{"ocultar","kilometros",FALSE,"Hoja4"}</definedName>
    <definedName name="CCCCCCCCCCCCCCCCCCCCCCC">{"ocultar","kilometros",FALSE,"Hoja4"}</definedName>
    <definedName name="CECDed">#REF!</definedName>
    <definedName name="CETD">'Step 5 - Rate Reconciliation'!$F$44</definedName>
    <definedName name="CETP">'Step 5 - Rate Reconciliation'!$G$44</definedName>
    <definedName name="CITE">'Step 5 - Rate Reconciliation'!$F$8</definedName>
    <definedName name="ClientName" localSheetId="4">#REF!</definedName>
    <definedName name="ClientName">#REF!</definedName>
    <definedName name="ClosingReserve">#REF!</definedName>
    <definedName name="COF_Memo_Input">"COF_Memo_Box"</definedName>
    <definedName name="COF_Over_Input">"COF_Override_Box"</definedName>
    <definedName name="COGS">#REF!</definedName>
    <definedName name="columnoffset">4</definedName>
    <definedName name="COMP">#REF!</definedName>
    <definedName name="comp1">#REF!</definedName>
    <definedName name="Computation">#REF!</definedName>
    <definedName name="COMPUTATION_OF_INTEREST_UNDER_SECTION_234_C">#REF!</definedName>
    <definedName name="Computers">#REF!</definedName>
    <definedName name="CONTINUE">#REF!</definedName>
    <definedName name="Continuity">'[10]Caption List'!$AX$12:$BE$48</definedName>
    <definedName name="_xlnm.Criteria">#REF!</definedName>
    <definedName name="csDesignMode">1</definedName>
    <definedName name="CurrencyDisplay">[11]Input!$A$4</definedName>
    <definedName name="CurrTaxExp" localSheetId="4">'Step 2 - Return-to-Provision'!$F$270</definedName>
    <definedName name="CurrTaxExp">'Step 1 - Current Taxes'!$E$226</definedName>
    <definedName name="CurrYear" localSheetId="4">#REF!</definedName>
    <definedName name="CurrYear">#REF!</definedName>
    <definedName name="CVAD">'Step 5 - Rate Reconciliation'!$F$41</definedName>
    <definedName name="CVAP">'Step 5 - Rate Reconciliation'!$G$41</definedName>
    <definedName name="Cwvu.Overhead._.Detail." hidden="1">#REF!,#REF!,#REF!,#REF!,#REF!,#REF!,#REF!,#REF!,#REF!,#REF!</definedName>
    <definedName name="Cwvu.Profit._.report._.detailed." hidden="1">#REF!,#REF!,#REF!,#REF!,#REF!,#REF!,#REF!,#REF!,#REF!</definedName>
    <definedName name="data">#N/A</definedName>
    <definedName name="DATA_01" hidden="1">#REF!</definedName>
    <definedName name="DATA_02" hidden="1">#REF!</definedName>
    <definedName name="DATA_03" hidden="1">#REF!</definedName>
    <definedName name="DATA_04" hidden="1">#REF!</definedName>
    <definedName name="DATA_05" hidden="1">#REF!</definedName>
    <definedName name="DATA_06" hidden="1">#REF!</definedName>
    <definedName name="DATA_07" hidden="1">#REF!</definedName>
    <definedName name="DATA_08" hidden="1">#REF!</definedName>
    <definedName name="_xlnm.Data_Form">[0]!_xlnm.Data_Form</definedName>
    <definedName name="DATA11">'[12]ICICI &amp; TMBL interest'!$J$4:$J$28</definedName>
    <definedName name="DATA4">[13]Subscription!$D$2:$D$171</definedName>
    <definedName name="DATA8">'[13]4219020-SIE Advert'!$H$2:$H$45</definedName>
    <definedName name="_xlnm.Database">#REF!</definedName>
    <definedName name="Date_Current">'[14]Template Instructions'!$L$4</definedName>
    <definedName name="dbo_TimeSheetOnProjects">#REF!</definedName>
    <definedName name="dddddddd">{"' calendrier 2000'!$A$1:$Q$38"}</definedName>
    <definedName name="ddddddddddddddd">{"ocultar","kilometros",FALSE,"Hoja4"}</definedName>
    <definedName name="de">{"' calendrier 2000'!$A$1:$Q$38"}</definedName>
    <definedName name="DecSun1">DATE(CalendarYear,12,1)-WEEKDAY(DATE(CalendarYear,12,1))+1</definedName>
    <definedName name="DefExpNewBusDetails" hidden="1">#REF!</definedName>
    <definedName name="DefExpTendDetails" hidden="1">#REF!</definedName>
    <definedName name="deff">#REF!</definedName>
    <definedName name="Deffered" hidden="1">#REF!</definedName>
    <definedName name="DeltaColumnOffset">4</definedName>
    <definedName name="DEP">#REF!</definedName>
    <definedName name="DEPN">#REF!</definedName>
    <definedName name="deposit">#REF!</definedName>
    <definedName name="Depreciation">#REF!</definedName>
    <definedName name="dfsd">36734.4326054397</definedName>
    <definedName name="DIFD">'Step 5 - Rate Reconciliation'!#REF!</definedName>
    <definedName name="DIFP">'Step 5 - Rate Reconciliation'!#REF!</definedName>
    <definedName name="distrib" hidden="1">{#N/A,#N/A,FALSE,"Sheet10"}</definedName>
    <definedName name="dkfjal" hidden="1">#REF!</definedName>
    <definedName name="DME_Dirty" hidden="1">"False"</definedName>
    <definedName name="DME_LocalFile" hidden="1">"True"</definedName>
    <definedName name="Dollar_Rate">'[15]Simulator Detail'!$K$1</definedName>
    <definedName name="DRE_P_Flor" hidden="1">#REF!</definedName>
    <definedName name="DRE_P_Trad" hidden="1">#REF!</definedName>
    <definedName name="EIED">'Step 5 - Rate Reconciliation'!$F$23</definedName>
    <definedName name="EIEP">'Step 5 - Rate Reconciliation'!$G$23</definedName>
    <definedName name="EndBalance">#REF!</definedName>
    <definedName name="Ending_Balance">-FV(Interest_Rate/12,Payment_Number,-Monthly_Payment,Loan_Amount)</definedName>
    <definedName name="ENGL">#REF!</definedName>
    <definedName name="ENGLAND">#REF!</definedName>
    <definedName name="Entity_List">#REF!</definedName>
    <definedName name="EntityDisplay">[11]Input!$A$2</definedName>
    <definedName name="EntityMember2">[11]Input!$F$3</definedName>
    <definedName name="Entry">{"'Blank'!$A$1:$A$2"}</definedName>
    <definedName name="EssAliasTable">"Default"</definedName>
    <definedName name="EssApp">"ICPHYPER"</definedName>
    <definedName name="Essbase">"A1100000000121000011001101000_01 00"</definedName>
    <definedName name="EssDB">"Hyperion"</definedName>
    <definedName name="EssLatest">"1"</definedName>
    <definedName name="EssOptions">"A1100000000111000011101101000_01000"</definedName>
    <definedName name="etc" hidden="1">#REF!</definedName>
    <definedName name="EUHQ">#REF!</definedName>
    <definedName name="EUROPEAN_HQ">#REF!</definedName>
    <definedName name="ev.Calculation">-4105</definedName>
    <definedName name="ev.Initialized">FALSE</definedName>
    <definedName name="EV__LASTREFTIME__">38721.7240856482</definedName>
    <definedName name="EXEC1">#REF!</definedName>
    <definedName name="EXEC2">#REF!</definedName>
    <definedName name="ExecLegalPR2">#REF!</definedName>
    <definedName name="ExpectedBalance">#REF!</definedName>
    <definedName name="f">38561.6591435185</definedName>
    <definedName name="f.asset">#REF!</definedName>
    <definedName name="FBClass">#REF!</definedName>
    <definedName name="fdfdslkfjjslfsdj">#REF!</definedName>
    <definedName name="FebSun1">DATE(CalendarYear,2,1)-WEEKDAY(DATE(CalendarYear,2,1))+1</definedName>
    <definedName name="FedCGPerm" localSheetId="4">'Step 2 - Return-to-Provision'!#REF!</definedName>
    <definedName name="FedCGPerm">'Step 1 - Current Taxes'!#REF!</definedName>
    <definedName name="FedCGTemp" localSheetId="4">'Step 2 - Return-to-Provision'!#REF!</definedName>
    <definedName name="FedCGTemp">'Step 1 - Current Taxes'!#REF!</definedName>
    <definedName name="FederalCCA" localSheetId="4">'Step 2 - Return-to-Provision'!#REF!</definedName>
    <definedName name="FederalCCA">'Step 1 - Current Taxes'!#REF!</definedName>
    <definedName name="FederalCEC" localSheetId="4">'Step 2 - Return-to-Provision'!#REF!</definedName>
    <definedName name="FederalCEC">'Step 1 - Current Taxes'!#REF!</definedName>
    <definedName name="FederalReserve" localSheetId="4">'Step 2 - Return-to-Provision'!#REF!</definedName>
    <definedName name="FederalReserve">'Step 1 - Current Taxes'!#REF!</definedName>
    <definedName name="FederalSRED" localSheetId="4">'Step 2 - Return-to-Provision'!#REF!</definedName>
    <definedName name="FederalSRED">'Step 1 - Current Taxes'!#REF!</definedName>
    <definedName name="FedITCcy" localSheetId="4">'Step 2 - Return-to-Provision'!$F$261</definedName>
    <definedName name="FedITCcy">'Step 1 - Current Taxes'!$E$217</definedName>
    <definedName name="FedPYAdj" localSheetId="4">#REF!</definedName>
    <definedName name="FedPYAdj">#REF!</definedName>
    <definedName name="FedRate" localSheetId="4">#REF!</definedName>
    <definedName name="FedRate">#REF!</definedName>
    <definedName name="FedTax" localSheetId="4">'Step 2 - Return-to-Provision'!$F$250</definedName>
    <definedName name="FedTax">'Step 1 - Current Taxes'!$E$206</definedName>
    <definedName name="ff" hidden="1">#REF!</definedName>
    <definedName name="fg">#REF!</definedName>
    <definedName name="Fill" hidden="1">#REF!</definedName>
    <definedName name="Final">#REF!</definedName>
    <definedName name="Finance2">#REF!</definedName>
    <definedName name="FITE">'Step 5 - Rate Reconciliation'!$F$11</definedName>
    <definedName name="FITending">'Step 3 - Future Taxes'!$M$90</definedName>
    <definedName name="Flx_Flor" hidden="1">#REF!</definedName>
    <definedName name="Flx_Trad" hidden="1">#REF!</definedName>
    <definedName name="Format">'[16]BS-203'!#REF!</definedName>
    <definedName name="FRAN">#REF!</definedName>
    <definedName name="FRANCE">#REF!</definedName>
    <definedName name="FST">#REF!</definedName>
    <definedName name="Fund_List">#REF!</definedName>
    <definedName name="Furnitures">#REF!</definedName>
    <definedName name="FutCurr" localSheetId="4">'Step 3 - Future Taxes'!#REF!</definedName>
    <definedName name="FutCurr">'Step 3 - Future Taxes'!#REF!</definedName>
    <definedName name="FutLongTerm" localSheetId="4">'Step 3 - Future Taxes'!#REF!</definedName>
    <definedName name="FutLongTerm">'Step 3 - Future Taxes'!#REF!</definedName>
    <definedName name="FutTaxExp">'Step 3 - Future Taxes'!$Q$92</definedName>
    <definedName name="FY">[9]Cap!$H$3</definedName>
    <definedName name="FYE">"FYE"</definedName>
    <definedName name="ganehs">#REF!</definedName>
    <definedName name="ganesh">#REF!</definedName>
    <definedName name="ganesh1" hidden="1">#REF!</definedName>
    <definedName name="ganesh19844">#REF!</definedName>
    <definedName name="GERM">#REF!</definedName>
    <definedName name="GERMANY">#REF!</definedName>
    <definedName name="gnaes" hidden="1">#REF!</definedName>
    <definedName name="GOVTPF">#REF!</definedName>
    <definedName name="GROSS">'Step 5 - Rate Reconciliation'!$D$39</definedName>
    <definedName name="Gross_Profit">#REF!</definedName>
    <definedName name="Group1">#REF!</definedName>
    <definedName name="Group2">#REF!</definedName>
    <definedName name="Header">#REF!</definedName>
    <definedName name="hide_rev1_headings">[0]!hide_rev1_headings</definedName>
    <definedName name="hide_rev2_headings">[0]!hide_rev2_headings</definedName>
    <definedName name="hn.ExtDb">FALSE</definedName>
    <definedName name="hn.ModelType">"DEAL"</definedName>
    <definedName name="hn.ModelVersion">1</definedName>
    <definedName name="hn.NoUpload">0</definedName>
    <definedName name="HOLL">#REF!</definedName>
    <definedName name="HOLLAND">#REF!</definedName>
    <definedName name="html">{"'TON'!$A$2:$L$94"}</definedName>
    <definedName name="HTML_CodePage">1252</definedName>
    <definedName name="HTML_Control">{"'Blank'!$A$1:$A$2"}</definedName>
    <definedName name="HTML_Control2">{"' calendrier 2000'!$A$1:$Q$38"}</definedName>
    <definedName name="HTML_Description">""</definedName>
    <definedName name="HTML_Email">""</definedName>
    <definedName name="HTML_Header">"Blank"</definedName>
    <definedName name="HTML_LastUpdate">"10/14/1999"</definedName>
    <definedName name="HTML_LineAfter">FALSE</definedName>
    <definedName name="HTML_LineBefore">FALSE</definedName>
    <definedName name="HTML_Name">"GMAC-RFC"</definedName>
    <definedName name="HTML_OBDlg2">TRUE</definedName>
    <definedName name="HTML_OBDlg4">TRUE</definedName>
    <definedName name="HTML_OS">0</definedName>
    <definedName name="HTML_PathFile">"C:\WINNT\Profiles\td12\Personal\MyHTML.htm"</definedName>
    <definedName name="HTML_Title">"ProdMlyVars"</definedName>
    <definedName name="HTML1_11">1</definedName>
    <definedName name="HTML1_12">"D:\HOME\UNITTRST\PAGES\PRICES02.HTM"</definedName>
    <definedName name="HTML1_2">-4146</definedName>
    <definedName name="HTML1_3">"D:\HOME\UNITTRST\PAGES\PRICES01.HTM"</definedName>
    <definedName name="HTML1_4">"Internet"</definedName>
    <definedName name="HTML1_6">1</definedName>
    <definedName name="HTML1_7">1</definedName>
    <definedName name="HTML1_8">35373</definedName>
    <definedName name="HTML1_9">"Ray Lee"</definedName>
    <definedName name="HTML2_11">1</definedName>
    <definedName name="HTML2_12">"D:\HOME\UNITTRST\PAGES\UT_PRI01.HTM"</definedName>
    <definedName name="HTML2_2">-4146</definedName>
    <definedName name="HTML2_3">"D:\HOME\UNITTRST\PAGES\PRICES01.HTM"</definedName>
    <definedName name="HTMLCount">2</definedName>
    <definedName name="Human2">#REF!</definedName>
    <definedName name="IBTD">'Step 5 - Rate Reconciliation'!$F$19</definedName>
    <definedName name="icd">#REF!</definedName>
    <definedName name="icic">#REF!</definedName>
    <definedName name="ICP_Partner">#REF!</definedName>
    <definedName name="IK">#REF!</definedName>
    <definedName name="ILT">#REF!</definedName>
    <definedName name="Income" localSheetId="4">'Step 2 - Return-to-Provision'!$F$8</definedName>
    <definedName name="Income">'Step 1 - Current Taxes'!$E$8</definedName>
    <definedName name="Inf.G_Flor" hidden="1">#REF!</definedName>
    <definedName name="Inf.G_Trad" hidden="1">#REF!</definedName>
    <definedName name="InfoTech2">#REF!</definedName>
    <definedName name="INPUT">#REF!</definedName>
    <definedName name="insurance">#REF!</definedName>
    <definedName name="Interest">-IPMT(Interest_Rate/12,Payment_Number,Number_of_Payments,Loan_Amount)</definedName>
    <definedName name="IntroPrintArea" hidden="1">#REF!</definedName>
    <definedName name="Inventory_Avail">#REF!</definedName>
    <definedName name="IQ_1_4_FAMILY_JUNIOR_LIENS_CHARGE_OFFS_FDIC">"c6605"</definedName>
    <definedName name="IQ_1_4_FAMILY_JUNIOR_LIENS_NET_CHARGE_OFFS_FDIC">"c6643"</definedName>
    <definedName name="IQ_1_4_FAMILY_JUNIOR_LIENS_RECOVERIES_FDIC">"c6624"</definedName>
    <definedName name="IQ_1_4_FAMILY_SENIOR_LIENS_CHARGE_OFFS_FDIC">"c6604"</definedName>
    <definedName name="IQ_1_4_FAMILY_SENIOR_LIENS_NET_CHARGE_OFFS_FDIC">"c6642"</definedName>
    <definedName name="IQ_1_4_FAMILY_SENIOR_LIENS_RECOVERIES_FDIC">"c6623"</definedName>
    <definedName name="IQ_1_4_HOME_EQUITY_NET_LOANS_FDIC">"c6441"</definedName>
    <definedName name="IQ_1_4_RESIDENTIAL_FIRST_LIENS_NET_LOANS_FDIC">"c6439"</definedName>
    <definedName name="IQ_1_4_RESIDENTIAL_JUNIOR_LIENS_NET_LOANS_FDIC">"c6440"</definedName>
    <definedName name="IQ_1_4_RESIDENTIAL_LOANS_FDIC">"c6310"</definedName>
    <definedName name="IQ_ACCOUNT_CHANGE">"c1449"</definedName>
    <definedName name="IQ_ACCOUNTING_STANDARD">"c4539"</definedName>
    <definedName name="IQ_ACCOUNTS_PAY">"c1343"</definedName>
    <definedName name="IQ_ACCR_INT_PAY">"c1"</definedName>
    <definedName name="IQ_ACCR_INT_PAY_CF">"c2"</definedName>
    <definedName name="IQ_ACCR_INT_RECEIV">"c3"</definedName>
    <definedName name="IQ_ACCR_INT_RECEIV_CF">"c4"</definedName>
    <definedName name="IQ_ACCRUED_EXP">"c1341"</definedName>
    <definedName name="IQ_ACCT_RECV_10YR_ANN_CAGR">"c6159"</definedName>
    <definedName name="IQ_ACCT_RECV_10YR_ANN_GROWTH">"c1924"</definedName>
    <definedName name="IQ_ACCT_RECV_1YR_ANN_GROWTH">"c1919"</definedName>
    <definedName name="IQ_ACCT_RECV_2YR_ANN_CAGR">"c6155"</definedName>
    <definedName name="IQ_ACCT_RECV_2YR_ANN_GROWTH">"c1920"</definedName>
    <definedName name="IQ_ACCT_RECV_3YR_ANN_CAGR">"c6156"</definedName>
    <definedName name="IQ_ACCT_RECV_3YR_ANN_GROWTH">"c1921"</definedName>
    <definedName name="IQ_ACCT_RECV_5YR_ANN_CAGR">"c6157"</definedName>
    <definedName name="IQ_ACCT_RECV_5YR_ANN_GROWTH">"c1922"</definedName>
    <definedName name="IQ_ACCT_RECV_7YR_ANN_CAGR">"c6158"</definedName>
    <definedName name="IQ_ACCT_RECV_7YR_ANN_GROWTH">"c1923"</definedName>
    <definedName name="IQ_ACCUM_DEP">"c1340"</definedName>
    <definedName name="IQ_ACCUMULATED_PENSION_OBLIGATION">"c2244"</definedName>
    <definedName name="IQ_ACCUMULATED_PENSION_OBLIGATION_DOMESTIC">"c2657"</definedName>
    <definedName name="IQ_ACCUMULATED_PENSION_OBLIGATION_FOREIGN">"c2665"</definedName>
    <definedName name="IQ_ACQ_COST_SUB">"c2125"</definedName>
    <definedName name="IQ_ACQ_COSTS_CAPITALIZED">"c5"</definedName>
    <definedName name="IQ_ACQUIRE_REAL_ESTATE_CF">"c6"</definedName>
    <definedName name="IQ_ACQUIRED_BY_REPORTING_BANK_FDIC">"c6535"</definedName>
    <definedName name="IQ_ACQUISITION_RE_ASSETS">"c1628"</definedName>
    <definedName name="IQ_AD">"c7"</definedName>
    <definedName name="IQ_ADD_PAID_IN">"c1344"</definedName>
    <definedName name="IQ_ADDIN">"AUTO"</definedName>
    <definedName name="IQ_ADDITIONAL_NON_INT_INC_FDIC">"c6574"</definedName>
    <definedName name="IQ_ADJ_AVG_BANK_ASSETS">"c2671"</definedName>
    <definedName name="IQ_ADJUSTABLE_RATE_LOANS_FDIC">"c6375"</definedName>
    <definedName name="IQ_ADMIN_RATIO">"c2784"</definedName>
    <definedName name="IQ_ADVERTISING">"c2246"</definedName>
    <definedName name="IQ_ADVERTISING_MARKETING">"c1566"</definedName>
    <definedName name="IQ_AE">"c8"</definedName>
    <definedName name="IQ_AE_BNK">"c9"</definedName>
    <definedName name="IQ_AE_BR">"c10"</definedName>
    <definedName name="IQ_AE_FIN">"c11"</definedName>
    <definedName name="IQ_AE_INS">"c12"</definedName>
    <definedName name="IQ_AE_RE">"c6195"</definedName>
    <definedName name="IQ_AE_REIT">"c13"</definedName>
    <definedName name="IQ_AE_UTI">"c14"</definedName>
    <definedName name="IQ_AFTER_TAX_INCOME_FDIC">"c6583"</definedName>
    <definedName name="IQ_AGRICULTURAL_PRODUCTION_CHARGE_OFFS_FDIC">"c6597"</definedName>
    <definedName name="IQ_AGRICULTURAL_PRODUCTION_CHARGE_OFFS_LESS_THAN_300M_FDIC">"c6655"</definedName>
    <definedName name="IQ_AGRICULTURAL_PRODUCTION_NET_CHARGE_OFFS_FDIC">"c6635"</definedName>
    <definedName name="IQ_AGRICULTURAL_PRODUCTION_NET_CHARGE_OFFS_LESS_THAN_300M_FDIC">"c6657"</definedName>
    <definedName name="IQ_AGRICULTURAL_PRODUCTION_RECOVERIES_FDIC">"c6616"</definedName>
    <definedName name="IQ_AGRICULTURAL_PRODUCTION_RECOVERIES_LESS_THAN_300M_FDIC">"c6656"</definedName>
    <definedName name="IQ_AH_EARNED">"c2744"</definedName>
    <definedName name="IQ_AH_POLICY_BENEFITS_EXP">"c2789"</definedName>
    <definedName name="IQ_AIR_AIRPLANES_NOT_IN_SERVICE">"c2842"</definedName>
    <definedName name="IQ_AIR_AIRPLANES_SUBLEASED">"c2841"</definedName>
    <definedName name="IQ_AIR_ASK">"c2813"</definedName>
    <definedName name="IQ_AIR_ASK_INCREASE">"c2826"</definedName>
    <definedName name="IQ_AIR_ASM">"c2812"</definedName>
    <definedName name="IQ_AIR_ASM_INCREASE">"c2825"</definedName>
    <definedName name="IQ_AIR_AVG_AGE">"c2843"</definedName>
    <definedName name="IQ_AIR_BREAK_EVEN_FACTOR">"c2822"</definedName>
    <definedName name="IQ_AIR_CAPITAL_LEASE">"c2833"</definedName>
    <definedName name="IQ_AIR_COMPLETION_FACTOR">"c2824"</definedName>
    <definedName name="IQ_AIR_ENPLANED_PSGRS">"c2809"</definedName>
    <definedName name="IQ_AIR_FUEL_CONSUMED">"c2806"</definedName>
    <definedName name="IQ_AIR_FUEL_CONSUMED_L">"c2807"</definedName>
    <definedName name="IQ_AIR_FUEL_COST">"c2803"</definedName>
    <definedName name="IQ_AIR_FUEL_COST_L">"c2804"</definedName>
    <definedName name="IQ_AIR_FUEL_EXP">"c2802"</definedName>
    <definedName name="IQ_AIR_FUEL_EXP_PERCENT">"c2805"</definedName>
    <definedName name="IQ_AIR_LEASED">"c2835"</definedName>
    <definedName name="IQ_AIR_LOAD_FACTOR">"c2823"</definedName>
    <definedName name="IQ_AIR_NEW_AIRPLANES">"c2839"</definedName>
    <definedName name="IQ_AIR_OPER_EXP_ASK">"c2821"</definedName>
    <definedName name="IQ_AIR_OPER_EXP_ASM">"c2820"</definedName>
    <definedName name="IQ_AIR_OPER_LEASE">"c2834"</definedName>
    <definedName name="IQ_AIR_OPER_REV_YIELD_ASK">"c2819"</definedName>
    <definedName name="IQ_AIR_OPER_REV_YIELD_ASM">"c2818"</definedName>
    <definedName name="IQ_AIR_OPTIONS">"c2837"</definedName>
    <definedName name="IQ_AIR_ORDERS">"c2836"</definedName>
    <definedName name="IQ_AIR_OWNED">"c2832"</definedName>
    <definedName name="IQ_AIR_PSGR_REV_YIELD_ASK">"c2817"</definedName>
    <definedName name="IQ_AIR_PSGR_REV_YIELD_ASM">"c2816"</definedName>
    <definedName name="IQ_AIR_PSGR_REV_YIELD_RPK">"c2815"</definedName>
    <definedName name="IQ_AIR_PSGR_REV_YIELD_RPM">"c2814"</definedName>
    <definedName name="IQ_AIR_PURCHASE_RIGHTS">"c2838"</definedName>
    <definedName name="IQ_AIR_RETIRED_AIRPLANES">"c2840"</definedName>
    <definedName name="IQ_AIR_REV_PSGRS_CARRIED">"c2808"</definedName>
    <definedName name="IQ_AIR_REV_SCHEDULED_SERVICE">"c2830"</definedName>
    <definedName name="IQ_AIR_RPK">"c2811"</definedName>
    <definedName name="IQ_AIR_RPM">"c2810"</definedName>
    <definedName name="IQ_AIR_STAGE_LENGTH">"c2828"</definedName>
    <definedName name="IQ_AIR_STAGE_LENGTH_KM">"c2829"</definedName>
    <definedName name="IQ_AIR_TOTAL">"c2831"</definedName>
    <definedName name="IQ_AIR_UTILIZATION">"c2827"</definedName>
    <definedName name="IQ_ALLOW_BORROW_CONST">"c15"</definedName>
    <definedName name="IQ_ALLOW_CONST">"c1342"</definedName>
    <definedName name="IQ_ALLOW_DOUBT_ACCT">"c2092"</definedName>
    <definedName name="IQ_ALLOW_EQUITY_CONST">"c16"</definedName>
    <definedName name="IQ_ALLOW_LL">"c17"</definedName>
    <definedName name="IQ_ALLOWANCE_10YR_ANN_CAGR">"c6035"</definedName>
    <definedName name="IQ_ALLOWANCE_10YR_ANN_GROWTH">"c18"</definedName>
    <definedName name="IQ_ALLOWANCE_1YR_ANN_GROWTH">"c19"</definedName>
    <definedName name="IQ_ALLOWANCE_2YR_ANN_CAGR">"c6036"</definedName>
    <definedName name="IQ_ALLOWANCE_2YR_ANN_GROWTH">"c20"</definedName>
    <definedName name="IQ_ALLOWANCE_3YR_ANN_CAGR">"c6037"</definedName>
    <definedName name="IQ_ALLOWANCE_3YR_ANN_GROWTH">"c21"</definedName>
    <definedName name="IQ_ALLOWANCE_5YR_ANN_CAGR">"c6038"</definedName>
    <definedName name="IQ_ALLOWANCE_5YR_ANN_GROWTH">"c22"</definedName>
    <definedName name="IQ_ALLOWANCE_7YR_ANN_CAGR">"c6039"</definedName>
    <definedName name="IQ_ALLOWANCE_7YR_ANN_GROWTH">"c23"</definedName>
    <definedName name="IQ_ALLOWANCE_CHARGE_OFFS">"c24"</definedName>
    <definedName name="IQ_ALLOWANCE_NON_PERF_LOANS">"c25"</definedName>
    <definedName name="IQ_ALLOWANCE_TOTAL_LOANS">"c26"</definedName>
    <definedName name="IQ_AMENDED_BALANCE_PREVIOUS_YR_FDIC">"c6499"</definedName>
    <definedName name="IQ_AMORT_EXPENSE_FDIC">"c6677"</definedName>
    <definedName name="IQ_AMORTIZATION">"c1591"</definedName>
    <definedName name="IQ_AMORTIZED_COST_FDIC">"c6426"</definedName>
    <definedName name="IQ_AMT_OUT">"c2145"</definedName>
    <definedName name="IQ_ANNU_DISTRIBUTION_UNIT">"c3004"</definedName>
    <definedName name="IQ_ANNUALIZED_DIVIDEND">"c1579"</definedName>
    <definedName name="IQ_ANNUITY_LIAB">"c27"</definedName>
    <definedName name="IQ_ANNUITY_PAY">"c28"</definedName>
    <definedName name="IQ_ANNUITY_POLICY_EXP">"c29"</definedName>
    <definedName name="IQ_ANNUITY_REC">"c30"</definedName>
    <definedName name="IQ_ANNUITY_REV">"c31"</definedName>
    <definedName name="IQ_AP">"c32"</definedName>
    <definedName name="IQ_AP_BNK">"c33"</definedName>
    <definedName name="IQ_AP_BR">"c34"</definedName>
    <definedName name="IQ_AP_FIN">"c35"</definedName>
    <definedName name="IQ_AP_INS">"c36"</definedName>
    <definedName name="IQ_AP_RE">"c6196"</definedName>
    <definedName name="IQ_AP_REIT">"c37"</definedName>
    <definedName name="IQ_AP_UTI">"c38"</definedName>
    <definedName name="IQ_APIC">"c39"</definedName>
    <definedName name="IQ_AR">"c40"</definedName>
    <definedName name="IQ_AR_BR">"c41"</definedName>
    <definedName name="IQ_AR_LT">"c42"</definedName>
    <definedName name="IQ_AR_RE">"c6197"</definedName>
    <definedName name="IQ_AR_REIT">"c43"</definedName>
    <definedName name="IQ_AR_TURNS">"c44"</definedName>
    <definedName name="IQ_AR_UTI">"c45"</definedName>
    <definedName name="IQ_ARPU">"c2126"</definedName>
    <definedName name="IQ_ASSET_BACKED_FDIC">"c6301"</definedName>
    <definedName name="IQ_ASSET_MGMT_FEE">"c46"</definedName>
    <definedName name="IQ_ASSET_TURNS">"c47"</definedName>
    <definedName name="IQ_ASSET_WRITEDOWN">"c48"</definedName>
    <definedName name="IQ_ASSET_WRITEDOWN_BNK">"c49"</definedName>
    <definedName name="IQ_ASSET_WRITEDOWN_BR">"c50"</definedName>
    <definedName name="IQ_ASSET_WRITEDOWN_CF">"c51"</definedName>
    <definedName name="IQ_ASSET_WRITEDOWN_CF_BNK">"c52"</definedName>
    <definedName name="IQ_ASSET_WRITEDOWN_CF_BR">"c53"</definedName>
    <definedName name="IQ_ASSET_WRITEDOWN_CF_FIN">"c54"</definedName>
    <definedName name="IQ_ASSET_WRITEDOWN_CF_INS">"c55"</definedName>
    <definedName name="IQ_ASSET_WRITEDOWN_CF_RE">"c6198"</definedName>
    <definedName name="IQ_ASSET_WRITEDOWN_CF_REIT">"c56"</definedName>
    <definedName name="IQ_ASSET_WRITEDOWN_CF_UTI">"c57"</definedName>
    <definedName name="IQ_ASSET_WRITEDOWN_FIN">"c58"</definedName>
    <definedName name="IQ_ASSET_WRITEDOWN_INS">"c59"</definedName>
    <definedName name="IQ_ASSET_WRITEDOWN_RE">"c6199"</definedName>
    <definedName name="IQ_ASSET_WRITEDOWN_REIT">"c60"</definedName>
    <definedName name="IQ_ASSET_WRITEDOWN_UTI">"c61"</definedName>
    <definedName name="IQ_ASSETS_CAP_LEASE_DEPR">"c2068"</definedName>
    <definedName name="IQ_ASSETS_CAP_LEASE_GROSS">"c2069"</definedName>
    <definedName name="IQ_ASSETS_HELD_FDIC">"c6305"</definedName>
    <definedName name="IQ_ASSETS_OPER_LEASE_DEPR">"c2070"</definedName>
    <definedName name="IQ_ASSETS_OPER_LEASE_GROSS">"c2071"</definedName>
    <definedName name="IQ_ASSETS_PER_EMPLOYEE_FDIC">"c6737"</definedName>
    <definedName name="IQ_ASSETS_SOLD_1_4_FAMILY_LOANS_FDIC">"c6686"</definedName>
    <definedName name="IQ_ASSETS_SOLD_AUTO_LOANS_FDIC">"c6680"</definedName>
    <definedName name="IQ_ASSETS_SOLD_CL_LOANS_FDIC">"c6681"</definedName>
    <definedName name="IQ_ASSETS_SOLD_CREDIT_CARDS_RECEIVABLES_FDIC">"c6683"</definedName>
    <definedName name="IQ_ASSETS_SOLD_HOME_EQUITY_LINES_FDIC">"c6684"</definedName>
    <definedName name="IQ_ASSETS_SOLD_OTHER_CONSUMER_LOANS_FDIC">"c6682"</definedName>
    <definedName name="IQ_ASSETS_SOLD_OTHER_LOANS_FDIC">"c6685"</definedName>
    <definedName name="IQ_ASSUMED_AH_EARNED">"c2741"</definedName>
    <definedName name="IQ_ASSUMED_EARNED">"c2731"</definedName>
    <definedName name="IQ_ASSUMED_LIFE_EARNED">"c2736"</definedName>
    <definedName name="IQ_ASSUMED_LIFE_IN_FORCE">"c2766"</definedName>
    <definedName name="IQ_ASSUMED_PC_EARNED">"c2746"</definedName>
    <definedName name="IQ_ASSUMED_WRITTEN">"c2725"</definedName>
    <definedName name="IQ_AUDITOR_NAME">"c1539"</definedName>
    <definedName name="IQ_AUDITOR_OPINION">"c1540"</definedName>
    <definedName name="IQ_AUTO_WRITTEN">"c62"</definedName>
    <definedName name="IQ_AVAILABLE_FOR_SALE_FDIC">"c6409"</definedName>
    <definedName name="IQ_AVERAGE_ASSETS_FDIC">"c6362"</definedName>
    <definedName name="IQ_AVERAGE_ASSETS_QUART_FDIC">"c6363"</definedName>
    <definedName name="IQ_AVERAGE_EARNING_ASSETS_FDIC">"c6748"</definedName>
    <definedName name="IQ_AVERAGE_EQUITY_FDIC">"c6749"</definedName>
    <definedName name="IQ_AVERAGE_LOANS_FDIC">"c6750"</definedName>
    <definedName name="IQ_AVG_BANK_ASSETS">"c2072"</definedName>
    <definedName name="IQ_AVG_BANK_LOANS">"c2073"</definedName>
    <definedName name="IQ_AVG_BROKER_REC">"c63"</definedName>
    <definedName name="IQ_AVG_BROKER_REC_NO">"c64"</definedName>
    <definedName name="IQ_AVG_BROKER_REC_NO_REUT">"c5315"</definedName>
    <definedName name="IQ_AVG_BROKER_REC_REUT">"c3630"</definedName>
    <definedName name="IQ_AVG_DAILY_VOL">"c65"</definedName>
    <definedName name="IQ_AVG_EMPLOYEES">"c6019"</definedName>
    <definedName name="IQ_AVG_INDUSTRY_REC">"c4455"</definedName>
    <definedName name="IQ_AVG_INDUSTRY_REC_NO">"c4454"</definedName>
    <definedName name="IQ_AVG_INT_BEAR_LIAB">"c66"</definedName>
    <definedName name="IQ_AVG_INT_BEAR_LIAB_10YR_ANN_CAGR">"c6040"</definedName>
    <definedName name="IQ_AVG_INT_BEAR_LIAB_10YR_ANN_GROWTH">"c67"</definedName>
    <definedName name="IQ_AVG_INT_BEAR_LIAB_1YR_ANN_GROWTH">"c68"</definedName>
    <definedName name="IQ_AVG_INT_BEAR_LIAB_2YR_ANN_CAGR">"c6041"</definedName>
    <definedName name="IQ_AVG_INT_BEAR_LIAB_2YR_ANN_GROWTH">"c69"</definedName>
    <definedName name="IQ_AVG_INT_BEAR_LIAB_3YR_ANN_CAGR">"c6042"</definedName>
    <definedName name="IQ_AVG_INT_BEAR_LIAB_3YR_ANN_GROWTH">"c70"</definedName>
    <definedName name="IQ_AVG_INT_BEAR_LIAB_5YR_ANN_CAGR">"c6043"</definedName>
    <definedName name="IQ_AVG_INT_BEAR_LIAB_5YR_ANN_GROWTH">"c71"</definedName>
    <definedName name="IQ_AVG_INT_BEAR_LIAB_7YR_ANN_CAGR">"c6044"</definedName>
    <definedName name="IQ_AVG_INT_BEAR_LIAB_7YR_ANN_GROWTH">"c72"</definedName>
    <definedName name="IQ_AVG_INT_EARN_ASSETS">"c73"</definedName>
    <definedName name="IQ_AVG_INT_EARN_ASSETS_10YR_ANN_CAGR">"c6045"</definedName>
    <definedName name="IQ_AVG_INT_EARN_ASSETS_10YR_ANN_GROWTH">"c74"</definedName>
    <definedName name="IQ_AVG_INT_EARN_ASSETS_1YR_ANN_GROWTH">"c75"</definedName>
    <definedName name="IQ_AVG_INT_EARN_ASSETS_2YR_ANN_CAGR">"c6046"</definedName>
    <definedName name="IQ_AVG_INT_EARN_ASSETS_2YR_ANN_GROWTH">"c76"</definedName>
    <definedName name="IQ_AVG_INT_EARN_ASSETS_3YR_ANN_CAGR">"c6047"</definedName>
    <definedName name="IQ_AVG_INT_EARN_ASSETS_3YR_ANN_GROWTH">"c77"</definedName>
    <definedName name="IQ_AVG_INT_EARN_ASSETS_5YR_ANN_CAGR">"c6048"</definedName>
    <definedName name="IQ_AVG_INT_EARN_ASSETS_5YR_ANN_GROWTH">"c78"</definedName>
    <definedName name="IQ_AVG_INT_EARN_ASSETS_7YR_ANN_CAGR">"c6049"</definedName>
    <definedName name="IQ_AVG_INT_EARN_ASSETS_7YR_ANN_GROWTH">"c79"</definedName>
    <definedName name="IQ_AVG_MKTCAP">"c80"</definedName>
    <definedName name="IQ_AVG_PRICE">"c81"</definedName>
    <definedName name="IQ_AVG_SHAREOUTSTANDING">"c83"</definedName>
    <definedName name="IQ_AVG_TEMP_EMPLOYEES">"c6020"</definedName>
    <definedName name="IQ_AVG_TEV">"c84"</definedName>
    <definedName name="IQ_AVG_VOLUME">"c1346"</definedName>
    <definedName name="IQ_BALANCE_GOODS_APR_FC_UNUSED_UNUSED_UNUSED">"c8353"</definedName>
    <definedName name="IQ_BALANCE_GOODS_APR_UNUSED_UNUSED_UNUSED">"c7473"</definedName>
    <definedName name="IQ_BALANCE_GOODS_FC_UNUSED_UNUSED_UNUSED">"c7693"</definedName>
    <definedName name="IQ_BALANCE_GOODS_POP_FC_UNUSED_UNUSED_UNUSED">"c7913"</definedName>
    <definedName name="IQ_BALANCE_GOODS_POP_UNUSED_UNUSED_UNUSED">"c7033"</definedName>
    <definedName name="IQ_BALANCE_GOODS_UNUSED_UNUSED_UNUSED">"c6813"</definedName>
    <definedName name="IQ_BALANCE_GOODS_YOY_FC_UNUSED_UNUSED_UNUSED">"c8133"</definedName>
    <definedName name="IQ_BALANCE_GOODS_YOY_UNUSED_UNUSED_UNUSED">"c7253"</definedName>
    <definedName name="IQ_BALANCE_SERV_APR_FC_UNUSED_UNUSED_UNUSED">"c8355"</definedName>
    <definedName name="IQ_BALANCE_SERV_APR_UNUSED_UNUSED_UNUSED">"c7475"</definedName>
    <definedName name="IQ_BALANCE_SERV_FC_UNUSED_UNUSED_UNUSED">"c7695"</definedName>
    <definedName name="IQ_BALANCE_SERV_POP_FC_UNUSED_UNUSED_UNUSED">"c7915"</definedName>
    <definedName name="IQ_BALANCE_SERV_POP_UNUSED_UNUSED_UNUSED">"c7035"</definedName>
    <definedName name="IQ_BALANCE_SERV_UNUSED_UNUSED_UNUSED">"c6815"</definedName>
    <definedName name="IQ_BALANCE_SERV_YOY_FC_UNUSED_UNUSED_UNUSED">"c8135"</definedName>
    <definedName name="IQ_BALANCE_SERV_YOY_UNUSED_UNUSED_UNUSED">"c7255"</definedName>
    <definedName name="IQ_BALANCE_TRADE_APR_FC_UNUSED_UNUSED_UNUSED">"c8357"</definedName>
    <definedName name="IQ_BALANCE_TRADE_APR_UNUSED_UNUSED_UNUSED">"c7477"</definedName>
    <definedName name="IQ_BALANCE_TRADE_FC_UNUSED_UNUSED_UNUSED">"c7697"</definedName>
    <definedName name="IQ_BALANCE_TRADE_POP_FC_UNUSED_UNUSED_UNUSED">"c7917"</definedName>
    <definedName name="IQ_BALANCE_TRADE_POP_UNUSED_UNUSED_UNUSED">"c7037"</definedName>
    <definedName name="IQ_BALANCE_TRADE_UNUSED_UNUSED_UNUSED">"c6817"</definedName>
    <definedName name="IQ_BALANCE_TRADE_YOY_FC_UNUSED_UNUSED_UNUSED">"c8137"</definedName>
    <definedName name="IQ_BALANCE_TRADE_YOY_UNUSED_UNUSED_UNUSED">"c7257"</definedName>
    <definedName name="IQ_BALANCES_DUE_DEPOSITORY_INSTITUTIONS_FDIC">"c6389"</definedName>
    <definedName name="IQ_BALANCES_DUE_FOREIGN_FDIC">"c6391"</definedName>
    <definedName name="IQ_BALANCES_DUE_FRB_FDIC">"c6393"</definedName>
    <definedName name="IQ_BANK_BENEFICIARY_FDIC">"c6505"</definedName>
    <definedName name="IQ_BANK_DEBT">"c2544"</definedName>
    <definedName name="IQ_BANK_DEBT_PCT">"c2545"</definedName>
    <definedName name="IQ_BANK_GUARANTOR_FDIC">"c6506"</definedName>
    <definedName name="IQ_BANK_PREMISES_FDIC">"c6329"</definedName>
    <definedName name="IQ_BANK_SECURITIZATION_1_4_FAMILY_LOANS_FDIC">"c6721"</definedName>
    <definedName name="IQ_BANK_SECURITIZATION_AUTO_LOANS_FDIC">"c6715"</definedName>
    <definedName name="IQ_BANK_SECURITIZATION_CL_LOANS_FDIC">"c6716"</definedName>
    <definedName name="IQ_BANK_SECURITIZATION_CREDIT_CARDS_RECEIVABLES_FDIC">"c6718"</definedName>
    <definedName name="IQ_BANK_SECURITIZATION_HOME_EQUITY_LINES_FDIC">"c6719"</definedName>
    <definedName name="IQ_BANK_SECURITIZATION_OTHER_CONSUMER_LOANS_FDIC">"c6717"</definedName>
    <definedName name="IQ_BANK_SECURITIZATION_OTHER_LOANS_FDIC">"c6720"</definedName>
    <definedName name="IQ_BANKS_FOREIGN_COUNTRIES_TOTAL_DEPOSITS_FDIC">"c6475"</definedName>
    <definedName name="IQ_BASIC_EPS_EXCL">"c85"</definedName>
    <definedName name="IQ_BASIC_EPS_INCL">"c86"</definedName>
    <definedName name="IQ_BASIC_NORMAL_EPS">"c1592"</definedName>
    <definedName name="IQ_BASIC_OUTSTANDING_CURRENT_EST">"c4128"</definedName>
    <definedName name="IQ_BASIC_OUTSTANDING_CURRENT_HIGH_EST">"c4129"</definedName>
    <definedName name="IQ_BASIC_OUTSTANDING_CURRENT_LOW_EST">"c4130"</definedName>
    <definedName name="IQ_BASIC_OUTSTANDING_CURRENT_MEDIAN_EST">"c4131"</definedName>
    <definedName name="IQ_BASIC_OUTSTANDING_CURRENT_NUM_EST">"c4132"</definedName>
    <definedName name="IQ_BASIC_OUTSTANDING_CURRENT_STDDEV_EST">"c4133"</definedName>
    <definedName name="IQ_BASIC_OUTSTANDING_EST">"c4134"</definedName>
    <definedName name="IQ_BASIC_OUTSTANDING_HIGH_EST">"c4135"</definedName>
    <definedName name="IQ_BASIC_OUTSTANDING_LOW_EST">"c4136"</definedName>
    <definedName name="IQ_BASIC_OUTSTANDING_MEDIAN_EST">"c4137"</definedName>
    <definedName name="IQ_BASIC_OUTSTANDING_NUM_EST">"c4138"</definedName>
    <definedName name="IQ_BASIC_OUTSTANDING_STDDEV_EST">"c4139"</definedName>
    <definedName name="IQ_BASIC_WEIGHT">"c87"</definedName>
    <definedName name="IQ_BASIC_WEIGHT_EST">"c4140"</definedName>
    <definedName name="IQ_BASIC_WEIGHT_GUIDANCE">"c4141"</definedName>
    <definedName name="IQ_BASIC_WEIGHT_HIGH_EST">"c4142"</definedName>
    <definedName name="IQ_BASIC_WEIGHT_LOW_EST">"c4143"</definedName>
    <definedName name="IQ_BASIC_WEIGHT_MEDIAN_EST">"c4144"</definedName>
    <definedName name="IQ_BASIC_WEIGHT_NUM_EST">"c4145"</definedName>
    <definedName name="IQ_BASIC_WEIGHT_STDDEV_EST">"c4146"</definedName>
    <definedName name="IQ_BENCHMARK_SECURITY">"c2154"</definedName>
    <definedName name="IQ_BENCHMARK_SPRD">"c2153"</definedName>
    <definedName name="IQ_BETA">"c2133"</definedName>
    <definedName name="IQ_BETA_1YR">"c1966"</definedName>
    <definedName name="IQ_BETA_1YR_RSQ">"c2132"</definedName>
    <definedName name="IQ_BETA_2YR">"c1965"</definedName>
    <definedName name="IQ_BETA_2YR_RSQ">"c2131"</definedName>
    <definedName name="IQ_BETA_5YR">"c88"</definedName>
    <definedName name="IQ_BETA_5YR_RSQ">"c2130"</definedName>
    <definedName name="IQ_BIG_INT_BEAR_CD">"c89"</definedName>
    <definedName name="IQ_BOARD_MEMBER">"c96"</definedName>
    <definedName name="IQ_BOARD_MEMBER_BACKGROUND">"c2101"</definedName>
    <definedName name="IQ_BOARD_MEMBER_TITLE">"c97"</definedName>
    <definedName name="IQ_BOND_COUPON">"c2183"</definedName>
    <definedName name="IQ_BOND_COUPON_TYPE">"c2184"</definedName>
    <definedName name="IQ_BOND_PRICE">"c2162"</definedName>
    <definedName name="IQ_BROK_COMISSION">"c98"</definedName>
    <definedName name="IQ_BROK_COMMISSION">"c3514"</definedName>
    <definedName name="IQ_BROKERED_DEPOSITS_FDIC">"c6486"</definedName>
    <definedName name="IQ_BUDGET_BALANCE_APR_FC_UNUSED_UNUSED_UNUSED">"c8359"</definedName>
    <definedName name="IQ_BUDGET_BALANCE_APR_UNUSED_UNUSED_UNUSED">"c7479"</definedName>
    <definedName name="IQ_BUDGET_BALANCE_FC_UNUSED_UNUSED_UNUSED">"c7699"</definedName>
    <definedName name="IQ_BUDGET_BALANCE_POP_FC_UNUSED_UNUSED_UNUSED">"c7919"</definedName>
    <definedName name="IQ_BUDGET_BALANCE_POP_UNUSED_UNUSED_UNUSED">"c7039"</definedName>
    <definedName name="IQ_BUDGET_BALANCE_UNUSED_UNUSED_UNUSED">"c6819"</definedName>
    <definedName name="IQ_BUDGET_BALANCE_YOY_FC_UNUSED_UNUSED_UNUSED">"c8139"</definedName>
    <definedName name="IQ_BUDGET_BALANCE_YOY_UNUSED_UNUSED_UNUSED">"c7259"</definedName>
    <definedName name="IQ_BUDGET_RECEIPTS_APR_FC_UNUSED_UNUSED_UNUSED">"c8361"</definedName>
    <definedName name="IQ_BUDGET_RECEIPTS_APR_UNUSED_UNUSED_UNUSED">"c7481"</definedName>
    <definedName name="IQ_BUDGET_RECEIPTS_FC_UNUSED_UNUSED_UNUSED">"c7701"</definedName>
    <definedName name="IQ_BUDGET_RECEIPTS_POP_FC_UNUSED_UNUSED_UNUSED">"c7921"</definedName>
    <definedName name="IQ_BUDGET_RECEIPTS_POP_UNUSED_UNUSED_UNUSED">"c7041"</definedName>
    <definedName name="IQ_BUDGET_RECEIPTS_UNUSED_UNUSED_UNUSED">"c6821"</definedName>
    <definedName name="IQ_BUDGET_RECEIPTS_YOY_FC_UNUSED_UNUSED_UNUSED">"c8141"</definedName>
    <definedName name="IQ_BUDGET_RECEIPTS_YOY_UNUSED_UNUSED_UNUSED">"c7261"</definedName>
    <definedName name="IQ_BUILDINGS">"c99"</definedName>
    <definedName name="IQ_BUS_SEG_ASSETS">"c4067"</definedName>
    <definedName name="IQ_BUS_SEG_ASSETS_ABS">"c4089"</definedName>
    <definedName name="IQ_BUS_SEG_ASSETS_TOTAL">"c4112"</definedName>
    <definedName name="IQ_BUS_SEG_CAPEX">"c4079"</definedName>
    <definedName name="IQ_BUS_SEG_CAPEX_ABS">"c4101"</definedName>
    <definedName name="IQ_BUS_SEG_CAPEX_TOTAL">"c4116"</definedName>
    <definedName name="IQ_BUS_SEG_DA">"c4078"</definedName>
    <definedName name="IQ_BUS_SEG_DA_ABS">"c4100"</definedName>
    <definedName name="IQ_BUS_SEG_DA_TOTAL">"c4115"</definedName>
    <definedName name="IQ_BUS_SEG_EARNINGS_OP">"c4063"</definedName>
    <definedName name="IQ_BUS_SEG_EARNINGS_OP_ABS">"c4085"</definedName>
    <definedName name="IQ_BUS_SEG_EARNINGS_OP_TOTAL">"c4108"</definedName>
    <definedName name="IQ_BUS_SEG_EBT">"c4064"</definedName>
    <definedName name="IQ_BUS_SEG_EBT_ABS">"c4086"</definedName>
    <definedName name="IQ_BUS_SEG_EBT_TOTAL">"c4110"</definedName>
    <definedName name="IQ_BUS_SEG_GP">"c4066"</definedName>
    <definedName name="IQ_BUS_SEG_GP_ABS">"c4088"</definedName>
    <definedName name="IQ_BUS_SEG_GP_TOTAL">"c4109"</definedName>
    <definedName name="IQ_BUS_SEG_INC_TAX">"c4077"</definedName>
    <definedName name="IQ_BUS_SEG_INC_TAX_ABS">"c4099"</definedName>
    <definedName name="IQ_BUS_SEG_INC_TAX_TOTAL">"c4114"</definedName>
    <definedName name="IQ_BUS_SEG_INTEREST_EXP">"c4076"</definedName>
    <definedName name="IQ_BUS_SEG_INTEREST_EXP_ABS">"c4098"</definedName>
    <definedName name="IQ_BUS_SEG_INTEREST_EXP_TOTAL">"c4113"</definedName>
    <definedName name="IQ_BUS_SEG_NAME">"c5482"</definedName>
    <definedName name="IQ_BUS_SEG_NAME_ABS">"c5483"</definedName>
    <definedName name="IQ_BUS_SEG_NI">"c4065"</definedName>
    <definedName name="IQ_BUS_SEG_NI_ABS">"c4087"</definedName>
    <definedName name="IQ_BUS_SEG_NI_TOTAL">"c4111"</definedName>
    <definedName name="IQ_BUS_SEG_OPER_INC">"c4062"</definedName>
    <definedName name="IQ_BUS_SEG_OPER_INC_ABS">"c4084"</definedName>
    <definedName name="IQ_BUS_SEG_OPER_INC_TOTAL">"c4107"</definedName>
    <definedName name="IQ_BUS_SEG_REV">"c4068"</definedName>
    <definedName name="IQ_BUS_SEG_REV_ABS">"c4090"</definedName>
    <definedName name="IQ_BUS_SEG_REV_TOTAL">"c4106"</definedName>
    <definedName name="IQ_BUSINESS_DESCRIPTION">"c322"</definedName>
    <definedName name="IQ_BV_EST">"c5624"</definedName>
    <definedName name="IQ_BV_HIGH_EST">"c5626"</definedName>
    <definedName name="IQ_BV_LOW_EST">"c5627"</definedName>
    <definedName name="IQ_BV_MEDIAN_EST">"c5625"</definedName>
    <definedName name="IQ_BV_NUM_EST">"c5628"</definedName>
    <definedName name="IQ_BV_OVER_SHARES">"c1349"</definedName>
    <definedName name="IQ_BV_SHARE">"c100"</definedName>
    <definedName name="IQ_BV_SHARE_ACT_OR_EST">"c3587"</definedName>
    <definedName name="IQ_BV_SHARE_ACT_OR_EST_REUT">"c5477"</definedName>
    <definedName name="IQ_BV_SHARE_EST">"c3541"</definedName>
    <definedName name="IQ_BV_SHARE_EST_REUT">"c5439"</definedName>
    <definedName name="IQ_BV_SHARE_HIGH_EST">"c3542"</definedName>
    <definedName name="IQ_BV_SHARE_HIGH_EST_REUT">"c5441"</definedName>
    <definedName name="IQ_BV_SHARE_LOW_EST">"c3543"</definedName>
    <definedName name="IQ_BV_SHARE_LOW_EST_REUT">"c5442"</definedName>
    <definedName name="IQ_BV_SHARE_MEDIAN_EST">"c3544"</definedName>
    <definedName name="IQ_BV_SHARE_MEDIAN_EST_REUT">"c5440"</definedName>
    <definedName name="IQ_BV_SHARE_NUM_EST">"c3539"</definedName>
    <definedName name="IQ_BV_SHARE_NUM_EST_REUT">"c5443"</definedName>
    <definedName name="IQ_BV_SHARE_STDDEV_EST">"c3540"</definedName>
    <definedName name="IQ_BV_SHARE_STDDEV_EST_REUT">"c5444"</definedName>
    <definedName name="IQ_BV_STDDEV_EST">"c5629"</definedName>
    <definedName name="IQ_CABLE_ARPU">"c2869"</definedName>
    <definedName name="IQ_CABLE_ARPU_ANALOG">"c2864"</definedName>
    <definedName name="IQ_CABLE_ARPU_BASIC">"c2866"</definedName>
    <definedName name="IQ_CABLE_ARPU_BBAND">"c2867"</definedName>
    <definedName name="IQ_CABLE_ARPU_DIG">"c2865"</definedName>
    <definedName name="IQ_CABLE_ARPU_PHONE">"c2868"</definedName>
    <definedName name="IQ_CABLE_BASIC_PENETRATION">"c2850"</definedName>
    <definedName name="IQ_CABLE_BBAND_PENETRATION">"c2852"</definedName>
    <definedName name="IQ_CABLE_BBAND_PENETRATION_THP">"c2851"</definedName>
    <definedName name="IQ_CABLE_CHURN">"c2874"</definedName>
    <definedName name="IQ_CABLE_CHURN_BASIC">"c2871"</definedName>
    <definedName name="IQ_CABLE_CHURN_BBAND">"c2872"</definedName>
    <definedName name="IQ_CABLE_CHURN_DIG">"c2870"</definedName>
    <definedName name="IQ_CABLE_CHURN_PHONE">"c2873"</definedName>
    <definedName name="IQ_CABLE_HOMES_PER_MILE">"c2849"</definedName>
    <definedName name="IQ_CABLE_HP_BBAND">"c2845"</definedName>
    <definedName name="IQ_CABLE_HP_DIG">"c2844"</definedName>
    <definedName name="IQ_CABLE_HP_PHONE">"c2846"</definedName>
    <definedName name="IQ_CABLE_MILES_PASSED">"c2848"</definedName>
    <definedName name="IQ_CABLE_OTHER_REV">"c2882"</definedName>
    <definedName name="IQ_CABLE_PHONE_PENETRATION">"c2853"</definedName>
    <definedName name="IQ_CABLE_PROGRAMMING_COSTS">"c2884"</definedName>
    <definedName name="IQ_CABLE_REV_ADVERT">"c2880"</definedName>
    <definedName name="IQ_CABLE_REV_ANALOG">"c2875"</definedName>
    <definedName name="IQ_CABLE_REV_BASIC">"c2877"</definedName>
    <definedName name="IQ_CABLE_REV_BBAND">"c2878"</definedName>
    <definedName name="IQ_CABLE_REV_COMMERCIAL">"c2881"</definedName>
    <definedName name="IQ_CABLE_REV_DIG">"c2876"</definedName>
    <definedName name="IQ_CABLE_REV_PHONE">"c2879"</definedName>
    <definedName name="IQ_CABLE_RGU">"c2863"</definedName>
    <definedName name="IQ_CABLE_SUBS_ANALOG">"c2855"</definedName>
    <definedName name="IQ_CABLE_SUBS_BASIC">"c2857"</definedName>
    <definedName name="IQ_CABLE_SUBS_BBAND">"c2858"</definedName>
    <definedName name="IQ_CABLE_SUBS_BUNDLED">"c2861"</definedName>
    <definedName name="IQ_CABLE_SUBS_DIG">"c2856"</definedName>
    <definedName name="IQ_CABLE_SUBS_NON_VIDEO">"c2860"</definedName>
    <definedName name="IQ_CABLE_SUBS_PHONE">"c2859"</definedName>
    <definedName name="IQ_CABLE_SUBS_TOTAL">"c2862"</definedName>
    <definedName name="IQ_CABLE_THP">"c2847"</definedName>
    <definedName name="IQ_CABLE_TOTAL_PENETRATION">"c2854"</definedName>
    <definedName name="IQ_CABLE_TOTAL_REV">"c2883"</definedName>
    <definedName name="IQ_CAL_Q">"c101"</definedName>
    <definedName name="IQ_CAL_Q_EST">"c6796"</definedName>
    <definedName name="IQ_CAL_Q_EST_REUT">"c6800"</definedName>
    <definedName name="IQ_CAL_Y">"c102"</definedName>
    <definedName name="IQ_CAL_Y_EST">"c6797"</definedName>
    <definedName name="IQ_CAL_Y_EST_REUT">"c6801"</definedName>
    <definedName name="IQ_CALC_TYPE_BS">"c3086"</definedName>
    <definedName name="IQ_CALC_TYPE_CF">"c3085"</definedName>
    <definedName name="IQ_CALC_TYPE_IS">"c3084"</definedName>
    <definedName name="IQ_CALL_DATE_SCHEDULE">"c2481"</definedName>
    <definedName name="IQ_CALL_FEATURE">"c2197"</definedName>
    <definedName name="IQ_CALL_PRICE_SCHEDULE">"c2482"</definedName>
    <definedName name="IQ_CALLABLE">"c2196"</definedName>
    <definedName name="IQ_CAP_LOSS_CF_1YR">"c3474"</definedName>
    <definedName name="IQ_CAP_LOSS_CF_2YR">"c3475"</definedName>
    <definedName name="IQ_CAP_LOSS_CF_3YR">"c3476"</definedName>
    <definedName name="IQ_CAP_LOSS_CF_4YR">"c3477"</definedName>
    <definedName name="IQ_CAP_LOSS_CF_5YR">"c3478"</definedName>
    <definedName name="IQ_CAP_LOSS_CF_AFTER_FIVE">"c3479"</definedName>
    <definedName name="IQ_CAP_LOSS_CF_MAX_YEAR">"c3482"</definedName>
    <definedName name="IQ_CAP_LOSS_CF_NO_EXP">"c3480"</definedName>
    <definedName name="IQ_CAP_LOSS_CF_TOTAL">"c3481"</definedName>
    <definedName name="IQ_CAPEX">"c103"</definedName>
    <definedName name="IQ_CAPEX_10YR_ANN_CAGR">"c6050"</definedName>
    <definedName name="IQ_CAPEX_10YR_ANN_GROWTH">"c104"</definedName>
    <definedName name="IQ_CAPEX_1YR_ANN_GROWTH">"c105"</definedName>
    <definedName name="IQ_CAPEX_2YR_ANN_CAGR">"c6051"</definedName>
    <definedName name="IQ_CAPEX_2YR_ANN_GROWTH">"c106"</definedName>
    <definedName name="IQ_CAPEX_3YR_ANN_CAGR">"c6052"</definedName>
    <definedName name="IQ_CAPEX_3YR_ANN_GROWTH">"c107"</definedName>
    <definedName name="IQ_CAPEX_5YR_ANN_CAGR">"c6053"</definedName>
    <definedName name="IQ_CAPEX_5YR_ANN_GROWTH">"c108"</definedName>
    <definedName name="IQ_CAPEX_7YR_ANN_CAGR">"c6054"</definedName>
    <definedName name="IQ_CAPEX_7YR_ANN_GROWTH">"c109"</definedName>
    <definedName name="IQ_CAPEX_ACT_OR_EST">"c3584"</definedName>
    <definedName name="IQ_CAPEX_ACT_OR_EST_REUT">"c5474"</definedName>
    <definedName name="IQ_CAPEX_BNK">"c110"</definedName>
    <definedName name="IQ_CAPEX_BR">"c111"</definedName>
    <definedName name="IQ_CAPEX_EST">"c3523"</definedName>
    <definedName name="IQ_CAPEX_EST_REUT">"c3969"</definedName>
    <definedName name="IQ_CAPEX_FIN">"c112"</definedName>
    <definedName name="IQ_CAPEX_GUIDANCE">"c4150"</definedName>
    <definedName name="IQ_CAPEX_HIGH_EST">"c3524"</definedName>
    <definedName name="IQ_CAPEX_HIGH_EST_REUT">"c3971"</definedName>
    <definedName name="IQ_CAPEX_HIGH_GUIDANCE">"c4180"</definedName>
    <definedName name="IQ_CAPEX_INS">"c113"</definedName>
    <definedName name="IQ_CAPEX_LOW_EST">"c3525"</definedName>
    <definedName name="IQ_CAPEX_LOW_EST_REUT">"c3972"</definedName>
    <definedName name="IQ_CAPEX_LOW_GUIDANCE">"c4220"</definedName>
    <definedName name="IQ_CAPEX_MEDIAN_EST">"c3526"</definedName>
    <definedName name="IQ_CAPEX_MEDIAN_EST_REUT">"c3970"</definedName>
    <definedName name="IQ_CAPEX_NUM_EST">"c3521"</definedName>
    <definedName name="IQ_CAPEX_NUM_EST_REUT">"c3973"</definedName>
    <definedName name="IQ_CAPEX_STDDEV_EST">"c3522"</definedName>
    <definedName name="IQ_CAPEX_STDDEV_EST_REUT">"c3974"</definedName>
    <definedName name="IQ_CAPEX_UTI">"c114"</definedName>
    <definedName name="IQ_CAPITAL_LEASE">"c1350"</definedName>
    <definedName name="IQ_CAPITAL_LEASES">"c115"</definedName>
    <definedName name="IQ_CAPITAL_LEASES_TOTAL">"c3031"</definedName>
    <definedName name="IQ_CAPITAL_LEASES_TOTAL_PCT">"c2506"</definedName>
    <definedName name="IQ_CAPITALIZED_INTEREST">"c2076"</definedName>
    <definedName name="IQ_CAPITALIZED_INTEREST_BOP">"c3459"</definedName>
    <definedName name="IQ_CAPITALIZED_INTEREST_EOP">"c3464"</definedName>
    <definedName name="IQ_CAPITALIZED_INTEREST_EXP">"c3461"</definedName>
    <definedName name="IQ_CAPITALIZED_INTEREST_OTHER_ADJ">"c3463"</definedName>
    <definedName name="IQ_CAPITALIZED_INTEREST_WRITE_OFF">"c3462"</definedName>
    <definedName name="IQ_CASH">"c1458"</definedName>
    <definedName name="IQ_CASH_ACQUIRE_CF">"c116"</definedName>
    <definedName name="IQ_CASH_CONVERSION">"c117"</definedName>
    <definedName name="IQ_CASH_DIVIDENDS_NET_INCOME_FDIC">"c6738"</definedName>
    <definedName name="IQ_CASH_DUE_BANKS">"c1351"</definedName>
    <definedName name="IQ_CASH_EPS_ACT_OR_EST">"c5638"</definedName>
    <definedName name="IQ_CASH_EPS_EST">"c5631"</definedName>
    <definedName name="IQ_CASH_EPS_HIGH_EST">"c5633"</definedName>
    <definedName name="IQ_CASH_EPS_LOW_EST">"c5634"</definedName>
    <definedName name="IQ_CASH_EPS_MEDIAN_EST">"c5632"</definedName>
    <definedName name="IQ_CASH_EPS_NUM_EST">"c5635"</definedName>
    <definedName name="IQ_CASH_EPS_STDDEV_EST">"c5636"</definedName>
    <definedName name="IQ_CASH_EQUIV">"c118"</definedName>
    <definedName name="IQ_CASH_FINAN">"c119"</definedName>
    <definedName name="IQ_CASH_FLOW_ACT_OR_EST">"c4154"</definedName>
    <definedName name="IQ_CASH_FLOW_EST">"c4153"</definedName>
    <definedName name="IQ_CASH_FLOW_GUIDANCE">"c4155"</definedName>
    <definedName name="IQ_CASH_FLOW_HIGH_EST">"c4156"</definedName>
    <definedName name="IQ_CASH_FLOW_HIGH_GUIDANCE">"c4201"</definedName>
    <definedName name="IQ_CASH_FLOW_LOW_EST">"c4157"</definedName>
    <definedName name="IQ_CASH_FLOW_LOW_GUIDANCE">"c4241"</definedName>
    <definedName name="IQ_CASH_FLOW_MEDIAN_EST">"c4158"</definedName>
    <definedName name="IQ_CASH_FLOW_NUM_EST">"c4159"</definedName>
    <definedName name="IQ_CASH_FLOW_STDDEV_EST">"c4160"</definedName>
    <definedName name="IQ_CASH_IN_PROCESS_FDIC">"c6386"</definedName>
    <definedName name="IQ_CASH_INTEREST">"c120"</definedName>
    <definedName name="IQ_CASH_INTEREST_FINAN">"c6295"</definedName>
    <definedName name="IQ_CASH_INTEREST_INVEST">"c6294"</definedName>
    <definedName name="IQ_CASH_INTEREST_OPER">"c6293"</definedName>
    <definedName name="IQ_CASH_INVEST">"c121"</definedName>
    <definedName name="IQ_CASH_OPER">"c122"</definedName>
    <definedName name="IQ_CASH_OPER_ACT_OR_EST">"c4164"</definedName>
    <definedName name="IQ_CASH_OPER_EST">"c4163"</definedName>
    <definedName name="IQ_CASH_OPER_GUIDANCE">"c4165"</definedName>
    <definedName name="IQ_CASH_OPER_HIGH_EST">"c4166"</definedName>
    <definedName name="IQ_CASH_OPER_HIGH_GUIDANCE">"c4185"</definedName>
    <definedName name="IQ_CASH_OPER_LOW_EST">"c4244"</definedName>
    <definedName name="IQ_CASH_OPER_LOW_GUIDANCE">"c4225"</definedName>
    <definedName name="IQ_CASH_OPER_MEDIAN_EST">"c4245"</definedName>
    <definedName name="IQ_CASH_OPER_NUM_EST">"c4246"</definedName>
    <definedName name="IQ_CASH_OPER_STDDEV_EST">"c4247"</definedName>
    <definedName name="IQ_CASH_SEGREG">"c123"</definedName>
    <definedName name="IQ_CASH_SHARE">"c1911"</definedName>
    <definedName name="IQ_CASH_ST">"c1355"</definedName>
    <definedName name="IQ_CASH_ST_INVEST">"c124"</definedName>
    <definedName name="IQ_CASH_ST_INVEST_EST">"c4249"</definedName>
    <definedName name="IQ_CASH_ST_INVEST_GUIDANCE">"c4250"</definedName>
    <definedName name="IQ_CASH_ST_INVEST_HIGH_EST">"c4251"</definedName>
    <definedName name="IQ_CASH_ST_INVEST_HIGH_GUIDANCE">"c4195"</definedName>
    <definedName name="IQ_CASH_ST_INVEST_LOW_EST">"c4252"</definedName>
    <definedName name="IQ_CASH_ST_INVEST_LOW_GUIDANCE">"c4235"</definedName>
    <definedName name="IQ_CASH_ST_INVEST_MEDIAN_EST">"c4253"</definedName>
    <definedName name="IQ_CASH_ST_INVEST_NUM_EST">"c4254"</definedName>
    <definedName name="IQ_CASH_ST_INVEST_STDDEV_EST">"c4255"</definedName>
    <definedName name="IQ_CASH_TAXES">"c125"</definedName>
    <definedName name="IQ_CASH_TAXES_FINAN">"c6292"</definedName>
    <definedName name="IQ_CASH_TAXES_INVEST">"c6291"</definedName>
    <definedName name="IQ_CASH_TAXES_OPER">"c6290"</definedName>
    <definedName name="IQ_CCE_FDIC">"c6296"</definedName>
    <definedName name="IQ_CEDED_AH_EARNED">"c2743"</definedName>
    <definedName name="IQ_CEDED_CLAIM_EXP_INCUR">"c2756"</definedName>
    <definedName name="IQ_CEDED_CLAIM_EXP_PAID">"c2759"</definedName>
    <definedName name="IQ_CEDED_CLAIM_EXP_RES">"c2753"</definedName>
    <definedName name="IQ_CEDED_EARNED">"c2733"</definedName>
    <definedName name="IQ_CEDED_LIFE_EARNED">"c2738"</definedName>
    <definedName name="IQ_CEDED_LIFE_IN_FORCE">"c2768"</definedName>
    <definedName name="IQ_CEDED_PC_EARNED">"c2748"</definedName>
    <definedName name="IQ_CEDED_WRITTEN">"c2727"</definedName>
    <definedName name="IQ_CFO_10YR_ANN_CAGR">"c6055"</definedName>
    <definedName name="IQ_CFO_10YR_ANN_GROWTH">"c126"</definedName>
    <definedName name="IQ_CFO_1YR_ANN_GROWTH">"c127"</definedName>
    <definedName name="IQ_CFO_2YR_ANN_CAGR">"c6056"</definedName>
    <definedName name="IQ_CFO_2YR_ANN_GROWTH">"c128"</definedName>
    <definedName name="IQ_CFO_3YR_ANN_CAGR">"c6057"</definedName>
    <definedName name="IQ_CFO_3YR_ANN_GROWTH">"c129"</definedName>
    <definedName name="IQ_CFO_5YR_ANN_CAGR">"c6058"</definedName>
    <definedName name="IQ_CFO_5YR_ANN_GROWTH">"c130"</definedName>
    <definedName name="IQ_CFO_7YR_ANN_CAGR">"c6059"</definedName>
    <definedName name="IQ_CFO_7YR_ANN_GROWTH">"c131"</definedName>
    <definedName name="IQ_CFO_CURRENT_LIAB">"c132"</definedName>
    <definedName name="IQ_CFPS_ACT_OR_EST">"c2217"</definedName>
    <definedName name="IQ_CFPS_ACT_OR_EST_REUT">"c5463"</definedName>
    <definedName name="IQ_CFPS_EST">"c1667"</definedName>
    <definedName name="IQ_CFPS_EST_REUT">"c3844"</definedName>
    <definedName name="IQ_CFPS_GUIDANCE">"c4256"</definedName>
    <definedName name="IQ_CFPS_HIGH_EST">"c1669"</definedName>
    <definedName name="IQ_CFPS_HIGH_EST_REUT">"c3846"</definedName>
    <definedName name="IQ_CFPS_HIGH_GUIDANCE">"c4167"</definedName>
    <definedName name="IQ_CFPS_LOW_EST">"c1670"</definedName>
    <definedName name="IQ_CFPS_LOW_EST_REUT">"c3847"</definedName>
    <definedName name="IQ_CFPS_LOW_GUIDANCE">"c4207"</definedName>
    <definedName name="IQ_CFPS_MEDIAN_EST">"c1668"</definedName>
    <definedName name="IQ_CFPS_MEDIAN_EST_REUT">"c3845"</definedName>
    <definedName name="IQ_CFPS_NUM_EST">"c1671"</definedName>
    <definedName name="IQ_CFPS_NUM_EST_REUT">"c3848"</definedName>
    <definedName name="IQ_CFPS_STDDEV_EST">"c1672"</definedName>
    <definedName name="IQ_CFPS_STDDEV_EST_REUT">"c3849"</definedName>
    <definedName name="IQ_CH">110000</definedName>
    <definedName name="IQ_CHANGE_AP">"c133"</definedName>
    <definedName name="IQ_CHANGE_AP_BNK">"c134"</definedName>
    <definedName name="IQ_CHANGE_AP_BR">"c135"</definedName>
    <definedName name="IQ_CHANGE_AP_FIN">"c136"</definedName>
    <definedName name="IQ_CHANGE_AP_INS">"c137"</definedName>
    <definedName name="IQ_CHANGE_AP_RE">"c6200"</definedName>
    <definedName name="IQ_CHANGE_AP_REIT">"c138"</definedName>
    <definedName name="IQ_CHANGE_AP_UTI">"c139"</definedName>
    <definedName name="IQ_CHANGE_AR">"c140"</definedName>
    <definedName name="IQ_CHANGE_AR_BNK">"c141"</definedName>
    <definedName name="IQ_CHANGE_AR_BR">"c142"</definedName>
    <definedName name="IQ_CHANGE_AR_FIN">"c143"</definedName>
    <definedName name="IQ_CHANGE_AR_INS">"c144"</definedName>
    <definedName name="IQ_CHANGE_AR_RE">"c6201"</definedName>
    <definedName name="IQ_CHANGE_AR_REIT">"c145"</definedName>
    <definedName name="IQ_CHANGE_AR_UTI">"c146"</definedName>
    <definedName name="IQ_CHANGE_DEF_TAX">"c147"</definedName>
    <definedName name="IQ_CHANGE_DEPOSIT_ACCT">"c148"</definedName>
    <definedName name="IQ_CHANGE_INC_TAX">"c149"</definedName>
    <definedName name="IQ_CHANGE_INS_RES_LIAB">"c150"</definedName>
    <definedName name="IQ_CHANGE_INVENT_REAL_APR_FC_UNUSED_UNUSED_UNUSED">"c8500"</definedName>
    <definedName name="IQ_CHANGE_INVENT_REAL_APR_UNUSED_UNUSED_UNUSED">"c7620"</definedName>
    <definedName name="IQ_CHANGE_INVENT_REAL_FC_UNUSED_UNUSED_UNUSED">"c7840"</definedName>
    <definedName name="IQ_CHANGE_INVENT_REAL_POP_FC_UNUSED_UNUSED_UNUSED">"c8060"</definedName>
    <definedName name="IQ_CHANGE_INVENT_REAL_POP_UNUSED_UNUSED_UNUSED">"c7180"</definedName>
    <definedName name="IQ_CHANGE_INVENT_REAL_UNUSED_UNUSED_UNUSED">"c6960"</definedName>
    <definedName name="IQ_CHANGE_INVENT_REAL_YOY_FC_UNUSED_UNUSED_UNUSED">"c8280"</definedName>
    <definedName name="IQ_CHANGE_INVENT_REAL_YOY_UNUSED_UNUSED_UNUSED">"c7400"</definedName>
    <definedName name="IQ_CHANGE_INVENTORY">"c151"</definedName>
    <definedName name="IQ_CHANGE_NET_OPER_ASSETS">"c3592"</definedName>
    <definedName name="IQ_CHANGE_NET_WORKING_CAPITAL">"c1909"</definedName>
    <definedName name="IQ_CHANGE_OTHER_NET_OPER_ASSETS">"c3593"</definedName>
    <definedName name="IQ_CHANGE_OTHER_NET_OPER_ASSETS_BNK">"c3594"</definedName>
    <definedName name="IQ_CHANGE_OTHER_NET_OPER_ASSETS_BR">"c3595"</definedName>
    <definedName name="IQ_CHANGE_OTHER_NET_OPER_ASSETS_FIN">"c3596"</definedName>
    <definedName name="IQ_CHANGE_OTHER_NET_OPER_ASSETS_INS">"c3597"</definedName>
    <definedName name="IQ_CHANGE_OTHER_NET_OPER_ASSETS_RE">"c6285"</definedName>
    <definedName name="IQ_CHANGE_OTHER_NET_OPER_ASSETS_REIT">"c3598"</definedName>
    <definedName name="IQ_CHANGE_OTHER_NET_OPER_ASSETS_UTI">"c3599"</definedName>
    <definedName name="IQ_CHANGE_OTHER_WORK_CAP">"c152"</definedName>
    <definedName name="IQ_CHANGE_OTHER_WORK_CAP_BNK">"c153"</definedName>
    <definedName name="IQ_CHANGE_OTHER_WORK_CAP_BR">"c154"</definedName>
    <definedName name="IQ_CHANGE_OTHER_WORK_CAP_FIN">"c155"</definedName>
    <definedName name="IQ_CHANGE_OTHER_WORK_CAP_INS">"c156"</definedName>
    <definedName name="IQ_CHANGE_OTHER_WORK_CAP_REIT">"c157"</definedName>
    <definedName name="IQ_CHANGE_OTHER_WORK_CAP_UTI">"c158"</definedName>
    <definedName name="IQ_CHANGE_TRADING_ASSETS">"c159"</definedName>
    <definedName name="IQ_CHANGE_UNEARN_REV">"c160"</definedName>
    <definedName name="IQ_CHANGE_WORK_CAP">"c161"</definedName>
    <definedName name="IQ_CHANGES_WORK_CAP">"c1357"</definedName>
    <definedName name="IQ_CHARGE_OFFS_1_4_FAMILY_FDIC">"c6756"</definedName>
    <definedName name="IQ_CHARGE_OFFS_1_4_FAMILY_LOANS_FDIC">"c6714"</definedName>
    <definedName name="IQ_CHARGE_OFFS_AUTO_LOANS_FDIC">"c6708"</definedName>
    <definedName name="IQ_CHARGE_OFFS_CL_LOANS_FDIC">"c6709"</definedName>
    <definedName name="IQ_CHARGE_OFFS_COMMERCIAL_INDUSTRIAL_FDIC">"c6759"</definedName>
    <definedName name="IQ_CHARGE_OFFS_COMMERCIAL_RE_FDIC">"c6754"</definedName>
    <definedName name="IQ_CHARGE_OFFS_COMMERCIAL_RE_NOT_SECURED_FDIC">"c6764"</definedName>
    <definedName name="IQ_CHARGE_OFFS_CONSTRUCTION_DEVELOPMENT_FDIC">"c6753"</definedName>
    <definedName name="IQ_CHARGE_OFFS_CREDIT_CARDS_FDIC">"c6761"</definedName>
    <definedName name="IQ_CHARGE_OFFS_CREDIT_CARDS_RECEIVABLES_FDIC">"c6711"</definedName>
    <definedName name="IQ_CHARGE_OFFS_GROSS">"c162"</definedName>
    <definedName name="IQ_CHARGE_OFFS_HOME_EQUITY_FDIC">"c6757"</definedName>
    <definedName name="IQ_CHARGE_OFFS_HOME_EQUITY_LINES_FDIC">"c6712"</definedName>
    <definedName name="IQ_CHARGE_OFFS_INDIVIDUALS_FDIC">"c6760"</definedName>
    <definedName name="IQ_CHARGE_OFFS_MULTI_FAMILY_FDIC">"c6755"</definedName>
    <definedName name="IQ_CHARGE_OFFS_NET">"c163"</definedName>
    <definedName name="IQ_CHARGE_OFFS_OTHER_1_4_FAMILY_FDIC">"c6758"</definedName>
    <definedName name="IQ_CHARGE_OFFS_OTHER_CONSUMER_LOANS_FDIC">"c6710"</definedName>
    <definedName name="IQ_CHARGE_OFFS_OTHER_INDIVIDUAL_FDIC">"c6762"</definedName>
    <definedName name="IQ_CHARGE_OFFS_OTHER_LOANS_FDIC">"c6763"</definedName>
    <definedName name="IQ_CHARGE_OFFS_OTHER_LOANS_OTHER_FDIC">"c6713"</definedName>
    <definedName name="IQ_CHARGE_OFFS_RE_LOANS_FDIC">"c6752"</definedName>
    <definedName name="IQ_CHARGE_OFFS_RECOVERED">"c164"</definedName>
    <definedName name="IQ_CHARGE_OFFS_TOTAL_AVG_LOANS">"c165"</definedName>
    <definedName name="IQ_CITY">"c166"</definedName>
    <definedName name="IQ_CL_DUE_AFTER_FIVE">"c167"</definedName>
    <definedName name="IQ_CL_DUE_CY">"c168"</definedName>
    <definedName name="IQ_CL_DUE_CY1">"c169"</definedName>
    <definedName name="IQ_CL_DUE_CY2">"c170"</definedName>
    <definedName name="IQ_CL_DUE_CY3">"c171"</definedName>
    <definedName name="IQ_CL_DUE_CY4">"c172"</definedName>
    <definedName name="IQ_CL_DUE_NEXT_FIVE">"c173"</definedName>
    <definedName name="IQ_CL_OBLIGATION_IMMEDIATE">"c2253"</definedName>
    <definedName name="IQ_CLASSA_OPTIONS_BEG_OS">"c2679"</definedName>
    <definedName name="IQ_CLASSA_OPTIONS_CANCELLED">"c2682"</definedName>
    <definedName name="IQ_CLASSA_OPTIONS_END_OS">"c2683"</definedName>
    <definedName name="IQ_CLASSA_OPTIONS_EXERCISABLE_END_OS">"c5809"</definedName>
    <definedName name="IQ_CLASSA_OPTIONS_EXERCISED">"c2681"</definedName>
    <definedName name="IQ_CLASSA_OPTIONS_GRANTED">"c2680"</definedName>
    <definedName name="IQ_CLASSA_OPTIONS_STRIKE_PRICE_BEG_OS">"c5810"</definedName>
    <definedName name="IQ_CLASSA_OPTIONS_STRIKE_PRICE_CANCELLED">"c5812"</definedName>
    <definedName name="IQ_CLASSA_OPTIONS_STRIKE_PRICE_EXERCISABLE">"c5813"</definedName>
    <definedName name="IQ_CLASSA_OPTIONS_STRIKE_PRICE_EXERCISED">"c5811"</definedName>
    <definedName name="IQ_CLASSA_OPTIONS_STRIKE_PRICE_OS">"c2684"</definedName>
    <definedName name="IQ_CLASSA_OUTSTANDING_BS_DATE">"c1971"</definedName>
    <definedName name="IQ_CLASSA_OUTSTANDING_FILING_DATE">"c1973"</definedName>
    <definedName name="IQ_CLASSA_STRIKE_PRICE_GRANTED">"c2685"</definedName>
    <definedName name="IQ_CLASSA_WARRANTS_BEG_OS">"c2705"</definedName>
    <definedName name="IQ_CLASSA_WARRANTS_CANCELLED">"c2708"</definedName>
    <definedName name="IQ_CLASSA_WARRANTS_END_OS">"c2709"</definedName>
    <definedName name="IQ_CLASSA_WARRANTS_EXERCISED">"c2707"</definedName>
    <definedName name="IQ_CLASSA_WARRANTS_ISSUED">"c2706"</definedName>
    <definedName name="IQ_CLASSA_WARRANTS_STRIKE_PRICE_ISSUED">"c2711"</definedName>
    <definedName name="IQ_CLASSA_WARRANTS_STRIKE_PRICE_OS">"c2710"</definedName>
    <definedName name="IQ_CLOSEPRICE">"c174"</definedName>
    <definedName name="IQ_CLOSEPRICE_ADJ">"c2115"</definedName>
    <definedName name="IQ_CMO_FDIC">"c6406"</definedName>
    <definedName name="IQ_COGS">"c175"</definedName>
    <definedName name="IQ_COLLECTION_DOMESTIC_FDIC">"c6387"</definedName>
    <definedName name="IQ_COMBINED_RATIO">"c176"</definedName>
    <definedName name="IQ_COMMERCIAL_BANKS_DEPOSITS_FOREIGN_FDIC">"c6480"</definedName>
    <definedName name="IQ_COMMERCIAL_BANKS_LOANS_FDIC">"c6434"</definedName>
    <definedName name="IQ_COMMERCIAL_BANKS_NONTRANSACTION_ACCOUNTS_FDIC">"c6548"</definedName>
    <definedName name="IQ_COMMERCIAL_BANKS_TOTAL_DEPOSITS_FDIC">"c6474"</definedName>
    <definedName name="IQ_COMMERCIAL_BANKS_TOTAL_LOANS_FOREIGN_FDIC">"c6444"</definedName>
    <definedName name="IQ_COMMERCIAL_BANKS_TRANSACTION_ACCOUNTS_FDIC">"c6540"</definedName>
    <definedName name="IQ_COMMERCIAL_DOM">"c177"</definedName>
    <definedName name="IQ_COMMERCIAL_FIRE_WRITTEN">"c178"</definedName>
    <definedName name="IQ_COMMERCIAL_INDUSTRIAL_CHARGE_OFFS_FDIC">"c6598"</definedName>
    <definedName name="IQ_COMMERCIAL_INDUSTRIAL_LOANS_NET_FDIC">"c6317"</definedName>
    <definedName name="IQ_COMMERCIAL_INDUSTRIAL_NET_CHARGE_OFFS_FDIC">"c6636"</definedName>
    <definedName name="IQ_COMMERCIAL_INDUSTRIAL_RECOVERIES_FDIC">"c6617"</definedName>
    <definedName name="IQ_COMMERCIAL_INDUSTRIAL_TOTAL_LOANS_FOREIGN_FDIC">"c6451"</definedName>
    <definedName name="IQ_COMMERCIAL_MORT">"c179"</definedName>
    <definedName name="IQ_COMMERCIAL_RE_CONSTRUCTION_LAND_DEV_FDIC">"c6526"</definedName>
    <definedName name="IQ_COMMERCIAL_RE_LOANS_FDIC">"c6312"</definedName>
    <definedName name="IQ_COMMISS_FEES">"c180"</definedName>
    <definedName name="IQ_COMMISSION_DEF">"c181"</definedName>
    <definedName name="IQ_COMMITMENTS_MATURITY_EXCEEDING_1YR_FDIC">"c6531"</definedName>
    <definedName name="IQ_COMMITMENTS_NOT_SECURED_RE_FDIC">"c6528"</definedName>
    <definedName name="IQ_COMMITMENTS_SECURED_RE_FDIC">"c6527"</definedName>
    <definedName name="IQ_COMMODITY_EXPOSURES_FDIC">"c6665"</definedName>
    <definedName name="IQ_COMMON">"c182"</definedName>
    <definedName name="IQ_COMMON_APIC">"c183"</definedName>
    <definedName name="IQ_COMMON_APIC_BNK">"c184"</definedName>
    <definedName name="IQ_COMMON_APIC_BR">"c185"</definedName>
    <definedName name="IQ_COMMON_APIC_FIN">"c186"</definedName>
    <definedName name="IQ_COMMON_APIC_INS">"c187"</definedName>
    <definedName name="IQ_COMMON_APIC_RE">"c6202"</definedName>
    <definedName name="IQ_COMMON_APIC_REIT">"c188"</definedName>
    <definedName name="IQ_COMMON_APIC_UTI">"c189"</definedName>
    <definedName name="IQ_COMMON_DIV">"c3006"</definedName>
    <definedName name="IQ_COMMON_DIV_CF">"c190"</definedName>
    <definedName name="IQ_COMMON_EQUITY_10YR_ANN_CAGR">"c6060"</definedName>
    <definedName name="IQ_COMMON_EQUITY_10YR_ANN_GROWTH">"c191"</definedName>
    <definedName name="IQ_COMMON_EQUITY_1YR_ANN_GROWTH">"c192"</definedName>
    <definedName name="IQ_COMMON_EQUITY_2YR_ANN_CAGR">"c6061"</definedName>
    <definedName name="IQ_COMMON_EQUITY_2YR_ANN_GROWTH">"c193"</definedName>
    <definedName name="IQ_COMMON_EQUITY_3YR_ANN_CAGR">"c6062"</definedName>
    <definedName name="IQ_COMMON_EQUITY_3YR_ANN_GROWTH">"c194"</definedName>
    <definedName name="IQ_COMMON_EQUITY_5YR_ANN_CAGR">"c6063"</definedName>
    <definedName name="IQ_COMMON_EQUITY_5YR_ANN_GROWTH">"c195"</definedName>
    <definedName name="IQ_COMMON_EQUITY_7YR_ANN_CAGR">"c6064"</definedName>
    <definedName name="IQ_COMMON_EQUITY_7YR_ANN_GROWTH">"c196"</definedName>
    <definedName name="IQ_COMMON_FDIC">"c6350"</definedName>
    <definedName name="IQ_COMMON_ISSUED">"c197"</definedName>
    <definedName name="IQ_COMMON_ISSUED_BNK">"c198"</definedName>
    <definedName name="IQ_COMMON_ISSUED_BR">"c199"</definedName>
    <definedName name="IQ_COMMON_ISSUED_FIN">"c200"</definedName>
    <definedName name="IQ_COMMON_ISSUED_INS">"c201"</definedName>
    <definedName name="IQ_COMMON_ISSUED_RE">"c6203"</definedName>
    <definedName name="IQ_COMMON_ISSUED_REIT">"c202"</definedName>
    <definedName name="IQ_COMMON_ISSUED_UTI">"c203"</definedName>
    <definedName name="IQ_COMMON_PER_ADR">"c204"</definedName>
    <definedName name="IQ_COMMON_PREF_DIV_CF">"c205"</definedName>
    <definedName name="IQ_COMMON_REP">"c206"</definedName>
    <definedName name="IQ_COMMON_REP_BNK">"c207"</definedName>
    <definedName name="IQ_COMMON_REP_BR">"c208"</definedName>
    <definedName name="IQ_COMMON_REP_FIN">"c209"</definedName>
    <definedName name="IQ_COMMON_REP_INS">"c210"</definedName>
    <definedName name="IQ_COMMON_REP_RE">"c6204"</definedName>
    <definedName name="IQ_COMMON_REP_REIT">"c211"</definedName>
    <definedName name="IQ_COMMON_REP_UTI">"c212"</definedName>
    <definedName name="IQ_COMMON_STOCK">"c1358"</definedName>
    <definedName name="IQ_COMP_BENEFITS">"c213"</definedName>
    <definedName name="IQ_COMPANY_ADDRESS">"c214"</definedName>
    <definedName name="IQ_COMPANY_ID">"c3513"</definedName>
    <definedName name="IQ_COMPANY_NAME">"c215"</definedName>
    <definedName name="IQ_COMPANY_NAME_LONG">"c1585"</definedName>
    <definedName name="IQ_COMPANY_NOTE">"c6792"</definedName>
    <definedName name="IQ_COMPANY_PHONE">"c216"</definedName>
    <definedName name="IQ_COMPANY_STATUS">"c2097"</definedName>
    <definedName name="IQ_COMPANY_STREET1">"c217"</definedName>
    <definedName name="IQ_COMPANY_STREET2">"c218"</definedName>
    <definedName name="IQ_COMPANY_TICKER">"c219"</definedName>
    <definedName name="IQ_COMPANY_TYPE">"c2096"</definedName>
    <definedName name="IQ_COMPANY_WEBSITE">"c220"</definedName>
    <definedName name="IQ_COMPANY_ZIP">"c221"</definedName>
    <definedName name="IQ_CONSTRUCTION_DEV_LOANS_FDIC">"c6313"</definedName>
    <definedName name="IQ_CONSTRUCTION_LAND_DEVELOPMENT_CHARGE_OFFS_FDIC">"c6594"</definedName>
    <definedName name="IQ_CONSTRUCTION_LAND_DEVELOPMENT_NET_CHARGE_OFFS_FDIC">"c6632"</definedName>
    <definedName name="IQ_CONSTRUCTION_LAND_DEVELOPMENT_RECOVERIES_FDIC">"c6613"</definedName>
    <definedName name="IQ_CONSTRUCTION_LOANS">"c222"</definedName>
    <definedName name="IQ_CONSUMER_LOANS">"c223"</definedName>
    <definedName name="IQ_CONTRACTS_OTHER_COMMODITIES_EQUITIES._FDIC">"c6522"</definedName>
    <definedName name="IQ_CONTRACTS_OTHER_COMMODITIES_EQUITIES_FDIC">"c6522"</definedName>
    <definedName name="IQ_CONV_DATE">"c2191"</definedName>
    <definedName name="IQ_CONV_EXP_DATE">"c3043"</definedName>
    <definedName name="IQ_CONV_PREMIUM">"c2195"</definedName>
    <definedName name="IQ_CONV_PRICE">"c2193"</definedName>
    <definedName name="IQ_CONV_RATE">"c2192"</definedName>
    <definedName name="IQ_CONV_RATIO">"c2192"</definedName>
    <definedName name="IQ_CONV_SECURITY">"c2189"</definedName>
    <definedName name="IQ_CONV_SECURITY_ISSUER">"c2190"</definedName>
    <definedName name="IQ_CONV_SECURITY_PRICE">"c2194"</definedName>
    <definedName name="IQ_CONVERT">"c2536"</definedName>
    <definedName name="IQ_CONVERT_PCT">"c2537"</definedName>
    <definedName name="IQ_CONVEXITY">"c2182"</definedName>
    <definedName name="IQ_CONVEYED_TO_OTHERS_FDIC">"c6534"</definedName>
    <definedName name="IQ_CORE_CAPITAL_RATIO_FDIC">"c6745"</definedName>
    <definedName name="IQ_CORP_GOODS_PRICE_INDEX_APR_FC_UNUSED_UNUSED_UNUSED">"c8381"</definedName>
    <definedName name="IQ_CORP_GOODS_PRICE_INDEX_APR_UNUSED_UNUSED_UNUSED">"c7501"</definedName>
    <definedName name="IQ_CORP_GOODS_PRICE_INDEX_FC_UNUSED_UNUSED_UNUSED">"c7721"</definedName>
    <definedName name="IQ_CORP_GOODS_PRICE_INDEX_POP_FC_UNUSED_UNUSED_UNUSED">"c7941"</definedName>
    <definedName name="IQ_CORP_GOODS_PRICE_INDEX_POP_UNUSED_UNUSED_UNUSED">"c7061"</definedName>
    <definedName name="IQ_CORP_GOODS_PRICE_INDEX_UNUSED_UNUSED_UNUSED">"c6841"</definedName>
    <definedName name="IQ_CORP_GOODS_PRICE_INDEX_YOY_FC_UNUSED_UNUSED_UNUSED">"c8161"</definedName>
    <definedName name="IQ_CORP_GOODS_PRICE_INDEX_YOY_UNUSED_UNUSED_UNUSED">"c7281"</definedName>
    <definedName name="IQ_COST_BORROWING">"c2936"</definedName>
    <definedName name="IQ_COST_BORROWINGS">"c225"</definedName>
    <definedName name="IQ_COST_OF_FUNDING_ASSETS_FDIC">"c6725"</definedName>
    <definedName name="IQ_COST_REV">"c226"</definedName>
    <definedName name="IQ_COST_REVENUE">"c1359"</definedName>
    <definedName name="IQ_COST_SAVINGS">"c227"</definedName>
    <definedName name="IQ_COST_SERVICE">"c228"</definedName>
    <definedName name="IQ_COST_TOTAL_BORROWINGS">"c229"</definedName>
    <definedName name="IQ_COUNTRY_NAME">"c230"</definedName>
    <definedName name="IQ_COVERED_POPS">"c2124"</definedName>
    <definedName name="IQ_CP">"c2495"</definedName>
    <definedName name="IQ_CP_PCT">"c2496"</definedName>
    <definedName name="IQ_CQ">5000</definedName>
    <definedName name="IQ_CREDIT_CARD_CHARGE_OFFS_FDIC">"c6652"</definedName>
    <definedName name="IQ_CREDIT_CARD_FEE_BNK">"c231"</definedName>
    <definedName name="IQ_CREDIT_CARD_FEE_FIN">"c1583"</definedName>
    <definedName name="IQ_CREDIT_CARD_LINES_FDIC">"c6525"</definedName>
    <definedName name="IQ_CREDIT_CARD_LOANS_FDIC">"c6319"</definedName>
    <definedName name="IQ_CREDIT_CARD_NET_CHARGE_OFFS_FDIC">"c6654"</definedName>
    <definedName name="IQ_CREDIT_CARD_RECOVERIES_FDIC">"c6653"</definedName>
    <definedName name="IQ_CREDIT_LOSS_CF">"c232"</definedName>
    <definedName name="IQ_CREDIT_LOSS_PROVISION_NET_CHARGE_OFFS_FDIC">"c6734"</definedName>
    <definedName name="IQ_CUMULATIVE_SPLIT_FACTOR">"c2094"</definedName>
    <definedName name="IQ_CURR_ACCT_BALANCE_APR_FC_UNUSED_UNUSED_UNUSED">"c8387"</definedName>
    <definedName name="IQ_CURR_ACCT_BALANCE_APR_UNUSED_UNUSED_UNUSED">"c7507"</definedName>
    <definedName name="IQ_CURR_ACCT_BALANCE_FC_UNUSED_UNUSED_UNUSED">"c7727"</definedName>
    <definedName name="IQ_CURR_ACCT_BALANCE_POP_FC_UNUSED_UNUSED_UNUSED">"c7947"</definedName>
    <definedName name="IQ_CURR_ACCT_BALANCE_POP_UNUSED_UNUSED_UNUSED">"c7067"</definedName>
    <definedName name="IQ_CURR_ACCT_BALANCE_UNUSED_UNUSED_UNUSED">"c6847"</definedName>
    <definedName name="IQ_CURR_ACCT_BALANCE_YOY_FC_UNUSED_UNUSED_UNUSED">"c8167"</definedName>
    <definedName name="IQ_CURR_ACCT_BALANCE_YOY_UNUSED_UNUSED_UNUSED">"c7287"</definedName>
    <definedName name="IQ_CURR_DOMESTIC_TAXES">"c2074"</definedName>
    <definedName name="IQ_CURR_FOREIGN_TAXES">"c2075"</definedName>
    <definedName name="IQ_CURRENCY_COIN_DOMESTIC_FDIC">"c6388"</definedName>
    <definedName name="IQ_CURRENCY_FACTOR_BS">"c233"</definedName>
    <definedName name="IQ_CURRENCY_FACTOR_IS">"c234"</definedName>
    <definedName name="IQ_CURRENCY_GAIN">"c235"</definedName>
    <definedName name="IQ_CURRENCY_GAIN_BR">"c236"</definedName>
    <definedName name="IQ_CURRENCY_GAIN_FIN">"c237"</definedName>
    <definedName name="IQ_CURRENCY_GAIN_INS">"c238"</definedName>
    <definedName name="IQ_CURRENCY_GAIN_RE">"c6205"</definedName>
    <definedName name="IQ_CURRENCY_GAIN_REIT">"c239"</definedName>
    <definedName name="IQ_CURRENCY_GAIN_UTI">"c240"</definedName>
    <definedName name="IQ_CURRENT_PORT">"c241"</definedName>
    <definedName name="IQ_CURRENT_PORT_BNK">"c242"</definedName>
    <definedName name="IQ_CURRENT_PORT_DEBT">"c243"</definedName>
    <definedName name="IQ_CURRENT_PORT_DEBT_BNK">"c244"</definedName>
    <definedName name="IQ_CURRENT_PORT_DEBT_BR">"c1567"</definedName>
    <definedName name="IQ_CURRENT_PORT_DEBT_FIN">"c1568"</definedName>
    <definedName name="IQ_CURRENT_PORT_DEBT_INS">"c1569"</definedName>
    <definedName name="IQ_CURRENT_PORT_DEBT_RE">"c6283"</definedName>
    <definedName name="IQ_CURRENT_PORT_DEBT_REIT">"c1570"</definedName>
    <definedName name="IQ_CURRENT_PORT_DEBT_UTI">"c1571"</definedName>
    <definedName name="IQ_CURRENT_PORT_FHLB_DEBT">"c5657"</definedName>
    <definedName name="IQ_CURRENT_PORT_LEASES">"c245"</definedName>
    <definedName name="IQ_CURRENT_PORT_PCT">"c2541"</definedName>
    <definedName name="IQ_CURRENT_RATIO">"c246"</definedName>
    <definedName name="IQ_CUSIP">"c2245"</definedName>
    <definedName name="IQ_CY">10000</definedName>
    <definedName name="IQ_DA">"c247"</definedName>
    <definedName name="IQ_DA_BR">"c248"</definedName>
    <definedName name="IQ_DA_CF">"c249"</definedName>
    <definedName name="IQ_DA_CF_BNK">"c250"</definedName>
    <definedName name="IQ_DA_CF_BR">"c251"</definedName>
    <definedName name="IQ_DA_CF_FIN">"c252"</definedName>
    <definedName name="IQ_DA_CF_INS">"c253"</definedName>
    <definedName name="IQ_DA_CF_RE">"c6206"</definedName>
    <definedName name="IQ_DA_CF_REIT">"c254"</definedName>
    <definedName name="IQ_DA_CF_UTI">"c255"</definedName>
    <definedName name="IQ_DA_EBITDA">"c5528"</definedName>
    <definedName name="IQ_DA_FIN">"c256"</definedName>
    <definedName name="IQ_DA_INS">"c257"</definedName>
    <definedName name="IQ_DA_RE">"c6207"</definedName>
    <definedName name="IQ_DA_REIT">"c258"</definedName>
    <definedName name="IQ_DA_SUPPL">"c259"</definedName>
    <definedName name="IQ_DA_SUPPL_BR">"c260"</definedName>
    <definedName name="IQ_DA_SUPPL_CF">"c261"</definedName>
    <definedName name="IQ_DA_SUPPL_CF_BNK">"c262"</definedName>
    <definedName name="IQ_DA_SUPPL_CF_BR">"c263"</definedName>
    <definedName name="IQ_DA_SUPPL_CF_FIN">"c264"</definedName>
    <definedName name="IQ_DA_SUPPL_CF_INS">"c265"</definedName>
    <definedName name="IQ_DA_SUPPL_CF_RE">"c6208"</definedName>
    <definedName name="IQ_DA_SUPPL_CF_REIT">"c266"</definedName>
    <definedName name="IQ_DA_SUPPL_CF_UTI">"c267"</definedName>
    <definedName name="IQ_DA_SUPPL_FIN">"c268"</definedName>
    <definedName name="IQ_DA_SUPPL_INS">"c269"</definedName>
    <definedName name="IQ_DA_SUPPL_RE">"c6209"</definedName>
    <definedName name="IQ_DA_SUPPL_REIT">"c270"</definedName>
    <definedName name="IQ_DA_SUPPL_UTI">"c271"</definedName>
    <definedName name="IQ_DA_UTI">"c272"</definedName>
    <definedName name="IQ_DAILY">500000</definedName>
    <definedName name="IQ_DATED_DATE">"c2185"</definedName>
    <definedName name="IQ_DAY_COUNT">"c2161"</definedName>
    <definedName name="IQ_DAYS_COVER_SHORT">"c1578"</definedName>
    <definedName name="IQ_DAYS_INVENTORY_OUT">"c273"</definedName>
    <definedName name="IQ_DAYS_PAY_OUTST">"c1362"</definedName>
    <definedName name="IQ_DAYS_PAYABLE_OUT">"c274"</definedName>
    <definedName name="IQ_DAYS_SALES_OUT">"c275"</definedName>
    <definedName name="IQ_DAYS_SALES_OUTST">"c1363"</definedName>
    <definedName name="IQ_DEBT_ADJ">"c2515"</definedName>
    <definedName name="IQ_DEBT_ADJ_PCT">"c2516"</definedName>
    <definedName name="IQ_DEBT_EQUITY_EST">"c4257"</definedName>
    <definedName name="IQ_DEBT_EQUITY_HIGH_EST">"c4258"</definedName>
    <definedName name="IQ_DEBT_EQUITY_LOW_EST">"c4259"</definedName>
    <definedName name="IQ_DEBT_EQUITY_MEDIAN_EST">"c4260"</definedName>
    <definedName name="IQ_DEBT_EQUITY_NUM_EST">"c4261"</definedName>
    <definedName name="IQ_DEBT_EQUITY_STDDEV_EST">"c4262"</definedName>
    <definedName name="IQ_DEBT_EQUIV_NET_PBO">"c2938"</definedName>
    <definedName name="IQ_DEBT_EQUIV_OPER_LEASE">"c2935"</definedName>
    <definedName name="IQ_DEF_ACQ_CST">"c1364"</definedName>
    <definedName name="IQ_DEF_AMORT">"c276"</definedName>
    <definedName name="IQ_DEF_AMORT_BNK">"c277"</definedName>
    <definedName name="IQ_DEF_AMORT_BR">"c278"</definedName>
    <definedName name="IQ_DEF_AMORT_FIN">"c279"</definedName>
    <definedName name="IQ_DEF_AMORT_INS">"c280"</definedName>
    <definedName name="IQ_DEF_AMORT_REIT">"c281"</definedName>
    <definedName name="IQ_DEF_AMORT_UTI">"c282"</definedName>
    <definedName name="IQ_DEF_BENEFIT_INTEREST_COST">"c283"</definedName>
    <definedName name="IQ_DEF_BENEFIT_INTEREST_COST_DOMESTIC">"c2652"</definedName>
    <definedName name="IQ_DEF_BENEFIT_INTEREST_COST_FOREIGN">"c2660"</definedName>
    <definedName name="IQ_DEF_BENEFIT_OTHER_COST">"c284"</definedName>
    <definedName name="IQ_DEF_BENEFIT_OTHER_COST_DOMESTIC">"c2654"</definedName>
    <definedName name="IQ_DEF_BENEFIT_OTHER_COST_FOREIGN">"c2662"</definedName>
    <definedName name="IQ_DEF_BENEFIT_ROA">"c285"</definedName>
    <definedName name="IQ_DEF_BENEFIT_ROA_DOMESTIC">"c2653"</definedName>
    <definedName name="IQ_DEF_BENEFIT_ROA_FOREIGN">"c2661"</definedName>
    <definedName name="IQ_DEF_BENEFIT_SERVICE_COST">"c286"</definedName>
    <definedName name="IQ_DEF_BENEFIT_SERVICE_COST_DOMESTIC">"c2651"</definedName>
    <definedName name="IQ_DEF_BENEFIT_SERVICE_COST_FOREIGN">"c2659"</definedName>
    <definedName name="IQ_DEF_BENEFIT_TOTAL_COST">"c287"</definedName>
    <definedName name="IQ_DEF_BENEFIT_TOTAL_COST_DOMESTIC">"c2655"</definedName>
    <definedName name="IQ_DEF_BENEFIT_TOTAL_COST_FOREIGN">"c2663"</definedName>
    <definedName name="IQ_DEF_CHARGES_BR">"c288"</definedName>
    <definedName name="IQ_DEF_CHARGES_CF">"c289"</definedName>
    <definedName name="IQ_DEF_CHARGES_FIN">"c290"</definedName>
    <definedName name="IQ_DEF_CHARGES_INS">"c291"</definedName>
    <definedName name="IQ_DEF_CHARGES_LT">"c292"</definedName>
    <definedName name="IQ_DEF_CHARGES_LT_BNK">"c293"</definedName>
    <definedName name="IQ_DEF_CHARGES_LT_BR">"c294"</definedName>
    <definedName name="IQ_DEF_CHARGES_LT_FIN">"c295"</definedName>
    <definedName name="IQ_DEF_CHARGES_LT_INS">"c296"</definedName>
    <definedName name="IQ_DEF_CHARGES_LT_RE">"c6210"</definedName>
    <definedName name="IQ_DEF_CHARGES_LT_REIT">"c297"</definedName>
    <definedName name="IQ_DEF_CHARGES_LT_UTI">"c298"</definedName>
    <definedName name="IQ_DEF_CHARGES_RE">"c6211"</definedName>
    <definedName name="IQ_DEF_CHARGES_REIT">"c299"</definedName>
    <definedName name="IQ_DEF_CONTRIBUTION_TOTAL_COST">"c300"</definedName>
    <definedName name="IQ_DEF_INC_TAX">"c1365"</definedName>
    <definedName name="IQ_DEF_POLICY_ACQ_COSTS">"c301"</definedName>
    <definedName name="IQ_DEF_POLICY_ACQ_COSTS_CF">"c302"</definedName>
    <definedName name="IQ_DEF_POLICY_AMORT">"c303"</definedName>
    <definedName name="IQ_DEF_TAX_ASSET_LT_BR">"c304"</definedName>
    <definedName name="IQ_DEF_TAX_ASSET_LT_FIN">"c305"</definedName>
    <definedName name="IQ_DEF_TAX_ASSET_LT_INS">"c306"</definedName>
    <definedName name="IQ_DEF_TAX_ASSET_LT_RE">"c6212"</definedName>
    <definedName name="IQ_DEF_TAX_ASSET_LT_REIT">"c307"</definedName>
    <definedName name="IQ_DEF_TAX_ASSET_LT_UTI">"c308"</definedName>
    <definedName name="IQ_DEF_TAX_ASSETS_CURRENT">"c309"</definedName>
    <definedName name="IQ_DEF_TAX_ASSETS_LT">"c310"</definedName>
    <definedName name="IQ_DEF_TAX_ASSETS_LT_BNK">"c311"</definedName>
    <definedName name="IQ_DEF_TAX_LIAB_CURRENT">"c312"</definedName>
    <definedName name="IQ_DEF_TAX_LIAB_LT">"c313"</definedName>
    <definedName name="IQ_DEF_TAX_LIAB_LT_BNK">"c314"</definedName>
    <definedName name="IQ_DEF_TAX_LIAB_LT_BR">"c315"</definedName>
    <definedName name="IQ_DEF_TAX_LIAB_LT_FIN">"c316"</definedName>
    <definedName name="IQ_DEF_TAX_LIAB_LT_INS">"c317"</definedName>
    <definedName name="IQ_DEF_TAX_LIAB_LT_RE">"c6213"</definedName>
    <definedName name="IQ_DEF_TAX_LIAB_LT_REIT">"c318"</definedName>
    <definedName name="IQ_DEF_TAX_LIAB_LT_UTI">"c319"</definedName>
    <definedName name="IQ_DEFERRED_DOMESTIC_TAXES">"c2077"</definedName>
    <definedName name="IQ_DEFERRED_FOREIGN_TAXES">"c2078"</definedName>
    <definedName name="IQ_DEFERRED_INC_TAX">"c1447"</definedName>
    <definedName name="IQ_DEFERRED_TAXES">"c1356"</definedName>
    <definedName name="IQ_DEMAND_DEP">"c320"</definedName>
    <definedName name="IQ_DEMAND_DEPOSITS_FDIC">"c6489"</definedName>
    <definedName name="IQ_DEPOSIT_ACCOUNTS_LESS_THAN_100K_FDIC">"c6494"</definedName>
    <definedName name="IQ_DEPOSIT_ACCOUNTS_MORE_THAN_100K_FDIC">"c6492"</definedName>
    <definedName name="IQ_DEPOSITORY_INSTITUTIONS_CHARGE_OFFS_FDIC">"c6596"</definedName>
    <definedName name="IQ_DEPOSITORY_INSTITUTIONS_NET_CHARGE_OFFS_FDIC">"c6634"</definedName>
    <definedName name="IQ_DEPOSITORY_INSTITUTIONS_RECOVERIES_FDIC">"c6615"</definedName>
    <definedName name="IQ_DEPOSITS_FIN">"c321"</definedName>
    <definedName name="IQ_DEPOSITS_HELD_DOMESTIC_FDIC">"c6340"</definedName>
    <definedName name="IQ_DEPOSITS_HELD_FOREIGN_FDIC">"c6341"</definedName>
    <definedName name="IQ_DEPOSITS_INTEREST_SECURITIES">"c5509"</definedName>
    <definedName name="IQ_DEPOSITS_LESS_THAN_100K_AFTER_THREE_YEARS_FDIC">"c6464"</definedName>
    <definedName name="IQ_DEPOSITS_LESS_THAN_100K_THREE_MONTHS_FDIC">"c6461"</definedName>
    <definedName name="IQ_DEPOSITS_LESS_THAN_100K_THREE_YEARS_FDIC">"c6463"</definedName>
    <definedName name="IQ_DEPOSITS_LESS_THAN_100K_TWELVE_MONTHS_FDIC">"c6462"</definedName>
    <definedName name="IQ_DEPOSITS_MORE_THAN_100K_AFTER_THREE_YEARS_FDIC">"c6469"</definedName>
    <definedName name="IQ_DEPOSITS_MORE_THAN_100K_THREE_MONTHS_FDIC">"c6466"</definedName>
    <definedName name="IQ_DEPOSITS_MORE_THAN_100K_THREE_YEARS_FDIC">"c6468"</definedName>
    <definedName name="IQ_DEPOSITS_MORE_THAN_100K_TWELVE_MONTHS_FDIC">"c6467"</definedName>
    <definedName name="IQ_DEPRE_AMORT">"c1360"</definedName>
    <definedName name="IQ_DEPRE_AMORT_SUPPL">"c1593"</definedName>
    <definedName name="IQ_DEPRE_DEPLE">"c1361"</definedName>
    <definedName name="IQ_DEPRE_SUPP">"c1443"</definedName>
    <definedName name="IQ_DERIVATIVES_FDIC">"c6523"</definedName>
    <definedName name="IQ_DESCRIPTION_LONG">"c1520"</definedName>
    <definedName name="IQ_DEVELOP_LAND">"c323"</definedName>
    <definedName name="IQ_DIFF_LASTCLOSE_TARGET_PRICE">"c1854"</definedName>
    <definedName name="IQ_DIFF_LASTCLOSE_TARGET_PRICE_REUT">"c5436"</definedName>
    <definedName name="IQ_DILUT_ADJUST">"c1621"</definedName>
    <definedName name="IQ_DILUT_EPS_EXCL">"c324"</definedName>
    <definedName name="IQ_DILUT_EPS_INCL">"c325"</definedName>
    <definedName name="IQ_DILUT_EPS_NORM">"c1903"</definedName>
    <definedName name="IQ_DILUT_NI">"c2079"</definedName>
    <definedName name="IQ_DILUT_NORMAL_EPS">"c1594"</definedName>
    <definedName name="IQ_DILUT_OUTSTANDING_CURRENT_EST">"c4263"</definedName>
    <definedName name="IQ_DILUT_OUTSTANDING_CURRENT_HIGH_EST">"c4264"</definedName>
    <definedName name="IQ_DILUT_OUTSTANDING_CURRENT_LOW_EST">"c4265"</definedName>
    <definedName name="IQ_DILUT_OUTSTANDING_CURRENT_MEDIAN_EST">"c4266"</definedName>
    <definedName name="IQ_DILUT_OUTSTANDING_CURRENT_NUM_EST">"c4267"</definedName>
    <definedName name="IQ_DILUT_OUTSTANDING_CURRENT_STDDEV_EST">"c4268"</definedName>
    <definedName name="IQ_DILUT_WEIGHT">"c326"</definedName>
    <definedName name="IQ_DILUT_WEIGHT_EST">"c4269"</definedName>
    <definedName name="IQ_DILUT_WEIGHT_GUIDANCE">"c4270"</definedName>
    <definedName name="IQ_DILUT_WEIGHT_HIGH_EST">"c4271"</definedName>
    <definedName name="IQ_DILUT_WEIGHT_LOW_EST">"c4272"</definedName>
    <definedName name="IQ_DILUT_WEIGHT_MEDIAN_EST">"c4273"</definedName>
    <definedName name="IQ_DILUT_WEIGHT_NUM_EST">"c4274"</definedName>
    <definedName name="IQ_DILUT_WEIGHT_STDDEV_EST">"c4275"</definedName>
    <definedName name="IQ_DIRECT_AH_EARNED">"c2740"</definedName>
    <definedName name="IQ_DIRECT_EARNED">"c2730"</definedName>
    <definedName name="IQ_DIRECT_LIFE_EARNED">"c2735"</definedName>
    <definedName name="IQ_DIRECT_LIFE_IN_FORCE">"c2765"</definedName>
    <definedName name="IQ_DIRECT_PC_EARNED">"c2745"</definedName>
    <definedName name="IQ_DIRECT_WRITTEN">"c2724"</definedName>
    <definedName name="IQ_DISCONT_OPER">"c1367"</definedName>
    <definedName name="IQ_DISCOUNT_RATE_PENSION_DOMESTIC">"c327"</definedName>
    <definedName name="IQ_DISCOUNT_RATE_PENSION_FOREIGN">"c328"</definedName>
    <definedName name="IQ_DISTR_EXCESS_EARN">"c329"</definedName>
    <definedName name="IQ_DISTRIBUTABLE_CASH">"c3002"</definedName>
    <definedName name="IQ_DISTRIBUTABLE_CASH_ACT_OR_EST">"c4278"</definedName>
    <definedName name="IQ_DISTRIBUTABLE_CASH_EST">"c4277"</definedName>
    <definedName name="IQ_DISTRIBUTABLE_CASH_GUIDANCE">"c4279"</definedName>
    <definedName name="IQ_DISTRIBUTABLE_CASH_HIGH_EST">"c4280"</definedName>
    <definedName name="IQ_DISTRIBUTABLE_CASH_HIGH_GUIDANCE">"c4198"</definedName>
    <definedName name="IQ_DISTRIBUTABLE_CASH_LOW_EST">"c4281"</definedName>
    <definedName name="IQ_DISTRIBUTABLE_CASH_LOW_GUIDANCE">"c4238"</definedName>
    <definedName name="IQ_DISTRIBUTABLE_CASH_MEDIAN_EST">"c4282"</definedName>
    <definedName name="IQ_DISTRIBUTABLE_CASH_NUM_EST">"c4283"</definedName>
    <definedName name="IQ_DISTRIBUTABLE_CASH_PAYOUT">"c3005"</definedName>
    <definedName name="IQ_DISTRIBUTABLE_CASH_SHARE">"c3003"</definedName>
    <definedName name="IQ_DISTRIBUTABLE_CASH_SHARE_ACT_OR_EST">"c4286"</definedName>
    <definedName name="IQ_DISTRIBUTABLE_CASH_SHARE_EST">"c4285"</definedName>
    <definedName name="IQ_DISTRIBUTABLE_CASH_SHARE_GUIDANCE">"c4287"</definedName>
    <definedName name="IQ_DISTRIBUTABLE_CASH_SHARE_HIGH_EST">"c4288"</definedName>
    <definedName name="IQ_DISTRIBUTABLE_CASH_SHARE_HIGH_GUIDANCE">"c4199"</definedName>
    <definedName name="IQ_DISTRIBUTABLE_CASH_SHARE_LOW_EST">"c4289"</definedName>
    <definedName name="IQ_DISTRIBUTABLE_CASH_SHARE_LOW_GUIDANCE">"c4239"</definedName>
    <definedName name="IQ_DISTRIBUTABLE_CASH_SHARE_MEDIAN_EST">"c4290"</definedName>
    <definedName name="IQ_DISTRIBUTABLE_CASH_SHARE_NUM_EST">"c4291"</definedName>
    <definedName name="IQ_DISTRIBUTABLE_CASH_SHARE_STDDEV_EST">"c4292"</definedName>
    <definedName name="IQ_DISTRIBUTABLE_CASH_STDDEV_EST">"c4294"</definedName>
    <definedName name="IQ_DIV_AMOUNT">"c3041"</definedName>
    <definedName name="IQ_DIV_PAYMENT_DATE">"c2205"</definedName>
    <definedName name="IQ_DIV_RECORD_DATE">"c2204"</definedName>
    <definedName name="IQ_DIV_SHARE">"c330"</definedName>
    <definedName name="IQ_DIVEST_CF">"c331"</definedName>
    <definedName name="IQ_DIVID_SHARE">"c1366"</definedName>
    <definedName name="IQ_DIVIDEND_EST">"c4296"</definedName>
    <definedName name="IQ_DIVIDEND_HIGH_EST">"c4297"</definedName>
    <definedName name="IQ_DIVIDEND_LOW_EST">"c4298"</definedName>
    <definedName name="IQ_DIVIDEND_MEDIAN_EST">"c4299"</definedName>
    <definedName name="IQ_DIVIDEND_NUM_EST">"c4300"</definedName>
    <definedName name="IQ_DIVIDEND_STDDEV_EST">"c4301"</definedName>
    <definedName name="IQ_DIVIDEND_YIELD">"c332"</definedName>
    <definedName name="IQ_DIVIDENDS_DECLARED_COMMON_FDIC">"c6659"</definedName>
    <definedName name="IQ_DIVIDENDS_DECLARED_PREFERRED_FDIC">"c6658"</definedName>
    <definedName name="IQ_DIVIDENDS_FDIC">"c6660"</definedName>
    <definedName name="IQ_DNB_OTHER_EXP_INC_TAX_US">"c6787"</definedName>
    <definedName name="IQ_DNTM">700000</definedName>
    <definedName name="IQ_DO">"c333"</definedName>
    <definedName name="IQ_DO_ASSETS_CURRENT">"c334"</definedName>
    <definedName name="IQ_DO_ASSETS_LT">"c335"</definedName>
    <definedName name="IQ_DO_CF">"c336"</definedName>
    <definedName name="IQ_DPAC_ACC">"c2799"</definedName>
    <definedName name="IQ_DPAC_AMORT">"c2795"</definedName>
    <definedName name="IQ_DPAC_BEG">"c2791"</definedName>
    <definedName name="IQ_DPAC_COMMISSIONS">"c2792"</definedName>
    <definedName name="IQ_DPAC_END">"c2801"</definedName>
    <definedName name="IQ_DPAC_FX">"c2798"</definedName>
    <definedName name="IQ_DPAC_OTHER_ADJ">"c2800"</definedName>
    <definedName name="IQ_DPAC_OTHERS">"c2793"</definedName>
    <definedName name="IQ_DPAC_PERIOD">"c2794"</definedName>
    <definedName name="IQ_DPAC_REAL_GAIN">"c2797"</definedName>
    <definedName name="IQ_DPAC_UNREAL_GAIN">"c2796"</definedName>
    <definedName name="IQ_DPS_10YR_ANN_CAGR">"c6065"</definedName>
    <definedName name="IQ_DPS_10YR_ANN_GROWTH">"c337"</definedName>
    <definedName name="IQ_DPS_1YR_ANN_GROWTH">"c338"</definedName>
    <definedName name="IQ_DPS_2YR_ANN_CAGR">"c6066"</definedName>
    <definedName name="IQ_DPS_2YR_ANN_GROWTH">"c339"</definedName>
    <definedName name="IQ_DPS_3YR_ANN_CAGR">"c6067"</definedName>
    <definedName name="IQ_DPS_3YR_ANN_GROWTH">"c340"</definedName>
    <definedName name="IQ_DPS_5YR_ANN_CAGR">"c6068"</definedName>
    <definedName name="IQ_DPS_5YR_ANN_GROWTH">"c341"</definedName>
    <definedName name="IQ_DPS_7YR_ANN_CAGR">"c6069"</definedName>
    <definedName name="IQ_DPS_7YR_ANN_GROWTH">"c342"</definedName>
    <definedName name="IQ_DPS_ACT_OR_EST">"c2218"</definedName>
    <definedName name="IQ_DPS_ACT_OR_EST_REUT">"c5464"</definedName>
    <definedName name="IQ_DPS_EST">"c1674"</definedName>
    <definedName name="IQ_DPS_EST_BOTTOM_UP">"c5493"</definedName>
    <definedName name="IQ_DPS_EST_BOTTOM_UP_REUT">"c5501"</definedName>
    <definedName name="IQ_DPS_EST_REUT">"c3851"</definedName>
    <definedName name="IQ_DPS_GUIDANCE">"c4302"</definedName>
    <definedName name="IQ_DPS_HIGH_EST">"c1676"</definedName>
    <definedName name="IQ_DPS_HIGH_EST_REUT">"c3853"</definedName>
    <definedName name="IQ_DPS_HIGH_GUIDANCE">"c4168"</definedName>
    <definedName name="IQ_DPS_LOW_EST">"c1677"</definedName>
    <definedName name="IQ_DPS_LOW_EST_REUT">"c3854"</definedName>
    <definedName name="IQ_DPS_LOW_GUIDANCE">"c4208"</definedName>
    <definedName name="IQ_DPS_MEDIAN_EST">"c1675"</definedName>
    <definedName name="IQ_DPS_MEDIAN_EST_REUT">"c3852"</definedName>
    <definedName name="IQ_DPS_NUM_EST">"c1678"</definedName>
    <definedName name="IQ_DPS_NUM_EST_REUT">"c3855"</definedName>
    <definedName name="IQ_DPS_STDDEV_EST">"c1679"</definedName>
    <definedName name="IQ_DPS_STDDEV_EST_REUT">"c3856"</definedName>
    <definedName name="IQ_DURATION">"c2181"</definedName>
    <definedName name="IQ_EARNING_ASSET_YIELD">"c343"</definedName>
    <definedName name="IQ_EARNING_ASSETS_FDIC">"c6360"</definedName>
    <definedName name="IQ_EARNING_ASSETS_YIELD_FDIC">"c6724"</definedName>
    <definedName name="IQ_EARNING_CO">"c344"</definedName>
    <definedName name="IQ_EARNING_CO_10YR_ANN_CAGR">"c6070"</definedName>
    <definedName name="IQ_EARNING_CO_10YR_ANN_GROWTH">"c345"</definedName>
    <definedName name="IQ_EARNING_CO_1YR_ANN_GROWTH">"c346"</definedName>
    <definedName name="IQ_EARNING_CO_2YR_ANN_CAGR">"c6071"</definedName>
    <definedName name="IQ_EARNING_CO_2YR_ANN_GROWTH">"c347"</definedName>
    <definedName name="IQ_EARNING_CO_3YR_ANN_CAGR">"c6072"</definedName>
    <definedName name="IQ_EARNING_CO_3YR_ANN_GROWTH">"c348"</definedName>
    <definedName name="IQ_EARNING_CO_5YR_ANN_CAGR">"c6073"</definedName>
    <definedName name="IQ_EARNING_CO_5YR_ANN_GROWTH">"c349"</definedName>
    <definedName name="IQ_EARNING_CO_7YR_ANN_CAGR">"c6074"</definedName>
    <definedName name="IQ_EARNING_CO_7YR_ANN_GROWTH">"c350"</definedName>
    <definedName name="IQ_EARNING_CO_MARGIN">"c351"</definedName>
    <definedName name="IQ_EARNINGS_ANNOUNCE_DATE">"c1649"</definedName>
    <definedName name="IQ_EARNINGS_ANNOUNCE_DATE_REUT">"c5314"</definedName>
    <definedName name="IQ_EARNINGS_COVERAGE_NET_CHARGE_OFFS_FDIC">"c6735"</definedName>
    <definedName name="IQ_EBIT">"c352"</definedName>
    <definedName name="IQ_EBIT_10YR_ANN_CAGR">"c6075"</definedName>
    <definedName name="IQ_EBIT_10YR_ANN_GROWTH">"c353"</definedName>
    <definedName name="IQ_EBIT_1YR_ANN_GROWTH">"c354"</definedName>
    <definedName name="IQ_EBIT_2YR_ANN_CAGR">"c6076"</definedName>
    <definedName name="IQ_EBIT_2YR_ANN_GROWTH">"c355"</definedName>
    <definedName name="IQ_EBIT_3YR_ANN_CAGR">"c6077"</definedName>
    <definedName name="IQ_EBIT_3YR_ANN_GROWTH">"c356"</definedName>
    <definedName name="IQ_EBIT_5YR_ANN_CAGR">"c6078"</definedName>
    <definedName name="IQ_EBIT_5YR_ANN_GROWTH">"c357"</definedName>
    <definedName name="IQ_EBIT_7YR_ANN_CAGR">"c6079"</definedName>
    <definedName name="IQ_EBIT_7YR_ANN_GROWTH">"c358"</definedName>
    <definedName name="IQ_EBIT_ACT_OR_EST">"c2219"</definedName>
    <definedName name="IQ_EBIT_ACT_OR_EST_REUT">"c5465"</definedName>
    <definedName name="IQ_EBIT_EQ_INC">"c3498"</definedName>
    <definedName name="IQ_EBIT_EQ_INC_EXCL_SBC">"c3502"</definedName>
    <definedName name="IQ_EBIT_EST">"c1681"</definedName>
    <definedName name="IQ_EBIT_EST_REUT">"c5333"</definedName>
    <definedName name="IQ_EBIT_EXCL_SBC">"c3082"</definedName>
    <definedName name="IQ_EBIT_GUIDANCE">"c4303"</definedName>
    <definedName name="IQ_EBIT_GW_ACT_OR_EST">"c4306"</definedName>
    <definedName name="IQ_EBIT_GW_EST">"c4305"</definedName>
    <definedName name="IQ_EBIT_GW_GUIDANCE">"c4307"</definedName>
    <definedName name="IQ_EBIT_GW_HIGH_EST">"c4308"</definedName>
    <definedName name="IQ_EBIT_GW_HIGH_GUIDANCE">"c4171"</definedName>
    <definedName name="IQ_EBIT_GW_LOW_EST">"c4309"</definedName>
    <definedName name="IQ_EBIT_GW_LOW_GUIDANCE">"c4211"</definedName>
    <definedName name="IQ_EBIT_GW_MEDIAN_EST">"c4310"</definedName>
    <definedName name="IQ_EBIT_GW_NUM_EST">"c4311"</definedName>
    <definedName name="IQ_EBIT_GW_STDDEV_EST">"c4312"</definedName>
    <definedName name="IQ_EBIT_HIGH_EST">"c1683"</definedName>
    <definedName name="IQ_EBIT_HIGH_EST_REUT">"c5335"</definedName>
    <definedName name="IQ_EBIT_HIGH_GUIDANCE">"c4172"</definedName>
    <definedName name="IQ_EBIT_INT">"c360"</definedName>
    <definedName name="IQ_EBIT_LOW_EST">"c1684"</definedName>
    <definedName name="IQ_EBIT_LOW_EST_REUT">"c5336"</definedName>
    <definedName name="IQ_EBIT_LOW_GUIDANCE">"c4212"</definedName>
    <definedName name="IQ_EBIT_MARGIN">"c359"</definedName>
    <definedName name="IQ_EBIT_MEDIAN_EST">"c1682"</definedName>
    <definedName name="IQ_EBIT_MEDIAN_EST_REUT">"c5334"</definedName>
    <definedName name="IQ_EBIT_NUM_EST">"c1685"</definedName>
    <definedName name="IQ_EBIT_NUM_EST_REUT">"c5337"</definedName>
    <definedName name="IQ_EBIT_OVER_IE">"c1369"</definedName>
    <definedName name="IQ_EBIT_SBC_ACT_OR_EST">"c4316"</definedName>
    <definedName name="IQ_EBIT_SBC_EST">"c4315"</definedName>
    <definedName name="IQ_EBIT_SBC_GUIDANCE">"c4317"</definedName>
    <definedName name="IQ_EBIT_SBC_GW_ACT_OR_EST">"c4320"</definedName>
    <definedName name="IQ_EBIT_SBC_GW_EST">"c4319"</definedName>
    <definedName name="IQ_EBIT_SBC_GW_GUIDANCE">"c4321"</definedName>
    <definedName name="IQ_EBIT_SBC_GW_HIGH_EST">"c4322"</definedName>
    <definedName name="IQ_EBIT_SBC_GW_HIGH_GUIDANCE">"c4193"</definedName>
    <definedName name="IQ_EBIT_SBC_GW_LOW_EST">"c4323"</definedName>
    <definedName name="IQ_EBIT_SBC_GW_LOW_GUIDANCE">"c4233"</definedName>
    <definedName name="IQ_EBIT_SBC_GW_MEDIAN_EST">"c4324"</definedName>
    <definedName name="IQ_EBIT_SBC_GW_NUM_EST">"c4325"</definedName>
    <definedName name="IQ_EBIT_SBC_GW_STDDEV_EST">"c4326"</definedName>
    <definedName name="IQ_EBIT_SBC_HIGH_EST">"c4328"</definedName>
    <definedName name="IQ_EBIT_SBC_HIGH_GUIDANCE">"c4192"</definedName>
    <definedName name="IQ_EBIT_SBC_LOW_EST">"c4329"</definedName>
    <definedName name="IQ_EBIT_SBC_LOW_GUIDANCE">"c4232"</definedName>
    <definedName name="IQ_EBIT_SBC_MEDIAN_EST">"c4330"</definedName>
    <definedName name="IQ_EBIT_SBC_NUM_EST">"c4331"</definedName>
    <definedName name="IQ_EBIT_SBC_STDDEV_EST">"c4332"</definedName>
    <definedName name="IQ_EBIT_STDDEV_EST">"c1686"</definedName>
    <definedName name="IQ_EBIT_STDDEV_EST_REUT">"c5338"</definedName>
    <definedName name="IQ_EBITA">"c1910"</definedName>
    <definedName name="IQ_EBITA_10YR_ANN_CAGR">"c6184"</definedName>
    <definedName name="IQ_EBITA_10YR_ANN_GROWTH">"c1954"</definedName>
    <definedName name="IQ_EBITA_1YR_ANN_GROWTH">"c1949"</definedName>
    <definedName name="IQ_EBITA_2YR_ANN_CAGR">"c6180"</definedName>
    <definedName name="IQ_EBITA_2YR_ANN_GROWTH">"c1950"</definedName>
    <definedName name="IQ_EBITA_3YR_ANN_CAGR">"c6181"</definedName>
    <definedName name="IQ_EBITA_3YR_ANN_GROWTH">"c1951"</definedName>
    <definedName name="IQ_EBITA_5YR_ANN_CAGR">"c6182"</definedName>
    <definedName name="IQ_EBITA_5YR_ANN_GROWTH">"c1952"</definedName>
    <definedName name="IQ_EBITA_7YR_ANN_CAGR">"c6183"</definedName>
    <definedName name="IQ_EBITA_7YR_ANN_GROWTH">"c1953"</definedName>
    <definedName name="IQ_EBITA_EQ_INC">"c3497"</definedName>
    <definedName name="IQ_EBITA_EQ_INC_EXCL_SBC">"c3501"</definedName>
    <definedName name="IQ_EBITA_EXCL_SBC">"c3080"</definedName>
    <definedName name="IQ_EBITA_MARGIN">"c1963"</definedName>
    <definedName name="IQ_EBITDA">"c361"</definedName>
    <definedName name="IQ_EBITDA_10YR_ANN_CAGR">"c6080"</definedName>
    <definedName name="IQ_EBITDA_10YR_ANN_GROWTH">"c362"</definedName>
    <definedName name="IQ_EBITDA_1YR_ANN_GROWTH">"c363"</definedName>
    <definedName name="IQ_EBITDA_2YR_ANN_CAGR">"c6081"</definedName>
    <definedName name="IQ_EBITDA_2YR_ANN_GROWTH">"c364"</definedName>
    <definedName name="IQ_EBITDA_3YR_ANN_CAGR">"c6082"</definedName>
    <definedName name="IQ_EBITDA_3YR_ANN_GROWTH">"c365"</definedName>
    <definedName name="IQ_EBITDA_5YR_ANN_CAGR">"c6083"</definedName>
    <definedName name="IQ_EBITDA_5YR_ANN_GROWTH">"c366"</definedName>
    <definedName name="IQ_EBITDA_7YR_ANN_CAGR">"c6084"</definedName>
    <definedName name="IQ_EBITDA_7YR_ANN_GROWTH">"c367"</definedName>
    <definedName name="IQ_EBITDA_ACT_OR_EST">"c2215"</definedName>
    <definedName name="IQ_EBITDA_ACT_OR_EST_REUT">"c5462"</definedName>
    <definedName name="IQ_EBITDA_CAPEX_INT">"c368"</definedName>
    <definedName name="IQ_EBITDA_CAPEX_OVER_TOTAL_IE">"c1370"</definedName>
    <definedName name="IQ_EBITDA_EQ_INC">"c3496"</definedName>
    <definedName name="IQ_EBITDA_EQ_INC_EXCL_SBC">"c3500"</definedName>
    <definedName name="IQ_EBITDA_EST">"c369"</definedName>
    <definedName name="IQ_EBITDA_EST_REUT">"c3640"</definedName>
    <definedName name="IQ_EBITDA_EXCL_SBC">"c3081"</definedName>
    <definedName name="IQ_EBITDA_GUIDANCE">"c4334"</definedName>
    <definedName name="IQ_EBITDA_HIGH_EST">"c370"</definedName>
    <definedName name="IQ_EBITDA_HIGH_EST_REUT">"c3642"</definedName>
    <definedName name="IQ_EBITDA_HIGH_GUIDANCE">"c4170"</definedName>
    <definedName name="IQ_EBITDA_INT">"c373"</definedName>
    <definedName name="IQ_EBITDA_LOW_EST">"c371"</definedName>
    <definedName name="IQ_EBITDA_LOW_EST_REUT">"c3643"</definedName>
    <definedName name="IQ_EBITDA_LOW_GUIDANCE">"c4210"</definedName>
    <definedName name="IQ_EBITDA_MARGIN">"c372"</definedName>
    <definedName name="IQ_EBITDA_MEDIAN_EST">"c1663"</definedName>
    <definedName name="IQ_EBITDA_MEDIAN_EST_REUT">"c3641"</definedName>
    <definedName name="IQ_EBITDA_NUM_EST">"c374"</definedName>
    <definedName name="IQ_EBITDA_NUM_EST_REUT">"c3644"</definedName>
    <definedName name="IQ_EBITDA_OVER_TOTAL_IE">"c1371"</definedName>
    <definedName name="IQ_EBITDA_SBC_ACT_OR_EST">"c4337"</definedName>
    <definedName name="IQ_EBITDA_SBC_EST">"c4336"</definedName>
    <definedName name="IQ_EBITDA_SBC_GUIDANCE">"c4338"</definedName>
    <definedName name="IQ_EBITDA_SBC_HIGH_EST">"c4339"</definedName>
    <definedName name="IQ_EBITDA_SBC_HIGH_GUIDANCE">"c4194"</definedName>
    <definedName name="IQ_EBITDA_SBC_LOW_EST">"c4340"</definedName>
    <definedName name="IQ_EBITDA_SBC_LOW_GUIDANCE">"c4234"</definedName>
    <definedName name="IQ_EBITDA_SBC_MEDIAN_EST">"c4341"</definedName>
    <definedName name="IQ_EBITDA_SBC_NUM_EST">"c4342"</definedName>
    <definedName name="IQ_EBITDA_SBC_STDDEV_EST">"c4343"</definedName>
    <definedName name="IQ_EBITDA_STDDEV_EST">"c375"</definedName>
    <definedName name="IQ_EBITDA_STDDEV_EST_REUT">"c3645"</definedName>
    <definedName name="IQ_EBITDAR">"c2989"</definedName>
    <definedName name="IQ_EBITDAR_EQ_INC">"c3499"</definedName>
    <definedName name="IQ_EBITDAR_EQ_INC_EXCL_SBC">"c3503"</definedName>
    <definedName name="IQ_EBITDAR_EXCL_SBC">"c3083"</definedName>
    <definedName name="IQ_EBT">"c376"</definedName>
    <definedName name="IQ_EBT_BNK">"c377"</definedName>
    <definedName name="IQ_EBT_BR">"c378"</definedName>
    <definedName name="IQ_EBT_EXCL">"c379"</definedName>
    <definedName name="IQ_EBT_EXCL_BNK">"c380"</definedName>
    <definedName name="IQ_EBT_EXCL_BR">"c381"</definedName>
    <definedName name="IQ_EBT_EXCL_FIN">"c382"</definedName>
    <definedName name="IQ_EBT_EXCL_INS">"c383"</definedName>
    <definedName name="IQ_EBT_EXCL_MARGIN">"c1462"</definedName>
    <definedName name="IQ_EBT_EXCL_RE">"c6214"</definedName>
    <definedName name="IQ_EBT_EXCL_REIT">"c384"</definedName>
    <definedName name="IQ_EBT_EXCL_UTI">"c385"</definedName>
    <definedName name="IQ_EBT_FIN">"c386"</definedName>
    <definedName name="IQ_EBT_GAAP_GUIDANCE">"c4345"</definedName>
    <definedName name="IQ_EBT_GAAP_HIGH_GUIDANCE">"c4174"</definedName>
    <definedName name="IQ_EBT_GAAP_LOW_GUIDANCE">"c4214"</definedName>
    <definedName name="IQ_EBT_GUIDANCE">"c4346"</definedName>
    <definedName name="IQ_EBT_GW_GUIDANCE">"c4347"</definedName>
    <definedName name="IQ_EBT_GW_HIGH_GUIDANCE">"c4175"</definedName>
    <definedName name="IQ_EBT_GW_LOW_GUIDANCE">"c4215"</definedName>
    <definedName name="IQ_EBT_HIGH_GUIDANCE">"c4173"</definedName>
    <definedName name="IQ_EBT_INCL_MARGIN">"c387"</definedName>
    <definedName name="IQ_EBT_INS">"c388"</definedName>
    <definedName name="IQ_EBT_LOW_GUIDANCE">"c4213"</definedName>
    <definedName name="IQ_EBT_RE">"c6215"</definedName>
    <definedName name="IQ_EBT_REIT">"c389"</definedName>
    <definedName name="IQ_EBT_SBC_ACT_OR_EST">"c4350"</definedName>
    <definedName name="IQ_EBT_SBC_EST">"c4349"</definedName>
    <definedName name="IQ_EBT_SBC_GUIDANCE">"c4351"</definedName>
    <definedName name="IQ_EBT_SBC_GW_ACT_OR_EST">"c4354"</definedName>
    <definedName name="IQ_EBT_SBC_GW_EST">"c4353"</definedName>
    <definedName name="IQ_EBT_SBC_GW_GUIDANCE">"c4355"</definedName>
    <definedName name="IQ_EBT_SBC_GW_HIGH_EST">"c4356"</definedName>
    <definedName name="IQ_EBT_SBC_GW_HIGH_GUIDANCE">"c4191"</definedName>
    <definedName name="IQ_EBT_SBC_GW_LOW_EST">"c4357"</definedName>
    <definedName name="IQ_EBT_SBC_GW_LOW_GUIDANCE">"c4231"</definedName>
    <definedName name="IQ_EBT_SBC_GW_MEDIAN_EST">"c4358"</definedName>
    <definedName name="IQ_EBT_SBC_GW_NUM_EST">"c4359"</definedName>
    <definedName name="IQ_EBT_SBC_GW_STDDEV_EST">"c4360"</definedName>
    <definedName name="IQ_EBT_SBC_HIGH_EST">"c4362"</definedName>
    <definedName name="IQ_EBT_SBC_HIGH_GUIDANCE">"c4190"</definedName>
    <definedName name="IQ_EBT_SBC_LOW_EST">"c4363"</definedName>
    <definedName name="IQ_EBT_SBC_LOW_GUIDANCE">"c4230"</definedName>
    <definedName name="IQ_EBT_SBC_MEDIAN_EST">"c4364"</definedName>
    <definedName name="IQ_EBT_SBC_NUM_EST">"c4365"</definedName>
    <definedName name="IQ_EBT_SBC_STDDEV_EST">"c4366"</definedName>
    <definedName name="IQ_EBT_UTI">"c390"</definedName>
    <definedName name="IQ_ECO_METRIC_6825_UNUSED_UNUSED_UNUSED">"c6825"</definedName>
    <definedName name="IQ_ECO_METRIC_6839_UNUSED_UNUSED_UNUSED">"c6839"</definedName>
    <definedName name="IQ_ECO_METRIC_6896_UNUSED_UNUSED_UNUSED">"c6896"</definedName>
    <definedName name="IQ_ECO_METRIC_6897_UNUSED_UNUSED_UNUSED">"c6897"</definedName>
    <definedName name="IQ_ECO_METRIC_6988_UNUSED_UNUSED_UNUSED">"c6988"</definedName>
    <definedName name="IQ_ECO_METRIC_7045_UNUSED_UNUSED_UNUSED">"c7045"</definedName>
    <definedName name="IQ_ECO_METRIC_7059_UNUSED_UNUSED_UNUSED">"c7059"</definedName>
    <definedName name="IQ_ECO_METRIC_7116_UNUSED_UNUSED_UNUSED">"c7116"</definedName>
    <definedName name="IQ_ECO_METRIC_7117_UNUSED_UNUSED_UNUSED">"c7117"</definedName>
    <definedName name="IQ_ECO_METRIC_7208_UNUSED_UNUSED_UNUSED">"c7208"</definedName>
    <definedName name="IQ_ECO_METRIC_7265_UNUSED_UNUSED_UNUSED">"c7265"</definedName>
    <definedName name="IQ_ECO_METRIC_7279_UNUSED_UNUSED_UNUSED">"c7279"</definedName>
    <definedName name="IQ_ECO_METRIC_7336_UNUSED_UNUSED_UNUSED">"c7336"</definedName>
    <definedName name="IQ_ECO_METRIC_7337_UNUSED_UNUSED_UNUSED">"c7337"</definedName>
    <definedName name="IQ_ECO_METRIC_7428_UNUSED_UNUSED_UNUSED">"c7428"</definedName>
    <definedName name="IQ_ECO_METRIC_7556_UNUSED_UNUSED_UNUSED">"c7556"</definedName>
    <definedName name="IQ_ECO_METRIC_7557_UNUSED_UNUSED_UNUSED">"c7557"</definedName>
    <definedName name="IQ_ECO_METRIC_7648_UNUSED_UNUSED_UNUSED">"c7648"</definedName>
    <definedName name="IQ_ECO_METRIC_7705_UNUSED_UNUSED_UNUSED">"c7705"</definedName>
    <definedName name="IQ_ECO_METRIC_7719_UNUSED_UNUSED_UNUSED">"c7719"</definedName>
    <definedName name="IQ_ECO_METRIC_7776_UNUSED_UNUSED_UNUSED">"c7776"</definedName>
    <definedName name="IQ_ECO_METRIC_7777_UNUSED_UNUSED_UNUSED">"c7777"</definedName>
    <definedName name="IQ_ECO_METRIC_7868_UNUSED_UNUSED_UNUSED">"c7868"</definedName>
    <definedName name="IQ_ECO_METRIC_7925_UNUSED_UNUSED_UNUSED">"c7925"</definedName>
    <definedName name="IQ_ECO_METRIC_7939_UNUSED_UNUSED_UNUSED">"c7939"</definedName>
    <definedName name="IQ_ECO_METRIC_7996_UNUSED_UNUSED_UNUSED">"c7996"</definedName>
    <definedName name="IQ_ECO_METRIC_7997_UNUSED_UNUSED_UNUSED">"c7997"</definedName>
    <definedName name="IQ_ECO_METRIC_8088_UNUSED_UNUSED_UNUSED">"c8088"</definedName>
    <definedName name="IQ_ECO_METRIC_8145_UNUSED_UNUSED_UNUSED">"c8145"</definedName>
    <definedName name="IQ_ECO_METRIC_8159_UNUSED_UNUSED_UNUSED">"c8159"</definedName>
    <definedName name="IQ_ECO_METRIC_8216_UNUSED_UNUSED_UNUSED">"c8216"</definedName>
    <definedName name="IQ_ECO_METRIC_8217_UNUSED_UNUSED_UNUSED">"c8217"</definedName>
    <definedName name="IQ_ECO_METRIC_8308_UNUSED_UNUSED_UNUSED">"c8308"</definedName>
    <definedName name="IQ_ECO_METRIC_8436_UNUSED_UNUSED_UNUSED">"c8436"</definedName>
    <definedName name="IQ_ECO_METRIC_8437_UNUSED_UNUSED_UNUSED">"c8437"</definedName>
    <definedName name="IQ_ECO_METRIC_8528_UNUSED_UNUSED_UNUSED">"c8528"</definedName>
    <definedName name="IQ_ECS_AUTHORIZED_SHARES">"c5583"</definedName>
    <definedName name="IQ_ECS_AUTHORIZED_SHARES_ABS">"c5597"</definedName>
    <definedName name="IQ_ECS_CONVERT_FACTOR">"c5581"</definedName>
    <definedName name="IQ_ECS_CONVERT_FACTOR_ABS">"c5595"</definedName>
    <definedName name="IQ_ECS_CONVERT_INTO">"c5580"</definedName>
    <definedName name="IQ_ECS_CONVERT_INTO_ABS">"c5594"</definedName>
    <definedName name="IQ_ECS_CONVERT_TYPE">"c5579"</definedName>
    <definedName name="IQ_ECS_CONVERT_TYPE_ABS">"c5593"</definedName>
    <definedName name="IQ_ECS_INACTIVE_DATE">"c5576"</definedName>
    <definedName name="IQ_ECS_INACTIVE_DATE_ABS">"c5590"</definedName>
    <definedName name="IQ_ECS_NAME">"c5571"</definedName>
    <definedName name="IQ_ECS_NAME_ABS">"c5585"</definedName>
    <definedName name="IQ_ECS_NUM_SHAREHOLDERS">"c5584"</definedName>
    <definedName name="IQ_ECS_NUM_SHAREHOLDERS_ABS">"c5598"</definedName>
    <definedName name="IQ_ECS_PAR_VALUE">"c5577"</definedName>
    <definedName name="IQ_ECS_PAR_VALUE_ABS">"c5591"</definedName>
    <definedName name="IQ_ECS_PAR_VALUE_CURRENCY">"c5578"</definedName>
    <definedName name="IQ_ECS_PAR_VALUE_CURRENCY_ABS">"c5592"</definedName>
    <definedName name="IQ_ECS_SHARES_OUT_BS_DATE">"c5572"</definedName>
    <definedName name="IQ_ECS_SHARES_OUT_BS_DATE_ABS">"c5586"</definedName>
    <definedName name="IQ_ECS_SHARES_OUT_FILING_DATE">"c5573"</definedName>
    <definedName name="IQ_ECS_SHARES_OUT_FILING_DATE_ABS">"c5587"</definedName>
    <definedName name="IQ_ECS_START_DATE">"c5575"</definedName>
    <definedName name="IQ_ECS_START_DATE_ABS">"c5589"</definedName>
    <definedName name="IQ_ECS_TYPE">"c5574"</definedName>
    <definedName name="IQ_ECS_TYPE_ABS">"c5588"</definedName>
    <definedName name="IQ_ECS_VOTING">"c5582"</definedName>
    <definedName name="IQ_ECS_VOTING_ABS">"c5596"</definedName>
    <definedName name="IQ_EFFECT_SPECIAL_CHARGE">"c1595"</definedName>
    <definedName name="IQ_EFFECT_TAX_RATE">"c1899"</definedName>
    <definedName name="IQ_EFFICIENCY_RATIO">"c391"</definedName>
    <definedName name="IQ_EFFICIENCY_RATIO_FDIC">"c6736"</definedName>
    <definedName name="IQ_EMPLOYEES">"c392"</definedName>
    <definedName name="IQ_ENTERPRISE_VALUE">"c1348"</definedName>
    <definedName name="IQ_EPS">"IQ_EPS"</definedName>
    <definedName name="IQ_EPS_10YR_ANN_CAGR">"c6085"</definedName>
    <definedName name="IQ_EPS_10YR_ANN_GROWTH">"c393"</definedName>
    <definedName name="IQ_EPS_1YR_ANN_GROWTH">"c394"</definedName>
    <definedName name="IQ_EPS_2YR_ANN_CAGR">"c6086"</definedName>
    <definedName name="IQ_EPS_2YR_ANN_GROWTH">"c395"</definedName>
    <definedName name="IQ_EPS_3YR_ANN_CAGR">"c6087"</definedName>
    <definedName name="IQ_EPS_3YR_ANN_GROWTH">"c396"</definedName>
    <definedName name="IQ_EPS_5YR_ANN_CAGR">"c6088"</definedName>
    <definedName name="IQ_EPS_5YR_ANN_GROWTH">"c397"</definedName>
    <definedName name="IQ_EPS_7YR_ANN_CAGR">"c6089"</definedName>
    <definedName name="IQ_EPS_7YR_ANN_GROWTH">"c398"</definedName>
    <definedName name="IQ_EPS_ACT_OR_EST">"c2213"</definedName>
    <definedName name="IQ_EPS_ACT_OR_EST_REUT">"c5460"</definedName>
    <definedName name="IQ_EPS_EST">"c399"</definedName>
    <definedName name="IQ_EPS_EST_BOTTOM_UP">"c5489"</definedName>
    <definedName name="IQ_EPS_EST_BOTTOM_UP_REUT">"c5497"</definedName>
    <definedName name="IQ_EPS_EST_REUT">"c5453"</definedName>
    <definedName name="IQ_EPS_EXCL_GUIDANCE">"c4368"</definedName>
    <definedName name="IQ_EPS_EXCL_HIGH_GUIDANCE">"c4369"</definedName>
    <definedName name="IQ_EPS_EXCL_LOW_GUIDANCE">"c4204"</definedName>
    <definedName name="IQ_EPS_GAAP_GUIDANCE">"c4370"</definedName>
    <definedName name="IQ_EPS_GAAP_HIGH_GUIDANCE">"c4371"</definedName>
    <definedName name="IQ_EPS_GAAP_LOW_GUIDANCE">"c4205"</definedName>
    <definedName name="IQ_EPS_GW_ACT_OR_EST">"c2223"</definedName>
    <definedName name="IQ_EPS_GW_ACT_OR_EST_REUT">"c5469"</definedName>
    <definedName name="IQ_EPS_GW_EST">"c1737"</definedName>
    <definedName name="IQ_EPS_GW_EST_BOTTOM_UP">"c5491"</definedName>
    <definedName name="IQ_EPS_GW_EST_BOTTOM_UP_REUT">"c5499"</definedName>
    <definedName name="IQ_EPS_GW_EST_REUT">"c5389"</definedName>
    <definedName name="IQ_EPS_GW_GUIDANCE">"c4372"</definedName>
    <definedName name="IQ_EPS_GW_HIGH_EST">"c1739"</definedName>
    <definedName name="IQ_EPS_GW_HIGH_EST_REUT">"c5391"</definedName>
    <definedName name="IQ_EPS_GW_HIGH_GUIDANCE">"c4373"</definedName>
    <definedName name="IQ_EPS_GW_LOW_EST">"c1740"</definedName>
    <definedName name="IQ_EPS_GW_LOW_EST_REUT">"c5392"</definedName>
    <definedName name="IQ_EPS_GW_LOW_GUIDANCE">"c4206"</definedName>
    <definedName name="IQ_EPS_GW_MEDIAN_EST">"c1738"</definedName>
    <definedName name="IQ_EPS_GW_MEDIAN_EST_REUT">"c5390"</definedName>
    <definedName name="IQ_EPS_GW_NUM_EST">"c1741"</definedName>
    <definedName name="IQ_EPS_GW_NUM_EST_REUT">"c5393"</definedName>
    <definedName name="IQ_EPS_GW_STDDEV_EST">"c1742"</definedName>
    <definedName name="IQ_EPS_GW_STDDEV_EST_REUT">"c5394"</definedName>
    <definedName name="IQ_EPS_HIGH_EST">"c400"</definedName>
    <definedName name="IQ_EPS_HIGH_EST_REUT">"c5454"</definedName>
    <definedName name="IQ_EPS_LOW_EST">"c401"</definedName>
    <definedName name="IQ_EPS_LOW_EST_REUT">"c5455"</definedName>
    <definedName name="IQ_EPS_MEDIAN_EST">"c1661"</definedName>
    <definedName name="IQ_EPS_MEDIAN_EST_REUT">"c5456"</definedName>
    <definedName name="IQ_EPS_NORM">"c1902"</definedName>
    <definedName name="IQ_EPS_NORM_EST">"c2226"</definedName>
    <definedName name="IQ_EPS_NORM_EST_BOTTOM_UP">"c5490"</definedName>
    <definedName name="IQ_EPS_NORM_EST_BOTTOM_UP_REUT">"c5498"</definedName>
    <definedName name="IQ_EPS_NORM_EST_REUT">"c5326"</definedName>
    <definedName name="IQ_EPS_NORM_HIGH_EST">"c2228"</definedName>
    <definedName name="IQ_EPS_NORM_HIGH_EST_REUT">"c5328"</definedName>
    <definedName name="IQ_EPS_NORM_LOW_EST">"c2229"</definedName>
    <definedName name="IQ_EPS_NORM_LOW_EST_REUT">"c5329"</definedName>
    <definedName name="IQ_EPS_NORM_MEDIAN_EST">"c2227"</definedName>
    <definedName name="IQ_EPS_NORM_MEDIAN_EST_REUT">"c5327"</definedName>
    <definedName name="IQ_EPS_NORM_NUM_EST">"c2230"</definedName>
    <definedName name="IQ_EPS_NORM_NUM_EST_REUT">"c5330"</definedName>
    <definedName name="IQ_EPS_NORM_STDDEV_EST">"c2231"</definedName>
    <definedName name="IQ_EPS_NORM_STDDEV_EST_REUT">"c5331"</definedName>
    <definedName name="IQ_EPS_NUM_EST">"c402"</definedName>
    <definedName name="IQ_EPS_NUM_EST_REUT">"c5451"</definedName>
    <definedName name="IQ_EPS_REPORT_ACT_OR_EST">"c2224"</definedName>
    <definedName name="IQ_EPS_REPORT_ACT_OR_EST_REUT">"c5470"</definedName>
    <definedName name="IQ_EPS_REPORTED_EST">"c1744"</definedName>
    <definedName name="IQ_EPS_REPORTED_EST_BOTTOM_UP">"c5492"</definedName>
    <definedName name="IQ_EPS_REPORTED_EST_BOTTOM_UP_REUT">"c5500"</definedName>
    <definedName name="IQ_EPS_REPORTED_EST_REUT">"c5396"</definedName>
    <definedName name="IQ_EPS_REPORTED_HIGH_EST">"c1746"</definedName>
    <definedName name="IQ_EPS_REPORTED_HIGH_EST_REUT">"c5398"</definedName>
    <definedName name="IQ_EPS_REPORTED_LOW_EST">"c1747"</definedName>
    <definedName name="IQ_EPS_REPORTED_LOW_EST_REUT">"c5399"</definedName>
    <definedName name="IQ_EPS_REPORTED_MEDIAN_EST">"c1745"</definedName>
    <definedName name="IQ_EPS_REPORTED_MEDIAN_EST_REUT">"c5397"</definedName>
    <definedName name="IQ_EPS_REPORTED_NUM_EST">"c1748"</definedName>
    <definedName name="IQ_EPS_REPORTED_NUM_EST_REUT">"c5400"</definedName>
    <definedName name="IQ_EPS_REPORTED_STDDEV_EST">"c1749"</definedName>
    <definedName name="IQ_EPS_REPORTED_STDDEV_EST_REUT">"c5401"</definedName>
    <definedName name="IQ_EPS_SBC_ACT_OR_EST">"c4376"</definedName>
    <definedName name="IQ_EPS_SBC_EST">"c4375"</definedName>
    <definedName name="IQ_EPS_SBC_GUIDANCE">"c4377"</definedName>
    <definedName name="IQ_EPS_SBC_GW_ACT_OR_EST">"c4380"</definedName>
    <definedName name="IQ_EPS_SBC_GW_EST">"c4379"</definedName>
    <definedName name="IQ_EPS_SBC_GW_GUIDANCE">"c4381"</definedName>
    <definedName name="IQ_EPS_SBC_GW_HIGH_EST">"c4382"</definedName>
    <definedName name="IQ_EPS_SBC_GW_HIGH_GUIDANCE">"c4189"</definedName>
    <definedName name="IQ_EPS_SBC_GW_LOW_EST">"c4383"</definedName>
    <definedName name="IQ_EPS_SBC_GW_LOW_GUIDANCE">"c4229"</definedName>
    <definedName name="IQ_EPS_SBC_GW_MEDIAN_EST">"c4384"</definedName>
    <definedName name="IQ_EPS_SBC_GW_NUM_EST">"c4385"</definedName>
    <definedName name="IQ_EPS_SBC_GW_STDDEV_EST">"c4386"</definedName>
    <definedName name="IQ_EPS_SBC_HIGH_EST">"c4388"</definedName>
    <definedName name="IQ_EPS_SBC_HIGH_GUIDANCE">"c4188"</definedName>
    <definedName name="IQ_EPS_SBC_LOW_EST">"c4389"</definedName>
    <definedName name="IQ_EPS_SBC_LOW_GUIDANCE">"c4228"</definedName>
    <definedName name="IQ_EPS_SBC_MEDIAN_EST">"c4390"</definedName>
    <definedName name="IQ_EPS_SBC_NUM_EST">"c4391"</definedName>
    <definedName name="IQ_EPS_SBC_STDDEV_EST">"c4392"</definedName>
    <definedName name="IQ_EPS_STDDEV_EST">"c403"</definedName>
    <definedName name="IQ_EPS_STDDEV_EST_REUT">"c5452"</definedName>
    <definedName name="IQ_EQUITY_AFFIL">"c1451"</definedName>
    <definedName name="IQ_EQUITY_CAPITAL_ASSETS_FDIC">"c6744"</definedName>
    <definedName name="IQ_EQUITY_FDIC">"c6353"</definedName>
    <definedName name="IQ_EQUITY_METHOD">"c404"</definedName>
    <definedName name="IQ_EQUITY_SECURITIES_FDIC">"c6304"</definedName>
    <definedName name="IQ_EQUITY_SECURITY_EXPOSURES_FDIC">"c6664"</definedName>
    <definedName name="IQ_EQV_OVER_BV">"c1596"</definedName>
    <definedName name="IQ_EQV_OVER_LTM_PRETAX_INC">"c1390"</definedName>
    <definedName name="IQ_ESOP_DEBT">"c1597"</definedName>
    <definedName name="IQ_EST_ACT_BV">"c5630"</definedName>
    <definedName name="IQ_EST_ACT_BV_SHARE">"c3549"</definedName>
    <definedName name="IQ_EST_ACT_BV_SHARE_REUT">"c5445"</definedName>
    <definedName name="IQ_EST_ACT_CAPEX">"c3546"</definedName>
    <definedName name="IQ_EST_ACT_CAPEX_REUT">"c3975"</definedName>
    <definedName name="IQ_EST_ACT_CASH_EPS">"c5637"</definedName>
    <definedName name="IQ_EST_ACT_CASH_FLOW">"c4394"</definedName>
    <definedName name="IQ_EST_ACT_CASH_OPER">"c4395"</definedName>
    <definedName name="IQ_EST_ACT_CFPS">"c1673"</definedName>
    <definedName name="IQ_EST_ACT_CFPS_REUT">"c3850"</definedName>
    <definedName name="IQ_EST_ACT_DISTRIBUTABLE_CASH">"c4396"</definedName>
    <definedName name="IQ_EST_ACT_DISTRIBUTABLE_CASH_SHARE">"c4397"</definedName>
    <definedName name="IQ_EST_ACT_DPS">"c1680"</definedName>
    <definedName name="IQ_EST_ACT_DPS_REUT">"c3857"</definedName>
    <definedName name="IQ_EST_ACT_EBIT">"c1687"</definedName>
    <definedName name="IQ_EST_ACT_EBIT_GW">"c4398"</definedName>
    <definedName name="IQ_EST_ACT_EBIT_REUT">"c5339"</definedName>
    <definedName name="IQ_EST_ACT_EBIT_SBC">"c4399"</definedName>
    <definedName name="IQ_EST_ACT_EBIT_SBC_GW">"c4400"</definedName>
    <definedName name="IQ_EST_ACT_EBITDA">"c1664"</definedName>
    <definedName name="IQ_EST_ACT_EBITDA_REUT">"c3836"</definedName>
    <definedName name="IQ_EST_ACT_EBITDA_SBC">"c4401"</definedName>
    <definedName name="IQ_EST_ACT_EBT_SBC">"c4402"</definedName>
    <definedName name="IQ_EST_ACT_EBT_SBC_GW">"c4403"</definedName>
    <definedName name="IQ_EST_ACT_EPS">"c1648"</definedName>
    <definedName name="IQ_EST_ACT_EPS_GW">"c1743"</definedName>
    <definedName name="IQ_EST_ACT_EPS_GW_REUT">"c5395"</definedName>
    <definedName name="IQ_EST_ACT_EPS_NORM">"c2232"</definedName>
    <definedName name="IQ_EST_ACT_EPS_NORM_REUT">"c5332"</definedName>
    <definedName name="IQ_EST_ACT_EPS_REPORTED">"c1750"</definedName>
    <definedName name="IQ_EST_ACT_EPS_REPORTED_REUT">"c5402"</definedName>
    <definedName name="IQ_EST_ACT_EPS_REUT">"c5457"</definedName>
    <definedName name="IQ_EST_ACT_EPS_SBC">"c4404"</definedName>
    <definedName name="IQ_EST_ACT_EPS_SBC_GW">"c4405"</definedName>
    <definedName name="IQ_EST_ACT_FFO">"c1666"</definedName>
    <definedName name="IQ_EST_ACT_FFO_ADJ">"c4406"</definedName>
    <definedName name="IQ_EST_ACT_FFO_REUT">"c3843"</definedName>
    <definedName name="IQ_EST_ACT_FFO_SHARE">"c4407"</definedName>
    <definedName name="IQ_EST_ACT_GROSS_MARGIN">"c5553"</definedName>
    <definedName name="IQ_EST_ACT_MAINT_CAPEX">"c4408"</definedName>
    <definedName name="IQ_EST_ACT_NAV">"c1757"</definedName>
    <definedName name="IQ_EST_ACT_NAV_SHARE">"c5608"</definedName>
    <definedName name="IQ_EST_ACT_NAV_SHARE_REUT">"c5616"</definedName>
    <definedName name="IQ_EST_ACT_NET_DEBT">"c3545"</definedName>
    <definedName name="IQ_EST_ACT_NET_DEBT_REUT">"c5446"</definedName>
    <definedName name="IQ_EST_ACT_NI">"c1722"</definedName>
    <definedName name="IQ_EST_ACT_NI_GW">"c1729"</definedName>
    <definedName name="IQ_EST_ACT_NI_GW_REUT">"c5381"</definedName>
    <definedName name="IQ_EST_ACT_NI_REPORTED">"c1736"</definedName>
    <definedName name="IQ_EST_ACT_NI_REPORTED_REUT">"c5388"</definedName>
    <definedName name="IQ_EST_ACT_NI_REUT">"c5374"</definedName>
    <definedName name="IQ_EST_ACT_NI_SBC">"c4409"</definedName>
    <definedName name="IQ_EST_ACT_NI_SBC_GW">"c4410"</definedName>
    <definedName name="IQ_EST_ACT_OPER_INC">"c1694"</definedName>
    <definedName name="IQ_EST_ACT_OPER_INC_REUT">"c5346"</definedName>
    <definedName name="IQ_EST_ACT_PRETAX_GW_INC">"c1708"</definedName>
    <definedName name="IQ_EST_ACT_PRETAX_GW_INC_REUT">"c5360"</definedName>
    <definedName name="IQ_EST_ACT_PRETAX_INC">"c1701"</definedName>
    <definedName name="IQ_EST_ACT_PRETAX_INC_REUT">"c5353"</definedName>
    <definedName name="IQ_EST_ACT_PRETAX_REPORT_INC">"c1715"</definedName>
    <definedName name="IQ_EST_ACT_PRETAX_REPORT_INC_REUT">"c5367"</definedName>
    <definedName name="IQ_EST_ACT_RECURRING_PROFIT">"c4411"</definedName>
    <definedName name="IQ_EST_ACT_RECURRING_PROFIT_SHARE">"c4412"</definedName>
    <definedName name="IQ_EST_ACT_RETURN_ASSETS">"c3547"</definedName>
    <definedName name="IQ_EST_ACT_RETURN_ASSETS_REUT">"c3996"</definedName>
    <definedName name="IQ_EST_ACT_RETURN_EQUITY">"c3548"</definedName>
    <definedName name="IQ_EST_ACT_RETURN_EQUITY_REUT">"c3989"</definedName>
    <definedName name="IQ_EST_ACT_REV">"c2113"</definedName>
    <definedName name="IQ_EST_ACT_REV_REUT">"c3835"</definedName>
    <definedName name="IQ_EST_BV_SHARE_DIFF">"c4147"</definedName>
    <definedName name="IQ_EST_BV_SHARE_SURPRISE_PERCENT">"c4148"</definedName>
    <definedName name="IQ_EST_CAPEX_DIFF">"c4149"</definedName>
    <definedName name="IQ_EST_CAPEX_GROWTH_1YR">"c3588"</definedName>
    <definedName name="IQ_EST_CAPEX_GROWTH_1YR_REUT">"c5447"</definedName>
    <definedName name="IQ_EST_CAPEX_GROWTH_2YR">"c3589"</definedName>
    <definedName name="IQ_EST_CAPEX_GROWTH_2YR_REUT">"c5448"</definedName>
    <definedName name="IQ_EST_CAPEX_GROWTH_Q_1YR">"c3590"</definedName>
    <definedName name="IQ_EST_CAPEX_GROWTH_Q_1YR_REUT">"c5449"</definedName>
    <definedName name="IQ_EST_CAPEX_SEQ_GROWTH_Q">"c3591"</definedName>
    <definedName name="IQ_EST_CAPEX_SEQ_GROWTH_Q_REUT">"c5450"</definedName>
    <definedName name="IQ_EST_CAPEX_SURPRISE_PERCENT">"c4151"</definedName>
    <definedName name="IQ_EST_CASH_FLOW_DIFF">"c4152"</definedName>
    <definedName name="IQ_EST_CASH_FLOW_SURPRISE_PERCENT">"c4161"</definedName>
    <definedName name="IQ_EST_CASH_OPER_DIFF">"c4162"</definedName>
    <definedName name="IQ_EST_CASH_OPER_SURPRISE_PERCENT">"c4248"</definedName>
    <definedName name="IQ_EST_CFPS_DIFF">"c1871"</definedName>
    <definedName name="IQ_EST_CFPS_DIFF_REUT">"c3892"</definedName>
    <definedName name="IQ_EST_CFPS_GROWTH_1YR">"c1774"</definedName>
    <definedName name="IQ_EST_CFPS_GROWTH_1YR_REUT">"c3878"</definedName>
    <definedName name="IQ_EST_CFPS_GROWTH_2YR">"c1775"</definedName>
    <definedName name="IQ_EST_CFPS_GROWTH_2YR_REUT">"c3879"</definedName>
    <definedName name="IQ_EST_CFPS_GROWTH_Q_1YR">"c1776"</definedName>
    <definedName name="IQ_EST_CFPS_GROWTH_Q_1YR_REUT">"c3880"</definedName>
    <definedName name="IQ_EST_CFPS_SEQ_GROWTH_Q">"c1777"</definedName>
    <definedName name="IQ_EST_CFPS_SEQ_GROWTH_Q_REUT">"c3881"</definedName>
    <definedName name="IQ_EST_CFPS_SURPRISE_PERCENT">"c1872"</definedName>
    <definedName name="IQ_EST_CFPS_SURPRISE_PERCENT_REUT">"c3893"</definedName>
    <definedName name="IQ_EST_CURRENCY">"c2140"</definedName>
    <definedName name="IQ_EST_CURRENCY_REUT">"c5437"</definedName>
    <definedName name="IQ_EST_DATE">"c1634"</definedName>
    <definedName name="IQ_EST_DATE_REUT">"c5438"</definedName>
    <definedName name="IQ_EST_DISTRIBUTABLE_CASH_DIFF">"c4276"</definedName>
    <definedName name="IQ_EST_DISTRIBUTABLE_CASH_GROWTH_1YR">"c4413"</definedName>
    <definedName name="IQ_EST_DISTRIBUTABLE_CASH_GROWTH_2YR">"c4414"</definedName>
    <definedName name="IQ_EST_DISTRIBUTABLE_CASH_GROWTH_Q_1YR">"c4415"</definedName>
    <definedName name="IQ_EST_DISTRIBUTABLE_CASH_SEQ_GROWTH_Q">"c4416"</definedName>
    <definedName name="IQ_EST_DISTRIBUTABLE_CASH_SHARE_DIFF">"c4284"</definedName>
    <definedName name="IQ_EST_DISTRIBUTABLE_CASH_SHARE_GROWTH_1YR">"c4417"</definedName>
    <definedName name="IQ_EST_DISTRIBUTABLE_CASH_SHARE_GROWTH_2YR">"c4418"</definedName>
    <definedName name="IQ_EST_DISTRIBUTABLE_CASH_SHARE_GROWTH_Q_1YR">"c4419"</definedName>
    <definedName name="IQ_EST_DISTRIBUTABLE_CASH_SHARE_SEQ_GROWTH_Q">"c4420"</definedName>
    <definedName name="IQ_EST_DISTRIBUTABLE_CASH_SHARE_SURPRISE_PERCENT">"c4293"</definedName>
    <definedName name="IQ_EST_DISTRIBUTABLE_CASH_SURPRISE_PERCENT">"c4295"</definedName>
    <definedName name="IQ_EST_DPS_DIFF">"c1873"</definedName>
    <definedName name="IQ_EST_DPS_DIFF_REUT">"c3894"</definedName>
    <definedName name="IQ_EST_DPS_GROWTH_1YR">"c1778"</definedName>
    <definedName name="IQ_EST_DPS_GROWTH_1YR_REUT">"c3882"</definedName>
    <definedName name="IQ_EST_DPS_GROWTH_2YR">"c1779"</definedName>
    <definedName name="IQ_EST_DPS_GROWTH_2YR_REUT">"c3883"</definedName>
    <definedName name="IQ_EST_DPS_GROWTH_Q_1YR">"c1780"</definedName>
    <definedName name="IQ_EST_DPS_GROWTH_Q_1YR_REUT">"c3884"</definedName>
    <definedName name="IQ_EST_DPS_SEQ_GROWTH_Q">"c1781"</definedName>
    <definedName name="IQ_EST_DPS_SEQ_GROWTH_Q_REUT">"c3885"</definedName>
    <definedName name="IQ_EST_DPS_SURPRISE_PERCENT">"c1874"</definedName>
    <definedName name="IQ_EST_DPS_SURPRISE_PERCENT_REUT">"c3895"</definedName>
    <definedName name="IQ_EST_EBIT_DIFF">"c1875"</definedName>
    <definedName name="IQ_EST_EBIT_DIFF_REUT">"c5413"</definedName>
    <definedName name="IQ_EST_EBIT_GW_DIFF">"c4304"</definedName>
    <definedName name="IQ_EST_EBIT_GW_SURPRISE_PERCENT">"c4313"</definedName>
    <definedName name="IQ_EST_EBIT_SBC_DIFF">"c4314"</definedName>
    <definedName name="IQ_EST_EBIT_SBC_GW_DIFF">"c4318"</definedName>
    <definedName name="IQ_EST_EBIT_SBC_GW_SURPRISE_PERCENT">"c4327"</definedName>
    <definedName name="IQ_EST_EBIT_SBC_SURPRISE_PERCENT">"c4333"</definedName>
    <definedName name="IQ_EST_EBIT_SURPRISE_PERCENT">"c1876"</definedName>
    <definedName name="IQ_EST_EBIT_SURPRISE_PERCENT_REUT">"c5414"</definedName>
    <definedName name="IQ_EST_EBITDA_DIFF">"c1867"</definedName>
    <definedName name="IQ_EST_EBITDA_DIFF_REUT">"c3888"</definedName>
    <definedName name="IQ_EST_EBITDA_GROWTH_1YR">"c1766"</definedName>
    <definedName name="IQ_EST_EBITDA_GROWTH_1YR_REUT">"c3864"</definedName>
    <definedName name="IQ_EST_EBITDA_GROWTH_2YR">"c1767"</definedName>
    <definedName name="IQ_EST_EBITDA_GROWTH_2YR_REUT">"c3865"</definedName>
    <definedName name="IQ_EST_EBITDA_GROWTH_Q_1YR">"c1768"</definedName>
    <definedName name="IQ_EST_EBITDA_GROWTH_Q_1YR_REUT">"c3866"</definedName>
    <definedName name="IQ_EST_EBITDA_SBC_DIFF">"c4335"</definedName>
    <definedName name="IQ_EST_EBITDA_SBC_SURPRISE_PERCENT">"c4344"</definedName>
    <definedName name="IQ_EST_EBITDA_SEQ_GROWTH_Q">"c1769"</definedName>
    <definedName name="IQ_EST_EBITDA_SEQ_GROWTH_Q_REUT">"c3867"</definedName>
    <definedName name="IQ_EST_EBITDA_SURPRISE_PERCENT">"c1868"</definedName>
    <definedName name="IQ_EST_EBITDA_SURPRISE_PERCENT_REUT">"c3889"</definedName>
    <definedName name="IQ_EST_EBT_SBC_DIFF">"c4348"</definedName>
    <definedName name="IQ_EST_EBT_SBC_GW_DIFF">"c4352"</definedName>
    <definedName name="IQ_EST_EBT_SBC_GW_SURPRISE_PERCENT">"c4361"</definedName>
    <definedName name="IQ_EST_EBT_SBC_SURPRISE_PERCENT">"c4367"</definedName>
    <definedName name="IQ_EST_EPS_DIFF">"c1864"</definedName>
    <definedName name="IQ_EST_EPS_DIFF_REUT">"c5458"</definedName>
    <definedName name="IQ_EST_EPS_GROWTH_1YR">"c1636"</definedName>
    <definedName name="IQ_EST_EPS_GROWTH_1YR_REUT">"c3646"</definedName>
    <definedName name="IQ_EST_EPS_GROWTH_2YR">"c1637"</definedName>
    <definedName name="IQ_EST_EPS_GROWTH_2YR_REUT">"c3858"</definedName>
    <definedName name="IQ_EST_EPS_GROWTH_5YR">"c1655"</definedName>
    <definedName name="IQ_EST_EPS_GROWTH_5YR_BOTTOM_UP">"c5487"</definedName>
    <definedName name="IQ_EST_EPS_GROWTH_5YR_BOTTOM_UP_REUT">"c5495"</definedName>
    <definedName name="IQ_EST_EPS_GROWTH_5YR_HIGH">"c1657"</definedName>
    <definedName name="IQ_EST_EPS_GROWTH_5YR_HIGH_REUT">"c5322"</definedName>
    <definedName name="IQ_EST_EPS_GROWTH_5YR_LOW">"c1658"</definedName>
    <definedName name="IQ_EST_EPS_GROWTH_5YR_LOW_REUT">"c5323"</definedName>
    <definedName name="IQ_EST_EPS_GROWTH_5YR_MEDIAN">"c1656"</definedName>
    <definedName name="IQ_EST_EPS_GROWTH_5YR_MEDIAN_REUT">"c5321"</definedName>
    <definedName name="IQ_EST_EPS_GROWTH_5YR_NUM">"c1659"</definedName>
    <definedName name="IQ_EST_EPS_GROWTH_5YR_NUM_REUT">"c5324"</definedName>
    <definedName name="IQ_EST_EPS_GROWTH_5YR_REUT">"c3633"</definedName>
    <definedName name="IQ_EST_EPS_GROWTH_5YR_STDDEV">"c1660"</definedName>
    <definedName name="IQ_EST_EPS_GROWTH_5YR_STDDEV_REUT">"c5325"</definedName>
    <definedName name="IQ_EST_EPS_GROWTH_Q_1YR">"c1641"</definedName>
    <definedName name="IQ_EST_EPS_GROWTH_Q_1YR_REUT">"c5410"</definedName>
    <definedName name="IQ_EST_EPS_GW_DIFF">"c1891"</definedName>
    <definedName name="IQ_EST_EPS_GW_DIFF_REUT">"c5429"</definedName>
    <definedName name="IQ_EST_EPS_GW_SURPRISE_PERCENT">"c1892"</definedName>
    <definedName name="IQ_EST_EPS_GW_SURPRISE_PERCENT_REUT">"c5430"</definedName>
    <definedName name="IQ_EST_EPS_NORM_DIFF">"c2247"</definedName>
    <definedName name="IQ_EST_EPS_NORM_DIFF_REUT">"c5411"</definedName>
    <definedName name="IQ_EST_EPS_NORM_SURPRISE_PERCENT">"c2248"</definedName>
    <definedName name="IQ_EST_EPS_NORM_SURPRISE_PERCENT_REUT">"c5412"</definedName>
    <definedName name="IQ_EST_EPS_REPORT_DIFF">"c1893"</definedName>
    <definedName name="IQ_EST_EPS_REPORT_DIFF_REUT">"c5431"</definedName>
    <definedName name="IQ_EST_EPS_REPORT_SURPRISE_PERCENT">"c1894"</definedName>
    <definedName name="IQ_EST_EPS_REPORT_SURPRISE_PERCENT_REUT">"c5432"</definedName>
    <definedName name="IQ_EST_EPS_SBC_DIFF">"c4374"</definedName>
    <definedName name="IQ_EST_EPS_SBC_GW_DIFF">"c4378"</definedName>
    <definedName name="IQ_EST_EPS_SBC_GW_SURPRISE_PERCENT">"c4387"</definedName>
    <definedName name="IQ_EST_EPS_SBC_SURPRISE_PERCENT">"c4393"</definedName>
    <definedName name="IQ_EST_EPS_SEQ_GROWTH_Q">"c1764"</definedName>
    <definedName name="IQ_EST_EPS_SEQ_GROWTH_Q_REUT">"c3859"</definedName>
    <definedName name="IQ_EST_EPS_SURPRISE_PERCENT">"c1635"</definedName>
    <definedName name="IQ_EST_EPS_SURPRISE_PERCENT_REUT">"c5459"</definedName>
    <definedName name="IQ_EST_FFO_ADJ_DIFF">"c4433"</definedName>
    <definedName name="IQ_EST_FFO_ADJ_GROWTH_1YR">"c4421"</definedName>
    <definedName name="IQ_EST_FFO_ADJ_GROWTH_2YR">"c4422"</definedName>
    <definedName name="IQ_EST_FFO_ADJ_GROWTH_Q_1YR">"c4423"</definedName>
    <definedName name="IQ_EST_FFO_ADJ_SEQ_GROWTH_Q">"c4424"</definedName>
    <definedName name="IQ_EST_FFO_ADJ_SURPRISE_PERCENT">"c4442"</definedName>
    <definedName name="IQ_EST_FFO_DIFF">"c1869"</definedName>
    <definedName name="IQ_EST_FFO_DIFF_REUT">"c3890"</definedName>
    <definedName name="IQ_EST_FFO_GROWTH_1YR">"c1770"</definedName>
    <definedName name="IQ_EST_FFO_GROWTH_1YR_REUT">"c3874"</definedName>
    <definedName name="IQ_EST_FFO_GROWTH_2YR">"c1771"</definedName>
    <definedName name="IQ_EST_FFO_GROWTH_2YR_REUT">"c3875"</definedName>
    <definedName name="IQ_EST_FFO_GROWTH_Q_1YR">"c1772"</definedName>
    <definedName name="IQ_EST_FFO_GROWTH_Q_1YR_REUT">"c3876"</definedName>
    <definedName name="IQ_EST_FFO_SEQ_GROWTH_Q">"c1773"</definedName>
    <definedName name="IQ_EST_FFO_SEQ_GROWTH_Q_REUT">"c3877"</definedName>
    <definedName name="IQ_EST_FFO_SHARE_DIFF">"c4444"</definedName>
    <definedName name="IQ_EST_FFO_SHARE_GROWTH_1YR">"c4425"</definedName>
    <definedName name="IQ_EST_FFO_SHARE_GROWTH_2YR">"c4426"</definedName>
    <definedName name="IQ_EST_FFO_SHARE_GROWTH_Q_1YR">"c4427"</definedName>
    <definedName name="IQ_EST_FFO_SHARE_SEQ_GROWTH_Q">"c4428"</definedName>
    <definedName name="IQ_EST_FFO_SHARE_SURPRISE_PERCENT">"c4453"</definedName>
    <definedName name="IQ_EST_FFO_SURPRISE_PERCENT">"c1870"</definedName>
    <definedName name="IQ_EST_FFO_SURPRISE_PERCENT_REUT">"c3891"</definedName>
    <definedName name="IQ_EST_FOOTNOTE">"c4540"</definedName>
    <definedName name="IQ_EST_FOOTNOTE_REUT">"c5478"</definedName>
    <definedName name="IQ_EST_MAINT_CAPEX_DIFF">"c4456"</definedName>
    <definedName name="IQ_EST_MAINT_CAPEX_GROWTH_1YR">"c4429"</definedName>
    <definedName name="IQ_EST_MAINT_CAPEX_GROWTH_2YR">"c4430"</definedName>
    <definedName name="IQ_EST_MAINT_CAPEX_GROWTH_Q_1YR">"c4431"</definedName>
    <definedName name="IQ_EST_MAINT_CAPEX_SEQ_GROWTH_Q">"c4432"</definedName>
    <definedName name="IQ_EST_MAINT_CAPEX_SURPRISE_PERCENT">"c4465"</definedName>
    <definedName name="IQ_EST_NAV_DIFF">"c1895"</definedName>
    <definedName name="IQ_EST_NAV_SHARE_SURPRISE_PERCENT">"c1896"</definedName>
    <definedName name="IQ_EST_NAV_SURPRISE_PERCENT">"c1896"</definedName>
    <definedName name="IQ_EST_NET_DEBT_DIFF">"c4466"</definedName>
    <definedName name="IQ_EST_NET_DEBT_SURPRISE_PERCENT">"c4468"</definedName>
    <definedName name="IQ_EST_NI_DIFF">"c1885"</definedName>
    <definedName name="IQ_EST_NI_DIFF_REUT">"c5423"</definedName>
    <definedName name="IQ_EST_NI_GW_DIFF">"c1887"</definedName>
    <definedName name="IQ_EST_NI_GW_DIFF_REUT">"c5425"</definedName>
    <definedName name="IQ_EST_NI_GW_SURPRISE_PERCENT">"c1888"</definedName>
    <definedName name="IQ_EST_NI_GW_SURPRISE_PERCENT_REUT">"c5426"</definedName>
    <definedName name="IQ_EST_NI_REPORT_DIFF">"c1889"</definedName>
    <definedName name="IQ_EST_NI_REPORT_DIFF_REUT">"c5427"</definedName>
    <definedName name="IQ_EST_NI_REPORT_SURPRISE_PERCENT">"c1890"</definedName>
    <definedName name="IQ_EST_NI_REPORT_SURPRISE_PERCENT_REUT">"c5428"</definedName>
    <definedName name="IQ_EST_NI_SBC_DIFF">"c4472"</definedName>
    <definedName name="IQ_EST_NI_SBC_GW_DIFF">"c4476"</definedName>
    <definedName name="IQ_EST_NI_SBC_GW_SURPRISE_PERCENT">"c4485"</definedName>
    <definedName name="IQ_EST_NI_SBC_SURPRISE_PERCENT">"c4491"</definedName>
    <definedName name="IQ_EST_NI_SURPRISE_PERCENT">"c1886"</definedName>
    <definedName name="IQ_EST_NI_SURPRISE_PERCENT_REUT">"c5424"</definedName>
    <definedName name="IQ_EST_NUM_BUY">"c1759"</definedName>
    <definedName name="IQ_EST_NUM_HIGH_REC">"c5649"</definedName>
    <definedName name="IQ_EST_NUM_HIGH_REC_REUT">"c3870"</definedName>
    <definedName name="IQ_EST_NUM_HIGHEST_REC">"c5648"</definedName>
    <definedName name="IQ_EST_NUM_HIGHEST_REC_REUT">"c3869"</definedName>
    <definedName name="IQ_EST_NUM_HOLD">"c1761"</definedName>
    <definedName name="IQ_EST_NUM_LOW_REC">"c5651"</definedName>
    <definedName name="IQ_EST_NUM_LOW_REC_REUT">"c3872"</definedName>
    <definedName name="IQ_EST_NUM_LOWEST_REC">"c5652"</definedName>
    <definedName name="IQ_EST_NUM_LOWEST_REC_REUT">"c3873"</definedName>
    <definedName name="IQ_EST_NUM_NEUTRAL_REC">"c5650"</definedName>
    <definedName name="IQ_EST_NUM_NEUTRAL_REC_REUT">"c3871"</definedName>
    <definedName name="IQ_EST_NUM_NO_OPINION">"c1758"</definedName>
    <definedName name="IQ_EST_NUM_NO_OPINION_REUT">"c3868"</definedName>
    <definedName name="IQ_EST_NUM_OUTPERFORM">"c1760"</definedName>
    <definedName name="IQ_EST_NUM_SELL">"c1763"</definedName>
    <definedName name="IQ_EST_NUM_UNDERPERFORM">"c1762"</definedName>
    <definedName name="IQ_EST_OPER_INC_DIFF">"c1877"</definedName>
    <definedName name="IQ_EST_OPER_INC_DIFF_REUT">"c5415"</definedName>
    <definedName name="IQ_EST_OPER_INC_SURPRISE_PERCENT">"c1878"</definedName>
    <definedName name="IQ_EST_OPER_INC_SURPRISE_PERCENT_REUT">"c5416"</definedName>
    <definedName name="IQ_EST_PRE_TAX_DIFF">"c1879"</definedName>
    <definedName name="IQ_EST_PRE_TAX_DIFF_REUT">"c5417"</definedName>
    <definedName name="IQ_EST_PRE_TAX_GW_DIFF">"c1881"</definedName>
    <definedName name="IQ_EST_PRE_TAX_GW_DIFF_REUT">"c5419"</definedName>
    <definedName name="IQ_EST_PRE_TAX_GW_SURPRISE_PERCENT">"c1882"</definedName>
    <definedName name="IQ_EST_PRE_TAX_GW_SURPRISE_PERCENT_REUT">"c5420"</definedName>
    <definedName name="IQ_EST_PRE_TAX_REPORT_DIFF">"c1883"</definedName>
    <definedName name="IQ_EST_PRE_TAX_REPORT_DIFF_REUT">"c5421"</definedName>
    <definedName name="IQ_EST_PRE_TAX_REPORT_SURPRISE_PERCENT">"c1884"</definedName>
    <definedName name="IQ_EST_PRE_TAX_REPORT_SURPRISE_PERCENT_REUT">"c5422"</definedName>
    <definedName name="IQ_EST_PRE_TAX_SURPRISE_PERCENT">"c1880"</definedName>
    <definedName name="IQ_EST_PRE_TAX_SURPRISE_PERCENT_REUT">"c5418"</definedName>
    <definedName name="IQ_EST_RECURRING_PROFIT_SHARE_DIFF">"c4505"</definedName>
    <definedName name="IQ_EST_RECURRING_PROFIT_SHARE_SURPRISE_PERCENT">"c4515"</definedName>
    <definedName name="IQ_EST_REV_DIFF">"c1865"</definedName>
    <definedName name="IQ_EST_REV_DIFF_REUT">"c3886"</definedName>
    <definedName name="IQ_EST_REV_GROWTH_1YR">"c1638"</definedName>
    <definedName name="IQ_EST_REV_GROWTH_1YR_REUT">"c3860"</definedName>
    <definedName name="IQ_EST_REV_GROWTH_2YR">"c1639"</definedName>
    <definedName name="IQ_EST_REV_GROWTH_2YR_REUT">"c3861"</definedName>
    <definedName name="IQ_EST_REV_GROWTH_Q_1YR">"c1640"</definedName>
    <definedName name="IQ_EST_REV_GROWTH_Q_1YR_REUT">"c3862"</definedName>
    <definedName name="IQ_EST_REV_SEQ_GROWTH_Q">"c1765"</definedName>
    <definedName name="IQ_EST_REV_SEQ_GROWTH_Q_REUT">"c3863"</definedName>
    <definedName name="IQ_EST_REV_SURPRISE_PERCENT">"c1866"</definedName>
    <definedName name="IQ_EST_REV_SURPRISE_PERCENT_REUT">"c3887"</definedName>
    <definedName name="IQ_EST_VENDOR">"c5564"</definedName>
    <definedName name="IQ_ESTIMATED_ASSESSABLE_DEPOSITS_FDIC">"c6490"</definedName>
    <definedName name="IQ_ESTIMATED_INSURED_DEPOSITS_FDIC">"c6491"</definedName>
    <definedName name="IQ_EV_OVER_EMPLOYEE">"c1428"</definedName>
    <definedName name="IQ_EV_OVER_LTM_EBIT">"c1426"</definedName>
    <definedName name="IQ_EV_OVER_LTM_EBITDA">"c1427"</definedName>
    <definedName name="IQ_EV_OVER_LTM_REVENUE">"c1429"</definedName>
    <definedName name="IQ_EVAL_DATE">"c2180"</definedName>
    <definedName name="IQ_EXCHANGE">"c405"</definedName>
    <definedName name="IQ_EXCISE_TAXES_EXCL_SALES">"c5515"</definedName>
    <definedName name="IQ_EXCISE_TAXES_INCL_SALES">"c5514"</definedName>
    <definedName name="IQ_EXERCISE_PRICE">"c1897"</definedName>
    <definedName name="IQ_EXERCISED">"c406"</definedName>
    <definedName name="IQ_EXP_RETURN_PENSION_DOMESTIC">"c407"</definedName>
    <definedName name="IQ_EXP_RETURN_PENSION_FOREIGN">"c408"</definedName>
    <definedName name="IQ_EXPLORE_DRILL">"c409"</definedName>
    <definedName name="IQ_EXPORTS_APR_FC_UNUSED_UNUSED_UNUSED">"c8401"</definedName>
    <definedName name="IQ_EXPORTS_APR_UNUSED_UNUSED_UNUSED">"c7521"</definedName>
    <definedName name="IQ_EXPORTS_FC_UNUSED_UNUSED_UNUSED">"c7741"</definedName>
    <definedName name="IQ_EXPORTS_GOODS_REAL_SAAR_APR_FC_UNUSED_UNUSED_UNUSED">"c8512"</definedName>
    <definedName name="IQ_EXPORTS_GOODS_REAL_SAAR_APR_UNUSED_UNUSED_UNUSED">"c7632"</definedName>
    <definedName name="IQ_EXPORTS_GOODS_REAL_SAAR_FC_UNUSED_UNUSED_UNUSED">"c7852"</definedName>
    <definedName name="IQ_EXPORTS_GOODS_REAL_SAAR_POP_FC_UNUSED_UNUSED_UNUSED">"c8072"</definedName>
    <definedName name="IQ_EXPORTS_GOODS_REAL_SAAR_POP_UNUSED_UNUSED_UNUSED">"c7192"</definedName>
    <definedName name="IQ_EXPORTS_GOODS_REAL_SAAR_UNUSED_UNUSED_UNUSED">"c6972"</definedName>
    <definedName name="IQ_EXPORTS_GOODS_REAL_SAAR_YOY_FC_UNUSED_UNUSED_UNUSED">"c8292"</definedName>
    <definedName name="IQ_EXPORTS_GOODS_REAL_SAAR_YOY_UNUSED_UNUSED_UNUSED">"c7412"</definedName>
    <definedName name="IQ_EXPORTS_POP_FC_UNUSED_UNUSED_UNUSED">"c7961"</definedName>
    <definedName name="IQ_EXPORTS_POP_UNUSED_UNUSED_UNUSED">"c7081"</definedName>
    <definedName name="IQ_EXPORTS_SERVICES_REAL_SAAR_APR_FC_UNUSED_UNUSED_UNUSED">"c8516"</definedName>
    <definedName name="IQ_EXPORTS_SERVICES_REAL_SAAR_APR_UNUSED_UNUSED_UNUSED">"c7636"</definedName>
    <definedName name="IQ_EXPORTS_SERVICES_REAL_SAAR_FC_UNUSED_UNUSED_UNUSED">"c7856"</definedName>
    <definedName name="IQ_EXPORTS_SERVICES_REAL_SAAR_POP_FC_UNUSED_UNUSED_UNUSED">"c8076"</definedName>
    <definedName name="IQ_EXPORTS_SERVICES_REAL_SAAR_POP_UNUSED_UNUSED_UNUSED">"c7196"</definedName>
    <definedName name="IQ_EXPORTS_SERVICES_REAL_SAAR_UNUSED_UNUSED_UNUSED">"c6976"</definedName>
    <definedName name="IQ_EXPORTS_SERVICES_REAL_SAAR_YOY_FC_UNUSED_UNUSED_UNUSED">"c8296"</definedName>
    <definedName name="IQ_EXPORTS_SERVICES_REAL_SAAR_YOY_UNUSED_UNUSED_UNUSED">"c7416"</definedName>
    <definedName name="IQ_EXPORTS_UNUSED_UNUSED_UNUSED">"c6861"</definedName>
    <definedName name="IQ_EXPORTS_YOY_FC_UNUSED_UNUSED_UNUSED">"c8181"</definedName>
    <definedName name="IQ_EXPORTS_YOY_UNUSED_UNUSED_UNUSED">"c7301"</definedName>
    <definedName name="IQ_EXTRA_ACC_ITEMS">"c410"</definedName>
    <definedName name="IQ_EXTRA_ACC_ITEMS_BNK">"c411"</definedName>
    <definedName name="IQ_EXTRA_ACC_ITEMS_BR">"c412"</definedName>
    <definedName name="IQ_EXTRA_ACC_ITEMS_FIN">"c413"</definedName>
    <definedName name="IQ_EXTRA_ACC_ITEMS_INS">"c414"</definedName>
    <definedName name="IQ_EXTRA_ACC_ITEMS_RE">"c6216"</definedName>
    <definedName name="IQ_EXTRA_ACC_ITEMS_REIT">"c415"</definedName>
    <definedName name="IQ_EXTRA_ACC_ITEMS_UTI">"c416"</definedName>
    <definedName name="IQ_EXTRA_ITEMS">"c1459"</definedName>
    <definedName name="IQ_EXTRAORDINARY_GAINS_FDIC">"c6586"</definedName>
    <definedName name="IQ_FAIR_VALUE_FDIC">"c6427"</definedName>
    <definedName name="IQ_FARM_LOANS_NET_FDIC">"c6316"</definedName>
    <definedName name="IQ_FARM_LOANS_TOTAL_LOANS_FOREIGN_FDIC">"c6450"</definedName>
    <definedName name="IQ_FARMLAND_LOANS_FDIC">"c6314"</definedName>
    <definedName name="IQ_FDIC">"c417"</definedName>
    <definedName name="IQ_FED_FUNDS_PURCHASED_FDIC">"c6343"</definedName>
    <definedName name="IQ_FED_FUNDS_SOLD_FDIC">"c6307"</definedName>
    <definedName name="IQ_FEDFUNDS_SOLD">"c2256"</definedName>
    <definedName name="IQ_FFO">"c1574"</definedName>
    <definedName name="IQ_FFO_ACT_OR_EST">"c2216"</definedName>
    <definedName name="IQ_FFO_ADJ_ACT_OR_EST">"c4435"</definedName>
    <definedName name="IQ_FFO_ADJ_EST">"c4434"</definedName>
    <definedName name="IQ_FFO_ADJ_GUIDANCE">"c4436"</definedName>
    <definedName name="IQ_FFO_ADJ_HIGH_EST">"c4437"</definedName>
    <definedName name="IQ_FFO_ADJ_HIGH_GUIDANCE">"c4202"</definedName>
    <definedName name="IQ_FFO_ADJ_LOW_EST">"c4438"</definedName>
    <definedName name="IQ_FFO_ADJ_LOW_GUIDANCE">"c4242"</definedName>
    <definedName name="IQ_FFO_ADJ_MEDIAN_EST">"c4439"</definedName>
    <definedName name="IQ_FFO_ADJ_NUM_EST">"c4440"</definedName>
    <definedName name="IQ_FFO_ADJ_STDDEV_EST">"c4441"</definedName>
    <definedName name="IQ_FFO_EST">"c418"</definedName>
    <definedName name="IQ_FFO_EST_REUT">"c3837"</definedName>
    <definedName name="IQ_FFO_GUIDANCE">"c4443"</definedName>
    <definedName name="IQ_FFO_HIGH_EST">"c419"</definedName>
    <definedName name="IQ_FFO_HIGH_EST_REUT">"c3839"</definedName>
    <definedName name="IQ_FFO_HIGH_GUIDANCE">"c4184"</definedName>
    <definedName name="IQ_FFO_LOW_EST">"c420"</definedName>
    <definedName name="IQ_FFO_LOW_EST_REUT">"c3840"</definedName>
    <definedName name="IQ_FFO_LOW_GUIDANCE">"c4224"</definedName>
    <definedName name="IQ_FFO_MEDIAN_EST">"c1665"</definedName>
    <definedName name="IQ_FFO_MEDIAN_EST_REUT">"c3838"</definedName>
    <definedName name="IQ_FFO_NUM_EST">"c421"</definedName>
    <definedName name="IQ_FFO_NUM_EST_REUT">"c3841"</definedName>
    <definedName name="IQ_FFO_PAYOUT_RATIO">"c3492"</definedName>
    <definedName name="IQ_FFO_SHARE_ACT_OR_EST">"c4446"</definedName>
    <definedName name="IQ_FFO_SHARE_EST">"c4445"</definedName>
    <definedName name="IQ_FFO_SHARE_GUIDANCE">"c4447"</definedName>
    <definedName name="IQ_FFO_SHARE_HIGH_EST">"c4448"</definedName>
    <definedName name="IQ_FFO_SHARE_HIGH_GUIDANCE">"c4203"</definedName>
    <definedName name="IQ_FFO_SHARE_LOW_EST">"c4449"</definedName>
    <definedName name="IQ_FFO_SHARE_LOW_GUIDANCE">"c4243"</definedName>
    <definedName name="IQ_FFO_SHARE_MEDIAN_EST">"c4450"</definedName>
    <definedName name="IQ_FFO_SHARE_NUM_EST">"c4451"</definedName>
    <definedName name="IQ_FFO_SHARE_STDDEV_EST">"c4452"</definedName>
    <definedName name="IQ_FFO_STDDEV_EST">"c422"</definedName>
    <definedName name="IQ_FFO_STDDEV_EST_REUT">"c3842"</definedName>
    <definedName name="IQ_FH">100000</definedName>
    <definedName name="IQ_FHLB_ADVANCES_FDIC">"c6366"</definedName>
    <definedName name="IQ_FHLB_DEBT">"c423"</definedName>
    <definedName name="IQ_FHLB_DUE_CY">"c2080"</definedName>
    <definedName name="IQ_FHLB_DUE_CY1">"c2081"</definedName>
    <definedName name="IQ_FHLB_DUE_CY2">"c2082"</definedName>
    <definedName name="IQ_FHLB_DUE_CY3">"c2083"</definedName>
    <definedName name="IQ_FHLB_DUE_CY4">"c2084"</definedName>
    <definedName name="IQ_FHLB_DUE_NEXT_FIVE">"c2085"</definedName>
    <definedName name="IQ_FIDUCIARY_ACTIVITIES_FDIC">"c6571"</definedName>
    <definedName name="IQ_FIFETEEN_YEAR_FIXED_AND_FLOATING_RATE_FDIC">"c6423"</definedName>
    <definedName name="IQ_FIFETEEN_YEAR_MORTGAGE_PASS_THROUGHS_FDIC">"c6415"</definedName>
    <definedName name="IQ_FILING_CURRENCY">"c2129"</definedName>
    <definedName name="IQ_FILINGDATE_BS">"c424"</definedName>
    <definedName name="IQ_FILINGDATE_CF">"c425"</definedName>
    <definedName name="IQ_FILINGDATE_IS">"c426"</definedName>
    <definedName name="IQ_FILM_RIGHTS">"c2254"</definedName>
    <definedName name="IQ_FIN_DATA_SOURCE">"c6788"</definedName>
    <definedName name="IQ_FIN_DIV_ASSETS_CURRENT">"c427"</definedName>
    <definedName name="IQ_FIN_DIV_ASSETS_LT">"c428"</definedName>
    <definedName name="IQ_FIN_DIV_CASH_EQUIV">"c6289"</definedName>
    <definedName name="IQ_FIN_DIV_CURRENT_PORT_DEBT_TOTAL">"c5524"</definedName>
    <definedName name="IQ_FIN_DIV_CURRENT_PORT_LEASES_TOTAL">"c5523"</definedName>
    <definedName name="IQ_FIN_DIV_DEBT_CURRENT">"c429"</definedName>
    <definedName name="IQ_FIN_DIV_DEBT_LT">"c430"</definedName>
    <definedName name="IQ_FIN_DIV_DEBT_LT_TOTAL">"c5526"</definedName>
    <definedName name="IQ_FIN_DIV_DEBT_TOTAL">"c5656"</definedName>
    <definedName name="IQ_FIN_DIV_EXP">"c431"</definedName>
    <definedName name="IQ_FIN_DIV_INT_EXP">"c432"</definedName>
    <definedName name="IQ_FIN_DIV_LEASES_LT_TOTAL">"c5525"</definedName>
    <definedName name="IQ_FIN_DIV_LIAB_CURRENT">"c433"</definedName>
    <definedName name="IQ_FIN_DIV_LIAB_LT">"c434"</definedName>
    <definedName name="IQ_FIN_DIV_LOANS_CURRENT">"c435"</definedName>
    <definedName name="IQ_FIN_DIV_LOANS_LT">"c436"</definedName>
    <definedName name="IQ_FIN_DIV_LT_DEBT_TOTAL">"c5655"</definedName>
    <definedName name="IQ_FIN_DIV_NOTES_PAY_TOTAL">"c5522"</definedName>
    <definedName name="IQ_FIN_DIV_REV">"c437"</definedName>
    <definedName name="IQ_FIN_DIV_ST_DEBT_TOTAL">"c5527"</definedName>
    <definedName name="IQ_FIN_DIV_ST_INVEST">"c6288"</definedName>
    <definedName name="IQ_FINANCING_CASH">"c1405"</definedName>
    <definedName name="IQ_FINANCING_CASH_SUPPL">"c1406"</definedName>
    <definedName name="IQ_FINANCING_OBLIG_CURRENT">"c6190"</definedName>
    <definedName name="IQ_FINANCING_OBLIG_NON_CURRENT">"c6191"</definedName>
    <definedName name="IQ_FINISHED_INV">"c438"</definedName>
    <definedName name="IQ_FIRST_INT_DATE">"c2186"</definedName>
    <definedName name="IQ_FIRST_YEAR_LIFE">"c439"</definedName>
    <definedName name="IQ_FIRST_YEAR_LIFE_PREM">"c2787"</definedName>
    <definedName name="IQ_FIRST_YEAR_PREM">"c2786"</definedName>
    <definedName name="IQ_FIRSTPRICINGDATE">"c3050"</definedName>
    <definedName name="IQ_FISCAL_Q">"c440"</definedName>
    <definedName name="IQ_FISCAL_Q_EST">"c6794"</definedName>
    <definedName name="IQ_FISCAL_Q_EST_REUT">"c6798"</definedName>
    <definedName name="IQ_FISCAL_Y">"c441"</definedName>
    <definedName name="IQ_FISCAL_Y_EST">"c6795"</definedName>
    <definedName name="IQ_FISCAL_Y_EST_REUT">"c6799"</definedName>
    <definedName name="IQ_FIVE_PERCENT_OWNER">"c442"</definedName>
    <definedName name="IQ_FIVE_YEAR_FIXED_AND_FLOATING_RATE_FDIC">"c6422"</definedName>
    <definedName name="IQ_FIVE_YEAR_MORTGAGE_PASS_THROUGHS_FDIC">"c6414"</definedName>
    <definedName name="IQ_FIVEPERCENT_PERCENT">"c443"</definedName>
    <definedName name="IQ_FIVEPERCENT_SHARES">"c444"</definedName>
    <definedName name="IQ_FIXED_ASSET_TURNS">"c445"</definedName>
    <definedName name="IQ_FIXED_INVEST_APR_FC_UNUSED_UNUSED_UNUSED">"c8410"</definedName>
    <definedName name="IQ_FIXED_INVEST_APR_UNUSED_UNUSED_UNUSED">"c7530"</definedName>
    <definedName name="IQ_FIXED_INVEST_FC_UNUSED_UNUSED_UNUSED">"c7750"</definedName>
    <definedName name="IQ_FIXED_INVEST_POP_FC_UNUSED_UNUSED_UNUSED">"c7970"</definedName>
    <definedName name="IQ_FIXED_INVEST_POP_UNUSED_UNUSED_UNUSED">"c7090"</definedName>
    <definedName name="IQ_FIXED_INVEST_REAL_APR_FC_UNUSED_UNUSED_UNUSED">"c8518"</definedName>
    <definedName name="IQ_FIXED_INVEST_REAL_APR_UNUSED_UNUSED_UNUSED">"c7638"</definedName>
    <definedName name="IQ_FIXED_INVEST_REAL_FC_UNUSED_UNUSED_UNUSED">"c7858"</definedName>
    <definedName name="IQ_FIXED_INVEST_REAL_POP_FC_UNUSED_UNUSED_UNUSED">"c8078"</definedName>
    <definedName name="IQ_FIXED_INVEST_REAL_POP_UNUSED_UNUSED_UNUSED">"c7198"</definedName>
    <definedName name="IQ_FIXED_INVEST_REAL_UNUSED_UNUSED_UNUSED">"c6978"</definedName>
    <definedName name="IQ_FIXED_INVEST_REAL_YOY_FC_UNUSED_UNUSED_UNUSED">"c8298"</definedName>
    <definedName name="IQ_FIXED_INVEST_REAL_YOY_UNUSED_UNUSED_UNUSED">"c7418"</definedName>
    <definedName name="IQ_FIXED_INVEST_UNUSED_UNUSED_UNUSED">"c6870"</definedName>
    <definedName name="IQ_FIXED_INVEST_YOY_FC_UNUSED_UNUSED_UNUSED">"c8190"</definedName>
    <definedName name="IQ_FIXED_INVEST_YOY_UNUSED_UNUSED_UNUSED">"c7310"</definedName>
    <definedName name="IQ_FLOAT_PERCENT">"c1575"</definedName>
    <definedName name="IQ_FNMA_FHLMC_FDIC">"c6397"</definedName>
    <definedName name="IQ_FNMA_FHLMC_GNMA_FDIC">"c6399"</definedName>
    <definedName name="IQ_FORECLOSED_PROPERTIES_FDIC">"c6459"</definedName>
    <definedName name="IQ_FOREIGN_BANK_LOANS_FDIC">"c6437"</definedName>
    <definedName name="IQ_FOREIGN_BANKS_DEPOSITS_FOREIGN_FDIC">"c6481"</definedName>
    <definedName name="IQ_FOREIGN_BANKS_LOAN_CHARG_OFFS_FDIC">"c6645"</definedName>
    <definedName name="IQ_FOREIGN_BANKS_NET_CHARGE_OFFS_FDIC">"c6647"</definedName>
    <definedName name="IQ_FOREIGN_BANKS_NONTRANSACTION_ACCOUNTS_FDIC">"c6550"</definedName>
    <definedName name="IQ_FOREIGN_BANKS_RECOVERIES_FDIC">"c6646"</definedName>
    <definedName name="IQ_FOREIGN_BANKS_TRANSACTION_ACCOUNTS_FDIC">"c6542"</definedName>
    <definedName name="IQ_FOREIGN_BRANCHES_U.S._BANKS_LOANS_FDIC">"c6438"</definedName>
    <definedName name="IQ_FOREIGN_BRANCHES_US_BANKS_FDIC">"c6392"</definedName>
    <definedName name="IQ_FOREIGN_BRANCHES_US_BANKS_LOANS_FDIC">"c6438"</definedName>
    <definedName name="IQ_FOREIGN_COUNTRIES_BANKS_TOTAL_LOANS_FOREIGN_FDIC">"c6445"</definedName>
    <definedName name="IQ_FOREIGN_DEBT_SECURITIES_FDIC">"c6303"</definedName>
    <definedName name="IQ_FOREIGN_DEP_IB">"c446"</definedName>
    <definedName name="IQ_FOREIGN_DEP_NON_IB">"c447"</definedName>
    <definedName name="IQ_FOREIGN_DEPOSITS_NONTRANSACTION_ACCOUNTS_FDIC">"c6549"</definedName>
    <definedName name="IQ_FOREIGN_DEPOSITS_TRANSACTION_ACCOUNTS_FDIC">"c6541"</definedName>
    <definedName name="IQ_FOREIGN_EXCHANGE">"c1376"</definedName>
    <definedName name="IQ_FOREIGN_EXCHANGE_EXPOSURES_FDIC">"c6663"</definedName>
    <definedName name="IQ_FOREIGN_GOVERNMENT_LOANS_FDIC">"c6430"</definedName>
    <definedName name="IQ_FOREIGN_GOVERNMENTS_CHARGE_OFFS_FDIC">"c6600"</definedName>
    <definedName name="IQ_FOREIGN_GOVERNMENTS_DEPOSITS_FOREIGN_FDIC">"c6482"</definedName>
    <definedName name="IQ_FOREIGN_GOVERNMENTS_NET_CHARGE_OFFS_FDIC">"c6638"</definedName>
    <definedName name="IQ_FOREIGN_GOVERNMENTS_NONTRANSACTION_ACCOUNTS_FDIC">"c6551"</definedName>
    <definedName name="IQ_FOREIGN_GOVERNMENTS_RECOVERIES_FDIC">"c6619"</definedName>
    <definedName name="IQ_FOREIGN_GOVERNMENTS_TOTAL_DEPOSITS_FDIC">"c6476"</definedName>
    <definedName name="IQ_FOREIGN_GOVERNMENTS_TRANSACTION_ACCOUNTS_FDIC">"c6543"</definedName>
    <definedName name="IQ_FOREIGN_LOANS">"c448"</definedName>
    <definedName name="IQ_FQ">500</definedName>
    <definedName name="IQ_FUEL">"c449"</definedName>
    <definedName name="IQ_FULL_TIME">"c450"</definedName>
    <definedName name="IQ_FULLY_INSURED_DEPOSITS_FDIC">"c6487"</definedName>
    <definedName name="IQ_FUTURES_FORWARD_CONTRACTS_NOTIONAL_AMOUNT_FDIC">"c6518"</definedName>
    <definedName name="IQ_FUTURES_FORWARD_CONTRACTS_RATE_RISK_FDIC">"c6508"</definedName>
    <definedName name="IQ_FWD">"LTM"</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WD_Q3">"504"</definedName>
    <definedName name="IQ_FWD_Q4">"505"</definedName>
    <definedName name="IQ_FWD_Q5">"506"</definedName>
    <definedName name="IQ_FWD_Q6">"507"</definedName>
    <definedName name="IQ_FWD_Q7">"508"</definedName>
    <definedName name="IQ_FWD1">"LTM"</definedName>
    <definedName name="IQ_FX">"c451"</definedName>
    <definedName name="IQ_FX_CONTRACTS_FDIC">"c6517"</definedName>
    <definedName name="IQ_FX_CONTRACTS_SPOT_FDIC">"c6356"</definedName>
    <definedName name="IQ_FY">1000</definedName>
    <definedName name="IQ_FY_DATE">"IQ_FY_DATE"</definedName>
    <definedName name="IQ_GA_EXP">"c2241"</definedName>
    <definedName name="IQ_GAAP_BS">"c6789"</definedName>
    <definedName name="IQ_GAAP_CF">"c6790"</definedName>
    <definedName name="IQ_GAAP_IS">"c6194"</definedName>
    <definedName name="IQ_GAIN_ASSETS">"c452"</definedName>
    <definedName name="IQ_GAIN_ASSETS_BNK">"c453"</definedName>
    <definedName name="IQ_GAIN_ASSETS_BR">"c454"</definedName>
    <definedName name="IQ_GAIN_ASSETS_CF">"c455"</definedName>
    <definedName name="IQ_GAIN_ASSETS_CF_BNK">"c456"</definedName>
    <definedName name="IQ_GAIN_ASSETS_CF_BR">"c457"</definedName>
    <definedName name="IQ_GAIN_ASSETS_CF_FIN">"c458"</definedName>
    <definedName name="IQ_GAIN_ASSETS_CF_INS">"c459"</definedName>
    <definedName name="IQ_GAIN_ASSETS_CF_RE">"c6217"</definedName>
    <definedName name="IQ_GAIN_ASSETS_CF_REIT">"c460"</definedName>
    <definedName name="IQ_GAIN_ASSETS_CF_UTI">"c461"</definedName>
    <definedName name="IQ_GAIN_ASSETS_FIN">"c462"</definedName>
    <definedName name="IQ_GAIN_ASSETS_INS">"c463"</definedName>
    <definedName name="IQ_GAIN_ASSETS_RE">"c6218"</definedName>
    <definedName name="IQ_GAIN_ASSETS_REIT">"c471"</definedName>
    <definedName name="IQ_GAIN_ASSETS_REV">"c472"</definedName>
    <definedName name="IQ_GAIN_ASSETS_REV_BNK">"c473"</definedName>
    <definedName name="IQ_GAIN_ASSETS_REV_BR">"c474"</definedName>
    <definedName name="IQ_GAIN_ASSETS_REV_FIN">"c475"</definedName>
    <definedName name="IQ_GAIN_ASSETS_REV_INS">"c476"</definedName>
    <definedName name="IQ_GAIN_ASSETS_REV_RE">"c6219"</definedName>
    <definedName name="IQ_GAIN_ASSETS_REV_REIT">"c477"</definedName>
    <definedName name="IQ_GAIN_ASSETS_REV_UTI">"c478"</definedName>
    <definedName name="IQ_GAIN_ASSETS_UTI">"c479"</definedName>
    <definedName name="IQ_GAIN_INVEST">"c1463"</definedName>
    <definedName name="IQ_GAIN_INVEST_BNK">"c1582"</definedName>
    <definedName name="IQ_GAIN_INVEST_BR">"c1464"</definedName>
    <definedName name="IQ_GAIN_INVEST_CF">"c480"</definedName>
    <definedName name="IQ_GAIN_INVEST_CF_BNK">"c481"</definedName>
    <definedName name="IQ_GAIN_INVEST_CF_BR">"c482"</definedName>
    <definedName name="IQ_GAIN_INVEST_CF_FIN">"c483"</definedName>
    <definedName name="IQ_GAIN_INVEST_CF_INS">"c484"</definedName>
    <definedName name="IQ_GAIN_INVEST_CF_RE">"c6220"</definedName>
    <definedName name="IQ_GAIN_INVEST_CF_REIT">"c485"</definedName>
    <definedName name="IQ_GAIN_INVEST_CF_UTI">"c486"</definedName>
    <definedName name="IQ_GAIN_INVEST_FIN">"c1465"</definedName>
    <definedName name="IQ_GAIN_INVEST_INS">"c1466"</definedName>
    <definedName name="IQ_GAIN_INVEST_RE">"c6278"</definedName>
    <definedName name="IQ_GAIN_INVEST_REIT">"c1467"</definedName>
    <definedName name="IQ_GAIN_INVEST_REV">"c494"</definedName>
    <definedName name="IQ_GAIN_INVEST_REV_BNK">"c495"</definedName>
    <definedName name="IQ_GAIN_INVEST_REV_BR">"c496"</definedName>
    <definedName name="IQ_GAIN_INVEST_REV_FIN">"c497"</definedName>
    <definedName name="IQ_GAIN_INVEST_REV_INS">"c498"</definedName>
    <definedName name="IQ_GAIN_INVEST_REV_RE">"c6221"</definedName>
    <definedName name="IQ_GAIN_INVEST_REV_REIT">"c499"</definedName>
    <definedName name="IQ_GAIN_INVEST_REV_UTI">"c500"</definedName>
    <definedName name="IQ_GAIN_INVEST_UTI">"c1468"</definedName>
    <definedName name="IQ_GAIN_LOANS_REC">"c501"</definedName>
    <definedName name="IQ_GAIN_LOANS_RECEIV">"c502"</definedName>
    <definedName name="IQ_GAIN_LOANS_RECEIV_REV_FIN">"c503"</definedName>
    <definedName name="IQ_GAIN_LOANS_REV">"c504"</definedName>
    <definedName name="IQ_GAIN_SALE_ASSETS">"c1377"</definedName>
    <definedName name="IQ_GAIN_SALE_LOANS_FDIC">"c6673"</definedName>
    <definedName name="IQ_GAIN_SALE_RE_FDIC">"c6674"</definedName>
    <definedName name="IQ_GAINS_SALE_ASSETS_FDIC">"c6675"</definedName>
    <definedName name="IQ_GEO_SEG_ASSETS">"c4069"</definedName>
    <definedName name="IQ_GEO_SEG_ASSETS_ABS">"c4091"</definedName>
    <definedName name="IQ_GEO_SEG_ASSETS_TOTAL">"c4123"</definedName>
    <definedName name="IQ_GEO_SEG_CAPEX">"c4083"</definedName>
    <definedName name="IQ_GEO_SEG_CAPEX_ABS">"c4105"</definedName>
    <definedName name="IQ_GEO_SEG_CAPEX_TOTAL">"c4127"</definedName>
    <definedName name="IQ_GEO_SEG_DA">"c4082"</definedName>
    <definedName name="IQ_GEO_SEG_DA_ABS">"c4104"</definedName>
    <definedName name="IQ_GEO_SEG_DA_TOTAL">"c4126"</definedName>
    <definedName name="IQ_GEO_SEG_EARNINGS_OP">"c4073"</definedName>
    <definedName name="IQ_GEO_SEG_EARNINGS_OP_ABS">"c4095"</definedName>
    <definedName name="IQ_GEO_SEG_EARNINGS_OP_TOTAL">"c4119"</definedName>
    <definedName name="IQ_GEO_SEG_EBT">"c4072"</definedName>
    <definedName name="IQ_GEO_SEG_EBT_ABS">"c4094"</definedName>
    <definedName name="IQ_GEO_SEG_EBT_TOTAL">"c4121"</definedName>
    <definedName name="IQ_GEO_SEG_GP">"c4070"</definedName>
    <definedName name="IQ_GEO_SEG_GP_ABS">"c4092"</definedName>
    <definedName name="IQ_GEO_SEG_GP_TOTAL">"c4120"</definedName>
    <definedName name="IQ_GEO_SEG_INC_TAX">"c4081"</definedName>
    <definedName name="IQ_GEO_SEG_INC_TAX_ABS">"c4103"</definedName>
    <definedName name="IQ_GEO_SEG_INC_TAX_TOTAL">"c4125"</definedName>
    <definedName name="IQ_GEO_SEG_INTEREST_EXP">"c4080"</definedName>
    <definedName name="IQ_GEO_SEG_INTEREST_EXP_ABS">"c4102"</definedName>
    <definedName name="IQ_GEO_SEG_INTEREST_EXP_TOTAL">"c4124"</definedName>
    <definedName name="IQ_GEO_SEG_NAME">"c5484"</definedName>
    <definedName name="IQ_GEO_SEG_NAME_ABS">"c5485"</definedName>
    <definedName name="IQ_GEO_SEG_NI">"c4071"</definedName>
    <definedName name="IQ_GEO_SEG_NI_ABS">"c4093"</definedName>
    <definedName name="IQ_GEO_SEG_NI_TOTAL">"c4122"</definedName>
    <definedName name="IQ_GEO_SEG_OPER_INC">"c4075"</definedName>
    <definedName name="IQ_GEO_SEG_OPER_INC_ABS">"c4097"</definedName>
    <definedName name="IQ_GEO_SEG_OPER_INC_TOTAL">"c4118"</definedName>
    <definedName name="IQ_GEO_SEG_REV">"c4074"</definedName>
    <definedName name="IQ_GEO_SEG_REV_ABS">"c4096"</definedName>
    <definedName name="IQ_GEO_SEG_REV_TOTAL">"c4117"</definedName>
    <definedName name="IQ_GNMA_FDIC">"c6398"</definedName>
    <definedName name="IQ_GOODWILL_FDIC">"c6334"</definedName>
    <definedName name="IQ_GOODWILL_IMPAIRMENT_FDIC">"c6678"</definedName>
    <definedName name="IQ_GOODWILL_INTAN_FDIC">"c6333"</definedName>
    <definedName name="IQ_GOODWILL_NET">"c1380"</definedName>
    <definedName name="IQ_GP">"c511"</definedName>
    <definedName name="IQ_GP_10YR_ANN_CAGR">"c6090"</definedName>
    <definedName name="IQ_GP_10YR_ANN_GROWTH">"c512"</definedName>
    <definedName name="IQ_GP_1YR_ANN_GROWTH">"c513"</definedName>
    <definedName name="IQ_GP_2YR_ANN_CAGR">"c6091"</definedName>
    <definedName name="IQ_GP_2YR_ANN_GROWTH">"c514"</definedName>
    <definedName name="IQ_GP_3YR_ANN_CAGR">"c6092"</definedName>
    <definedName name="IQ_GP_3YR_ANN_GROWTH">"c515"</definedName>
    <definedName name="IQ_GP_5YR_ANN_CAGR">"c6093"</definedName>
    <definedName name="IQ_GP_5YR_ANN_GROWTH">"c516"</definedName>
    <definedName name="IQ_GP_7YR_ANN_CAGR">"c6094"</definedName>
    <definedName name="IQ_GP_7YR_ANN_GROWTH">"c517"</definedName>
    <definedName name="IQ_GPPE">"c518"</definedName>
    <definedName name="IQ_GROSS_AH_EARNED">"c2742"</definedName>
    <definedName name="IQ_GROSS_CLAIM_EXP_INCUR">"c2755"</definedName>
    <definedName name="IQ_GROSS_CLAIM_EXP_PAID">"c2758"</definedName>
    <definedName name="IQ_GROSS_CLAIM_EXP_RES">"c2752"</definedName>
    <definedName name="IQ_GROSS_DIVID">"c1446"</definedName>
    <definedName name="IQ_GROSS_EARNED">"c2732"</definedName>
    <definedName name="IQ_GROSS_LIFE_EARNED">"c2737"</definedName>
    <definedName name="IQ_GROSS_LIFE_IN_FORCE">"c2767"</definedName>
    <definedName name="IQ_GROSS_LOANS">"c521"</definedName>
    <definedName name="IQ_GROSS_LOANS_10YR_ANN_CAGR">"c6095"</definedName>
    <definedName name="IQ_GROSS_LOANS_10YR_ANN_GROWTH">"c522"</definedName>
    <definedName name="IQ_GROSS_LOANS_1YR_ANN_GROWTH">"c523"</definedName>
    <definedName name="IQ_GROSS_LOANS_2YR_ANN_CAGR">"c6096"</definedName>
    <definedName name="IQ_GROSS_LOANS_2YR_ANN_GROWTH">"c524"</definedName>
    <definedName name="IQ_GROSS_LOANS_3YR_ANN_CAGR">"c6097"</definedName>
    <definedName name="IQ_GROSS_LOANS_3YR_ANN_GROWTH">"c525"</definedName>
    <definedName name="IQ_GROSS_LOANS_5YR_ANN_CAGR">"c6098"</definedName>
    <definedName name="IQ_GROSS_LOANS_5YR_ANN_GROWTH">"c526"</definedName>
    <definedName name="IQ_GROSS_LOANS_7YR_ANN_CAGR">"c6099"</definedName>
    <definedName name="IQ_GROSS_LOANS_7YR_ANN_GROWTH">"c527"</definedName>
    <definedName name="IQ_GROSS_LOANS_TOTAL_DEPOSITS">"c528"</definedName>
    <definedName name="IQ_GROSS_MARGIN">"c529"</definedName>
    <definedName name="IQ_GROSS_MARGIN_ACT_OR_EST">"c5554"</definedName>
    <definedName name="IQ_GROSS_MARGIN_EST">"c5547"</definedName>
    <definedName name="IQ_GROSS_MARGIN_HIGH_EST">"c5549"</definedName>
    <definedName name="IQ_GROSS_MARGIN_LOW_EST">"c5550"</definedName>
    <definedName name="IQ_GROSS_MARGIN_MEDIAN_EST">"c5548"</definedName>
    <definedName name="IQ_GROSS_MARGIN_NUM_EST">"c5551"</definedName>
    <definedName name="IQ_GROSS_MARGIN_STDDEV_EST">"c5552"</definedName>
    <definedName name="IQ_GROSS_PC_EARNED">"c2747"</definedName>
    <definedName name="IQ_GROSS_PROFIT">"c1378"</definedName>
    <definedName name="IQ_GROSS_SPRD">"c2155"</definedName>
    <definedName name="IQ_GROSS_WRITTEN">"c2726"</definedName>
    <definedName name="IQ_GW">"c530"</definedName>
    <definedName name="IQ_GW_AMORT_BR">"c532"</definedName>
    <definedName name="IQ_GW_AMORT_FIN">"c540"</definedName>
    <definedName name="IQ_GW_AMORT_INS">"c541"</definedName>
    <definedName name="IQ_GW_AMORT_REIT">"c542"</definedName>
    <definedName name="IQ_GW_AMORT_UTI">"c543"</definedName>
    <definedName name="IQ_GW_INTAN_AMORT">"c1469"</definedName>
    <definedName name="IQ_GW_INTAN_AMORT_BNK">"c544"</definedName>
    <definedName name="IQ_GW_INTAN_AMORT_BR">"c1470"</definedName>
    <definedName name="IQ_GW_INTAN_AMORT_CF">"c1471"</definedName>
    <definedName name="IQ_GW_INTAN_AMORT_CF_BNK">"c1472"</definedName>
    <definedName name="IQ_GW_INTAN_AMORT_CF_BR">"c1473"</definedName>
    <definedName name="IQ_GW_INTAN_AMORT_CF_FIN">"c1474"</definedName>
    <definedName name="IQ_GW_INTAN_AMORT_CF_INS">"c1475"</definedName>
    <definedName name="IQ_GW_INTAN_AMORT_CF_RE">"c6279"</definedName>
    <definedName name="IQ_GW_INTAN_AMORT_CF_REIT">"c1476"</definedName>
    <definedName name="IQ_GW_INTAN_AMORT_CF_UTI">"c1477"</definedName>
    <definedName name="IQ_GW_INTAN_AMORT_FIN">"c1478"</definedName>
    <definedName name="IQ_GW_INTAN_AMORT_INS">"c1479"</definedName>
    <definedName name="IQ_GW_INTAN_AMORT_RE">"c6280"</definedName>
    <definedName name="IQ_GW_INTAN_AMORT_REIT">"c1480"</definedName>
    <definedName name="IQ_GW_INTAN_AMORT_UTI">"c1481"</definedName>
    <definedName name="IQ_HC_ADMISSIONS">"c5953"</definedName>
    <definedName name="IQ_HC_ADMISSIONS_GROWTH">"c5997"</definedName>
    <definedName name="IQ_HC_ADMISSIONS_MANAGED_CARE">"c5956"</definedName>
    <definedName name="IQ_HC_ADMISSIONS_MEDICAID">"c5955"</definedName>
    <definedName name="IQ_HC_ADMISSIONS_MEDICARE">"c5954"</definedName>
    <definedName name="IQ_HC_ADMISSIONS_OTHER">"c5957"</definedName>
    <definedName name="IQ_HC_ADMISSIONS_SF">"c6006"</definedName>
    <definedName name="IQ_HC_ALFS">"c5952"</definedName>
    <definedName name="IQ_HC_AVG_BEDS_SVC">"c5951"</definedName>
    <definedName name="IQ_HC_AVG_DAILY_CENSUS">"c5965"</definedName>
    <definedName name="IQ_HC_AVG_LICENSED_BEDS">"c5949"</definedName>
    <definedName name="IQ_HC_AVG_LICENSED_BEDS_SF">"c6004"</definedName>
    <definedName name="IQ_HC_AVG_STAY">"c5966"</definedName>
    <definedName name="IQ_HC_AVG_STAY_SF">"c6016"</definedName>
    <definedName name="IQ_HC_BEDS_SVC">"c5950"</definedName>
    <definedName name="IQ_HC_DAYS_REV_OUT">"c5993"</definedName>
    <definedName name="IQ_HC_EQUIV_ADMISSIONS_GROWTH">"c5998"</definedName>
    <definedName name="IQ_HC_EQUIVALENT_ADMISSIONS">"c5958"</definedName>
    <definedName name="IQ_HC_EQUIVALENT_ADMISSIONS_SF">"c6007"</definedName>
    <definedName name="IQ_HC_ER_VISITS">"c5964"</definedName>
    <definedName name="IQ_HC_ER_VISITS_SF">"c6017"</definedName>
    <definedName name="IQ_HC_GROSS_INPATIENT_REV">"c5987"</definedName>
    <definedName name="IQ_HC_GROSS_OUTPATIENT_REV">"c5988"</definedName>
    <definedName name="IQ_HC_GROSS_PATIENT_REV">"c5989"</definedName>
    <definedName name="IQ_HC_HOSP_FACILITIES_CONSOL">"c5945"</definedName>
    <definedName name="IQ_HC_HOSP_FACILITIES_CONSOL_SF">"c6000"</definedName>
    <definedName name="IQ_HC_HOSP_FACILITIES_NON_CONSOL">"c5946"</definedName>
    <definedName name="IQ_HC_HOSP_FACILITIES_NON_CONSOL_SF">"c6001"</definedName>
    <definedName name="IQ_HC_HOSP_FACILITIES_TOTAL">"c5947"</definedName>
    <definedName name="IQ_HC_HOSP_FACILITIES_TOTAL_SF">"c6002"</definedName>
    <definedName name="IQ_HC_INPATIENT_PROCEDURES">"c5961"</definedName>
    <definedName name="IQ_HC_INPATIENT_PROCEDURES_SF">"c6011"</definedName>
    <definedName name="IQ_HC_INPATIENT_REV_PER_ADMISSION">"c5994"</definedName>
    <definedName name="IQ_HC_INTPATIENT_SVCS_PCT_REV">"c5975"</definedName>
    <definedName name="IQ_HC_INTPATIENT_SVCS_PCT_REV_SF">"c6015"</definedName>
    <definedName name="IQ_HC_LICENSED_BEDS">"c5948"</definedName>
    <definedName name="IQ_HC_LICENSED_BEDS_SF">"c6003"</definedName>
    <definedName name="IQ_HC_MANAGED_CARE_PCT_ADMISSIONS">"c5982"</definedName>
    <definedName name="IQ_HC_MANAGED_CARE_PCT_REV">"c5978"</definedName>
    <definedName name="IQ_HC_MEDICAID_PCT_ADMISSIONS">"c5981"</definedName>
    <definedName name="IQ_HC_MEDICAID_PCT_REV">"c5977"</definedName>
    <definedName name="IQ_HC_MEDICARE_PCT_ADMISSIONS">"c5980"</definedName>
    <definedName name="IQ_HC_MEDICARE_PCT_REV">"c5976"</definedName>
    <definedName name="IQ_HC_NET_INPATIENT_REV">"c5984"</definedName>
    <definedName name="IQ_HC_NET_OUTPATIENT_REV">"c5985"</definedName>
    <definedName name="IQ_HC_NET_PATIENT_REV">"c5986"</definedName>
    <definedName name="IQ_HC_NET_PATIENT_REV_SF">"c6005"</definedName>
    <definedName name="IQ_HC_OCC_RATE">"c5967"</definedName>
    <definedName name="IQ_HC_OCC_RATE_LICENSED_BEDS">"c5968"</definedName>
    <definedName name="IQ_HC_OCC_RATE_SF">"c6009"</definedName>
    <definedName name="IQ_HC_OPEX_SUPPLIES">"c5990"</definedName>
    <definedName name="IQ_HC_OTHER_OPEX_PCT_REV">"c5973"</definedName>
    <definedName name="IQ_HC_OUTPATIENT_PROCEDURES">"c5962"</definedName>
    <definedName name="IQ_HC_OUTPATIENT_PROCEDURES_SF">"c6012"</definedName>
    <definedName name="IQ_HC_OUTPATIENT_REV_PER_ADMISSION">"c5995"</definedName>
    <definedName name="IQ_HC_OUTPATIENT_SVCS_PCT_REV">"c5974"</definedName>
    <definedName name="IQ_HC_OUTPATIENT_SVCS_PCT_REV_SF">"c6014"</definedName>
    <definedName name="IQ_HC_PATIENT_DAYS">"c5960"</definedName>
    <definedName name="IQ_HC_PATIENT_DAYS_SF">"c6010"</definedName>
    <definedName name="IQ_HC_PROF_GEN_LIAB_CLAIM_PAID">"c5991"</definedName>
    <definedName name="IQ_HC_PROF_GEN_LIAB_EXP_BENEFIT">"c5992"</definedName>
    <definedName name="IQ_HC_PROVISION_DOUBTFUL_PCT_REV">"c5972"</definedName>
    <definedName name="IQ_HC_REV_GROWTH">"c5996"</definedName>
    <definedName name="IQ_HC_REV_PER_EQUIV_ADMISSION">"c5959"</definedName>
    <definedName name="IQ_HC_REV_PER_EQUIV_ADMISSION_SF">"c6008"</definedName>
    <definedName name="IQ_HC_REV_PER_EQUIV_ADMISSIONS_GROWTH">"c5999"</definedName>
    <definedName name="IQ_HC_REV_PER_PATIENT_DAY">"c5969"</definedName>
    <definedName name="IQ_HC_REV_PER_PATIENT_DAY_SF">"c6018"</definedName>
    <definedName name="IQ_HC_SALARIES_PCT_REV">"c5970"</definedName>
    <definedName name="IQ_HC_SUPPLIES_PCT_REV">"c5971"</definedName>
    <definedName name="IQ_HC_TOTAL_PROCEDURES">"c5963"</definedName>
    <definedName name="IQ_HC_TOTAL_PROCEDURES_SF">"c6013"</definedName>
    <definedName name="IQ_HC_UNINSURED_PCT_ADMISSIONS">"c5983"</definedName>
    <definedName name="IQ_HC_UNINSURED_PCT_REV">"c5979"</definedName>
    <definedName name="IQ_HELD_MATURITY_FDIC">"c6408"</definedName>
    <definedName name="IQ_HIGH_TARGET_PRICE">"c1651"</definedName>
    <definedName name="IQ_HIGH_TARGET_PRICE_REUT">"c5317"</definedName>
    <definedName name="IQ_HIGHPRICE">"c545"</definedName>
    <definedName name="IQ_HOME_AVG_LOAN_SIZE">"c5911"</definedName>
    <definedName name="IQ_HOME_BACKLOG">"c5844"</definedName>
    <definedName name="IQ_HOME_BACKLOG_AVG_JV">"c5848"</definedName>
    <definedName name="IQ_HOME_BACKLOG_AVG_JV_GROWTH">"c5928"</definedName>
    <definedName name="IQ_HOME_BACKLOG_AVG_JV_INC">"c5851"</definedName>
    <definedName name="IQ_HOME_BACKLOG_AVG_JV_INC_GROWTH">"c5931"</definedName>
    <definedName name="IQ_HOME_BACKLOG_AVG_PRICE">"c5845"</definedName>
    <definedName name="IQ_HOME_BACKLOG_AVG_PRICE_GROWTH">"c5925"</definedName>
    <definedName name="IQ_HOME_BACKLOG_GROWTH">"c5924"</definedName>
    <definedName name="IQ_HOME_BACKLOG_JV">"c5847"</definedName>
    <definedName name="IQ_HOME_BACKLOG_JV_GROWTH">"c5927"</definedName>
    <definedName name="IQ_HOME_BACKLOG_JV_INC">"c5850"</definedName>
    <definedName name="IQ_HOME_BACKLOG_JV_INC_GROWTH">"c5930"</definedName>
    <definedName name="IQ_HOME_BACKLOG_VALUE">"c5846"</definedName>
    <definedName name="IQ_HOME_BACKLOG_VALUE_GROWTH">"c5926"</definedName>
    <definedName name="IQ_HOME_BACKLOG_VALUE_JV">"c5849"</definedName>
    <definedName name="IQ_HOME_BACKLOG_VALUE_JV_GROWTH">"c5929"</definedName>
    <definedName name="IQ_HOME_BACKLOG_VALUE_JV_INC">"c5852"</definedName>
    <definedName name="IQ_HOME_BACKLOG_VALUE_JV_INC_GROWTH">"c5932"</definedName>
    <definedName name="IQ_HOME_COMMUNITIES_ACTIVE">"c5862"</definedName>
    <definedName name="IQ_HOME_COMMUNITIES_ACTIVE_GROWTH">"c5942"</definedName>
    <definedName name="IQ_HOME_COMMUNITIES_ACTIVE_JV">"c5863"</definedName>
    <definedName name="IQ_HOME_COMMUNITIES_ACTIVE_JV_GROWTH">"c5943"</definedName>
    <definedName name="IQ_HOME_COMMUNITIES_ACTIVE_JV_INC">"c5864"</definedName>
    <definedName name="IQ_HOME_COMMUNITIES_ACTIVE_JV_INC_GROWTH">"c5944"</definedName>
    <definedName name="IQ_HOME_COST_CONSTRUCTION_SVCS">"c5882"</definedName>
    <definedName name="IQ_HOME_COST_ELIMINATIONS_OTHER">"c5883"</definedName>
    <definedName name="IQ_HOME_COST_FINANCIAL_SVCS">"c5881"</definedName>
    <definedName name="IQ_HOME_COST_HOUSING">"c5877"</definedName>
    <definedName name="IQ_HOME_COST_LAND_LOT">"c5878"</definedName>
    <definedName name="IQ_HOME_COST_OTHER_HOMEBUILDING">"c5879"</definedName>
    <definedName name="IQ_HOME_COST_TOTAL">"c5884"</definedName>
    <definedName name="IQ_HOME_COST_TOTAL_HOMEBUILDING">"c5880"</definedName>
    <definedName name="IQ_HOME_DELIVERED">"c5835"</definedName>
    <definedName name="IQ_HOME_DELIVERED_AVG_PRICE">"c5836"</definedName>
    <definedName name="IQ_HOME_DELIVERED_AVG_PRICE_GROWTH">"c5916"</definedName>
    <definedName name="IQ_HOME_DELIVERED_AVG_PRICE_JV">"c5839"</definedName>
    <definedName name="IQ_HOME_DELIVERED_AVG_PRICE_JV_GROWTH">"c5919"</definedName>
    <definedName name="IQ_HOME_DELIVERED_AVG_PRICE_JV_INC">"c5842"</definedName>
    <definedName name="IQ_HOME_DELIVERED_AVG_PRICE_JV_INC_GROWTH">"c5922"</definedName>
    <definedName name="IQ_HOME_DELIVERED_GROWTH">"c5915"</definedName>
    <definedName name="IQ_HOME_DELIVERED_JV">"c5838"</definedName>
    <definedName name="IQ_HOME_DELIVERED_JV_GROWTH">"c5918"</definedName>
    <definedName name="IQ_HOME_DELIVERED_JV_INC">"c5841"</definedName>
    <definedName name="IQ_HOME_DELIVERED_JV_INC_GROWTH">"c5921"</definedName>
    <definedName name="IQ_HOME_DELIVERED_VALUE">"c5837"</definedName>
    <definedName name="IQ_HOME_DELIVERED_VALUE_GROWTH">"c5917"</definedName>
    <definedName name="IQ_HOME_DELIVERED_VALUE_JV">"c5840"</definedName>
    <definedName name="IQ_HOME_DELIVERED_VALUE_JV_GROWTH">"c5920"</definedName>
    <definedName name="IQ_HOME_DELIVERED_VALUE_JV_INC">"c5843"</definedName>
    <definedName name="IQ_HOME_DELIVERED_VALUE_JV_INC_GROWTH">"c5923"</definedName>
    <definedName name="IQ_HOME_EQUITY_LOC_NET_CHARGE_OFFS_FDIC">"c6644"</definedName>
    <definedName name="IQ_HOME_EQUITY_LOC_TOTAL_CHARGE_OFFS_FDIC">"c6606"</definedName>
    <definedName name="IQ_HOME_EQUITY_LOC_TOTAL_RECOVERIES_FDIC">"c6625"</definedName>
    <definedName name="IQ_HOME_FINISHED_HOMES_CIP">"c5865"</definedName>
    <definedName name="IQ_HOME_FIRSTLIEN_MORT_ORIGINATED">"c5905"</definedName>
    <definedName name="IQ_HOME_FIRSTLIEN_MORT_ORIGINATED_VOL">"c5908"</definedName>
    <definedName name="IQ_HOME_HUC">"c5822"</definedName>
    <definedName name="IQ_HOME_HUC_JV">"c5823"</definedName>
    <definedName name="IQ_HOME_HUC_JV_INC">"c5824"</definedName>
    <definedName name="IQ_HOME_INV_NOT_OWNED">"c5868"</definedName>
    <definedName name="IQ_HOME_LAND_DEVELOPMENT">"c5866"</definedName>
    <definedName name="IQ_HOME_LAND_FUTURE_DEVELOPMENT">"c5867"</definedName>
    <definedName name="IQ_HOME_LOAN_APPLICATIONS">"c5910"</definedName>
    <definedName name="IQ_HOME_LOANS_SOLD_COUNT">"c5912"</definedName>
    <definedName name="IQ_HOME_LOANS_SOLD_VALUE">"c5913"</definedName>
    <definedName name="IQ_HOME_LOTS_CONTROLLED">"c5831"</definedName>
    <definedName name="IQ_HOME_LOTS_FINISHED">"c5827"</definedName>
    <definedName name="IQ_HOME_LOTS_HELD_SALE">"c5830"</definedName>
    <definedName name="IQ_HOME_LOTS_JV">"c5833"</definedName>
    <definedName name="IQ_HOME_LOTS_JV_INC">"c5834"</definedName>
    <definedName name="IQ_HOME_LOTS_OTHER">"c5832"</definedName>
    <definedName name="IQ_HOME_LOTS_OWNED">"c5828"</definedName>
    <definedName name="IQ_HOME_LOTS_UNDER_DEVELOPMENT">"c5826"</definedName>
    <definedName name="IQ_HOME_LOTS_UNDER_OPTION">"c5829"</definedName>
    <definedName name="IQ_HOME_LOTS_UNDEVELOPED">"c5825"</definedName>
    <definedName name="IQ_HOME_MORT_CAPTURE_RATE">"c5906"</definedName>
    <definedName name="IQ_HOME_MORT_ORIGINATED">"c5907"</definedName>
    <definedName name="IQ_HOME_OBLIGATIONS_INV_NOT_OWNED">"c5914"</definedName>
    <definedName name="IQ_HOME_ORDERS">"c5853"</definedName>
    <definedName name="IQ_HOME_ORDERS_AVG_PRICE">"c5854"</definedName>
    <definedName name="IQ_HOME_ORDERS_AVG_PRICE_GROWTH">"c5934"</definedName>
    <definedName name="IQ_HOME_ORDERS_AVG_PRICE_JV">"c5857"</definedName>
    <definedName name="IQ_HOME_ORDERS_AVG_PRICE_JV_GROWTH">"c5937"</definedName>
    <definedName name="IQ_HOME_ORDERS_AVG_PRICE_JV_INC">"c5860"</definedName>
    <definedName name="IQ_HOME_ORDERS_AVG_PRICE_JV_INC_GROWTH">"c5940"</definedName>
    <definedName name="IQ_HOME_ORDERS_GROWTH">"c5933"</definedName>
    <definedName name="IQ_HOME_ORDERS_JV">"c5856"</definedName>
    <definedName name="IQ_HOME_ORDERS_JV_GROWTH">"c5936"</definedName>
    <definedName name="IQ_HOME_ORDERS_JV_INC">"c5859"</definedName>
    <definedName name="IQ_HOME_ORDERS_JV_INC_GROWTH">"c5939"</definedName>
    <definedName name="IQ_HOME_ORDERS_VALUE">"c5855"</definedName>
    <definedName name="IQ_HOME_ORDERS_VALUE_GROWTH">"c5935"</definedName>
    <definedName name="IQ_HOME_ORDERS_VALUE_JV">"c5858"</definedName>
    <definedName name="IQ_HOME_ORDERS_VALUE_JV_GROWTH">"c5938"</definedName>
    <definedName name="IQ_HOME_ORDERS_VALUE_JV_INC">"c5861"</definedName>
    <definedName name="IQ_HOME_ORDERS_VALUE_JV_INC_GROWTH">"c5941"</definedName>
    <definedName name="IQ_HOME_ORIGINATION_TOTAL">"c5909"</definedName>
    <definedName name="IQ_HOME_PRETAX_INC_CONSTRUCTION_SVCS">"c5890"</definedName>
    <definedName name="IQ_HOME_PRETAX_INC_ELIMINATIONS_OTHER">"c5891"</definedName>
    <definedName name="IQ_HOME_PRETAX_INC_FINANCIAL_SVCS">"c5889"</definedName>
    <definedName name="IQ_HOME_PRETAX_INC_HOUSING">"c5885"</definedName>
    <definedName name="IQ_HOME_PRETAX_INC_LAND_LOT">"c5886"</definedName>
    <definedName name="IQ_HOME_PRETAX_INC_OTHER_HOMEBUILDING">"c5887"</definedName>
    <definedName name="IQ_HOME_PRETAX_INC_TOTAL">"c5892"</definedName>
    <definedName name="IQ_HOME_PRETAX_INC_TOTAL_HOMEBUILDING">"c5888"</definedName>
    <definedName name="IQ_HOME_PURCH_OBLIGATION_1YR">"c5898"</definedName>
    <definedName name="IQ_HOME_PURCH_OBLIGATION_2YR">"c5899"</definedName>
    <definedName name="IQ_HOME_PURCH_OBLIGATION_3YR">"c5900"</definedName>
    <definedName name="IQ_HOME_PURCH_OBLIGATION_4YR">"c5901"</definedName>
    <definedName name="IQ_HOME_PURCH_OBLIGATION_5YR">"c5902"</definedName>
    <definedName name="IQ_HOME_PURCH_OBLIGATION_AFTER5">"c5903"</definedName>
    <definedName name="IQ_HOME_PURCH_OBLIGATION_TOTAL">"c5904"</definedName>
    <definedName name="IQ_HOME_REV_CONSTRUCTION_SERVICES">"c5874"</definedName>
    <definedName name="IQ_HOME_REV_ELIMINATIONS_OTHER">"c5875"</definedName>
    <definedName name="IQ_HOME_REV_FINANCIAL_SERVICES">"c5873"</definedName>
    <definedName name="IQ_HOME_REV_HOUSING">"c5872"</definedName>
    <definedName name="IQ_HOME_REV_LAND_LOT">"c5870"</definedName>
    <definedName name="IQ_HOME_REV_OTHER_HOMEBUILDING">"c5871"</definedName>
    <definedName name="IQ_HOME_REV_TOTAL">"c5876"</definedName>
    <definedName name="IQ_HOME_TOTAL_INV">"c5869"</definedName>
    <definedName name="IQ_HOME_WARRANTY_RES_BEG">"c5893"</definedName>
    <definedName name="IQ_HOME_WARRANTY_RES_END">"c5897"</definedName>
    <definedName name="IQ_HOME_WARRANTY_RES_ISS">"c5894"</definedName>
    <definedName name="IQ_HOME_WARRANTY_RES_OTHER">"c5896"</definedName>
    <definedName name="IQ_HOME_WARRANTY_RES_PAY">"c5895"</definedName>
    <definedName name="IQ_HOMEOWNERS_WRITTEN">"c546"</definedName>
    <definedName name="IQ_HOUSING_COMPLETIONS_SINGLE_FAM_APR_FC_UNUSED_UNUSED_UNUSED">"c8422"</definedName>
    <definedName name="IQ_HOUSING_COMPLETIONS_SINGLE_FAM_APR_UNUSED_UNUSED_UNUSED">"c7542"</definedName>
    <definedName name="IQ_HOUSING_COMPLETIONS_SINGLE_FAM_FC_UNUSED_UNUSED_UNUSED">"c7762"</definedName>
    <definedName name="IQ_HOUSING_COMPLETIONS_SINGLE_FAM_POP_FC_UNUSED_UNUSED_UNUSED">"c7982"</definedName>
    <definedName name="IQ_HOUSING_COMPLETIONS_SINGLE_FAM_POP_UNUSED_UNUSED_UNUSED">"c7102"</definedName>
    <definedName name="IQ_HOUSING_COMPLETIONS_SINGLE_FAM_UNUSED_UNUSED_UNUSED">"c6882"</definedName>
    <definedName name="IQ_HOUSING_COMPLETIONS_SINGLE_FAM_YOY_FC_UNUSED_UNUSED_UNUSED">"c8202"</definedName>
    <definedName name="IQ_HOUSING_COMPLETIONS_SINGLE_FAM_YOY_UNUSED_UNUSED_UNUSED">"c7322"</definedName>
    <definedName name="IQ_IMPAIR_OIL">"c547"</definedName>
    <definedName name="IQ_IMPAIRMENT_GW">"c548"</definedName>
    <definedName name="IQ_IMPORTS_GOODS_REAL_SAAR_APR_FC_UNUSED_UNUSED_UNUSED">"c8523"</definedName>
    <definedName name="IQ_IMPORTS_GOODS_REAL_SAAR_APR_UNUSED_UNUSED_UNUSED">"c7643"</definedName>
    <definedName name="IQ_IMPORTS_GOODS_REAL_SAAR_FC_UNUSED_UNUSED_UNUSED">"c7863"</definedName>
    <definedName name="IQ_IMPORTS_GOODS_REAL_SAAR_POP_FC_UNUSED_UNUSED_UNUSED">"c8083"</definedName>
    <definedName name="IQ_IMPORTS_GOODS_REAL_SAAR_POP_UNUSED_UNUSED_UNUSED">"c7203"</definedName>
    <definedName name="IQ_IMPORTS_GOODS_REAL_SAAR_UNUSED_UNUSED_UNUSED">"c6983"</definedName>
    <definedName name="IQ_IMPORTS_GOODS_REAL_SAAR_YOY_FC_UNUSED_UNUSED_UNUSED">"c8303"</definedName>
    <definedName name="IQ_IMPORTS_GOODS_REAL_SAAR_YOY_UNUSED_UNUSED_UNUSED">"c7423"</definedName>
    <definedName name="IQ_IMPORTS_GOODS_SERVICES_APR_FC_UNUSED_UNUSED_UNUSED">"c8429"</definedName>
    <definedName name="IQ_IMPORTS_GOODS_SERVICES_APR_UNUSED_UNUSED_UNUSED">"c7549"</definedName>
    <definedName name="IQ_IMPORTS_GOODS_SERVICES_FC_UNUSED_UNUSED_UNUSED">"c7769"</definedName>
    <definedName name="IQ_IMPORTS_GOODS_SERVICES_POP_FC_UNUSED_UNUSED_UNUSED">"c7989"</definedName>
    <definedName name="IQ_IMPORTS_GOODS_SERVICES_POP_UNUSED_UNUSED_UNUSED">"c7109"</definedName>
    <definedName name="IQ_IMPORTS_GOODS_SERVICES_REAL_SAAR_APR_FC_UNUSED_UNUSED_UNUSED">"c8524"</definedName>
    <definedName name="IQ_IMPORTS_GOODS_SERVICES_REAL_SAAR_APR_UNUSED_UNUSED_UNUSED">"c7644"</definedName>
    <definedName name="IQ_IMPORTS_GOODS_SERVICES_REAL_SAAR_FC_UNUSED_UNUSED_UNUSED">"c7864"</definedName>
    <definedName name="IQ_IMPORTS_GOODS_SERVICES_REAL_SAAR_POP_FC_UNUSED_UNUSED_UNUSED">"c8084"</definedName>
    <definedName name="IQ_IMPORTS_GOODS_SERVICES_REAL_SAAR_POP_UNUSED_UNUSED_UNUSED">"c7204"</definedName>
    <definedName name="IQ_IMPORTS_GOODS_SERVICES_REAL_SAAR_UNUSED_UNUSED_UNUSED">"c6984"</definedName>
    <definedName name="IQ_IMPORTS_GOODS_SERVICES_REAL_SAAR_YOY_FC_UNUSED_UNUSED_UNUSED">"c8304"</definedName>
    <definedName name="IQ_IMPORTS_GOODS_SERVICES_REAL_SAAR_YOY_UNUSED_UNUSED_UNUSED">"c7424"</definedName>
    <definedName name="IQ_IMPORTS_GOODS_SERVICES_UNUSED_UNUSED_UNUSED">"c6889"</definedName>
    <definedName name="IQ_IMPORTS_GOODS_SERVICES_YOY_FC_UNUSED_UNUSED_UNUSED">"c8209"</definedName>
    <definedName name="IQ_IMPORTS_GOODS_SERVICES_YOY_UNUSED_UNUSED_UNUSED">"c7329"</definedName>
    <definedName name="IQ_IMPUT_OPER_LEASE_DEPR">"c2987"</definedName>
    <definedName name="IQ_IMPUT_OPER_LEASE_INT_EXP">"c2986"</definedName>
    <definedName name="IQ_INC_AFTER_TAX">"c1598"</definedName>
    <definedName name="IQ_INC_AVAIL_EXCL">"c1395"</definedName>
    <definedName name="IQ_INC_AVAIL_INCL">"c1396"</definedName>
    <definedName name="IQ_INC_BEFORE_TAX">"c1375"</definedName>
    <definedName name="IQ_INC_EQUITY">"c549"</definedName>
    <definedName name="IQ_INC_EQUITY_BR">"c550"</definedName>
    <definedName name="IQ_INC_EQUITY_CF">"c551"</definedName>
    <definedName name="IQ_INC_EQUITY_FIN">"c552"</definedName>
    <definedName name="IQ_INC_EQUITY_INS">"c553"</definedName>
    <definedName name="IQ_INC_EQUITY_RE">"c6222"</definedName>
    <definedName name="IQ_INC_EQUITY_REC_BNK">"c554"</definedName>
    <definedName name="IQ_INC_EQUITY_REIT">"c555"</definedName>
    <definedName name="IQ_INC_EQUITY_REV_BNK">"c556"</definedName>
    <definedName name="IQ_INC_EQUITY_UTI">"c557"</definedName>
    <definedName name="IQ_INC_REAL_ESTATE_REC">"c558"</definedName>
    <definedName name="IQ_INC_REAL_ESTATE_REV">"c559"</definedName>
    <definedName name="IQ_INC_TAX">"c560"</definedName>
    <definedName name="IQ_INC_TAX_EXCL">"c1599"</definedName>
    <definedName name="IQ_INC_TAX_PAY_CURRENT">"c561"</definedName>
    <definedName name="IQ_INC_TRADE_ACT">"c562"</definedName>
    <definedName name="IQ_INCIDENTAL_CHANGES_BUSINESS_COMBINATIONS_FDIC">"c6502"</definedName>
    <definedName name="IQ_INCOME_BEFORE_EXTRA_FDIC">"c6585"</definedName>
    <definedName name="IQ_INCOME_EARNED_FDIC">"c6359"</definedName>
    <definedName name="IQ_INCOME_TAXES_FDIC">"c6582"</definedName>
    <definedName name="IQ_INDIVIDUALS_CHARGE_OFFS_FDIC">"c6599"</definedName>
    <definedName name="IQ_INDIVIDUALS_LOANS_FDIC">"c6318"</definedName>
    <definedName name="IQ_INDIVIDUALS_NET_CHARGE_OFFS_FDIC">"c6637"</definedName>
    <definedName name="IQ_INDIVIDUALS_OTHER_LOANS_FDIC">"c6321"</definedName>
    <definedName name="IQ_INDIVIDUALS_PARTNERSHIPS_CORP_DEPOSITS_FOREIGN_FDIC">"c6479"</definedName>
    <definedName name="IQ_INDIVIDUALS_PARTNERSHIPS_CORP_NONTRANSACTION_ACCOUNTS_FDIC">"c6545"</definedName>
    <definedName name="IQ_INDIVIDUALS_PARTNERSHIPS_CORP_TOTAL_DEPOSITS_FDIC">"c6471"</definedName>
    <definedName name="IQ_INDIVIDUALS_PARTNERSHIPS_CORP_TRANSACTION_ACCOUNTS_FDIC">"c6537"</definedName>
    <definedName name="IQ_INDIVIDUALS_RECOVERIES_FDIC">"c6618"</definedName>
    <definedName name="IQ_INDUSTRY">"c3601"</definedName>
    <definedName name="IQ_INDUSTRY_GROUP">"c3602"</definedName>
    <definedName name="IQ_INDUSTRY_SECTOR">"c3603"</definedName>
    <definedName name="IQ_INS_ANNUITY_LIAB">"c563"</definedName>
    <definedName name="IQ_INS_ANNUITY_REV">"c2788"</definedName>
    <definedName name="IQ_INS_DIV_EXP">"c564"</definedName>
    <definedName name="IQ_INS_DIV_REV">"c565"</definedName>
    <definedName name="IQ_INS_IN_FORCE">"c566"</definedName>
    <definedName name="IQ_INS_LIAB">"c567"</definedName>
    <definedName name="IQ_INS_POLICY_EXP">"c568"</definedName>
    <definedName name="IQ_INS_REV">"c569"</definedName>
    <definedName name="IQ_INS_SETTLE">"c570"</definedName>
    <definedName name="IQ_INS_SETTLE_BNK">"c571"</definedName>
    <definedName name="IQ_INS_SETTLE_BR">"c572"</definedName>
    <definedName name="IQ_INS_SETTLE_FIN">"c573"</definedName>
    <definedName name="IQ_INS_SETTLE_INS">"c574"</definedName>
    <definedName name="IQ_INS_SETTLE_RE">"c6223"</definedName>
    <definedName name="IQ_INS_SETTLE_REIT">"c575"</definedName>
    <definedName name="IQ_INS_SETTLE_UTI">"c576"</definedName>
    <definedName name="IQ_INSIDER_3MTH_BOUGHT_PCT">"c1534"</definedName>
    <definedName name="IQ_INSIDER_3MTH_NET_PCT">"c1535"</definedName>
    <definedName name="IQ_INSIDER_3MTH_SOLD_PCT">"c1533"</definedName>
    <definedName name="IQ_INSIDER_6MTH_BOUGHT_PCT">"c1537"</definedName>
    <definedName name="IQ_INSIDER_6MTH_NET_PCT">"c1538"</definedName>
    <definedName name="IQ_INSIDER_6MTH_SOLD_PCT">"c1536"</definedName>
    <definedName name="IQ_INSIDER_LOANS_FDIC">"c6365"</definedName>
    <definedName name="IQ_INSIDER_OVER_TOTAL">"c1581"</definedName>
    <definedName name="IQ_INSIDER_OWNER">"c577"</definedName>
    <definedName name="IQ_INSIDER_PERCENT">"c578"</definedName>
    <definedName name="IQ_INSIDER_SHARES">"c579"</definedName>
    <definedName name="IQ_INSTITUTIONAL_OVER_TOTAL">"c1580"</definedName>
    <definedName name="IQ_INSTITUTIONAL_OWNER">"c580"</definedName>
    <definedName name="IQ_INSTITUTIONAL_PERCENT">"c581"</definedName>
    <definedName name="IQ_INSTITUTIONAL_SHARES">"c582"</definedName>
    <definedName name="IQ_INSTITUTIONS_EARNINGS_GAINS_FDIC">"c6723"</definedName>
    <definedName name="IQ_INSUR_RECEIV">"c1600"</definedName>
    <definedName name="IQ_INSURANCE_COMMISSION_FEES_FDIC">"c6670"</definedName>
    <definedName name="IQ_INSURANCE_UNDERWRITING_INCOME_FDIC">"c6671"</definedName>
    <definedName name="IQ_INT_BORROW">"c583"</definedName>
    <definedName name="IQ_INT_DEMAND_NOTES_FDIC">"c6567"</definedName>
    <definedName name="IQ_INT_DEPOSITS">"c584"</definedName>
    <definedName name="IQ_INT_DIV_INC">"c585"</definedName>
    <definedName name="IQ_INT_DOMESTIC_DEPOSITS_FDIC">"c6564"</definedName>
    <definedName name="IQ_INT_EXP_BR">"c586"</definedName>
    <definedName name="IQ_INT_EXP_COVERAGE">"c587"</definedName>
    <definedName name="IQ_INT_EXP_FIN">"c588"</definedName>
    <definedName name="IQ_INT_EXP_INCL_CAP">"c2988"</definedName>
    <definedName name="IQ_INT_EXP_INS">"c589"</definedName>
    <definedName name="IQ_INT_EXP_LTD">"c2086"</definedName>
    <definedName name="IQ_INT_EXP_RE">"c6224"</definedName>
    <definedName name="IQ_INT_EXP_REIT">"c590"</definedName>
    <definedName name="IQ_INT_EXP_TOTAL">"c591"</definedName>
    <definedName name="IQ_INT_EXP_TOTAL_FDIC">"c6569"</definedName>
    <definedName name="IQ_INT_EXP_UTI">"c592"</definedName>
    <definedName name="IQ_INT_FED_FUNDS_FDIC">"c6566"</definedName>
    <definedName name="IQ_INT_FOREIGN_DEPOSITS_FDIC">"c6565"</definedName>
    <definedName name="IQ_INT_INC_BR">"c593"</definedName>
    <definedName name="IQ_INT_INC_DEPOSITORY_INST_FDIC">"c6558"</definedName>
    <definedName name="IQ_INT_INC_DOM_LOANS_FDIC">"c6555"</definedName>
    <definedName name="IQ_INT_INC_FED_FUNDS_FDIC">"c6561"</definedName>
    <definedName name="IQ_INT_INC_FIN">"c594"</definedName>
    <definedName name="IQ_INT_INC_FOREIGN_LOANS_FDIC">"c6556"</definedName>
    <definedName name="IQ_INT_INC_INVEST">"c595"</definedName>
    <definedName name="IQ_INT_INC_LEASE_RECEIVABLES_FDIC">"c6557"</definedName>
    <definedName name="IQ_INT_INC_LOANS">"c596"</definedName>
    <definedName name="IQ_INT_INC_OTHER_FDIC">"c6562"</definedName>
    <definedName name="IQ_INT_INC_RE">"c6225"</definedName>
    <definedName name="IQ_INT_INC_REIT">"c597"</definedName>
    <definedName name="IQ_INT_INC_SECURITIES_FDIC">"c6559"</definedName>
    <definedName name="IQ_INT_INC_TOTAL">"c598"</definedName>
    <definedName name="IQ_INT_INC_TOTAL_FDIC">"c6563"</definedName>
    <definedName name="IQ_INT_INC_TRADING_ACCOUNTS_FDIC">"c6560"</definedName>
    <definedName name="IQ_INT_INC_UTI">"c599"</definedName>
    <definedName name="IQ_INT_INV_INC">"c600"</definedName>
    <definedName name="IQ_INT_INV_INC_RE">"c6226"</definedName>
    <definedName name="IQ_INT_INV_INC_REIT">"c601"</definedName>
    <definedName name="IQ_INT_INV_INC_UTI">"c602"</definedName>
    <definedName name="IQ_INT_ON_BORROWING_COVERAGE">"c603"</definedName>
    <definedName name="IQ_INT_RATE_SPREAD">"c604"</definedName>
    <definedName name="IQ_INT_SUB_NOTES_FDIC">"c6568"</definedName>
    <definedName name="IQ_INTANGIBLES_NET">"c1407"</definedName>
    <definedName name="IQ_INTEREST_BEARING_BALANCES_FDIC">"c6371"</definedName>
    <definedName name="IQ_INTEREST_BEARING_DEPOSITS_DOMESTIC_FDIC">"c6478"</definedName>
    <definedName name="IQ_INTEREST_BEARING_DEPOSITS_FDIC">"c6373"</definedName>
    <definedName name="IQ_INTEREST_BEARING_DEPOSITS_FOREIGN_FDIC">"c6485"</definedName>
    <definedName name="IQ_INTEREST_CASH_DEPOSITS">"c2255"</definedName>
    <definedName name="IQ_INTEREST_EXP">"c618"</definedName>
    <definedName name="IQ_INTEREST_EXP_NET">"c1450"</definedName>
    <definedName name="IQ_INTEREST_EXP_NON">"c1383"</definedName>
    <definedName name="IQ_INTEREST_EXP_SUPPL">"c1460"</definedName>
    <definedName name="IQ_INTEREST_INC">"c1393"</definedName>
    <definedName name="IQ_INTEREST_INC_NON">"c1384"</definedName>
    <definedName name="IQ_INTEREST_INVEST_INC">"c619"</definedName>
    <definedName name="IQ_INTEREST_RATE_CONTRACTS_FDIC">"c6512"</definedName>
    <definedName name="IQ_INTEREST_RATE_EXPOSURES_FDIC">"c6662"</definedName>
    <definedName name="IQ_INV_10YR_ANN_CAGR">"c6164"</definedName>
    <definedName name="IQ_INV_10YR_ANN_GROWTH">"c1930"</definedName>
    <definedName name="IQ_INV_1YR_ANN_GROWTH">"c1925"</definedName>
    <definedName name="IQ_INV_2YR_ANN_CAGR">"c6160"</definedName>
    <definedName name="IQ_INV_2YR_ANN_GROWTH">"c1926"</definedName>
    <definedName name="IQ_INV_3YR_ANN_CAGR">"c6161"</definedName>
    <definedName name="IQ_INV_3YR_ANN_GROWTH">"c1927"</definedName>
    <definedName name="IQ_INV_5YR_ANN_CAGR">"c6162"</definedName>
    <definedName name="IQ_INV_5YR_ANN_GROWTH">"c1928"</definedName>
    <definedName name="IQ_INV_7YR_ANN_CAGR">"c6163"</definedName>
    <definedName name="IQ_INV_7YR_ANN_GROWTH">"c1929"</definedName>
    <definedName name="IQ_INV_BANKING_FEE">"c620"</definedName>
    <definedName name="IQ_INV_METHOD">"c621"</definedName>
    <definedName name="IQ_INVENTORY">"c622"</definedName>
    <definedName name="IQ_INVENTORY_TURNS">"c623"</definedName>
    <definedName name="IQ_INVENTORY_UTI">"c624"</definedName>
    <definedName name="IQ_INVEST_DEBT">"c625"</definedName>
    <definedName name="IQ_INVEST_EQUITY_PREF">"c626"</definedName>
    <definedName name="IQ_INVEST_FHLB">"c627"</definedName>
    <definedName name="IQ_INVEST_GOV_SECURITY">"c5510"</definedName>
    <definedName name="IQ_INVEST_LOANS_CF">"c628"</definedName>
    <definedName name="IQ_INVEST_LOANS_CF_BNK">"c629"</definedName>
    <definedName name="IQ_INVEST_LOANS_CF_BR">"c630"</definedName>
    <definedName name="IQ_INVEST_LOANS_CF_FIN">"c631"</definedName>
    <definedName name="IQ_INVEST_LOANS_CF_INS">"c632"</definedName>
    <definedName name="IQ_INVEST_LOANS_CF_RE">"c6227"</definedName>
    <definedName name="IQ_INVEST_LOANS_CF_REIT">"c633"</definedName>
    <definedName name="IQ_INVEST_LOANS_CF_UTI">"c634"</definedName>
    <definedName name="IQ_INVEST_MUNI_SECURITY">"c5512"</definedName>
    <definedName name="IQ_INVEST_REAL_ESTATE">"c635"</definedName>
    <definedName name="IQ_INVEST_SECURITY">"c636"</definedName>
    <definedName name="IQ_INVEST_SECURITY_CF">"c637"</definedName>
    <definedName name="IQ_INVEST_SECURITY_CF_BNK">"c638"</definedName>
    <definedName name="IQ_INVEST_SECURITY_CF_BR">"c639"</definedName>
    <definedName name="IQ_INVEST_SECURITY_CF_FIN">"c640"</definedName>
    <definedName name="IQ_INVEST_SECURITY_CF_INS">"c641"</definedName>
    <definedName name="IQ_INVEST_SECURITY_CF_RE">"c6228"</definedName>
    <definedName name="IQ_INVEST_SECURITY_CF_REIT">"c642"</definedName>
    <definedName name="IQ_INVEST_SECURITY_CF_UTI">"c643"</definedName>
    <definedName name="IQ_INVEST_SECURITY_SUPPL">"c5511"</definedName>
    <definedName name="IQ_INVESTMENT_BANKING_OTHER_FEES_FDIC">"c6666"</definedName>
    <definedName name="IQ_IPRD">"c644"</definedName>
    <definedName name="IQ_IRA_KEOGH_ACCOUNTS_FDIC">"c6496"</definedName>
    <definedName name="IQ_ISM_SERVICES_APR_FC_UNUSED_UNUSED_UNUSED">"c8443"</definedName>
    <definedName name="IQ_ISM_SERVICES_APR_UNUSED_UNUSED_UNUSED">"c7563"</definedName>
    <definedName name="IQ_ISM_SERVICES_FC_UNUSED_UNUSED_UNUSED">"c7783"</definedName>
    <definedName name="IQ_ISM_SERVICES_POP_FC_UNUSED_UNUSED_UNUSED">"c8003"</definedName>
    <definedName name="IQ_ISM_SERVICES_POP_UNUSED_UNUSED_UNUSED">"c7123"</definedName>
    <definedName name="IQ_ISM_SERVICES_UNUSED_UNUSED_UNUSED">"c6903"</definedName>
    <definedName name="IQ_ISM_SERVICES_YOY_FC_UNUSED_UNUSED_UNUSED">"c8223"</definedName>
    <definedName name="IQ_ISM_SERVICES_YOY_UNUSED_UNUSED_UNUSED">"c7343"</definedName>
    <definedName name="IQ_ISS_DEBT_NET">"c1391"</definedName>
    <definedName name="IQ_ISS_STOCK_NET">"c1601"</definedName>
    <definedName name="IQ_ISSUE_CURRENCY">"c2156"</definedName>
    <definedName name="IQ_ISSUE_NAME">"c2142"</definedName>
    <definedName name="IQ_ISSUED_GUARANTEED_US_FDIC">"c6404"</definedName>
    <definedName name="IQ_ISSUER">"c2143"</definedName>
    <definedName name="IQ_ISSUER_CIQID">"c2258"</definedName>
    <definedName name="IQ_ISSUER_PARENT">"c2144"</definedName>
    <definedName name="IQ_ISSUER_PARENT_CIQID">"c2260"</definedName>
    <definedName name="IQ_ISSUER_PARENT_TICKER">"c2259"</definedName>
    <definedName name="IQ_ISSUER_TICKER">"c2252"</definedName>
    <definedName name="IQ_JR_SUB_DEBT">"c2534"</definedName>
    <definedName name="IQ_JR_SUB_DEBT_EBITDA">"c2560"</definedName>
    <definedName name="IQ_JR_SUB_DEBT_EBITDA_CAPEX">"c2561"</definedName>
    <definedName name="IQ_JR_SUB_DEBT_PCT">"c2535"</definedName>
    <definedName name="IQ_LAND">"c645"</definedName>
    <definedName name="IQ_LAST_PMT_DATE">"c2188"</definedName>
    <definedName name="IQ_LAST_SPLIT_DATE">"c2095"</definedName>
    <definedName name="IQ_LAST_SPLIT_FACTOR">"c2093"</definedName>
    <definedName name="IQ_LASTPRICINGDATE">"c3051"</definedName>
    <definedName name="IQ_LASTSALEPRICE">"c646"</definedName>
    <definedName name="IQ_LASTSALEPRICE_DATE">"c2109"</definedName>
    <definedName name="IQ_LATEST">"1"</definedName>
    <definedName name="IQ_LATESTK">1000</definedName>
    <definedName name="IQ_LATESTKFR">"100"</definedName>
    <definedName name="IQ_LATESTQ">500</definedName>
    <definedName name="IQ_LATESTQFR">"50"</definedName>
    <definedName name="IQ_LEASE_FINANCING_RECEIVABLES_CHARGE_OFFS_FDIC">"c6602"</definedName>
    <definedName name="IQ_LEASE_FINANCING_RECEIVABLES_FDIC">"c6433"</definedName>
    <definedName name="IQ_LEASE_FINANCING_RECEIVABLES_NET_CHARGE_OFFS_FDIC">"c6640"</definedName>
    <definedName name="IQ_LEASE_FINANCING_RECEIVABLES_RECOVERIES_FDIC">"c6621"</definedName>
    <definedName name="IQ_LEASE_FINANCING_RECEIVABLES_TOTAL_LOANS_FOREIGN_FDIC">"c6449"</definedName>
    <definedName name="IQ_LEGAL_SETTLE">"c647"</definedName>
    <definedName name="IQ_LEGAL_SETTLE_BNK">"c648"</definedName>
    <definedName name="IQ_LEGAL_SETTLE_BR">"c649"</definedName>
    <definedName name="IQ_LEGAL_SETTLE_FIN">"c650"</definedName>
    <definedName name="IQ_LEGAL_SETTLE_INS">"c651"</definedName>
    <definedName name="IQ_LEGAL_SETTLE_RE">"c6229"</definedName>
    <definedName name="IQ_LEGAL_SETTLE_REIT">"c652"</definedName>
    <definedName name="IQ_LEGAL_SETTLE_UTI">"c653"</definedName>
    <definedName name="IQ_LEVERAGE_RATIO">"c654"</definedName>
    <definedName name="IQ_LEVERED_FCF">"c1907"</definedName>
    <definedName name="IQ_LFCF_10YR_ANN_CAGR">"c6174"</definedName>
    <definedName name="IQ_LFCF_10YR_ANN_GROWTH">"c1942"</definedName>
    <definedName name="IQ_LFCF_1YR_ANN_GROWTH">"c1937"</definedName>
    <definedName name="IQ_LFCF_2YR_ANN_CAGR">"c6170"</definedName>
    <definedName name="IQ_LFCF_2YR_ANN_GROWTH">"c1938"</definedName>
    <definedName name="IQ_LFCF_3YR_ANN_CAGR">"c6171"</definedName>
    <definedName name="IQ_LFCF_3YR_ANN_GROWTH">"c1939"</definedName>
    <definedName name="IQ_LFCF_5YR_ANN_CAGR">"c6172"</definedName>
    <definedName name="IQ_LFCF_5YR_ANN_GROWTH">"c1940"</definedName>
    <definedName name="IQ_LFCF_7YR_ANN_CAGR">"c6173"</definedName>
    <definedName name="IQ_LFCF_7YR_ANN_GROWTH">"c1941"</definedName>
    <definedName name="IQ_LFCF_MARGIN">"c1961"</definedName>
    <definedName name="IQ_LH_STATUTORY_SURPLUS">"c2771"</definedName>
    <definedName name="IQ_LICENSED_POPS">"c2123"</definedName>
    <definedName name="IQ_LIFE_EARNED">"c2739"</definedName>
    <definedName name="IQ_LIFE_INSURANCE_ASSETS_FDIC">"c6372"</definedName>
    <definedName name="IQ_LIFOR">"c655"</definedName>
    <definedName name="IQ_LL">"c656"</definedName>
    <definedName name="IQ_LOAN_COMMITMENTS_REVOLVING_FDIC">"c6524"</definedName>
    <definedName name="IQ_LOAN_LEASE_RECEIV">"c657"</definedName>
    <definedName name="IQ_LOAN_LOSS">"c1386"</definedName>
    <definedName name="IQ_LOAN_LOSS_ALLOW_FDIC">"c6326"</definedName>
    <definedName name="IQ_LOAN_LOSS_ALLOWANCE_NONCURRENT_LOANS_FDIC">"c6740"</definedName>
    <definedName name="IQ_LOAN_LOSSES_FDIC">"c6580"</definedName>
    <definedName name="IQ_LOAN_SERVICE_REV">"c658"</definedName>
    <definedName name="IQ_LOANS_AND_LEASES_HELD_FDIC">"c6367"</definedName>
    <definedName name="IQ_LOANS_CF">"c659"</definedName>
    <definedName name="IQ_LOANS_CF_BNK">"c660"</definedName>
    <definedName name="IQ_LOANS_CF_BR">"c661"</definedName>
    <definedName name="IQ_LOANS_CF_FIN">"c662"</definedName>
    <definedName name="IQ_LOANS_CF_INS">"c663"</definedName>
    <definedName name="IQ_LOANS_CF_RE">"c6230"</definedName>
    <definedName name="IQ_LOANS_CF_REIT">"c664"</definedName>
    <definedName name="IQ_LOANS_CF_UTI">"c665"</definedName>
    <definedName name="IQ_LOANS_DEPOSITORY_INSTITUTIONS_FDIC">"c6382"</definedName>
    <definedName name="IQ_LOANS_FOR_SALE">"c666"</definedName>
    <definedName name="IQ_LOANS_HELD_FOREIGN_FDIC">"c6315"</definedName>
    <definedName name="IQ_LOANS_LEASES_FOREIGN_FDIC">"c6383"</definedName>
    <definedName name="IQ_LOANS_LEASES_GROSS_FDIC">"c6323"</definedName>
    <definedName name="IQ_LOANS_LEASES_GROSS_FOREIGN_FDIC">"c6384"</definedName>
    <definedName name="IQ_LOANS_LEASES_NET_FDIC">"c6327"</definedName>
    <definedName name="IQ_LOANS_LEASES_NET_UNEARNED_FDIC">"c6325"</definedName>
    <definedName name="IQ_LOANS_NOT_SECURED_RE_FDIC">"c6381"</definedName>
    <definedName name="IQ_LOANS_PAST_DUE">"c667"</definedName>
    <definedName name="IQ_LOANS_RECEIV_CURRENT">"c668"</definedName>
    <definedName name="IQ_LOANS_RECEIV_LT">"c669"</definedName>
    <definedName name="IQ_LOANS_RECEIV_LT_UTI">"c670"</definedName>
    <definedName name="IQ_LOANS_SECURED_BY_RE_CHARGE_OFFS_FDIC">"c6588"</definedName>
    <definedName name="IQ_LOANS_SECURED_BY_RE_RECOVERIES_FDIC">"c6607"</definedName>
    <definedName name="IQ_LOANS_SECURED_NON_US_FDIC">"c6380"</definedName>
    <definedName name="IQ_LOANS_SECURED_RE_NET_CHARGE_OFFS_FDIC">"c6626"</definedName>
    <definedName name="IQ_LOANS_TO_DEPOSITORY_INSTITUTIONS_FOREIGN_FDIC">"c6453"</definedName>
    <definedName name="IQ_LOANS_TO_FOREIGN_GOVERNMENTS_FDIC">"c6448"</definedName>
    <definedName name="IQ_LOANS_TO_INDIVIDUALS_FOREIGN_FDIC">"c6452"</definedName>
    <definedName name="IQ_LONG_TERM_ASSETS_FDIC">"c6361"</definedName>
    <definedName name="IQ_LONG_TERM_DEBT">"c1387"</definedName>
    <definedName name="IQ_LONG_TERM_DEBT_OVER_TOTAL_CAP">"c1388"</definedName>
    <definedName name="IQ_LONG_TERM_GROWTH">"c671"</definedName>
    <definedName name="IQ_LONG_TERM_INV">"c1389"</definedName>
    <definedName name="IQ_LOSS_ALLOWANCE_LOANS_FDIC">"c6739"</definedName>
    <definedName name="IQ_LOSS_LOSS_EXP">"c672"</definedName>
    <definedName name="IQ_LOSS_TO_NET_EARNED">"c2751"</definedName>
    <definedName name="IQ_LOW_TARGET_PRICE">"c1652"</definedName>
    <definedName name="IQ_LOW_TARGET_PRICE_REUT">"c5318"</definedName>
    <definedName name="IQ_LOWPRICE">"c673"</definedName>
    <definedName name="IQ_LT_DEBT">"c674"</definedName>
    <definedName name="IQ_LT_DEBT_BNK">"c675"</definedName>
    <definedName name="IQ_LT_DEBT_BR">"c676"</definedName>
    <definedName name="IQ_LT_DEBT_CAPITAL">"c677"</definedName>
    <definedName name="IQ_LT_DEBT_CAPITAL_LEASES">"c2542"</definedName>
    <definedName name="IQ_LT_DEBT_CAPITAL_LEASES_PCT">"c2543"</definedName>
    <definedName name="IQ_LT_DEBT_EQUITY">"c678"</definedName>
    <definedName name="IQ_LT_DEBT_FIN">"c679"</definedName>
    <definedName name="IQ_LT_DEBT_INS">"c680"</definedName>
    <definedName name="IQ_LT_DEBT_ISSUED">"c681"</definedName>
    <definedName name="IQ_LT_DEBT_ISSUED_BNK">"c682"</definedName>
    <definedName name="IQ_LT_DEBT_ISSUED_BR">"c683"</definedName>
    <definedName name="IQ_LT_DEBT_ISSUED_FIN">"c684"</definedName>
    <definedName name="IQ_LT_DEBT_ISSUED_INS">"c685"</definedName>
    <definedName name="IQ_LT_DEBT_ISSUED_RE">"c6231"</definedName>
    <definedName name="IQ_LT_DEBT_ISSUED_REIT">"c686"</definedName>
    <definedName name="IQ_LT_DEBT_ISSUED_UTI">"c687"</definedName>
    <definedName name="IQ_LT_DEBT_RE">"c6232"</definedName>
    <definedName name="IQ_LT_DEBT_REIT">"c688"</definedName>
    <definedName name="IQ_LT_DEBT_REPAID">"c689"</definedName>
    <definedName name="IQ_LT_DEBT_REPAID_BNK">"c690"</definedName>
    <definedName name="IQ_LT_DEBT_REPAID_BR">"c691"</definedName>
    <definedName name="IQ_LT_DEBT_REPAID_FIN">"c692"</definedName>
    <definedName name="IQ_LT_DEBT_REPAID_INS">"c693"</definedName>
    <definedName name="IQ_LT_DEBT_REPAID_RE">"c6233"</definedName>
    <definedName name="IQ_LT_DEBT_REPAID_REIT">"c694"</definedName>
    <definedName name="IQ_LT_DEBT_REPAID_UTI">"c695"</definedName>
    <definedName name="IQ_LT_DEBT_UTI">"c696"</definedName>
    <definedName name="IQ_LT_INVEST">"c697"</definedName>
    <definedName name="IQ_LT_INVEST_BR">"c698"</definedName>
    <definedName name="IQ_LT_INVEST_FIN">"c699"</definedName>
    <definedName name="IQ_LT_INVEST_RE">"c6234"</definedName>
    <definedName name="IQ_LT_INVEST_REIT">"c700"</definedName>
    <definedName name="IQ_LT_INVEST_UTI">"c701"</definedName>
    <definedName name="IQ_LT_NOTE_RECEIV">"c1602"</definedName>
    <definedName name="IQ_LTD_DUE_AFTER_FIVE">"c704"</definedName>
    <definedName name="IQ_LTD_DUE_CY">"c705"</definedName>
    <definedName name="IQ_LTD_DUE_CY1">"c706"</definedName>
    <definedName name="IQ_LTD_DUE_CY2">"c707"</definedName>
    <definedName name="IQ_LTD_DUE_CY3">"c708"</definedName>
    <definedName name="IQ_LTD_DUE_CY4">"c709"</definedName>
    <definedName name="IQ_LTD_DUE_NEXT_FIVE">"c710"</definedName>
    <definedName name="IQ_LTM">2000</definedName>
    <definedName name="IQ_LTM_DATE">"IQ_LTM_DATE"</definedName>
    <definedName name="IQ_LTM_REVENUE_OVER_EMPLOYEES">"c1437"</definedName>
    <definedName name="IQ_LTMMONTH">120000</definedName>
    <definedName name="IQ_MACHINERY">"c711"</definedName>
    <definedName name="IQ_MAINT_CAPEX">"c2947"</definedName>
    <definedName name="IQ_MAINT_CAPEX_ACT_OR_EST">"c4458"</definedName>
    <definedName name="IQ_MAINT_CAPEX_EST">"c4457"</definedName>
    <definedName name="IQ_MAINT_CAPEX_GUIDANCE">"c4459"</definedName>
    <definedName name="IQ_MAINT_CAPEX_HIGH_EST">"c4460"</definedName>
    <definedName name="IQ_MAINT_CAPEX_HIGH_GUIDANCE">"c4197"</definedName>
    <definedName name="IQ_MAINT_CAPEX_LOW_EST">"c4461"</definedName>
    <definedName name="IQ_MAINT_CAPEX_LOW_GUIDANCE">"c4237"</definedName>
    <definedName name="IQ_MAINT_CAPEX_MEDIAN_EST">"c4462"</definedName>
    <definedName name="IQ_MAINT_CAPEX_NUM_EST">"c4463"</definedName>
    <definedName name="IQ_MAINT_CAPEX_STDDEV_EST">"c4464"</definedName>
    <definedName name="IQ_MAINT_REPAIR">"c2087"</definedName>
    <definedName name="IQ_MAKE_WHOLE_END_DATE">"c2493"</definedName>
    <definedName name="IQ_MAKE_WHOLE_SPREAD">"c2494"</definedName>
    <definedName name="IQ_MAKE_WHOLE_START_DATE">"c2492"</definedName>
    <definedName name="IQ_MARKET_CAP_LFCF">"c2209"</definedName>
    <definedName name="IQ_MARKETCAP">"c712"</definedName>
    <definedName name="IQ_MARKETING">"c2239"</definedName>
    <definedName name="IQ_MATURITY_DATE">"c2146"</definedName>
    <definedName name="IQ_MATURITY_ONE_YEAR_LESS_FDIC">"c6425"</definedName>
    <definedName name="IQ_MC_RATIO">"c2783"</definedName>
    <definedName name="IQ_MC_STATUTORY_SURPLUS">"c2772"</definedName>
    <definedName name="IQ_MEDIAN_NEW_HOME_SALES_APR_FC_UNUSED_UNUSED_UNUSED">"c8460"</definedName>
    <definedName name="IQ_MEDIAN_NEW_HOME_SALES_APR_UNUSED_UNUSED_UNUSED">"c7580"</definedName>
    <definedName name="IQ_MEDIAN_NEW_HOME_SALES_FC_UNUSED_UNUSED_UNUSED">"c7800"</definedName>
    <definedName name="IQ_MEDIAN_NEW_HOME_SALES_POP_FC_UNUSED_UNUSED_UNUSED">"c8020"</definedName>
    <definedName name="IQ_MEDIAN_NEW_HOME_SALES_POP_UNUSED_UNUSED_UNUSED">"c7140"</definedName>
    <definedName name="IQ_MEDIAN_NEW_HOME_SALES_UNUSED_UNUSED_UNUSED">"c6920"</definedName>
    <definedName name="IQ_MEDIAN_NEW_HOME_SALES_YOY_FC_UNUSED_UNUSED_UNUSED">"c8240"</definedName>
    <definedName name="IQ_MEDIAN_NEW_HOME_SALES_YOY_UNUSED_UNUSED_UNUSED">"c7360"</definedName>
    <definedName name="IQ_MEDIAN_TARGET_PRICE">"c1650"</definedName>
    <definedName name="IQ_MEDIAN_TARGET_PRICE_REUT">"c5316"</definedName>
    <definedName name="IQ_MERGER">"c713"</definedName>
    <definedName name="IQ_MERGER_BNK">"c714"</definedName>
    <definedName name="IQ_MERGER_BR">"c715"</definedName>
    <definedName name="IQ_MERGER_FIN">"c716"</definedName>
    <definedName name="IQ_MERGER_INS">"c717"</definedName>
    <definedName name="IQ_MERGER_RE">"c6235"</definedName>
    <definedName name="IQ_MERGER_REIT">"c718"</definedName>
    <definedName name="IQ_MERGER_RESTRUCTURE">"c719"</definedName>
    <definedName name="IQ_MERGER_RESTRUCTURE_BNK">"c720"</definedName>
    <definedName name="IQ_MERGER_RESTRUCTURE_BR">"c721"</definedName>
    <definedName name="IQ_MERGER_RESTRUCTURE_FIN">"c722"</definedName>
    <definedName name="IQ_MERGER_RESTRUCTURE_INS">"c723"</definedName>
    <definedName name="IQ_MERGER_RESTRUCTURE_RE">"c6236"</definedName>
    <definedName name="IQ_MERGER_RESTRUCTURE_REIT">"c724"</definedName>
    <definedName name="IQ_MERGER_RESTRUCTURE_UTI">"c725"</definedName>
    <definedName name="IQ_MERGER_UTI">"c726"</definedName>
    <definedName name="IQ_MINORITY_INTEREST">"c727"</definedName>
    <definedName name="IQ_MINORITY_INTEREST_BNK">"c728"</definedName>
    <definedName name="IQ_MINORITY_INTEREST_BR">"c729"</definedName>
    <definedName name="IQ_MINORITY_INTEREST_CF">"c730"</definedName>
    <definedName name="IQ_MINORITY_INTEREST_FIN">"c731"</definedName>
    <definedName name="IQ_MINORITY_INTEREST_INS">"c732"</definedName>
    <definedName name="IQ_MINORITY_INTEREST_IS">"c733"</definedName>
    <definedName name="IQ_MINORITY_INTEREST_RE">"c6237"</definedName>
    <definedName name="IQ_MINORITY_INTEREST_REIT">"c734"</definedName>
    <definedName name="IQ_MINORITY_INTEREST_TOTAL">"c1905"</definedName>
    <definedName name="IQ_MINORITY_INTEREST_UTI">"c735"</definedName>
    <definedName name="IQ_MISC_ADJUST_CF">"c736"</definedName>
    <definedName name="IQ_MISC_EARN_ADJ">"c1603"</definedName>
    <definedName name="IQ_MKTCAP_EBT_EXCL">"c737"</definedName>
    <definedName name="IQ_MKTCAP_EBT_EXCL_AVG">"c738"</definedName>
    <definedName name="IQ_MKTCAP_EBT_INCL_AVG">"c739"</definedName>
    <definedName name="IQ_MKTCAP_TOTAL_REV">"c740"</definedName>
    <definedName name="IQ_MKTCAP_TOTAL_REV_AVG">"c741"</definedName>
    <definedName name="IQ_MKTCAP_TOTAL_REV_FWD">"c742"</definedName>
    <definedName name="IQ_MKTCAP_TOTAL_REV_FWD_REUT">"c4048"</definedName>
    <definedName name="IQ_MM_ACCOUNT">"c743"</definedName>
    <definedName name="IQ_MONEY_MARKET_DEPOSIT_ACCOUNTS_FDIC">"c6553"</definedName>
    <definedName name="IQ_MONTH">15000</definedName>
    <definedName name="IQ_MORT_BANK_ACT">"c744"</definedName>
    <definedName name="IQ_MORT_BANKING_FEE">"c745"</definedName>
    <definedName name="IQ_MORT_INT_INC">"c746"</definedName>
    <definedName name="IQ_MORT_LOANS">"c747"</definedName>
    <definedName name="IQ_MORT_SECURITY">"c748"</definedName>
    <definedName name="IQ_MORTGAGE_BACKED_SECURITIES_FDIC">"c6402"</definedName>
    <definedName name="IQ_MORTGAGE_SERV_RIGHTS">"c2242"</definedName>
    <definedName name="IQ_MORTGAGE_SERVICING_FDIC">"c6335"</definedName>
    <definedName name="IQ_MTD">800000</definedName>
    <definedName name="IQ_MULTIFAMILY_RESIDENTIAL_LOANS_FDIC">"c6311"</definedName>
    <definedName name="IQ_NAMES_REVISION_DATE_">40691.9606712963</definedName>
    <definedName name="IQ_NAV_ACT_OR_EST">"c2225"</definedName>
    <definedName name="IQ_NAV_EST">"c1751"</definedName>
    <definedName name="IQ_NAV_HIGH_EST">"c1753"</definedName>
    <definedName name="IQ_NAV_LOW_EST">"c1754"</definedName>
    <definedName name="IQ_NAV_MEDIAN_EST">"c1752"</definedName>
    <definedName name="IQ_NAV_NUM_EST">"c1755"</definedName>
    <definedName name="IQ_NAV_SHARE_ACT_OR_EST">"c2225"</definedName>
    <definedName name="IQ_NAV_SHARE_ACT_OR_EST_REUT">"c5623"</definedName>
    <definedName name="IQ_NAV_SHARE_EST">"c5609"</definedName>
    <definedName name="IQ_NAV_SHARE_EST_REUT">"c5617"</definedName>
    <definedName name="IQ_NAV_SHARE_HIGH_EST">"c5612"</definedName>
    <definedName name="IQ_NAV_SHARE_HIGH_EST_REUT">"c5620"</definedName>
    <definedName name="IQ_NAV_SHARE_LOW_EST">"c5613"</definedName>
    <definedName name="IQ_NAV_SHARE_LOW_EST_REUT">"c5621"</definedName>
    <definedName name="IQ_NAV_SHARE_MEDIAN_EST">"c5610"</definedName>
    <definedName name="IQ_NAV_SHARE_MEDIAN_EST_REUT">"c5618"</definedName>
    <definedName name="IQ_NAV_SHARE_NUM_EST">"c5614"</definedName>
    <definedName name="IQ_NAV_SHARE_NUM_EST_REUT">"c5622"</definedName>
    <definedName name="IQ_NAV_SHARE_STDDEV_EST">"c5611"</definedName>
    <definedName name="IQ_NAV_SHARE_STDDEV_EST_REUT">"c5619"</definedName>
    <definedName name="IQ_NAV_STDDEV_EST">"c1756"</definedName>
    <definedName name="IQ_NET_CHANGE">"c749"</definedName>
    <definedName name="IQ_NET_CHARGE_OFFS_FDIC">"c6641"</definedName>
    <definedName name="IQ_NET_CHARGE_OFFS_LOANS_FDIC">"c6751"</definedName>
    <definedName name="IQ_NET_CLAIM_EXP_INCUR">"c2757"</definedName>
    <definedName name="IQ_NET_CLAIM_EXP_INCUR_CY">"c2761"</definedName>
    <definedName name="IQ_NET_CLAIM_EXP_INCUR_PY">"c2762"</definedName>
    <definedName name="IQ_NET_CLAIM_EXP_PAID">"c2760"</definedName>
    <definedName name="IQ_NET_CLAIM_EXP_PAID_CY">"c2763"</definedName>
    <definedName name="IQ_NET_CLAIM_EXP_PAID_PY">"c2764"</definedName>
    <definedName name="IQ_NET_CLAIM_EXP_RES">"c2754"</definedName>
    <definedName name="IQ_NET_DEBT">"c1584"</definedName>
    <definedName name="IQ_NET_DEBT_ACT_OR_EST">"c3583"</definedName>
    <definedName name="IQ_NET_DEBT_ACT_OR_EST_REUT">"c5473"</definedName>
    <definedName name="IQ_NET_DEBT_EBITDA">"c750"</definedName>
    <definedName name="IQ_NET_DEBT_EBITDA_CAPEX">"c2949"</definedName>
    <definedName name="IQ_NET_DEBT_EST">"c3517"</definedName>
    <definedName name="IQ_NET_DEBT_EST_REUT">"c3976"</definedName>
    <definedName name="IQ_NET_DEBT_GUIDANCE">"c4467"</definedName>
    <definedName name="IQ_NET_DEBT_HIGH_EST">"c3518"</definedName>
    <definedName name="IQ_NET_DEBT_HIGH_EST_REUT">"c3978"</definedName>
    <definedName name="IQ_NET_DEBT_HIGH_GUIDANCE">"c4181"</definedName>
    <definedName name="IQ_NET_DEBT_ISSUED">"c751"</definedName>
    <definedName name="IQ_NET_DEBT_ISSUED_BNK">"c752"</definedName>
    <definedName name="IQ_NET_DEBT_ISSUED_BR">"c753"</definedName>
    <definedName name="IQ_NET_DEBT_ISSUED_FIN">"c754"</definedName>
    <definedName name="IQ_NET_DEBT_ISSUED_INS">"c755"</definedName>
    <definedName name="IQ_NET_DEBT_ISSUED_RE">"c6238"</definedName>
    <definedName name="IQ_NET_DEBT_ISSUED_REIT">"c756"</definedName>
    <definedName name="IQ_NET_DEBT_ISSUED_UTI">"c757"</definedName>
    <definedName name="IQ_NET_DEBT_LOW_EST">"c3519"</definedName>
    <definedName name="IQ_NET_DEBT_LOW_EST_REUT">"c3979"</definedName>
    <definedName name="IQ_NET_DEBT_LOW_GUIDANCE">"c4221"</definedName>
    <definedName name="IQ_NET_DEBT_MEDIAN_EST">"c3520"</definedName>
    <definedName name="IQ_NET_DEBT_MEDIAN_EST_REUT">"c3977"</definedName>
    <definedName name="IQ_NET_DEBT_NUM_EST">"c3515"</definedName>
    <definedName name="IQ_NET_DEBT_NUM_EST_REUT">"c3980"</definedName>
    <definedName name="IQ_NET_DEBT_STDDEV_EST">"c3516"</definedName>
    <definedName name="IQ_NET_DEBT_STDDEV_EST_REUT">"c3981"</definedName>
    <definedName name="IQ_NET_EARNED">"c2734"</definedName>
    <definedName name="IQ_NET_INC">"c1394"</definedName>
    <definedName name="IQ_NET_INC_BEFORE">"c1368"</definedName>
    <definedName name="IQ_NET_INC_CF">"c1397"</definedName>
    <definedName name="IQ_NET_INC_MARGIN">"c1398"</definedName>
    <definedName name="IQ_NET_INCOME_FDIC">"c6587"</definedName>
    <definedName name="IQ_NET_INT_INC_10YR_ANN_CAGR">"c6100"</definedName>
    <definedName name="IQ_NET_INT_INC_10YR_ANN_GROWTH">"c758"</definedName>
    <definedName name="IQ_NET_INT_INC_1YR_ANN_GROWTH">"c759"</definedName>
    <definedName name="IQ_NET_INT_INC_2YR_ANN_CAGR">"c6101"</definedName>
    <definedName name="IQ_NET_INT_INC_2YR_ANN_GROWTH">"c760"</definedName>
    <definedName name="IQ_NET_INT_INC_3YR_ANN_CAGR">"c6102"</definedName>
    <definedName name="IQ_NET_INT_INC_3YR_ANN_GROWTH">"c761"</definedName>
    <definedName name="IQ_NET_INT_INC_5YR_ANN_CAGR">"c6103"</definedName>
    <definedName name="IQ_NET_INT_INC_5YR_ANN_GROWTH">"c762"</definedName>
    <definedName name="IQ_NET_INT_INC_7YR_ANN_CAGR">"c6104"</definedName>
    <definedName name="IQ_NET_INT_INC_7YR_ANN_GROWTH">"c763"</definedName>
    <definedName name="IQ_NET_INT_INC_BNK">"c764"</definedName>
    <definedName name="IQ_NET_INT_INC_BNK_FDIC">"c6570"</definedName>
    <definedName name="IQ_NET_INT_INC_BR">"c765"</definedName>
    <definedName name="IQ_NET_INT_INC_FIN">"c766"</definedName>
    <definedName name="IQ_NET_INT_INC_TOTAL_REV">"c767"</definedName>
    <definedName name="IQ_NET_INT_MARGIN">"c768"</definedName>
    <definedName name="IQ_NET_INTEREST_EXP">"c769"</definedName>
    <definedName name="IQ_NET_INTEREST_EXP_RE">"c6239"</definedName>
    <definedName name="IQ_NET_INTEREST_EXP_REIT">"c770"</definedName>
    <definedName name="IQ_NET_INTEREST_EXP_UTI">"c771"</definedName>
    <definedName name="IQ_NET_INTEREST_INC">"c1392"</definedName>
    <definedName name="IQ_NET_INTEREST_INC_AFTER_LL">"c1604"</definedName>
    <definedName name="IQ_NET_INTEREST_MARGIN_FDIC">"c6726"</definedName>
    <definedName name="IQ_NET_LIFE_INS_IN_FORCE">"c2769"</definedName>
    <definedName name="IQ_NET_LOANS">"c772"</definedName>
    <definedName name="IQ_NET_LOANS_10YR_ANN_CAGR">"c6105"</definedName>
    <definedName name="IQ_NET_LOANS_10YR_ANN_GROWTH">"c773"</definedName>
    <definedName name="IQ_NET_LOANS_1YR_ANN_GROWTH">"c774"</definedName>
    <definedName name="IQ_NET_LOANS_2YR_ANN_CAGR">"c6106"</definedName>
    <definedName name="IQ_NET_LOANS_2YR_ANN_GROWTH">"c775"</definedName>
    <definedName name="IQ_NET_LOANS_3YR_ANN_CAGR">"c6107"</definedName>
    <definedName name="IQ_NET_LOANS_3YR_ANN_GROWTH">"c776"</definedName>
    <definedName name="IQ_NET_LOANS_5YR_ANN_CAGR">"c6108"</definedName>
    <definedName name="IQ_NET_LOANS_5YR_ANN_GROWTH">"c777"</definedName>
    <definedName name="IQ_NET_LOANS_7YR_ANN_CAGR">"c6109"</definedName>
    <definedName name="IQ_NET_LOANS_7YR_ANN_GROWTH">"c778"</definedName>
    <definedName name="IQ_NET_LOANS_LEASES_CORE_DEPOSITS_FDIC">"c6743"</definedName>
    <definedName name="IQ_NET_LOANS_LEASES_DEPOSITS_FDIC">"c6742"</definedName>
    <definedName name="IQ_NET_LOANS_TOTAL_DEPOSITS">"c779"</definedName>
    <definedName name="IQ_NET_OPERATING_INCOME_ASSETS_FDIC">"c6729"</definedName>
    <definedName name="IQ_NET_RENTAL_EXP_FN">"c780"</definedName>
    <definedName name="IQ_NET_SECURITIZATION_INCOME_FDIC">"c6669"</definedName>
    <definedName name="IQ_NET_SERVICING_FEES_FDIC">"c6668"</definedName>
    <definedName name="IQ_NET_TO_GROSS_EARNED">"c2750"</definedName>
    <definedName name="IQ_NET_TO_GROSS_WRITTEN">"c2729"</definedName>
    <definedName name="IQ_NET_WORKING_CAP">"c3493"</definedName>
    <definedName name="IQ_NET_WRITTEN">"c2728"</definedName>
    <definedName name="IQ_NEW_PREM">"c2785"</definedName>
    <definedName name="IQ_NEXT_CALL_DATE">"c2198"</definedName>
    <definedName name="IQ_NEXT_CALL_PRICE">"c2199"</definedName>
    <definedName name="IQ_NEXT_INT_DATE">"c2187"</definedName>
    <definedName name="IQ_NEXT_PUT_DATE">"c2200"</definedName>
    <definedName name="IQ_NEXT_PUT_PRICE">"c2201"</definedName>
    <definedName name="IQ_NEXT_SINK_FUND_AMOUNT">"c2490"</definedName>
    <definedName name="IQ_NEXT_SINK_FUND_DATE">"c2489"</definedName>
    <definedName name="IQ_NEXT_SINK_FUND_PRICE">"c2491"</definedName>
    <definedName name="IQ_NI">"c781"</definedName>
    <definedName name="IQ_NI_10YR_ANN_CAGR">"c6110"</definedName>
    <definedName name="IQ_NI_10YR_ANN_GROWTH">"c782"</definedName>
    <definedName name="IQ_NI_1YR_ANN_GROWTH">"c783"</definedName>
    <definedName name="IQ_NI_2YR_ANN_CAGR">"c6111"</definedName>
    <definedName name="IQ_NI_2YR_ANN_GROWTH">"c784"</definedName>
    <definedName name="IQ_NI_3YR_ANN_CAGR">"c6112"</definedName>
    <definedName name="IQ_NI_3YR_ANN_GROWTH">"c785"</definedName>
    <definedName name="IQ_NI_5YR_ANN_CAGR">"c6113"</definedName>
    <definedName name="IQ_NI_5YR_ANN_GROWTH">"c786"</definedName>
    <definedName name="IQ_NI_7YR_ANN_CAGR">"c6114"</definedName>
    <definedName name="IQ_NI_7YR_ANN_GROWTH">"c787"</definedName>
    <definedName name="IQ_NI_ACT_OR_EST">"c2222"</definedName>
    <definedName name="IQ_NI_ACT_OR_EST_REUT">"c5468"</definedName>
    <definedName name="IQ_NI_AFTER_CAPITALIZED">"c788"</definedName>
    <definedName name="IQ_NI_AVAIL_EXCL">"c789"</definedName>
    <definedName name="IQ_NI_AVAIL_EXCL_MARGIN">"c790"</definedName>
    <definedName name="IQ_NI_AVAIL_INCL">"c791"</definedName>
    <definedName name="IQ_NI_BEFORE_CAPITALIZED">"c792"</definedName>
    <definedName name="IQ_NI_CF">"c793"</definedName>
    <definedName name="IQ_NI_EST">"c1716"</definedName>
    <definedName name="IQ_NI_EST_REUT">"c5368"</definedName>
    <definedName name="IQ_NI_GAAP_GUIDANCE">"c4470"</definedName>
    <definedName name="IQ_NI_GAAP_HIGH_GUIDANCE">"c4177"</definedName>
    <definedName name="IQ_NI_GAAP_LOW_GUIDANCE">"c4217"</definedName>
    <definedName name="IQ_NI_GUIDANCE">"c4469"</definedName>
    <definedName name="IQ_NI_GW_EST">"c1723"</definedName>
    <definedName name="IQ_NI_GW_EST_REUT">"c5375"</definedName>
    <definedName name="IQ_NI_GW_GUIDANCE">"c4471"</definedName>
    <definedName name="IQ_NI_GW_HIGH_EST">"c1725"</definedName>
    <definedName name="IQ_NI_GW_HIGH_EST_REUT">"c5377"</definedName>
    <definedName name="IQ_NI_GW_HIGH_GUIDANCE">"c4178"</definedName>
    <definedName name="IQ_NI_GW_LOW_EST">"c1726"</definedName>
    <definedName name="IQ_NI_GW_LOW_EST_REUT">"c5378"</definedName>
    <definedName name="IQ_NI_GW_LOW_GUIDANCE">"c4218"</definedName>
    <definedName name="IQ_NI_GW_MEDIAN_EST">"c1724"</definedName>
    <definedName name="IQ_NI_GW_MEDIAN_EST_REUT">"c5376"</definedName>
    <definedName name="IQ_NI_GW_NUM_EST">"c1727"</definedName>
    <definedName name="IQ_NI_GW_NUM_EST_REUT">"c5379"</definedName>
    <definedName name="IQ_NI_GW_STDDEV_EST">"c1728"</definedName>
    <definedName name="IQ_NI_GW_STDDEV_EST_REUT">"c5380"</definedName>
    <definedName name="IQ_NI_HIGH_EST">"c1718"</definedName>
    <definedName name="IQ_NI_HIGH_EST_REUT">"c5370"</definedName>
    <definedName name="IQ_NI_HIGH_GUIDANCE">"c4176"</definedName>
    <definedName name="IQ_NI_LOW_EST">"c1719"</definedName>
    <definedName name="IQ_NI_LOW_EST_REUT">"c5371"</definedName>
    <definedName name="IQ_NI_LOW_GUIDANCE">"c4216"</definedName>
    <definedName name="IQ_NI_MARGIN">"c794"</definedName>
    <definedName name="IQ_NI_MEDIAN_EST">"c1717"</definedName>
    <definedName name="IQ_NI_MEDIAN_EST_REUT">"c5369"</definedName>
    <definedName name="IQ_NI_NORM">"c1901"</definedName>
    <definedName name="IQ_NI_NORM_10YR_ANN_CAGR">"c6189"</definedName>
    <definedName name="IQ_NI_NORM_10YR_ANN_GROWTH">"c1960"</definedName>
    <definedName name="IQ_NI_NORM_1YR_ANN_GROWTH">"c1955"</definedName>
    <definedName name="IQ_NI_NORM_2YR_ANN_CAGR">"c6185"</definedName>
    <definedName name="IQ_NI_NORM_2YR_ANN_GROWTH">"c1956"</definedName>
    <definedName name="IQ_NI_NORM_3YR_ANN_CAGR">"c6186"</definedName>
    <definedName name="IQ_NI_NORM_3YR_ANN_GROWTH">"c1957"</definedName>
    <definedName name="IQ_NI_NORM_5YR_ANN_CAGR">"c6187"</definedName>
    <definedName name="IQ_NI_NORM_5YR_ANN_GROWTH">"c1958"</definedName>
    <definedName name="IQ_NI_NORM_7YR_ANN_CAGR">"c6188"</definedName>
    <definedName name="IQ_NI_NORM_7YR_ANN_GROWTH">"c1959"</definedName>
    <definedName name="IQ_NI_NORM_MARGIN">"c1964"</definedName>
    <definedName name="IQ_NI_NUM_EST">"c1720"</definedName>
    <definedName name="IQ_NI_NUM_EST_REUT">"c5372"</definedName>
    <definedName name="IQ_NI_REPORTED_EST">"c1730"</definedName>
    <definedName name="IQ_NI_REPORTED_EST_REUT">"c5382"</definedName>
    <definedName name="IQ_NI_REPORTED_HIGH_EST">"c1732"</definedName>
    <definedName name="IQ_NI_REPORTED_HIGH_EST_REUT">"c5384"</definedName>
    <definedName name="IQ_NI_REPORTED_LOW_EST">"c1733"</definedName>
    <definedName name="IQ_NI_REPORTED_LOW_EST_REUT">"c5385"</definedName>
    <definedName name="IQ_NI_REPORTED_MEDIAN_EST">"c1731"</definedName>
    <definedName name="IQ_NI_REPORTED_MEDIAN_EST_REUT">"c5383"</definedName>
    <definedName name="IQ_NI_REPORTED_NUM_EST">"c1734"</definedName>
    <definedName name="IQ_NI_REPORTED_NUM_EST_REUT">"c5386"</definedName>
    <definedName name="IQ_NI_REPORTED_STDDEV_EST">"c1735"</definedName>
    <definedName name="IQ_NI_REPORTED_STDDEV_EST_REUT">"c5387"</definedName>
    <definedName name="IQ_NI_SBC_ACT_OR_EST">"c4474"</definedName>
    <definedName name="IQ_NI_SBC_EST">"c4473"</definedName>
    <definedName name="IQ_NI_SBC_GUIDANCE">"c4475"</definedName>
    <definedName name="IQ_NI_SBC_GW_ACT_OR_EST">"c4478"</definedName>
    <definedName name="IQ_NI_SBC_GW_EST">"c4477"</definedName>
    <definedName name="IQ_NI_SBC_GW_GUIDANCE">"c4479"</definedName>
    <definedName name="IQ_NI_SBC_GW_HIGH_EST">"c4480"</definedName>
    <definedName name="IQ_NI_SBC_GW_HIGH_GUIDANCE">"c4187"</definedName>
    <definedName name="IQ_NI_SBC_GW_LOW_EST">"c4481"</definedName>
    <definedName name="IQ_NI_SBC_GW_LOW_GUIDANCE">"c4227"</definedName>
    <definedName name="IQ_NI_SBC_GW_MEDIAN_EST">"c4482"</definedName>
    <definedName name="IQ_NI_SBC_GW_NUM_EST">"c4483"</definedName>
    <definedName name="IQ_NI_SBC_GW_STDDEV_EST">"c4484"</definedName>
    <definedName name="IQ_NI_SBC_HIGH_EST">"c4486"</definedName>
    <definedName name="IQ_NI_SBC_HIGH_GUIDANCE">"c4186"</definedName>
    <definedName name="IQ_NI_SBC_LOW_EST">"c4487"</definedName>
    <definedName name="IQ_NI_SBC_LOW_GUIDANCE">"c4226"</definedName>
    <definedName name="IQ_NI_SBC_MEDIAN_EST">"c4488"</definedName>
    <definedName name="IQ_NI_SBC_NUM_EST">"c4489"</definedName>
    <definedName name="IQ_NI_SBC_STDDEV_EST">"c4490"</definedName>
    <definedName name="IQ_NI_SFAS">"c795"</definedName>
    <definedName name="IQ_NI_STDDEV_EST">"c1721"</definedName>
    <definedName name="IQ_NI_STDDEV_EST_REUT">"c5373"</definedName>
    <definedName name="IQ_NOL_CF_1YR">"c3465"</definedName>
    <definedName name="IQ_NOL_CF_2YR">"c3466"</definedName>
    <definedName name="IQ_NOL_CF_3YR">"c3467"</definedName>
    <definedName name="IQ_NOL_CF_4YR">"c3468"</definedName>
    <definedName name="IQ_NOL_CF_5YR">"c3469"</definedName>
    <definedName name="IQ_NOL_CF_AFTER_FIVE">"c3470"</definedName>
    <definedName name="IQ_NOL_CF_MAX_YEAR">"c3473"</definedName>
    <definedName name="IQ_NOL_CF_NO_EXP">"c3471"</definedName>
    <definedName name="IQ_NOL_CF_TOTAL">"c3472"</definedName>
    <definedName name="IQ_NON_ACCRUAL_LOANS">"c796"</definedName>
    <definedName name="IQ_NON_CASH">"c1399"</definedName>
    <definedName name="IQ_NON_CASH_ITEMS">"c797"</definedName>
    <definedName name="IQ_NON_INS_EXP">"c798"</definedName>
    <definedName name="IQ_NON_INS_REV">"c799"</definedName>
    <definedName name="IQ_NON_INT_BEAR_CD">"c800"</definedName>
    <definedName name="IQ_NON_INT_EXP">"c801"</definedName>
    <definedName name="IQ_NON_INT_EXP_FDIC">"c6579"</definedName>
    <definedName name="IQ_NON_INT_INC">"c802"</definedName>
    <definedName name="IQ_NON_INT_INC_10YR_ANN_CAGR">"c6115"</definedName>
    <definedName name="IQ_NON_INT_INC_10YR_ANN_GROWTH">"c803"</definedName>
    <definedName name="IQ_NON_INT_INC_1YR_ANN_GROWTH">"c804"</definedName>
    <definedName name="IQ_NON_INT_INC_2YR_ANN_CAGR">"c6116"</definedName>
    <definedName name="IQ_NON_INT_INC_2YR_ANN_GROWTH">"c805"</definedName>
    <definedName name="IQ_NON_INT_INC_3YR_ANN_CAGR">"c6117"</definedName>
    <definedName name="IQ_NON_INT_INC_3YR_ANN_GROWTH">"c806"</definedName>
    <definedName name="IQ_NON_INT_INC_5YR_ANN_CAGR">"c6118"</definedName>
    <definedName name="IQ_NON_INT_INC_5YR_ANN_GROWTH">"c807"</definedName>
    <definedName name="IQ_NON_INT_INC_7YR_ANN_CAGR">"c6119"</definedName>
    <definedName name="IQ_NON_INT_INC_7YR_ANN_GROWTH">"c808"</definedName>
    <definedName name="IQ_NON_INT_INC_FDIC">"c6575"</definedName>
    <definedName name="IQ_NON_INTEREST_EXP">"c1400"</definedName>
    <definedName name="IQ_NON_INTEREST_INC">"c1401"</definedName>
    <definedName name="IQ_NON_OPER_EXP">"c809"</definedName>
    <definedName name="IQ_NON_OPER_INC">"c810"</definedName>
    <definedName name="IQ_NON_PERF_ASSETS_10YR_ANN_CAGR">"c6120"</definedName>
    <definedName name="IQ_NON_PERF_ASSETS_10YR_ANN_GROWTH">"c811"</definedName>
    <definedName name="IQ_NON_PERF_ASSETS_1YR_ANN_GROWTH">"c812"</definedName>
    <definedName name="IQ_NON_PERF_ASSETS_2YR_ANN_CAGR">"c6121"</definedName>
    <definedName name="IQ_NON_PERF_ASSETS_2YR_ANN_GROWTH">"c813"</definedName>
    <definedName name="IQ_NON_PERF_ASSETS_3YR_ANN_CAGR">"c6122"</definedName>
    <definedName name="IQ_NON_PERF_ASSETS_3YR_ANN_GROWTH">"c814"</definedName>
    <definedName name="IQ_NON_PERF_ASSETS_5YR_ANN_CAGR">"c6123"</definedName>
    <definedName name="IQ_NON_PERF_ASSETS_5YR_ANN_GROWTH">"c815"</definedName>
    <definedName name="IQ_NON_PERF_ASSETS_7YR_ANN_CAGR">"c6124"</definedName>
    <definedName name="IQ_NON_PERF_ASSETS_7YR_ANN_GROWTH">"c816"</definedName>
    <definedName name="IQ_NON_PERF_ASSETS_TOTAL_ASSETS">"c817"</definedName>
    <definedName name="IQ_NON_PERF_LOANS_10YR_ANN_CAGR">"c6125"</definedName>
    <definedName name="IQ_NON_PERF_LOANS_10YR_ANN_GROWTH">"c818"</definedName>
    <definedName name="IQ_NON_PERF_LOANS_1YR_ANN_GROWTH">"c819"</definedName>
    <definedName name="IQ_NON_PERF_LOANS_2YR_ANN_CAGR">"c6126"</definedName>
    <definedName name="IQ_NON_PERF_LOANS_2YR_ANN_GROWTH">"c820"</definedName>
    <definedName name="IQ_NON_PERF_LOANS_3YR_ANN_CAGR">"c6127"</definedName>
    <definedName name="IQ_NON_PERF_LOANS_3YR_ANN_GROWTH">"c821"</definedName>
    <definedName name="IQ_NON_PERF_LOANS_5YR_ANN_CAGR">"c6128"</definedName>
    <definedName name="IQ_NON_PERF_LOANS_5YR_ANN_GROWTH">"c822"</definedName>
    <definedName name="IQ_NON_PERF_LOANS_7YR_ANN_CAGR">"c6129"</definedName>
    <definedName name="IQ_NON_PERF_LOANS_7YR_ANN_GROWTH">"c823"</definedName>
    <definedName name="IQ_NON_PERF_LOANS_TOTAL_ASSETS">"c824"</definedName>
    <definedName name="IQ_NON_PERF_LOANS_TOTAL_LOANS">"c825"</definedName>
    <definedName name="IQ_NON_PERFORMING_ASSETS">"c826"</definedName>
    <definedName name="IQ_NON_PERFORMING_LOANS">"c827"</definedName>
    <definedName name="IQ_NON_US_ADDRESSEES_TOTAL_LOANS_FOREIGN_FDIC">"c6443"</definedName>
    <definedName name="IQ_NON_US_CHARGE_OFFS_AND_RECOVERIES_FDIC">"c6650"</definedName>
    <definedName name="IQ_NON_US_CHARGE_OFFS_FDIC">"c6648"</definedName>
    <definedName name="IQ_NON_US_COMMERCIAL_INDUSTRIAL_CHARGE_OFFS_FDIC">"c6651"</definedName>
    <definedName name="IQ_NON_US_NET_LOANS_FDIC">"c6376"</definedName>
    <definedName name="IQ_NON_US_RECOVERIES_FDIC">"c6649"</definedName>
    <definedName name="IQ_NONCASH_PENSION_EXP">"c3000"</definedName>
    <definedName name="IQ_NONCURRENT_LOANS_1_4_FAMILY_FDIC">"c6770"</definedName>
    <definedName name="IQ_NONCURRENT_LOANS_COMMERCIAL_INDUSTRIAL_FDIC">"c6773"</definedName>
    <definedName name="IQ_NONCURRENT_LOANS_COMMERCIAL_RE_FDIC">"c6768"</definedName>
    <definedName name="IQ_NONCURRENT_LOANS_COMMERCIAL_RE_NOT_SECURED_FDIC">"c6778"</definedName>
    <definedName name="IQ_NONCURRENT_LOANS_CONSTRUCTION_LAND_DEV_FDIC">"c6767"</definedName>
    <definedName name="IQ_NONCURRENT_LOANS_CREDIT_CARD_FDIC">"c6775"</definedName>
    <definedName name="IQ_NONCURRENT_LOANS_GUARANTEED_FDIC">"c6358"</definedName>
    <definedName name="IQ_NONCURRENT_LOANS_HOME_EQUITY_FDIC">"c6771"</definedName>
    <definedName name="IQ_NONCURRENT_LOANS_INDIVIDUALS_FDIC">"c6774"</definedName>
    <definedName name="IQ_NONCURRENT_LOANS_LEASES_FDIC">"c6357"</definedName>
    <definedName name="IQ_NONCURRENT_LOANS_MULTIFAMILY_FDIC">"c6769"</definedName>
    <definedName name="IQ_NONCURRENT_LOANS_OTHER_FAMILY_FDIC">"c6772"</definedName>
    <definedName name="IQ_NONCURRENT_LOANS_OTHER_INDIVIDUAL_FDIC">"c6776"</definedName>
    <definedName name="IQ_NONCURRENT_LOANS_OTHER_LOANS_FDIC">"c6777"</definedName>
    <definedName name="IQ_NONCURRENT_LOANS_RE_FDIC">"c6766"</definedName>
    <definedName name="IQ_NONCURRENT_LOANS_TOTAL_LOANS_FDIC">"c6765"</definedName>
    <definedName name="IQ_NONCURRENT_OREO_ASSETS_FDIC">"c6741"</definedName>
    <definedName name="IQ_NONINTEREST_BEARING_BALANCES_FDIC">"c6394"</definedName>
    <definedName name="IQ_NONINTEREST_BEARING_DEPOSITS_DOMESTIC_FDIC">"c6477"</definedName>
    <definedName name="IQ_NONINTEREST_BEARING_DEPOSITS_FOREIGN_FDIC">"c6484"</definedName>
    <definedName name="IQ_NONINTEREST_EXPENSE_EARNING_ASSETS_FDIC">"c6728"</definedName>
    <definedName name="IQ_NONINTEREST_INCOME_EARNING_ASSETS_FDIC">"c6727"</definedName>
    <definedName name="IQ_NONMORTGAGE_SERVICING_FDIC">"c6336"</definedName>
    <definedName name="IQ_NONRECOURSE_DEBT">"c2550"</definedName>
    <definedName name="IQ_NONRECOURSE_DEBT_PCT">"c2551"</definedName>
    <definedName name="IQ_NONRES_FIXED_INVEST_PRIV_APR_FC_UNUSED_UNUSED_UNUSED">"c8468"</definedName>
    <definedName name="IQ_NONRES_FIXED_INVEST_PRIV_APR_UNUSED_UNUSED_UNUSED">"c7588"</definedName>
    <definedName name="IQ_NONRES_FIXED_INVEST_PRIV_FC_UNUSED_UNUSED_UNUSED">"c7808"</definedName>
    <definedName name="IQ_NONRES_FIXED_INVEST_PRIV_POP_FC_UNUSED_UNUSED_UNUSED">"c8028"</definedName>
    <definedName name="IQ_NONRES_FIXED_INVEST_PRIV_POP_UNUSED_UNUSED_UNUSED">"c7148"</definedName>
    <definedName name="IQ_NONRES_FIXED_INVEST_PRIV_UNUSED_UNUSED_UNUSED">"c6928"</definedName>
    <definedName name="IQ_NONRES_FIXED_INVEST_PRIV_YOY_FC_UNUSED_UNUSED_UNUSED">"c8248"</definedName>
    <definedName name="IQ_NONRES_FIXED_INVEST_PRIV_YOY_UNUSED_UNUSED_UNUSED">"c7368"</definedName>
    <definedName name="IQ_NONTRANSACTION_ACCOUNTS_FDIC">"c6552"</definedName>
    <definedName name="IQ_NONUTIL_REV">"c2089"</definedName>
    <definedName name="IQ_NORM_EPS_ACT_OR_EST">"c2249"</definedName>
    <definedName name="IQ_NORM_EPS_ACT_OR_EST_REUT">"c5472"</definedName>
    <definedName name="IQ_NORMAL_INC_AFTER">"c1605"</definedName>
    <definedName name="IQ_NORMAL_INC_AVAIL">"c1606"</definedName>
    <definedName name="IQ_NORMAL_INC_BEFORE">"c1607"</definedName>
    <definedName name="IQ_NOTES_PAY">"c1423"</definedName>
    <definedName name="IQ_NOTIONAL_AMOUNT_CREDIT_DERIVATIVES_FDIC">"c6507"</definedName>
    <definedName name="IQ_NOTIONAL_VALUE_EXCHANGE_SWAPS_FDIC">"c6516"</definedName>
    <definedName name="IQ_NOTIONAL_VALUE_OTHER_SWAPS_FDIC">"c6521"</definedName>
    <definedName name="IQ_NOTIONAL_VALUE_RATE_SWAPS_FDIC">"c6511"</definedName>
    <definedName name="IQ_NOW_ACCOUNT">"c828"</definedName>
    <definedName name="IQ_NPPE">"c829"</definedName>
    <definedName name="IQ_NPPE_10YR_ANN_CAGR">"c6130"</definedName>
    <definedName name="IQ_NPPE_10YR_ANN_GROWTH">"c830"</definedName>
    <definedName name="IQ_NPPE_1YR_ANN_GROWTH">"c831"</definedName>
    <definedName name="IQ_NPPE_2YR_ANN_CAGR">"c6131"</definedName>
    <definedName name="IQ_NPPE_2YR_ANN_GROWTH">"c832"</definedName>
    <definedName name="IQ_NPPE_3YR_ANN_CAGR">"c6132"</definedName>
    <definedName name="IQ_NPPE_3YR_ANN_GROWTH">"c833"</definedName>
    <definedName name="IQ_NPPE_5YR_ANN_CAGR">"c6133"</definedName>
    <definedName name="IQ_NPPE_5YR_ANN_GROWTH">"c834"</definedName>
    <definedName name="IQ_NPPE_7YR_ANN_CAGR">"c6134"</definedName>
    <definedName name="IQ_NPPE_7YR_ANN_GROWTH">"c835"</definedName>
    <definedName name="IQ_NTM">6000</definedName>
    <definedName name="IQ_NUKE">"c836"</definedName>
    <definedName name="IQ_NUKE_CF">"c837"</definedName>
    <definedName name="IQ_NUKE_CONTR">"c838"</definedName>
    <definedName name="IQ_NUM_BRANCHES">"c2088"</definedName>
    <definedName name="IQ_NUMBER_ADRHOLDERS">"c1970"</definedName>
    <definedName name="IQ_NUMBER_DAYS">"c1904"</definedName>
    <definedName name="IQ_NUMBER_DEPOSITS_LESS_THAN_100K_FDIC">"c6495"</definedName>
    <definedName name="IQ_NUMBER_DEPOSITS_MORE_THAN_100K_FDIC">"c6493"</definedName>
    <definedName name="IQ_NUMBER_SHAREHOLDERS">"c1967"</definedName>
    <definedName name="IQ_NUMBER_SHAREHOLDERS_CLASSA">"c1968"</definedName>
    <definedName name="IQ_NUMBER_SHAREHOLDERS_OTHER">"c1969"</definedName>
    <definedName name="IQ_OBLIGATIONS_OF_STATES_TOTAL_LOANS_FOREIGN_FDIC">"c6447"</definedName>
    <definedName name="IQ_OBLIGATIONS_STATES_FDIC">"c6431"</definedName>
    <definedName name="IQ_OCCUPY_EXP">"c839"</definedName>
    <definedName name="IQ_OFFER_AMOUNT">"c2152"</definedName>
    <definedName name="IQ_OFFER_COUPON">"c2147"</definedName>
    <definedName name="IQ_OFFER_COUPON_TYPE">"c2148"</definedName>
    <definedName name="IQ_OFFER_DATE">"c2149"</definedName>
    <definedName name="IQ_OFFER_PRICE">"c2150"</definedName>
    <definedName name="IQ_OFFER_YIELD">"c2151"</definedName>
    <definedName name="IQ_OG_10DISC">"c1998"</definedName>
    <definedName name="IQ_OG_10DISC_GAS">"c2018"</definedName>
    <definedName name="IQ_OG_10DISC_OIL">"c2008"</definedName>
    <definedName name="IQ_OG_ACQ_COST_PROVED">"c1975"</definedName>
    <definedName name="IQ_OG_ACQ_COST_PROVED_GAS">"c1987"</definedName>
    <definedName name="IQ_OG_ACQ_COST_PROVED_OIL">"c1981"</definedName>
    <definedName name="IQ_OG_ACQ_COST_UNPROVED">"c1976"</definedName>
    <definedName name="IQ_OG_ACQ_COST_UNPROVED_GAS">"c1988"</definedName>
    <definedName name="IQ_OG_ACQ_COST_UNPROVED_OIL">"c1982"</definedName>
    <definedName name="IQ_OG_AVG_DAILY_PROD_GAS">"c2910"</definedName>
    <definedName name="IQ_OG_AVG_DAILY_PROD_NGL">"c2911"</definedName>
    <definedName name="IQ_OG_AVG_DAILY_PROD_OIL">"c2909"</definedName>
    <definedName name="IQ_OG_AVG_DAILY_SALES_VOL_EQ_INC_GAS">"c5797"</definedName>
    <definedName name="IQ_OG_AVG_DAILY_SALES_VOL_EQ_INC_NGL">"c5798"</definedName>
    <definedName name="IQ_OG_AVG_DAILY_SALES_VOL_EQ_INC_OIL">"c5796"</definedName>
    <definedName name="IQ_OG_CLOSE_BALANCE_GAS">"c2049"</definedName>
    <definedName name="IQ_OG_CLOSE_BALANCE_NGL">"c2920"</definedName>
    <definedName name="IQ_OG_CLOSE_BALANCE_OIL">"c2037"</definedName>
    <definedName name="IQ_OG_DCF_BEFORE_TAXES">"c2023"</definedName>
    <definedName name="IQ_OG_DCF_BEFORE_TAXES_GAS">"c2025"</definedName>
    <definedName name="IQ_OG_DCF_BEFORE_TAXES_OIL">"c2024"</definedName>
    <definedName name="IQ_OG_DEVELOPED_ACRE_GROSS_EQ_INC">"c5802"</definedName>
    <definedName name="IQ_OG_DEVELOPED_ACRE_NET_EQ_INC">"c5803"</definedName>
    <definedName name="IQ_OG_DEVELOPED_RESERVES_GAS">"c2053"</definedName>
    <definedName name="IQ_OG_DEVELOPED_RESERVES_NGL">"c2922"</definedName>
    <definedName name="IQ_OG_DEVELOPED_RESERVES_OIL">"c2054"</definedName>
    <definedName name="IQ_OG_DEVELOPMENT_COSTS">"c1978"</definedName>
    <definedName name="IQ_OG_DEVELOPMENT_COSTS_GAS">"c1990"</definedName>
    <definedName name="IQ_OG_DEVELOPMENT_COSTS_OIL">"c1984"</definedName>
    <definedName name="IQ_OG_EQUITY_DCF">"c2002"</definedName>
    <definedName name="IQ_OG_EQUITY_DCF_GAS">"c2022"</definedName>
    <definedName name="IQ_OG_EQUITY_DCF_OIL">"c2012"</definedName>
    <definedName name="IQ_OG_EQUTY_RESERVES_GAS">"c2050"</definedName>
    <definedName name="IQ_OG_EQUTY_RESERVES_NGL">"c2921"</definedName>
    <definedName name="IQ_OG_EQUTY_RESERVES_OIL">"c2038"</definedName>
    <definedName name="IQ_OG_EXPLORATION_COSTS">"c1977"</definedName>
    <definedName name="IQ_OG_EXPLORATION_COSTS_GAS">"c1989"</definedName>
    <definedName name="IQ_OG_EXPLORATION_COSTS_OIL">"c1983"</definedName>
    <definedName name="IQ_OG_EXT_DISC_GAS">"c2043"</definedName>
    <definedName name="IQ_OG_EXT_DISC_NGL">"c2914"</definedName>
    <definedName name="IQ_OG_EXT_DISC_OIL">"c2031"</definedName>
    <definedName name="IQ_OG_FUTURE_CASH_INFLOWS">"c1993"</definedName>
    <definedName name="IQ_OG_FUTURE_CASH_INFLOWS_GAS">"c2013"</definedName>
    <definedName name="IQ_OG_FUTURE_CASH_INFLOWS_OIL">"c2003"</definedName>
    <definedName name="IQ_OG_FUTURE_DEVELOPMENT_COSTS">"c1995"</definedName>
    <definedName name="IQ_OG_FUTURE_DEVELOPMENT_COSTS_GAS">"c2015"</definedName>
    <definedName name="IQ_OG_FUTURE_DEVELOPMENT_COSTS_OIL">"c2005"</definedName>
    <definedName name="IQ_OG_FUTURE_INC_TAXES">"c1997"</definedName>
    <definedName name="IQ_OG_FUTURE_INC_TAXES_GAS">"c2017"</definedName>
    <definedName name="IQ_OG_FUTURE_INC_TAXES_OIL">"c2007"</definedName>
    <definedName name="IQ_OG_FUTURE_PRODUCTION_COSTS">"c1994"</definedName>
    <definedName name="IQ_OG_FUTURE_PRODUCTION_COSTS_GAS">"c2014"</definedName>
    <definedName name="IQ_OG_FUTURE_PRODUCTION_COSTS_OIL">"c2004"</definedName>
    <definedName name="IQ_OG_GAS_PRICE_HEDGED">"c2056"</definedName>
    <definedName name="IQ_OG_GAS_PRICE_UNHEDGED">"c2058"</definedName>
    <definedName name="IQ_OG_IMPROVED_RECOVERY_GAS">"c2044"</definedName>
    <definedName name="IQ_OG_IMPROVED_RECOVERY_NGL">"c2915"</definedName>
    <definedName name="IQ_OG_IMPROVED_RECOVERY_OIL">"c2032"</definedName>
    <definedName name="IQ_OG_LIQUID_GAS_PRICE_HEDGED">"c2233"</definedName>
    <definedName name="IQ_OG_LIQUID_GAS_PRICE_UNHEDGED">"c2234"</definedName>
    <definedName name="IQ_OG_NET_FUTURE_CASH_FLOWS">"c1996"</definedName>
    <definedName name="IQ_OG_NET_FUTURE_CASH_FLOWS_GAS">"c2016"</definedName>
    <definedName name="IQ_OG_NET_FUTURE_CASH_FLOWS_OIL">"c2006"</definedName>
    <definedName name="IQ_OG_OIL_PRICE_HEDGED">"c2055"</definedName>
    <definedName name="IQ_OG_OIL_PRICE_UNHEDGED">"c2057"</definedName>
    <definedName name="IQ_OG_OPEN_BALANCE_GAS">"c2041"</definedName>
    <definedName name="IQ_OG_OPEN_BALANCE_NGL">"c2912"</definedName>
    <definedName name="IQ_OG_OPEN_BALANCE_OIL">"c2029"</definedName>
    <definedName name="IQ_OG_OTHER_ADJ_FCF">"c1999"</definedName>
    <definedName name="IQ_OG_OTHER_ADJ_FCF_GAS">"c2019"</definedName>
    <definedName name="IQ_OG_OTHER_ADJ_FCF_OIL">"c2009"</definedName>
    <definedName name="IQ_OG_OTHER_ADJ_GAS">"c2048"</definedName>
    <definedName name="IQ_OG_OTHER_ADJ_NGL">"c2919"</definedName>
    <definedName name="IQ_OG_OTHER_ADJ_OIL">"c2036"</definedName>
    <definedName name="IQ_OG_OTHER_COSTS">"c1979"</definedName>
    <definedName name="IQ_OG_OTHER_COSTS_GAS">"c1991"</definedName>
    <definedName name="IQ_OG_OTHER_COSTS_OIL">"c1985"</definedName>
    <definedName name="IQ_OG_PRODUCTION_GAS">"c2047"</definedName>
    <definedName name="IQ_OG_PRODUCTION_NGL">"c2918"</definedName>
    <definedName name="IQ_OG_PRODUCTION_OIL">"c2035"</definedName>
    <definedName name="IQ_OG_PURCHASES_GAS">"c2045"</definedName>
    <definedName name="IQ_OG_PURCHASES_NGL">"c2916"</definedName>
    <definedName name="IQ_OG_PURCHASES_OIL">"c2033"</definedName>
    <definedName name="IQ_OG_RESERVE_REPLACEMENT_RATIO">"c5799"</definedName>
    <definedName name="IQ_OG_REVISIONS_GAS">"c2042"</definedName>
    <definedName name="IQ_OG_REVISIONS_NGL">"c2913"</definedName>
    <definedName name="IQ_OG_REVISIONS_OIL">"c2030"</definedName>
    <definedName name="IQ_OG_SALES_IN_PLACE_GAS">"c2046"</definedName>
    <definedName name="IQ_OG_SALES_IN_PLACE_NGL">"c2917"</definedName>
    <definedName name="IQ_OG_SALES_IN_PLACE_OIL">"c2034"</definedName>
    <definedName name="IQ_OG_SALES_VOL_EQ_INC_GAS">"c5794"</definedName>
    <definedName name="IQ_OG_SALES_VOL_EQ_INC_NGL">"c5795"</definedName>
    <definedName name="IQ_OG_SALES_VOL_EQ_INC_OIL">"c5793"</definedName>
    <definedName name="IQ_OG_STANDARDIZED_DCF">"c2000"</definedName>
    <definedName name="IQ_OG_STANDARDIZED_DCF_GAS">"c2020"</definedName>
    <definedName name="IQ_OG_STANDARDIZED_DCF_HEDGED">"c2001"</definedName>
    <definedName name="IQ_OG_STANDARDIZED_DCF_HEDGED_GAS">"c2021"</definedName>
    <definedName name="IQ_OG_STANDARDIZED_DCF_HEDGED_OIL">"c2011"</definedName>
    <definedName name="IQ_OG_STANDARDIZED_DCF_OIL">"c2010"</definedName>
    <definedName name="IQ_OG_TAXES">"c2026"</definedName>
    <definedName name="IQ_OG_TAXES_GAS">"c2028"</definedName>
    <definedName name="IQ_OG_TAXES_OIL">"c2027"</definedName>
    <definedName name="IQ_OG_TOTAL_COSTS">"c1980"</definedName>
    <definedName name="IQ_OG_TOTAL_COSTS_GAS">"c1992"</definedName>
    <definedName name="IQ_OG_TOTAL_COSTS_OIL">"c1986"</definedName>
    <definedName name="IQ_OG_TOTAL_EST_PROVED_RESERVES_GAS">"c2052"</definedName>
    <definedName name="IQ_OG_TOTAL_GAS_PRODUCTION">"c2060"</definedName>
    <definedName name="IQ_OG_TOTAL_LIQUID_GAS_PRODUCTION">"c2235"</definedName>
    <definedName name="IQ_OG_TOTAL_OIL_PRODUCTION">"c2059"</definedName>
    <definedName name="IQ_OG_TOTAL_OIL_PRODUCTON">"c2059"</definedName>
    <definedName name="IQ_OG_UNDEVELOPED_ACRE_GROSS_EQ_INC">"c5800"</definedName>
    <definedName name="IQ_OG_UNDEVELOPED_ACRE_NET_EQ_INC">"c5801"</definedName>
    <definedName name="IQ_OG_UNDEVELOPED_RESERVES_GAS">"c2051"</definedName>
    <definedName name="IQ_OG_UNDEVELOPED_RESERVES_NGL">"c2923"</definedName>
    <definedName name="IQ_OG_UNDEVELOPED_RESERVES_OIL">"c2039"</definedName>
    <definedName name="IQ_OIL_IMPAIR">"c840"</definedName>
    <definedName name="IQ_OL_COMM_AFTER_FIVE">"c841"</definedName>
    <definedName name="IQ_OL_COMM_CY">"c842"</definedName>
    <definedName name="IQ_OL_COMM_CY1">"c843"</definedName>
    <definedName name="IQ_OL_COMM_CY2">"c844"</definedName>
    <definedName name="IQ_OL_COMM_CY3">"c845"</definedName>
    <definedName name="IQ_OL_COMM_CY4">"c846"</definedName>
    <definedName name="IQ_OL_COMM_NEXT_FIVE">"c847"</definedName>
    <definedName name="IQ_OPEB_ACCRUED_LIAB">"c3308"</definedName>
    <definedName name="IQ_OPEB_ACCRUED_LIAB_DOM">"c3306"</definedName>
    <definedName name="IQ_OPEB_ACCRUED_LIAB_FOREIGN">"c3307"</definedName>
    <definedName name="IQ_OPEB_ACCUM_OTHER_CI">"c3314"</definedName>
    <definedName name="IQ_OPEB_ACCUM_OTHER_CI_DOM">"c3312"</definedName>
    <definedName name="IQ_OPEB_ACCUM_OTHER_CI_FOREIGN">"c3313"</definedName>
    <definedName name="IQ_OPEB_ACT_NEXT">"c5774"</definedName>
    <definedName name="IQ_OPEB_ACT_NEXT_DOM">"c5772"</definedName>
    <definedName name="IQ_OPEB_ACT_NEXT_FOREIGN">"c5773"</definedName>
    <definedName name="IQ_OPEB_AMT_RECOG_NEXT">"c5783"</definedName>
    <definedName name="IQ_OPEB_AMT_RECOG_NEXT_DOM">"c5781"</definedName>
    <definedName name="IQ_OPEB_AMT_RECOG_NEXT_FOREIGN">"c5782"</definedName>
    <definedName name="IQ_OPEB_ASSETS">"c3356"</definedName>
    <definedName name="IQ_OPEB_ASSETS_ACQ">"c3347"</definedName>
    <definedName name="IQ_OPEB_ASSETS_ACQ_DOM">"c3345"</definedName>
    <definedName name="IQ_OPEB_ASSETS_ACQ_FOREIGN">"c3346"</definedName>
    <definedName name="IQ_OPEB_ASSETS_ACTUAL_RETURN">"c3332"</definedName>
    <definedName name="IQ_OPEB_ASSETS_ACTUAL_RETURN_DOM">"c3330"</definedName>
    <definedName name="IQ_OPEB_ASSETS_ACTUAL_RETURN_FOREIGN">"c3331"</definedName>
    <definedName name="IQ_OPEB_ASSETS_BEG">"c3329"</definedName>
    <definedName name="IQ_OPEB_ASSETS_BEG_DOM">"c3327"</definedName>
    <definedName name="IQ_OPEB_ASSETS_BEG_FOREIGN">"c3328"</definedName>
    <definedName name="IQ_OPEB_ASSETS_BENEFITS_PAID">"c3341"</definedName>
    <definedName name="IQ_OPEB_ASSETS_BENEFITS_PAID_DOM">"c3339"</definedName>
    <definedName name="IQ_OPEB_ASSETS_BENEFITS_PAID_FOREIGN">"c3340"</definedName>
    <definedName name="IQ_OPEB_ASSETS_CURTAIL">"c3350"</definedName>
    <definedName name="IQ_OPEB_ASSETS_CURTAIL_DOM">"c3348"</definedName>
    <definedName name="IQ_OPEB_ASSETS_CURTAIL_FOREIGN">"c3349"</definedName>
    <definedName name="IQ_OPEB_ASSETS_DOM">"c3354"</definedName>
    <definedName name="IQ_OPEB_ASSETS_EMPLOYER_CONTRIBUTIONS">"c3335"</definedName>
    <definedName name="IQ_OPEB_ASSETS_EMPLOYER_CONTRIBUTIONS_DOM">"c3333"</definedName>
    <definedName name="IQ_OPEB_ASSETS_EMPLOYER_CONTRIBUTIONS_FOREIGN">"c3334"</definedName>
    <definedName name="IQ_OPEB_ASSETS_FOREIGN">"c3355"</definedName>
    <definedName name="IQ_OPEB_ASSETS_FX_ADJ">"c3344"</definedName>
    <definedName name="IQ_OPEB_ASSETS_FX_ADJ_DOM">"c3342"</definedName>
    <definedName name="IQ_OPEB_ASSETS_FX_ADJ_FOREIGN">"c3343"</definedName>
    <definedName name="IQ_OPEB_ASSETS_OTHER_PLAN_ADJ">"c3353"</definedName>
    <definedName name="IQ_OPEB_ASSETS_OTHER_PLAN_ADJ_DOM">"c3351"</definedName>
    <definedName name="IQ_OPEB_ASSETS_OTHER_PLAN_ADJ_FOREIGN">"c3352"</definedName>
    <definedName name="IQ_OPEB_ASSETS_PARTICIP_CONTRIBUTIONS">"c3338"</definedName>
    <definedName name="IQ_OPEB_ASSETS_PARTICIP_CONTRIBUTIONS_DOM">"c3336"</definedName>
    <definedName name="IQ_OPEB_ASSETS_PARTICIP_CONTRIBUTIONS_FOREIGN">"c3337"</definedName>
    <definedName name="IQ_OPEB_BENEFIT_INFO_DATE">"c3410"</definedName>
    <definedName name="IQ_OPEB_BENEFIT_INFO_DATE_DOM">"c3408"</definedName>
    <definedName name="IQ_OPEB_BENEFIT_INFO_DATE_FOREIGN">"c3409"</definedName>
    <definedName name="IQ_OPEB_BREAKDOWN_EQ">"c3275"</definedName>
    <definedName name="IQ_OPEB_BREAKDOWN_EQ_DOM">"c3273"</definedName>
    <definedName name="IQ_OPEB_BREAKDOWN_EQ_FOREIGN">"c3274"</definedName>
    <definedName name="IQ_OPEB_BREAKDOWN_FI">"c3278"</definedName>
    <definedName name="IQ_OPEB_BREAKDOWN_FI_DOM">"c3276"</definedName>
    <definedName name="IQ_OPEB_BREAKDOWN_FI_FOREIGN">"c3277"</definedName>
    <definedName name="IQ_OPEB_BREAKDOWN_OTHER">"c3284"</definedName>
    <definedName name="IQ_OPEB_BREAKDOWN_OTHER_DOM">"c3282"</definedName>
    <definedName name="IQ_OPEB_BREAKDOWN_OTHER_FOREIGN">"c3283"</definedName>
    <definedName name="IQ_OPEB_BREAKDOWN_PCT_EQ">"c3263"</definedName>
    <definedName name="IQ_OPEB_BREAKDOWN_PCT_EQ_DOM">"c3261"</definedName>
    <definedName name="IQ_OPEB_BREAKDOWN_PCT_EQ_FOREIGN">"c3262"</definedName>
    <definedName name="IQ_OPEB_BREAKDOWN_PCT_FI">"c3266"</definedName>
    <definedName name="IQ_OPEB_BREAKDOWN_PCT_FI_DOM">"c3264"</definedName>
    <definedName name="IQ_OPEB_BREAKDOWN_PCT_FI_FOREIGN">"c3265"</definedName>
    <definedName name="IQ_OPEB_BREAKDOWN_PCT_OTHER">"c3272"</definedName>
    <definedName name="IQ_OPEB_BREAKDOWN_PCT_OTHER_DOM">"c3270"</definedName>
    <definedName name="IQ_OPEB_BREAKDOWN_PCT_OTHER_FOREIGN">"c3271"</definedName>
    <definedName name="IQ_OPEB_BREAKDOWN_PCT_RE">"c3269"</definedName>
    <definedName name="IQ_OPEB_BREAKDOWN_PCT_RE_DOM">"c3267"</definedName>
    <definedName name="IQ_OPEB_BREAKDOWN_PCT_RE_FOREIGN">"c3268"</definedName>
    <definedName name="IQ_OPEB_BREAKDOWN_RE">"c3281"</definedName>
    <definedName name="IQ_OPEB_BREAKDOWN_RE_DOM">"c3279"</definedName>
    <definedName name="IQ_OPEB_BREAKDOWN_RE_FOREIGN">"c3280"</definedName>
    <definedName name="IQ_OPEB_CI_ACT">"c5759"</definedName>
    <definedName name="IQ_OPEB_CI_ACT_DOM">"c5757"</definedName>
    <definedName name="IQ_OPEB_CI_ACT_FOREIGN">"c5758"</definedName>
    <definedName name="IQ_OPEB_CI_NET_AMT_RECOG">"c5771"</definedName>
    <definedName name="IQ_OPEB_CI_NET_AMT_RECOG_DOM">"c5769"</definedName>
    <definedName name="IQ_OPEB_CI_NET_AMT_RECOG_FOREIGN">"c5770"</definedName>
    <definedName name="IQ_OPEB_CI_OTHER_MISC_ADJ">"c5768"</definedName>
    <definedName name="IQ_OPEB_CI_OTHER_MISC_ADJ_DOM">"c5766"</definedName>
    <definedName name="IQ_OPEB_CI_OTHER_MISC_ADJ_FOREIGN">"c5767"</definedName>
    <definedName name="IQ_OPEB_CI_PRIOR_SERVICE">"c5762"</definedName>
    <definedName name="IQ_OPEB_CI_PRIOR_SERVICE_DOM">"c5760"</definedName>
    <definedName name="IQ_OPEB_CI_PRIOR_SERVICE_FOREIGN">"c5761"</definedName>
    <definedName name="IQ_OPEB_CI_TRANSITION">"c5765"</definedName>
    <definedName name="IQ_OPEB_CI_TRANSITION_DOM">"c5763"</definedName>
    <definedName name="IQ_OPEB_CI_TRANSITION_FOREIGN">"c5764"</definedName>
    <definedName name="IQ_OPEB_CL">"c5789"</definedName>
    <definedName name="IQ_OPEB_CL_DOM">"c5787"</definedName>
    <definedName name="IQ_OPEB_CL_FOREIGN">"c5788"</definedName>
    <definedName name="IQ_OPEB_DECREASE_EFFECT_PBO">"c3458"</definedName>
    <definedName name="IQ_OPEB_DECREASE_EFFECT_PBO_DOM">"c3456"</definedName>
    <definedName name="IQ_OPEB_DECREASE_EFFECT_PBO_FOREIGN">"c3457"</definedName>
    <definedName name="IQ_OPEB_DECREASE_EFFECT_SERVICE_INT_COST">"c3455"</definedName>
    <definedName name="IQ_OPEB_DECREASE_EFFECT_SERVICE_INT_COST_DOM">"c3453"</definedName>
    <definedName name="IQ_OPEB_DECREASE_EFFECT_SERVICE_INT_COST_FOREIGN">"c3454"</definedName>
    <definedName name="IQ_OPEB_DISC_RATE_MAX">"c3422"</definedName>
    <definedName name="IQ_OPEB_DISC_RATE_MAX_DOM">"c3420"</definedName>
    <definedName name="IQ_OPEB_DISC_RATE_MAX_FOREIGN">"c3421"</definedName>
    <definedName name="IQ_OPEB_DISC_RATE_MIN">"c3419"</definedName>
    <definedName name="IQ_OPEB_DISC_RATE_MIN_DOM">"c3417"</definedName>
    <definedName name="IQ_OPEB_DISC_RATE_MIN_FOREIGN">"c3418"</definedName>
    <definedName name="IQ_OPEB_EST_BENEFIT_1YR">"c3287"</definedName>
    <definedName name="IQ_OPEB_EST_BENEFIT_1YR_DOM">"c3285"</definedName>
    <definedName name="IQ_OPEB_EST_BENEFIT_1YR_FOREIGN">"c3286"</definedName>
    <definedName name="IQ_OPEB_EST_BENEFIT_2YR">"c3290"</definedName>
    <definedName name="IQ_OPEB_EST_BENEFIT_2YR_DOM">"c3288"</definedName>
    <definedName name="IQ_OPEB_EST_BENEFIT_2YR_FOREIGN">"c3289"</definedName>
    <definedName name="IQ_OPEB_EST_BENEFIT_3YR">"c3293"</definedName>
    <definedName name="IQ_OPEB_EST_BENEFIT_3YR_DOM">"c3291"</definedName>
    <definedName name="IQ_OPEB_EST_BENEFIT_3YR_FOREIGN">"c3292"</definedName>
    <definedName name="IQ_OPEB_EST_BENEFIT_4YR">"c3296"</definedName>
    <definedName name="IQ_OPEB_EST_BENEFIT_4YR_DOM">"c3294"</definedName>
    <definedName name="IQ_OPEB_EST_BENEFIT_4YR_FOREIGN">"c3295"</definedName>
    <definedName name="IQ_OPEB_EST_BENEFIT_5YR">"c3299"</definedName>
    <definedName name="IQ_OPEB_EST_BENEFIT_5YR_DOM">"c3297"</definedName>
    <definedName name="IQ_OPEB_EST_BENEFIT_5YR_FOREIGN">"c3298"</definedName>
    <definedName name="IQ_OPEB_EST_BENEFIT_AFTER5">"c3302"</definedName>
    <definedName name="IQ_OPEB_EST_BENEFIT_AFTER5_DOM">"c3300"</definedName>
    <definedName name="IQ_OPEB_EST_BENEFIT_AFTER5_FOREIGN">"c3301"</definedName>
    <definedName name="IQ_OPEB_EXP_RATE_RETURN_MAX">"c3434"</definedName>
    <definedName name="IQ_OPEB_EXP_RATE_RETURN_MAX_DOM">"c3432"</definedName>
    <definedName name="IQ_OPEB_EXP_RATE_RETURN_MAX_FOREIGN">"c3433"</definedName>
    <definedName name="IQ_OPEB_EXP_RATE_RETURN_MIN">"c3431"</definedName>
    <definedName name="IQ_OPEB_EXP_RATE_RETURN_MIN_DOM">"c3429"</definedName>
    <definedName name="IQ_OPEB_EXP_RATE_RETURN_MIN_FOREIGN">"c3430"</definedName>
    <definedName name="IQ_OPEB_EXP_RETURN">"c3398"</definedName>
    <definedName name="IQ_OPEB_EXP_RETURN_DOM">"c3396"</definedName>
    <definedName name="IQ_OPEB_EXP_RETURN_FOREIGN">"c3397"</definedName>
    <definedName name="IQ_OPEB_HEALTH_COST_TREND_INITIAL">"c3413"</definedName>
    <definedName name="IQ_OPEB_HEALTH_COST_TREND_INITIAL_DOM">"c3411"</definedName>
    <definedName name="IQ_OPEB_HEALTH_COST_TREND_INITIAL_FOREIGN">"c3412"</definedName>
    <definedName name="IQ_OPEB_HEALTH_COST_TREND_ULTIMATE">"c3416"</definedName>
    <definedName name="IQ_OPEB_HEALTH_COST_TREND_ULTIMATE_DOM">"c3414"</definedName>
    <definedName name="IQ_OPEB_HEALTH_COST_TREND_ULTIMATE_FOREIGN">"c3415"</definedName>
    <definedName name="IQ_OPEB_INCREASE_EFFECT_PBO">"c3452"</definedName>
    <definedName name="IQ_OPEB_INCREASE_EFFECT_PBO_DOM">"c3450"</definedName>
    <definedName name="IQ_OPEB_INCREASE_EFFECT_PBO_FOREIGN">"c3451"</definedName>
    <definedName name="IQ_OPEB_INCREASE_EFFECT_SERVICE_INT_COST">"c3449"</definedName>
    <definedName name="IQ_OPEB_INCREASE_EFFECT_SERVICE_INT_COST_DOM">"c3447"</definedName>
    <definedName name="IQ_OPEB_INCREASE_EFFECT_SERVICE_INT_COST_FOREIGN">"c3448"</definedName>
    <definedName name="IQ_OPEB_INTAN_ASSETS">"c3311"</definedName>
    <definedName name="IQ_OPEB_INTAN_ASSETS_DOM">"c3309"</definedName>
    <definedName name="IQ_OPEB_INTAN_ASSETS_FOREIGN">"c3310"</definedName>
    <definedName name="IQ_OPEB_INTEREST_COST">"c3395"</definedName>
    <definedName name="IQ_OPEB_INTEREST_COST_DOM">"c3393"</definedName>
    <definedName name="IQ_OPEB_INTEREST_COST_FOREIGN">"c3394"</definedName>
    <definedName name="IQ_OPEB_LT_ASSETS">"c5786"</definedName>
    <definedName name="IQ_OPEB_LT_ASSETS_DOM">"c5784"</definedName>
    <definedName name="IQ_OPEB_LT_ASSETS_FOREIGN">"c5785"</definedName>
    <definedName name="IQ_OPEB_LT_LIAB">"c5792"</definedName>
    <definedName name="IQ_OPEB_LT_LIAB_DOM">"c5790"</definedName>
    <definedName name="IQ_OPEB_LT_LIAB_FOREIGN">"c5791"</definedName>
    <definedName name="IQ_OPEB_NET_ASSET_RECOG">"c3326"</definedName>
    <definedName name="IQ_OPEB_NET_ASSET_RECOG_DOM">"c3324"</definedName>
    <definedName name="IQ_OPEB_NET_ASSET_RECOG_FOREIGN">"c3325"</definedName>
    <definedName name="IQ_OPEB_OBLIGATION_ACCUMULATED">"c3407"</definedName>
    <definedName name="IQ_OPEB_OBLIGATION_ACCUMULATED_DOM">"c3405"</definedName>
    <definedName name="IQ_OPEB_OBLIGATION_ACCUMULATED_FOREIGN">"c3406"</definedName>
    <definedName name="IQ_OPEB_OBLIGATION_ACQ">"c3380"</definedName>
    <definedName name="IQ_OPEB_OBLIGATION_ACQ_DOM">"c3378"</definedName>
    <definedName name="IQ_OPEB_OBLIGATION_ACQ_FOREIGN">"c3379"</definedName>
    <definedName name="IQ_OPEB_OBLIGATION_ACTUARIAL_GAIN_LOSS">"c3371"</definedName>
    <definedName name="IQ_OPEB_OBLIGATION_ACTUARIAL_GAIN_LOSS_DOM">"c3369"</definedName>
    <definedName name="IQ_OPEB_OBLIGATION_ACTUARIAL_GAIN_LOSS_FOREIGN">"c3370"</definedName>
    <definedName name="IQ_OPEB_OBLIGATION_BEG">"c3359"</definedName>
    <definedName name="IQ_OPEB_OBLIGATION_BEG_DOM">"c3357"</definedName>
    <definedName name="IQ_OPEB_OBLIGATION_BEG_FOREIGN">"c3358"</definedName>
    <definedName name="IQ_OPEB_OBLIGATION_CURTAIL">"c3383"</definedName>
    <definedName name="IQ_OPEB_OBLIGATION_CURTAIL_DOM">"c3381"</definedName>
    <definedName name="IQ_OPEB_OBLIGATION_CURTAIL_FOREIGN">"c3382"</definedName>
    <definedName name="IQ_OPEB_OBLIGATION_EMPLOYEE_CONTRIBUTIONS">"c3368"</definedName>
    <definedName name="IQ_OPEB_OBLIGATION_EMPLOYEE_CONTRIBUTIONS_DOM">"c3366"</definedName>
    <definedName name="IQ_OPEB_OBLIGATION_EMPLOYEE_CONTRIBUTIONS_FOREIGN">"c3367"</definedName>
    <definedName name="IQ_OPEB_OBLIGATION_FX_ADJ">"c3377"</definedName>
    <definedName name="IQ_OPEB_OBLIGATION_FX_ADJ_DOM">"c3375"</definedName>
    <definedName name="IQ_OPEB_OBLIGATION_FX_ADJ_FOREIGN">"c3376"</definedName>
    <definedName name="IQ_OPEB_OBLIGATION_INTEREST_COST">"c3365"</definedName>
    <definedName name="IQ_OPEB_OBLIGATION_INTEREST_COST_DOM">"c3363"</definedName>
    <definedName name="IQ_OPEB_OBLIGATION_INTEREST_COST_FOREIGN">"c3364"</definedName>
    <definedName name="IQ_OPEB_OBLIGATION_OTHER_PLAN_ADJ">"c3386"</definedName>
    <definedName name="IQ_OPEB_OBLIGATION_OTHER_PLAN_ADJ_DOM">"c3384"</definedName>
    <definedName name="IQ_OPEB_OBLIGATION_OTHER_PLAN_ADJ_FOREIGN">"c3385"</definedName>
    <definedName name="IQ_OPEB_OBLIGATION_PAID">"c3374"</definedName>
    <definedName name="IQ_OPEB_OBLIGATION_PAID_DOM">"c3372"</definedName>
    <definedName name="IQ_OPEB_OBLIGATION_PAID_FOREIGN">"c3373"</definedName>
    <definedName name="IQ_OPEB_OBLIGATION_PROJECTED">"c3389"</definedName>
    <definedName name="IQ_OPEB_OBLIGATION_PROJECTED_DOM">"c3387"</definedName>
    <definedName name="IQ_OPEB_OBLIGATION_PROJECTED_FOREIGN">"c3388"</definedName>
    <definedName name="IQ_OPEB_OBLIGATION_SERVICE_COST">"c3362"</definedName>
    <definedName name="IQ_OPEB_OBLIGATION_SERVICE_COST_DOM">"c3360"</definedName>
    <definedName name="IQ_OPEB_OBLIGATION_SERVICE_COST_FOREIGN">"c3361"</definedName>
    <definedName name="IQ_OPEB_OTHER">"c3317"</definedName>
    <definedName name="IQ_OPEB_OTHER_ADJ">"c3323"</definedName>
    <definedName name="IQ_OPEB_OTHER_ADJ_DOM">"c3321"</definedName>
    <definedName name="IQ_OPEB_OTHER_ADJ_FOREIGN">"c3322"</definedName>
    <definedName name="IQ_OPEB_OTHER_COST">"c3401"</definedName>
    <definedName name="IQ_OPEB_OTHER_COST_DOM">"c3399"</definedName>
    <definedName name="IQ_OPEB_OTHER_COST_FOREIGN">"c3400"</definedName>
    <definedName name="IQ_OPEB_OTHER_DOM">"c3315"</definedName>
    <definedName name="IQ_OPEB_OTHER_FOREIGN">"c3316"</definedName>
    <definedName name="IQ_OPEB_PBO_ASSUMED_RATE_RET_MAX">"c3440"</definedName>
    <definedName name="IQ_OPEB_PBO_ASSUMED_RATE_RET_MAX_DOM">"c3438"</definedName>
    <definedName name="IQ_OPEB_PBO_ASSUMED_RATE_RET_MAX_FOREIGN">"c3439"</definedName>
    <definedName name="IQ_OPEB_PBO_ASSUMED_RATE_RET_MIN">"c3437"</definedName>
    <definedName name="IQ_OPEB_PBO_ASSUMED_RATE_RET_MIN_DOM">"c3435"</definedName>
    <definedName name="IQ_OPEB_PBO_ASSUMED_RATE_RET_MIN_FOREIGN">"c3436"</definedName>
    <definedName name="IQ_OPEB_PBO_RATE_COMP_INCREASE_MAX">"c3446"</definedName>
    <definedName name="IQ_OPEB_PBO_RATE_COMP_INCREASE_MAX_DOM">"c3444"</definedName>
    <definedName name="IQ_OPEB_PBO_RATE_COMP_INCREASE_MAX_FOREIGN">"c3445"</definedName>
    <definedName name="IQ_OPEB_PBO_RATE_COMP_INCREASE_MIN">"c3443"</definedName>
    <definedName name="IQ_OPEB_PBO_RATE_COMP_INCREASE_MIN_DOM">"c3441"</definedName>
    <definedName name="IQ_OPEB_PBO_RATE_COMP_INCREASE_MIN_FOREIGN">"c3442"</definedName>
    <definedName name="IQ_OPEB_PREPAID_COST">"c3305"</definedName>
    <definedName name="IQ_OPEB_PREPAID_COST_DOM">"c3303"</definedName>
    <definedName name="IQ_OPEB_PREPAID_COST_FOREIGN">"c3304"</definedName>
    <definedName name="IQ_OPEB_PRIOR_SERVICE_NEXT">"c5777"</definedName>
    <definedName name="IQ_OPEB_PRIOR_SERVICE_NEXT_DOM">"c5775"</definedName>
    <definedName name="IQ_OPEB_PRIOR_SERVICE_NEXT_FOREIGN">"c5776"</definedName>
    <definedName name="IQ_OPEB_RATE_COMP_INCREASE_MAX">"c3428"</definedName>
    <definedName name="IQ_OPEB_RATE_COMP_INCREASE_MAX_DOM">"c3426"</definedName>
    <definedName name="IQ_OPEB_RATE_COMP_INCREASE_MAX_FOREIGN">"c3427"</definedName>
    <definedName name="IQ_OPEB_RATE_COMP_INCREASE_MIN">"c3425"</definedName>
    <definedName name="IQ_OPEB_RATE_COMP_INCREASE_MIN_DOM">"c3423"</definedName>
    <definedName name="IQ_OPEB_RATE_COMP_INCREASE_MIN_FOREIGN">"c3424"</definedName>
    <definedName name="IQ_OPEB_SERVICE_COST">"c3392"</definedName>
    <definedName name="IQ_OPEB_SERVICE_COST_DOM">"c3390"</definedName>
    <definedName name="IQ_OPEB_SERVICE_COST_FOREIGN">"c3391"</definedName>
    <definedName name="IQ_OPEB_TOTAL_COST">"c3404"</definedName>
    <definedName name="IQ_OPEB_TOTAL_COST_DOM">"c3402"</definedName>
    <definedName name="IQ_OPEB_TOTAL_COST_FOREIGN">"c3403"</definedName>
    <definedName name="IQ_OPEB_TRANSITION_NEXT">"c5780"</definedName>
    <definedName name="IQ_OPEB_TRANSITION_NEXT_DOM">"c5778"</definedName>
    <definedName name="IQ_OPEB_TRANSITION_NEXT_FOREIGN">"c5779"</definedName>
    <definedName name="IQ_OPEB_UNRECOG_PRIOR">"c3320"</definedName>
    <definedName name="IQ_OPEB_UNRECOG_PRIOR_DOM">"c3318"</definedName>
    <definedName name="IQ_OPEB_UNRECOG_PRIOR_FOREIGN">"c3319"</definedName>
    <definedName name="IQ_OPENED55">1</definedName>
    <definedName name="IQ_OPENPRICE">"c848"</definedName>
    <definedName name="IQ_OPER_INC">"c849"</definedName>
    <definedName name="IQ_OPER_INC_ACT_OR_EST">"c2220"</definedName>
    <definedName name="IQ_OPER_INC_ACT_OR_EST_REUT">"c5466"</definedName>
    <definedName name="IQ_OPER_INC_BR">"c850"</definedName>
    <definedName name="IQ_OPER_INC_EST">"c1688"</definedName>
    <definedName name="IQ_OPER_INC_EST_REUT">"c5340"</definedName>
    <definedName name="IQ_OPER_INC_FIN">"c851"</definedName>
    <definedName name="IQ_OPER_INC_HIGH_EST">"c1690"</definedName>
    <definedName name="IQ_OPER_INC_HIGH_EST_REUT">"c5342"</definedName>
    <definedName name="IQ_OPER_INC_INS">"c852"</definedName>
    <definedName name="IQ_OPER_INC_LOW_EST">"c1691"</definedName>
    <definedName name="IQ_OPER_INC_LOW_EST_REUT">"c5343"</definedName>
    <definedName name="IQ_OPER_INC_MARGIN">"c1448"</definedName>
    <definedName name="IQ_OPER_INC_MEDIAN_EST">"c1689"</definedName>
    <definedName name="IQ_OPER_INC_MEDIAN_EST_REUT">"c5341"</definedName>
    <definedName name="IQ_OPER_INC_NUM_EST">"c1692"</definedName>
    <definedName name="IQ_OPER_INC_NUM_EST_REUT">"c5344"</definedName>
    <definedName name="IQ_OPER_INC_RE">"c6240"</definedName>
    <definedName name="IQ_OPER_INC_REIT">"c853"</definedName>
    <definedName name="IQ_OPER_INC_STDDEV_EST">"c1693"</definedName>
    <definedName name="IQ_OPER_INC_STDDEV_EST_REUT">"c5345"</definedName>
    <definedName name="IQ_OPER_INC_UTI">"c854"</definedName>
    <definedName name="IQ_OPERATIONS_EXP">"c855"</definedName>
    <definedName name="IQ_OPTIONS_BEG_OS">"c1572"</definedName>
    <definedName name="IQ_OPTIONS_CANCELLED">"c856"</definedName>
    <definedName name="IQ_OPTIONS_END_OS">"c1573"</definedName>
    <definedName name="IQ_OPTIONS_EXERCISABLE_END_OS">"c5804"</definedName>
    <definedName name="IQ_OPTIONS_EXERCISED">"c2116"</definedName>
    <definedName name="IQ_OPTIONS_GRANTED">"c2673"</definedName>
    <definedName name="IQ_OPTIONS_ISSUED">"c857"</definedName>
    <definedName name="IQ_OPTIONS_STRIKE_PRICE_BEG_OS">"c5805"</definedName>
    <definedName name="IQ_OPTIONS_STRIKE_PRICE_CANCELLED">"c5807"</definedName>
    <definedName name="IQ_OPTIONS_STRIKE_PRICE_EXERCISABLE">"c5808"</definedName>
    <definedName name="IQ_OPTIONS_STRIKE_PRICE_EXERCISED">"c5806"</definedName>
    <definedName name="IQ_OPTIONS_STRIKE_PRICE_GRANTED">"c2678"</definedName>
    <definedName name="IQ_OPTIONS_STRIKE_PRICE_OS">"c2677"</definedName>
    <definedName name="IQ_ORDER_BACKLOG">"c2090"</definedName>
    <definedName name="IQ_OREO_1_4_RESIDENTIAL_FDIC">"c6454"</definedName>
    <definedName name="IQ_OREO_COMMERCIAL_RE_FDIC">"c6456"</definedName>
    <definedName name="IQ_OREO_CONSTRUCTION_DEVELOPMENT_FDIC">"c6457"</definedName>
    <definedName name="IQ_OREO_FARMLAND_FDIC">"c6458"</definedName>
    <definedName name="IQ_OREO_FOREIGN_FDIC">"c6460"</definedName>
    <definedName name="IQ_OREO_MULTI_FAMILY_RESIDENTIAL_FDIC">"c6455"</definedName>
    <definedName name="IQ_OTHER_ADJUST_GROSS_LOANS">"c859"</definedName>
    <definedName name="IQ_OTHER_AMORT">"c5563"</definedName>
    <definedName name="IQ_OTHER_AMORT_BNK">"c5565"</definedName>
    <definedName name="IQ_OTHER_AMORT_BR">"c5566"</definedName>
    <definedName name="IQ_OTHER_AMORT_FIN">"c5567"</definedName>
    <definedName name="IQ_OTHER_AMORT_INS">"c5568"</definedName>
    <definedName name="IQ_OTHER_AMORT_RE">"c6287"</definedName>
    <definedName name="IQ_OTHER_AMORT_REIT">"c5569"</definedName>
    <definedName name="IQ_OTHER_AMORT_UTI">"c5570"</definedName>
    <definedName name="IQ_OTHER_ASSETS">"c860"</definedName>
    <definedName name="IQ_OTHER_ASSETS_BNK">"c861"</definedName>
    <definedName name="IQ_OTHER_ASSETS_BR">"c862"</definedName>
    <definedName name="IQ_OTHER_ASSETS_FDIC">"c6338"</definedName>
    <definedName name="IQ_OTHER_ASSETS_FIN">"c863"</definedName>
    <definedName name="IQ_OTHER_ASSETS_INS">"c864"</definedName>
    <definedName name="IQ_OTHER_ASSETS_RE">"c6241"</definedName>
    <definedName name="IQ_OTHER_ASSETS_REIT">"c865"</definedName>
    <definedName name="IQ_OTHER_ASSETS_SERV_RIGHTS">"c2243"</definedName>
    <definedName name="IQ_OTHER_ASSETS_UTI">"c866"</definedName>
    <definedName name="IQ_OTHER_BEARING_LIAB">"c1608"</definedName>
    <definedName name="IQ_OTHER_BENEFITS_OBLIGATION">"c867"</definedName>
    <definedName name="IQ_OTHER_BORROWED_FUNDS_FDIC">"c6345"</definedName>
    <definedName name="IQ_OTHER_CA">"c868"</definedName>
    <definedName name="IQ_OTHER_CA_SUPPL">"c869"</definedName>
    <definedName name="IQ_OTHER_CA_SUPPL_BNK">"c870"</definedName>
    <definedName name="IQ_OTHER_CA_SUPPL_BR">"c871"</definedName>
    <definedName name="IQ_OTHER_CA_SUPPL_FIN">"c872"</definedName>
    <definedName name="IQ_OTHER_CA_SUPPL_INS">"c873"</definedName>
    <definedName name="IQ_OTHER_CA_SUPPL_RE">"c6242"</definedName>
    <definedName name="IQ_OTHER_CA_SUPPL_REIT">"c874"</definedName>
    <definedName name="IQ_OTHER_CA_SUPPL_UTI">"c875"</definedName>
    <definedName name="IQ_OTHER_CA_UTI">"c876"</definedName>
    <definedName name="IQ_OTHER_CL">"c877"</definedName>
    <definedName name="IQ_OTHER_CL_SUPPL">"c878"</definedName>
    <definedName name="IQ_OTHER_CL_SUPPL_BNK">"c879"</definedName>
    <definedName name="IQ_OTHER_CL_SUPPL_BR">"c880"</definedName>
    <definedName name="IQ_OTHER_CL_SUPPL_FIN">"c881"</definedName>
    <definedName name="IQ_OTHER_CL_SUPPL_INS">"C6021"</definedName>
    <definedName name="IQ_OTHER_CL_SUPPL_RE">"c6243"</definedName>
    <definedName name="IQ_OTHER_CL_SUPPL_REIT">"c882"</definedName>
    <definedName name="IQ_OTHER_CL_SUPPL_UTI">"c883"</definedName>
    <definedName name="IQ_OTHER_CL_UTI">"c884"</definedName>
    <definedName name="IQ_OTHER_COMPREHENSIVE_INCOME_FDIC">"c6503"</definedName>
    <definedName name="IQ_OTHER_CURRENT_ASSETS">"c1403"</definedName>
    <definedName name="IQ_OTHER_CURRENT_LIAB">"c1404"</definedName>
    <definedName name="IQ_OTHER_DEBT">"c2507"</definedName>
    <definedName name="IQ_OTHER_DEBT_PCT">"c2508"</definedName>
    <definedName name="IQ_OTHER_DEP">"c885"</definedName>
    <definedName name="IQ_OTHER_DEPOSITORY_INSTITUTIONS_LOANS_FDIC">"c6436"</definedName>
    <definedName name="IQ_OTHER_DEPOSITORY_INSTITUTIONS_TOTAL_LOANS_FOREIGN_FDIC">"c6442"</definedName>
    <definedName name="IQ_OTHER_DOMESTIC_DEBT_SECURITIES_FDIC">"c6302"</definedName>
    <definedName name="IQ_OTHER_EARNING">"c1609"</definedName>
    <definedName name="IQ_OTHER_EQUITY">"c886"</definedName>
    <definedName name="IQ_OTHER_EQUITY_BNK">"c887"</definedName>
    <definedName name="IQ_OTHER_EQUITY_BR">"c888"</definedName>
    <definedName name="IQ_OTHER_EQUITY_FIN">"c889"</definedName>
    <definedName name="IQ_OTHER_EQUITY_INS">"c890"</definedName>
    <definedName name="IQ_OTHER_EQUITY_RE">"c6244"</definedName>
    <definedName name="IQ_OTHER_EQUITY_REIT">"c891"</definedName>
    <definedName name="IQ_OTHER_EQUITY_UTI">"c892"</definedName>
    <definedName name="IQ_OTHER_FINANCE_ACT">"c893"</definedName>
    <definedName name="IQ_OTHER_FINANCE_ACT_BNK">"c894"</definedName>
    <definedName name="IQ_OTHER_FINANCE_ACT_BR">"c895"</definedName>
    <definedName name="IQ_OTHER_FINANCE_ACT_FIN">"c896"</definedName>
    <definedName name="IQ_OTHER_FINANCE_ACT_INS">"c897"</definedName>
    <definedName name="IQ_OTHER_FINANCE_ACT_RE">"c6245"</definedName>
    <definedName name="IQ_OTHER_FINANCE_ACT_REIT">"c898"</definedName>
    <definedName name="IQ_OTHER_FINANCE_ACT_SUPPL">"c899"</definedName>
    <definedName name="IQ_OTHER_FINANCE_ACT_SUPPL_BNK">"c900"</definedName>
    <definedName name="IQ_OTHER_FINANCE_ACT_SUPPL_BR">"c901"</definedName>
    <definedName name="IQ_OTHER_FINANCE_ACT_SUPPL_FIN">"c902"</definedName>
    <definedName name="IQ_OTHER_FINANCE_ACT_SUPPL_INS">"c903"</definedName>
    <definedName name="IQ_OTHER_FINANCE_ACT_SUPPL_RE">"c6246"</definedName>
    <definedName name="IQ_OTHER_FINANCE_ACT_SUPPL_REIT">"c904"</definedName>
    <definedName name="IQ_OTHER_FINANCE_ACT_SUPPL_UTI">"c905"</definedName>
    <definedName name="IQ_OTHER_FINANCE_ACT_UTI">"c906"</definedName>
    <definedName name="IQ_OTHER_INSURANCE_FEES_FDIC">"c6672"</definedName>
    <definedName name="IQ_OTHER_INTAN">"c907"</definedName>
    <definedName name="IQ_OTHER_INTAN_BNK">"c908"</definedName>
    <definedName name="IQ_OTHER_INTAN_BR">"c909"</definedName>
    <definedName name="IQ_OTHER_INTAN_FIN">"c910"</definedName>
    <definedName name="IQ_OTHER_INTAN_INS">"c911"</definedName>
    <definedName name="IQ_OTHER_INTAN_RE">"c6247"</definedName>
    <definedName name="IQ_OTHER_INTAN_REIT">"c912"</definedName>
    <definedName name="IQ_OTHER_INTAN_UTI">"c913"</definedName>
    <definedName name="IQ_OTHER_INTANGIBLE_FDIC">"c6337"</definedName>
    <definedName name="IQ_OTHER_INV">"c914"</definedName>
    <definedName name="IQ_OTHER_INVEST">"c915"</definedName>
    <definedName name="IQ_OTHER_INVEST_ACT">"c916"</definedName>
    <definedName name="IQ_OTHER_INVEST_ACT_BNK">"c917"</definedName>
    <definedName name="IQ_OTHER_INVEST_ACT_BR">"c918"</definedName>
    <definedName name="IQ_OTHER_INVEST_ACT_FIN">"c919"</definedName>
    <definedName name="IQ_OTHER_INVEST_ACT_INS">"c920"</definedName>
    <definedName name="IQ_OTHER_INVEST_ACT_RE">"c6248"</definedName>
    <definedName name="IQ_OTHER_INVEST_ACT_REIT">"c921"</definedName>
    <definedName name="IQ_OTHER_INVEST_ACT_SUPPL">"c922"</definedName>
    <definedName name="IQ_OTHER_INVEST_ACT_SUPPL_BNK">"c923"</definedName>
    <definedName name="IQ_OTHER_INVEST_ACT_SUPPL_BR">"c924"</definedName>
    <definedName name="IQ_OTHER_INVEST_ACT_SUPPL_FIN">"c925"</definedName>
    <definedName name="IQ_OTHER_INVEST_ACT_SUPPL_INS">"c926"</definedName>
    <definedName name="IQ_OTHER_INVEST_ACT_SUPPL_RE">"c6249"</definedName>
    <definedName name="IQ_OTHER_INVEST_ACT_SUPPL_REIT">"c927"</definedName>
    <definedName name="IQ_OTHER_INVEST_ACT_SUPPL_UTI">"c928"</definedName>
    <definedName name="IQ_OTHER_INVEST_ACT_UTI">"c929"</definedName>
    <definedName name="IQ_OTHER_INVESTING">"c1408"</definedName>
    <definedName name="IQ_OTHER_LIAB">"c930"</definedName>
    <definedName name="IQ_OTHER_LIAB_BNK">"c931"</definedName>
    <definedName name="IQ_OTHER_LIAB_BR">"c932"</definedName>
    <definedName name="IQ_OTHER_LIAB_FIN">"c933"</definedName>
    <definedName name="IQ_OTHER_LIAB_INS">"c934"</definedName>
    <definedName name="IQ_OTHER_LIAB_LT">"c935"</definedName>
    <definedName name="IQ_OTHER_LIAB_LT_BNK">"c936"</definedName>
    <definedName name="IQ_OTHER_LIAB_LT_BR">"c937"</definedName>
    <definedName name="IQ_OTHER_LIAB_LT_FIN">"c938"</definedName>
    <definedName name="IQ_OTHER_LIAB_LT_INS">"c939"</definedName>
    <definedName name="IQ_OTHER_LIAB_LT_RE">"c6250"</definedName>
    <definedName name="IQ_OTHER_LIAB_LT_REIT">"c940"</definedName>
    <definedName name="IQ_OTHER_LIAB_LT_UTI">"c941"</definedName>
    <definedName name="IQ_OTHER_LIAB_RE">"c6251"</definedName>
    <definedName name="IQ_OTHER_LIAB_REIT">"c942"</definedName>
    <definedName name="IQ_OTHER_LIAB_UTI">"c943"</definedName>
    <definedName name="IQ_OTHER_LIAB_WRITTEN">"c944"</definedName>
    <definedName name="IQ_OTHER_LIABILITIES_FDIC">"c6347"</definedName>
    <definedName name="IQ_OTHER_LOANS">"c945"</definedName>
    <definedName name="IQ_OTHER_LOANS_CHARGE_OFFS_FDIC">"c6601"</definedName>
    <definedName name="IQ_OTHER_LOANS_FOREIGN_FDIC">"c6446"</definedName>
    <definedName name="IQ_OTHER_LOANS_LEASES_FDIC">"c6322"</definedName>
    <definedName name="IQ_OTHER_LOANS_NET_CHARGE_OFFS_FDIC">"c6639"</definedName>
    <definedName name="IQ_OTHER_LOANS_RECOVERIES_FDIC">"c6620"</definedName>
    <definedName name="IQ_OTHER_LOANS_TOTAL_FDIC">"c6432"</definedName>
    <definedName name="IQ_OTHER_LONG_TERM">"c1409"</definedName>
    <definedName name="IQ_OTHER_LT_ASSETS">"c946"</definedName>
    <definedName name="IQ_OTHER_LT_ASSETS_BNK">"c947"</definedName>
    <definedName name="IQ_OTHER_LT_ASSETS_BR">"c948"</definedName>
    <definedName name="IQ_OTHER_LT_ASSETS_FIN">"c949"</definedName>
    <definedName name="IQ_OTHER_LT_ASSETS_INS">"c950"</definedName>
    <definedName name="IQ_OTHER_LT_ASSETS_RE">"c6252"</definedName>
    <definedName name="IQ_OTHER_LT_ASSETS_REIT">"c951"</definedName>
    <definedName name="IQ_OTHER_LT_ASSETS_UTI">"c952"</definedName>
    <definedName name="IQ_OTHER_NET">"c1453"</definedName>
    <definedName name="IQ_OTHER_NON_INT_EXP">"c953"</definedName>
    <definedName name="IQ_OTHER_NON_INT_EXP_FDIC">"c6578"</definedName>
    <definedName name="IQ_OTHER_NON_INT_EXP_TOTAL">"c954"</definedName>
    <definedName name="IQ_OTHER_NON_INT_EXPENSE_FDIC">"c6679"</definedName>
    <definedName name="IQ_OTHER_NON_INT_INC">"c955"</definedName>
    <definedName name="IQ_OTHER_NON_INT_INC_FDIC">"c6676"</definedName>
    <definedName name="IQ_OTHER_NON_OPER_EXP">"c956"</definedName>
    <definedName name="IQ_OTHER_NON_OPER_EXP_BR">"c957"</definedName>
    <definedName name="IQ_OTHER_NON_OPER_EXP_FIN">"c958"</definedName>
    <definedName name="IQ_OTHER_NON_OPER_EXP_INS">"c959"</definedName>
    <definedName name="IQ_OTHER_NON_OPER_EXP_RE">"c6253"</definedName>
    <definedName name="IQ_OTHER_NON_OPER_EXP_REIT">"c960"</definedName>
    <definedName name="IQ_OTHER_NON_OPER_EXP_SUPPL">"c961"</definedName>
    <definedName name="IQ_OTHER_NON_OPER_EXP_SUPPL_BR">"c962"</definedName>
    <definedName name="IQ_OTHER_NON_OPER_EXP_SUPPL_FIN">"c963"</definedName>
    <definedName name="IQ_OTHER_NON_OPER_EXP_SUPPL_INS">"c964"</definedName>
    <definedName name="IQ_OTHER_NON_OPER_EXP_SUPPL_RE">"c6254"</definedName>
    <definedName name="IQ_OTHER_NON_OPER_EXP_SUPPL_REIT">"c965"</definedName>
    <definedName name="IQ_OTHER_NON_OPER_EXP_SUPPL_UTI">"c966"</definedName>
    <definedName name="IQ_OTHER_NON_OPER_EXP_UTI">"c967"</definedName>
    <definedName name="IQ_OTHER_OFF_BS_LIAB_FDIC">"c6533"</definedName>
    <definedName name="IQ_OTHER_OPER">"c982"</definedName>
    <definedName name="IQ_OTHER_OPER_ACT">"c983"</definedName>
    <definedName name="IQ_OTHER_OPER_ACT_BNK">"c984"</definedName>
    <definedName name="IQ_OTHER_OPER_ACT_BR">"c985"</definedName>
    <definedName name="IQ_OTHER_OPER_ACT_FIN">"c986"</definedName>
    <definedName name="IQ_OTHER_OPER_ACT_INS">"c987"</definedName>
    <definedName name="IQ_OTHER_OPER_ACT_RE">"c6255"</definedName>
    <definedName name="IQ_OTHER_OPER_ACT_REIT">"c988"</definedName>
    <definedName name="IQ_OTHER_OPER_ACT_UTI">"c989"</definedName>
    <definedName name="IQ_OTHER_OPER_BR">"c990"</definedName>
    <definedName name="IQ_OTHER_OPER_FIN">"c991"</definedName>
    <definedName name="IQ_OTHER_OPER_INS">"c992"</definedName>
    <definedName name="IQ_OTHER_OPER_RE">"c6256"</definedName>
    <definedName name="IQ_OTHER_OPER_REIT">"c993"</definedName>
    <definedName name="IQ_OTHER_OPER_SUPPL_BR">"c994"</definedName>
    <definedName name="IQ_OTHER_OPER_SUPPL_FIN">"c995"</definedName>
    <definedName name="IQ_OTHER_OPER_SUPPL_INS">"c996"</definedName>
    <definedName name="IQ_OTHER_OPER_SUPPL_RE">"c6257"</definedName>
    <definedName name="IQ_OTHER_OPER_SUPPL_REIT">"c997"</definedName>
    <definedName name="IQ_OTHER_OPER_SUPPL_UTI">"c998"</definedName>
    <definedName name="IQ_OTHER_OPER_TOT_BNK">"c999"</definedName>
    <definedName name="IQ_OTHER_OPER_TOT_BR">"c1000"</definedName>
    <definedName name="IQ_OTHER_OPER_TOT_FIN">"c1001"</definedName>
    <definedName name="IQ_OTHER_OPER_TOT_INS">"c1002"</definedName>
    <definedName name="IQ_OTHER_OPER_TOT_RE">"c6258"</definedName>
    <definedName name="IQ_OTHER_OPER_TOT_REIT">"c1003"</definedName>
    <definedName name="IQ_OTHER_OPER_TOT_UTI">"c1004"</definedName>
    <definedName name="IQ_OTHER_OPER_UTI">"c1005"</definedName>
    <definedName name="IQ_OTHER_OPTIONS_BEG_OS">"c2686"</definedName>
    <definedName name="IQ_OTHER_OPTIONS_CANCELLED">"c2689"</definedName>
    <definedName name="IQ_OTHER_OPTIONS_END_OS">"c2690"</definedName>
    <definedName name="IQ_OTHER_OPTIONS_EXERCISABLE_END_OS">"c5814"</definedName>
    <definedName name="IQ_OTHER_OPTIONS_EXERCISED">"c2688"</definedName>
    <definedName name="IQ_OTHER_OPTIONS_GRANTED">"c2687"</definedName>
    <definedName name="IQ_OTHER_OPTIONS_STRIKE_PRICE_BEG_OS">"c5815"</definedName>
    <definedName name="IQ_OTHER_OPTIONS_STRIKE_PRICE_CANCELLED">"c5817"</definedName>
    <definedName name="IQ_OTHER_OPTIONS_STRIKE_PRICE_EXERCISABLE">"c5818"</definedName>
    <definedName name="IQ_OTHER_OPTIONS_STRIKE_PRICE_EXERCISED">"c5816"</definedName>
    <definedName name="IQ_OTHER_OPTIONS_STRIKE_PRICE_OS">"c2691"</definedName>
    <definedName name="IQ_OTHER_OUTSTANDING_BS_DATE">"c1972"</definedName>
    <definedName name="IQ_OTHER_OUTSTANDING_FILING_DATE">"c1974"</definedName>
    <definedName name="IQ_OTHER_PC_WRITTEN">"c1006"</definedName>
    <definedName name="IQ_OTHER_RE_OWNED_FDIC">"c6330"</definedName>
    <definedName name="IQ_OTHER_REAL_ESTATE">"c1007"</definedName>
    <definedName name="IQ_OTHER_RECEIV">"c1008"</definedName>
    <definedName name="IQ_OTHER_RECEIV_INS">"c1009"</definedName>
    <definedName name="IQ_OTHER_REV">"c1010"</definedName>
    <definedName name="IQ_OTHER_REV_BR">"c1011"</definedName>
    <definedName name="IQ_OTHER_REV_FIN">"c1012"</definedName>
    <definedName name="IQ_OTHER_REV_INS">"c1013"</definedName>
    <definedName name="IQ_OTHER_REV_RE">"c6259"</definedName>
    <definedName name="IQ_OTHER_REV_REIT">"c1014"</definedName>
    <definedName name="IQ_OTHER_REV_SUPPL">"c1015"</definedName>
    <definedName name="IQ_OTHER_REV_SUPPL_BR">"c1016"</definedName>
    <definedName name="IQ_OTHER_REV_SUPPL_FIN">"c1017"</definedName>
    <definedName name="IQ_OTHER_REV_SUPPL_INS">"c1018"</definedName>
    <definedName name="IQ_OTHER_REV_SUPPL_RE">"c6260"</definedName>
    <definedName name="IQ_OTHER_REV_SUPPL_REIT">"c1019"</definedName>
    <definedName name="IQ_OTHER_REV_SUPPL_UTI">"c1020"</definedName>
    <definedName name="IQ_OTHER_REV_UTI">"c1021"</definedName>
    <definedName name="IQ_OTHER_REVENUE">"c1410"</definedName>
    <definedName name="IQ_OTHER_SAVINGS_DEPOSITS_FDIC">"c6554"</definedName>
    <definedName name="IQ_OTHER_STRIKE_PRICE_GRANTED">"c2692"</definedName>
    <definedName name="IQ_OTHER_TRANSACTIONS_FDIC">"c6504"</definedName>
    <definedName name="IQ_OTHER_UNDRAWN">"c2522"</definedName>
    <definedName name="IQ_OTHER_UNUSED_COMMITMENTS_FDIC">"c6530"</definedName>
    <definedName name="IQ_OTHER_UNUSUAL">"c1488"</definedName>
    <definedName name="IQ_OTHER_UNUSUAL_BNK">"c1560"</definedName>
    <definedName name="IQ_OTHER_UNUSUAL_BR">"c1561"</definedName>
    <definedName name="IQ_OTHER_UNUSUAL_FIN">"c1562"</definedName>
    <definedName name="IQ_OTHER_UNUSUAL_INS">"c1563"</definedName>
    <definedName name="IQ_OTHER_UNUSUAL_RE">"c6282"</definedName>
    <definedName name="IQ_OTHER_UNUSUAL_REIT">"c1564"</definedName>
    <definedName name="IQ_OTHER_UNUSUAL_SUPPL">"c1494"</definedName>
    <definedName name="IQ_OTHER_UNUSUAL_SUPPL_BNK">"c1495"</definedName>
    <definedName name="IQ_OTHER_UNUSUAL_SUPPL_BR">"c1496"</definedName>
    <definedName name="IQ_OTHER_UNUSUAL_SUPPL_FIN">"c1497"</definedName>
    <definedName name="IQ_OTHER_UNUSUAL_SUPPL_INS">"c1498"</definedName>
    <definedName name="IQ_OTHER_UNUSUAL_SUPPL_RE">"c6281"</definedName>
    <definedName name="IQ_OTHER_UNUSUAL_SUPPL_REIT">"c1499"</definedName>
    <definedName name="IQ_OTHER_UNUSUAL_SUPPL_UTI">"c1500"</definedName>
    <definedName name="IQ_OTHER_UNUSUAL_UTI">"c1565"</definedName>
    <definedName name="IQ_OTHER_WARRANTS_BEG_OS">"c2712"</definedName>
    <definedName name="IQ_OTHER_WARRANTS_CANCELLED">"c2715"</definedName>
    <definedName name="IQ_OTHER_WARRANTS_END_OS">"c2716"</definedName>
    <definedName name="IQ_OTHER_WARRANTS_EXERCISED">"c2714"</definedName>
    <definedName name="IQ_OTHER_WARRANTS_ISSUED">"c2713"</definedName>
    <definedName name="IQ_OTHER_WARRANTS_STRIKE_PRICE_ISSUED">"c2718"</definedName>
    <definedName name="IQ_OTHER_WARRANTS_STRIKE_PRICE_OS">"c2717"</definedName>
    <definedName name="IQ_OUTSTANDING_BS_DATE">"c2128"</definedName>
    <definedName name="IQ_OUTSTANDING_FILING_DATE">"c1023"</definedName>
    <definedName name="IQ_OVER_FIFETEEN_YEAR_MORTGAGE_PASS_THROUGHS_FDIC">"c6416"</definedName>
    <definedName name="IQ_OVER_FIFTEEN_YEAR_FIXED_AND_FLOATING_RATE_FDIC">"c6424"</definedName>
    <definedName name="IQ_OVER_THREE_YEARS_FDIC">"c6418"</definedName>
    <definedName name="IQ_OWNERSHIP">"c2160"</definedName>
    <definedName name="IQ_PART_TIME">"c1024"</definedName>
    <definedName name="IQ_PARTICIPATION_POOLS_RESIDENTIAL_MORTGAGES_FDIC">"c6403"</definedName>
    <definedName name="IQ_PAST_DUE_30_1_4_FAMILY_LOANS_FDIC">"c6693"</definedName>
    <definedName name="IQ_PAST_DUE_30_AUTO_LOANS_FDIC">"c6687"</definedName>
    <definedName name="IQ_PAST_DUE_30_CL_LOANS_FDIC">"c6688"</definedName>
    <definedName name="IQ_PAST_DUE_30_CREDIT_CARDS_RECEIVABLES_FDIC">"c6690"</definedName>
    <definedName name="IQ_PAST_DUE_30_HOME_EQUITY_LINES_FDIC">"c6691"</definedName>
    <definedName name="IQ_PAST_DUE_30_OTHER_CONSUMER_LOANS_FDIC">"c6689"</definedName>
    <definedName name="IQ_PAST_DUE_30_OTHER_LOANS_FDIC">"c6692"</definedName>
    <definedName name="IQ_PAST_DUE_90_1_4_FAMILY_LOANS_FDIC">"c6700"</definedName>
    <definedName name="IQ_PAST_DUE_90_AUTO_LOANS_FDIC">"c6694"</definedName>
    <definedName name="IQ_PAST_DUE_90_CL_LOANS_FDIC">"c6695"</definedName>
    <definedName name="IQ_PAST_DUE_90_CREDIT_CARDS_RECEIVABLES_FDIC">"c6697"</definedName>
    <definedName name="IQ_PAST_DUE_90_HOME_EQUITY_LINES_FDIC">"c6698"</definedName>
    <definedName name="IQ_PAST_DUE_90_OTHER_CONSUMER_LOANS_FDIC">"c6696"</definedName>
    <definedName name="IQ_PAST_DUE_90_OTHER_LOANS_FDIC">"c6699"</definedName>
    <definedName name="IQ_PAY_ACCRUED">"c1457"</definedName>
    <definedName name="IQ_PAYOUT_RATIO">"c1900"</definedName>
    <definedName name="IQ_PBV">"c1025"</definedName>
    <definedName name="IQ_PBV_AVG">"c1026"</definedName>
    <definedName name="IQ_PC_EARNED">"c2749"</definedName>
    <definedName name="IQ_PC_GAAP_COMBINED_RATIO">"c2781"</definedName>
    <definedName name="IQ_PC_GAAP_COMBINED_RATIO_EXCL_CL">"c2782"</definedName>
    <definedName name="IQ_PC_GAAP_EXPENSE_RATIO">"c2780"</definedName>
    <definedName name="IQ_PC_GAAP_LOSS">"c2779"</definedName>
    <definedName name="IQ_PC_POLICY_BENEFITS_EXP">"c2790"</definedName>
    <definedName name="IQ_PC_STAT_COMBINED_RATIO">"c2778"</definedName>
    <definedName name="IQ_PC_STAT_COMBINED_RATIO_EXCL_DIV">"c2777"</definedName>
    <definedName name="IQ_PC_STAT_DIVIDEND_RATIO">"c2776"</definedName>
    <definedName name="IQ_PC_STAT_EXPENSE_RATIO">"c2775"</definedName>
    <definedName name="IQ_PC_STAT_LOSS_RATIO">"c2774"</definedName>
    <definedName name="IQ_PC_STATUTORY_SURPLUS">"c2770"</definedName>
    <definedName name="IQ_PC_WRITTEN">"c1027"</definedName>
    <definedName name="IQ_PE_EXCL">"c1028"</definedName>
    <definedName name="IQ_PE_EXCL_AVG">"c1029"</definedName>
    <definedName name="IQ_PE_EXCL_FWD">"c1030"</definedName>
    <definedName name="IQ_PE_EXCL_FWD_REUT">"c4049"</definedName>
    <definedName name="IQ_PE_NORMALIZED">"c2207"</definedName>
    <definedName name="IQ_PE_RATIO">"c1610"</definedName>
    <definedName name="IQ_PEG_FWD">"c1863"</definedName>
    <definedName name="IQ_PEG_FWD_REUT">"c4052"</definedName>
    <definedName name="IQ_PENSION">"c1031"</definedName>
    <definedName name="IQ_PENSION_ACCRUED_LIAB">"c3134"</definedName>
    <definedName name="IQ_PENSION_ACCRUED_LIAB_DOM">"c3132"</definedName>
    <definedName name="IQ_PENSION_ACCRUED_LIAB_FOREIGN">"c3133"</definedName>
    <definedName name="IQ_PENSION_ACCUM_OTHER_CI">"c3140"</definedName>
    <definedName name="IQ_PENSION_ACCUM_OTHER_CI_DOM">"c3138"</definedName>
    <definedName name="IQ_PENSION_ACCUM_OTHER_CI_FOREIGN">"c3139"</definedName>
    <definedName name="IQ_PENSION_ACCUMULATED_OBLIGATION">"c3570"</definedName>
    <definedName name="IQ_PENSION_ACCUMULATED_OBLIGATION_DOMESTIC">"c3568"</definedName>
    <definedName name="IQ_PENSION_ACCUMULATED_OBLIGATION_FOREIGN">"c3569"</definedName>
    <definedName name="IQ_PENSION_ACT_NEXT">"c5738"</definedName>
    <definedName name="IQ_PENSION_ACT_NEXT_DOM">"c5736"</definedName>
    <definedName name="IQ_PENSION_ACT_NEXT_FOREIGN">"c5737"</definedName>
    <definedName name="IQ_PENSION_AMT_RECOG_NEXT_DOM">"c5745"</definedName>
    <definedName name="IQ_PENSION_AMT_RECOG_NEXT_FOREIGN">"c5746"</definedName>
    <definedName name="IQ_PENSION_AMT_RECOG_PERIOD">"c5747"</definedName>
    <definedName name="IQ_PENSION_ASSETS">"c3182"</definedName>
    <definedName name="IQ_PENSION_ASSETS_ACQ">"c3173"</definedName>
    <definedName name="IQ_PENSION_ASSETS_ACQ_DOM">"c3171"</definedName>
    <definedName name="IQ_PENSION_ASSETS_ACQ_FOREIGN">"c3172"</definedName>
    <definedName name="IQ_PENSION_ASSETS_ACTUAL_RETURN">"c3158"</definedName>
    <definedName name="IQ_PENSION_ASSETS_ACTUAL_RETURN_DOM">"c3156"</definedName>
    <definedName name="IQ_PENSION_ASSETS_ACTUAL_RETURN_FOREIGN">"c3157"</definedName>
    <definedName name="IQ_PENSION_ASSETS_BEG">"c3155"</definedName>
    <definedName name="IQ_PENSION_ASSETS_BEG_DOM">"c3153"</definedName>
    <definedName name="IQ_PENSION_ASSETS_BEG_FOREIGN">"c3154"</definedName>
    <definedName name="IQ_PENSION_ASSETS_BENEFITS_PAID">"c3167"</definedName>
    <definedName name="IQ_PENSION_ASSETS_BENEFITS_PAID_DOM">"c3165"</definedName>
    <definedName name="IQ_PENSION_ASSETS_BENEFITS_PAID_FOREIGN">"c3166"</definedName>
    <definedName name="IQ_PENSION_ASSETS_CURTAIL">"c3176"</definedName>
    <definedName name="IQ_PENSION_ASSETS_CURTAIL_DOM">"c3174"</definedName>
    <definedName name="IQ_PENSION_ASSETS_CURTAIL_FOREIGN">"c3175"</definedName>
    <definedName name="IQ_PENSION_ASSETS_DOM">"c3180"</definedName>
    <definedName name="IQ_PENSION_ASSETS_EMPLOYER_CONTRIBUTIONS">"c3161"</definedName>
    <definedName name="IQ_PENSION_ASSETS_EMPLOYER_CONTRIBUTIONS_DOM">"c3159"</definedName>
    <definedName name="IQ_PENSION_ASSETS_EMPLOYER_CONTRIBUTIONS_FOREIGN">"c3160"</definedName>
    <definedName name="IQ_PENSION_ASSETS_FOREIGN">"c3181"</definedName>
    <definedName name="IQ_PENSION_ASSETS_FX_ADJ">"c3170"</definedName>
    <definedName name="IQ_PENSION_ASSETS_FX_ADJ_DOM">"c3168"</definedName>
    <definedName name="IQ_PENSION_ASSETS_FX_ADJ_FOREIGN">"c3169"</definedName>
    <definedName name="IQ_PENSION_ASSETS_OTHER_PLAN_ADJ">"c3179"</definedName>
    <definedName name="IQ_PENSION_ASSETS_OTHER_PLAN_ADJ_DOM">"c3177"</definedName>
    <definedName name="IQ_PENSION_ASSETS_OTHER_PLAN_ADJ_FOREIGN">"c3178"</definedName>
    <definedName name="IQ_PENSION_ASSETS_PARTICIP_CONTRIBUTIONS">"c3164"</definedName>
    <definedName name="IQ_PENSION_ASSETS_PARTICIP_CONTRIBUTIONS_DOM">"c3162"</definedName>
    <definedName name="IQ_PENSION_ASSETS_PARTICIP_CONTRIBUTIONS_FOREIGN">"c3163"</definedName>
    <definedName name="IQ_PENSION_BENEFIT_INFO_DATE">"c3230"</definedName>
    <definedName name="IQ_PENSION_BENEFIT_INFO_DATE_DOM">"c3228"</definedName>
    <definedName name="IQ_PENSION_BENEFIT_INFO_DATE_FOREIGN">"c3229"</definedName>
    <definedName name="IQ_PENSION_BREAKDOWN_EQ">"c3101"</definedName>
    <definedName name="IQ_PENSION_BREAKDOWN_EQ_DOM">"c3099"</definedName>
    <definedName name="IQ_PENSION_BREAKDOWN_EQ_FOREIGN">"c3100"</definedName>
    <definedName name="IQ_PENSION_BREAKDOWN_FI">"c3104"</definedName>
    <definedName name="IQ_PENSION_BREAKDOWN_FI_DOM">"c3102"</definedName>
    <definedName name="IQ_PENSION_BREAKDOWN_FI_FOREIGN">"c3103"</definedName>
    <definedName name="IQ_PENSION_BREAKDOWN_OTHER">"c3110"</definedName>
    <definedName name="IQ_PENSION_BREAKDOWN_OTHER_DOM">"c3108"</definedName>
    <definedName name="IQ_PENSION_BREAKDOWN_OTHER_FOREIGN">"c3109"</definedName>
    <definedName name="IQ_PENSION_BREAKDOWN_PCT_EQ">"c3089"</definedName>
    <definedName name="IQ_PENSION_BREAKDOWN_PCT_EQ_DOM">"c3087"</definedName>
    <definedName name="IQ_PENSION_BREAKDOWN_PCT_EQ_FOREIGN">"c3088"</definedName>
    <definedName name="IQ_PENSION_BREAKDOWN_PCT_FI">"c3092"</definedName>
    <definedName name="IQ_PENSION_BREAKDOWN_PCT_FI_DOM">"c3090"</definedName>
    <definedName name="IQ_PENSION_BREAKDOWN_PCT_FI_FOREIGN">"c3091"</definedName>
    <definedName name="IQ_PENSION_BREAKDOWN_PCT_OTHER">"c3098"</definedName>
    <definedName name="IQ_PENSION_BREAKDOWN_PCT_OTHER_DOM">"c3096"</definedName>
    <definedName name="IQ_PENSION_BREAKDOWN_PCT_OTHER_FOREIGN">"c3097"</definedName>
    <definedName name="IQ_PENSION_BREAKDOWN_PCT_RE">"c3095"</definedName>
    <definedName name="IQ_PENSION_BREAKDOWN_PCT_RE_DOM">"c3093"</definedName>
    <definedName name="IQ_PENSION_BREAKDOWN_PCT_RE_FOREIGN">"c3094"</definedName>
    <definedName name="IQ_PENSION_BREAKDOWN_RE">"c3107"</definedName>
    <definedName name="IQ_PENSION_BREAKDOWN_RE_DOM">"c3105"</definedName>
    <definedName name="IQ_PENSION_BREAKDOWN_RE_FOREIGN">"c3106"</definedName>
    <definedName name="IQ_PENSION_CI_ACT">"c5723"</definedName>
    <definedName name="IQ_PENSION_CI_ACT_DOM">"c5721"</definedName>
    <definedName name="IQ_PENSION_CI_ACT_FOREIGN">"c5722"</definedName>
    <definedName name="IQ_PENSION_CI_NET_AMT_RECOG">"c5735"</definedName>
    <definedName name="IQ_PENSION_CI_NET_AMT_RECOG_DOM">"c5733"</definedName>
    <definedName name="IQ_PENSION_CI_NET_AMT_RECOG_FOREIGN">"c5734"</definedName>
    <definedName name="IQ_PENSION_CI_OTHER_MISC_ADJ">"c5732"</definedName>
    <definedName name="IQ_PENSION_CI_OTHER_MISC_ADJ_DOM">"c5730"</definedName>
    <definedName name="IQ_PENSION_CI_OTHER_MISC_ADJ_FOREIGN">"c5731"</definedName>
    <definedName name="IQ_PENSION_CI_PRIOR_SERVICE">"c5726"</definedName>
    <definedName name="IQ_PENSION_CI_PRIOR_SERVICE_DOM">"c5724"</definedName>
    <definedName name="IQ_PENSION_CI_PRIOR_SERVICE_FOREIGN">"c5725"</definedName>
    <definedName name="IQ_PENSION_CI_TRANSITION">"c5729"</definedName>
    <definedName name="IQ_PENSION_CI_TRANSITION_DOM">"c5727"</definedName>
    <definedName name="IQ_PENSION_CI_TRANSITION_FOREIGN">"c5728"</definedName>
    <definedName name="IQ_PENSION_CL">"c5753"</definedName>
    <definedName name="IQ_PENSION_CL_DOM">"c5751"</definedName>
    <definedName name="IQ_PENSION_CL_FOREIGN">"c5752"</definedName>
    <definedName name="IQ_PENSION_CONTRIBUTION_TOTAL_COST">"c3559"</definedName>
    <definedName name="IQ_PENSION_DISC_RATE_MAX">"c3236"</definedName>
    <definedName name="IQ_PENSION_DISC_RATE_MAX_DOM">"c3234"</definedName>
    <definedName name="IQ_PENSION_DISC_RATE_MAX_FOREIGN">"c3235"</definedName>
    <definedName name="IQ_PENSION_DISC_RATE_MIN">"c3233"</definedName>
    <definedName name="IQ_PENSION_DISC_RATE_MIN_DOM">"c3231"</definedName>
    <definedName name="IQ_PENSION_DISC_RATE_MIN_FOREIGN">"c3232"</definedName>
    <definedName name="IQ_PENSION_DISCOUNT_RATE_DOMESTIC">"c3573"</definedName>
    <definedName name="IQ_PENSION_DISCOUNT_RATE_FOREIGN">"c3574"</definedName>
    <definedName name="IQ_PENSION_EST_BENEFIT_1YR">"c3113"</definedName>
    <definedName name="IQ_PENSION_EST_BENEFIT_1YR_DOM">"c3111"</definedName>
    <definedName name="IQ_PENSION_EST_BENEFIT_1YR_FOREIGN">"c3112"</definedName>
    <definedName name="IQ_PENSION_EST_BENEFIT_2YR">"c3116"</definedName>
    <definedName name="IQ_PENSION_EST_BENEFIT_2YR_DOM">"c3114"</definedName>
    <definedName name="IQ_PENSION_EST_BENEFIT_2YR_FOREIGN">"c3115"</definedName>
    <definedName name="IQ_PENSION_EST_BENEFIT_3YR">"c3119"</definedName>
    <definedName name="IQ_PENSION_EST_BENEFIT_3YR_DOM">"c3117"</definedName>
    <definedName name="IQ_PENSION_EST_BENEFIT_3YR_FOREIGN">"c3118"</definedName>
    <definedName name="IQ_PENSION_EST_BENEFIT_4YR">"c3122"</definedName>
    <definedName name="IQ_PENSION_EST_BENEFIT_4YR_DOM">"c3120"</definedName>
    <definedName name="IQ_PENSION_EST_BENEFIT_4YR_FOREIGN">"c3121"</definedName>
    <definedName name="IQ_PENSION_EST_BENEFIT_5YR">"c3125"</definedName>
    <definedName name="IQ_PENSION_EST_BENEFIT_5YR_DOM">"c3123"</definedName>
    <definedName name="IQ_PENSION_EST_BENEFIT_5YR_FOREIGN">"c3124"</definedName>
    <definedName name="IQ_PENSION_EST_BENEFIT_AFTER5">"c3128"</definedName>
    <definedName name="IQ_PENSION_EST_BENEFIT_AFTER5_DOM">"c3126"</definedName>
    <definedName name="IQ_PENSION_EST_BENEFIT_AFTER5_FOREIGN">"c3127"</definedName>
    <definedName name="IQ_PENSION_EST_CONTRIBUTIONS_NEXTYR">"c3218"</definedName>
    <definedName name="IQ_PENSION_EST_CONTRIBUTIONS_NEXTYR_DOM">"c3216"</definedName>
    <definedName name="IQ_PENSION_EST_CONTRIBUTIONS_NEXTYR_FOREIGN">"c3217"</definedName>
    <definedName name="IQ_PENSION_EXP_RATE_RETURN_MAX">"c3248"</definedName>
    <definedName name="IQ_PENSION_EXP_RATE_RETURN_MAX_DOM">"c3246"</definedName>
    <definedName name="IQ_PENSION_EXP_RATE_RETURN_MAX_FOREIGN">"c3247"</definedName>
    <definedName name="IQ_PENSION_EXP_RATE_RETURN_MIN">"c3245"</definedName>
    <definedName name="IQ_PENSION_EXP_RATE_RETURN_MIN_DOM">"c3243"</definedName>
    <definedName name="IQ_PENSION_EXP_RATE_RETURN_MIN_FOREIGN">"c3244"</definedName>
    <definedName name="IQ_PENSION_EXP_RETURN_DOMESTIC">"c3571"</definedName>
    <definedName name="IQ_PENSION_EXP_RETURN_FOREIGN">"c3572"</definedName>
    <definedName name="IQ_PENSION_INTAN_ASSETS">"c3137"</definedName>
    <definedName name="IQ_PENSION_INTAN_ASSETS_DOM">"c3135"</definedName>
    <definedName name="IQ_PENSION_INTAN_ASSETS_FOREIGN">"c3136"</definedName>
    <definedName name="IQ_PENSION_INTEREST_COST">"c3582"</definedName>
    <definedName name="IQ_PENSION_INTEREST_COST_DOM">"c3580"</definedName>
    <definedName name="IQ_PENSION_INTEREST_COST_FOREIGN">"c3581"</definedName>
    <definedName name="IQ_PENSION_LT_ASSETS">"c5750"</definedName>
    <definedName name="IQ_PENSION_LT_ASSETS_DOM">"c5748"</definedName>
    <definedName name="IQ_PENSION_LT_ASSETS_FOREIGN">"c5749"</definedName>
    <definedName name="IQ_PENSION_LT_LIAB">"c5756"</definedName>
    <definedName name="IQ_PENSION_LT_LIAB_DOM">"c5754"</definedName>
    <definedName name="IQ_PENSION_LT_LIAB_FOREIGN">"c5755"</definedName>
    <definedName name="IQ_PENSION_NET_ASSET_RECOG">"c3152"</definedName>
    <definedName name="IQ_PENSION_NET_ASSET_RECOG_DOM">"c3150"</definedName>
    <definedName name="IQ_PENSION_NET_ASSET_RECOG_FOREIGN">"c3151"</definedName>
    <definedName name="IQ_PENSION_OBLIGATION_ACQ">"c3206"</definedName>
    <definedName name="IQ_PENSION_OBLIGATION_ACQ_DOM">"c3204"</definedName>
    <definedName name="IQ_PENSION_OBLIGATION_ACQ_FOREIGN">"c3205"</definedName>
    <definedName name="IQ_PENSION_OBLIGATION_ACTUARIAL_GAIN_LOSS">"c3197"</definedName>
    <definedName name="IQ_PENSION_OBLIGATION_ACTUARIAL_GAIN_LOSS_DOM">"c3195"</definedName>
    <definedName name="IQ_PENSION_OBLIGATION_ACTUARIAL_GAIN_LOSS_FOREIGN">"c3196"</definedName>
    <definedName name="IQ_PENSION_OBLIGATION_BEG">"c3185"</definedName>
    <definedName name="IQ_PENSION_OBLIGATION_BEG_DOM">"c3183"</definedName>
    <definedName name="IQ_PENSION_OBLIGATION_BEG_FOREIGN">"c3184"</definedName>
    <definedName name="IQ_PENSION_OBLIGATION_CURTAIL">"c3209"</definedName>
    <definedName name="IQ_PENSION_OBLIGATION_CURTAIL_DOM">"c3207"</definedName>
    <definedName name="IQ_PENSION_OBLIGATION_CURTAIL_FOREIGN">"c3208"</definedName>
    <definedName name="IQ_PENSION_OBLIGATION_EMPLOYEE_CONTRIBUTIONS">"c3194"</definedName>
    <definedName name="IQ_PENSION_OBLIGATION_EMPLOYEE_CONTRIBUTIONS_DOM">"c3192"</definedName>
    <definedName name="IQ_PENSION_OBLIGATION_EMPLOYEE_CONTRIBUTIONS_FOREIGN">"c3193"</definedName>
    <definedName name="IQ_PENSION_OBLIGATION_FX_ADJ">"c3203"</definedName>
    <definedName name="IQ_PENSION_OBLIGATION_FX_ADJ_DOM">"c3201"</definedName>
    <definedName name="IQ_PENSION_OBLIGATION_FX_ADJ_FOREIGN">"c3202"</definedName>
    <definedName name="IQ_PENSION_OBLIGATION_INTEREST_COST">"c3191"</definedName>
    <definedName name="IQ_PENSION_OBLIGATION_INTEREST_COST_DOM">"c3189"</definedName>
    <definedName name="IQ_PENSION_OBLIGATION_INTEREST_COST_FOREIGN">"c3190"</definedName>
    <definedName name="IQ_PENSION_OBLIGATION_OTHER_COST">"c3555"</definedName>
    <definedName name="IQ_PENSION_OBLIGATION_OTHER_COST_DOM">"c3553"</definedName>
    <definedName name="IQ_PENSION_OBLIGATION_OTHER_COST_FOREIGN">"c3554"</definedName>
    <definedName name="IQ_PENSION_OBLIGATION_OTHER_PLAN_ADJ">"c3212"</definedName>
    <definedName name="IQ_PENSION_OBLIGATION_OTHER_PLAN_ADJ_DOM">"c3210"</definedName>
    <definedName name="IQ_PENSION_OBLIGATION_OTHER_PLAN_ADJ_FOREIGN">"c3211"</definedName>
    <definedName name="IQ_PENSION_OBLIGATION_PAID">"c3200"</definedName>
    <definedName name="IQ_PENSION_OBLIGATION_PAID_DOM">"c3198"</definedName>
    <definedName name="IQ_PENSION_OBLIGATION_PAID_FOREIGN">"c3199"</definedName>
    <definedName name="IQ_PENSION_OBLIGATION_PROJECTED">"c3215"</definedName>
    <definedName name="IQ_PENSION_OBLIGATION_PROJECTED_DOM">"c3213"</definedName>
    <definedName name="IQ_PENSION_OBLIGATION_PROJECTED_FOREIGN">"c3214"</definedName>
    <definedName name="IQ_PENSION_OBLIGATION_ROA">"c3552"</definedName>
    <definedName name="IQ_PENSION_OBLIGATION_ROA_DOM">"c3550"</definedName>
    <definedName name="IQ_PENSION_OBLIGATION_ROA_FOREIGN">"c3551"</definedName>
    <definedName name="IQ_PENSION_OBLIGATION_SERVICE_COST">"c3188"</definedName>
    <definedName name="IQ_PENSION_OBLIGATION_SERVICE_COST_DOM">"c3186"</definedName>
    <definedName name="IQ_PENSION_OBLIGATION_SERVICE_COST_FOREIGN">"c3187"</definedName>
    <definedName name="IQ_PENSION_OBLIGATION_TOTAL_COST">"c3558"</definedName>
    <definedName name="IQ_PENSION_OBLIGATION_TOTAL_COST_DOM">"c3556"</definedName>
    <definedName name="IQ_PENSION_OBLIGATION_TOTAL_COST_FOREIGN">"c3557"</definedName>
    <definedName name="IQ_PENSION_OTHER">"c3143"</definedName>
    <definedName name="IQ_PENSION_OTHER_ADJ">"c3149"</definedName>
    <definedName name="IQ_PENSION_OTHER_ADJ_DOM">"c3147"</definedName>
    <definedName name="IQ_PENSION_OTHER_ADJ_FOREIGN">"c3148"</definedName>
    <definedName name="IQ_PENSION_OTHER_DOM">"c3141"</definedName>
    <definedName name="IQ_PENSION_OTHER_FOREIGN">"c3142"</definedName>
    <definedName name="IQ_PENSION_PBO_ASSUMED_RATE_RET_MAX">"c3254"</definedName>
    <definedName name="IQ_PENSION_PBO_ASSUMED_RATE_RET_MAX_DOM">"c3252"</definedName>
    <definedName name="IQ_PENSION_PBO_ASSUMED_RATE_RET_MAX_FOREIGN">"c3253"</definedName>
    <definedName name="IQ_PENSION_PBO_ASSUMED_RATE_RET_MIN">"c3251"</definedName>
    <definedName name="IQ_PENSION_PBO_ASSUMED_RATE_RET_MIN_DOM">"c3249"</definedName>
    <definedName name="IQ_PENSION_PBO_ASSUMED_RATE_RET_MIN_FOREIGN">"c3250"</definedName>
    <definedName name="IQ_PENSION_PBO_RATE_COMP_INCREASE_MAX">"c3260"</definedName>
    <definedName name="IQ_PENSION_PBO_RATE_COMP_INCREASE_MAX_DOM">"c3258"</definedName>
    <definedName name="IQ_PENSION_PBO_RATE_COMP_INCREASE_MAX_FOREIGN">"c3259"</definedName>
    <definedName name="IQ_PENSION_PBO_RATE_COMP_INCREASE_MIN">"c3257"</definedName>
    <definedName name="IQ_PENSION_PBO_RATE_COMP_INCREASE_MIN_DOM">"c3255"</definedName>
    <definedName name="IQ_PENSION_PBO_RATE_COMP_INCREASE_MIN_FOREIGN">"c3256"</definedName>
    <definedName name="IQ_PENSION_PREPAID_COST">"c3131"</definedName>
    <definedName name="IQ_PENSION_PREPAID_COST_DOM">"c3129"</definedName>
    <definedName name="IQ_PENSION_PREPAID_COST_FOREIGN">"c3130"</definedName>
    <definedName name="IQ_PENSION_PRIOR_SERVICE_NEXT">"c5741"</definedName>
    <definedName name="IQ_PENSION_PRIOR_SERVICE_NEXT_DOM">"c5739"</definedName>
    <definedName name="IQ_PENSION_PRIOR_SERVICE_NEXT_FOREIGN">"c5740"</definedName>
    <definedName name="IQ_PENSION_PROJECTED_OBLIGATION">"c3566"</definedName>
    <definedName name="IQ_PENSION_PROJECTED_OBLIGATION_DOMESTIC">"c3564"</definedName>
    <definedName name="IQ_PENSION_PROJECTED_OBLIGATION_FOREIGN">"c3565"</definedName>
    <definedName name="IQ_PENSION_QUART_ADDL_CONTRIBUTIONS_EXP">"c3224"</definedName>
    <definedName name="IQ_PENSION_QUART_ADDL_CONTRIBUTIONS_EXP_DOM">"c3222"</definedName>
    <definedName name="IQ_PENSION_QUART_ADDL_CONTRIBUTIONS_EXP_FOREIGN">"c3223"</definedName>
    <definedName name="IQ_PENSION_QUART_EMPLOYER_CONTRIBUTIONS">"c3221"</definedName>
    <definedName name="IQ_PENSION_QUART_EMPLOYER_CONTRIBUTIONS_DOM">"c3219"</definedName>
    <definedName name="IQ_PENSION_QUART_EMPLOYER_CONTRIBUTIONS_FOREIGN">"c3220"</definedName>
    <definedName name="IQ_PENSION_RATE_COMP_GROWTH_DOMESTIC">"c3575"</definedName>
    <definedName name="IQ_PENSION_RATE_COMP_GROWTH_FOREIGN">"c3576"</definedName>
    <definedName name="IQ_PENSION_RATE_COMP_INCREASE_MAX">"c3242"</definedName>
    <definedName name="IQ_PENSION_RATE_COMP_INCREASE_MAX_DOM">"c3240"</definedName>
    <definedName name="IQ_PENSION_RATE_COMP_INCREASE_MAX_FOREIGN">"c3241"</definedName>
    <definedName name="IQ_PENSION_RATE_COMP_INCREASE_MIN">"c3239"</definedName>
    <definedName name="IQ_PENSION_RATE_COMP_INCREASE_MIN_DOM">"c3237"</definedName>
    <definedName name="IQ_PENSION_RATE_COMP_INCREASE_MIN_FOREIGN">"c3238"</definedName>
    <definedName name="IQ_PENSION_SERVICE_COST">"c3579"</definedName>
    <definedName name="IQ_PENSION_SERVICE_COST_DOM">"c3577"</definedName>
    <definedName name="IQ_PENSION_SERVICE_COST_FOREIGN">"c3578"</definedName>
    <definedName name="IQ_PENSION_TOTAL_ASSETS">"c3563"</definedName>
    <definedName name="IQ_PENSION_TOTAL_ASSETS_DOMESTIC">"c3561"</definedName>
    <definedName name="IQ_PENSION_TOTAL_ASSETS_FOREIGN">"c3562"</definedName>
    <definedName name="IQ_PENSION_TOTAL_EXP">"c3560"</definedName>
    <definedName name="IQ_PENSION_TRANSITION_NEXT">"c5744"</definedName>
    <definedName name="IQ_PENSION_TRANSITION_NEXT_DOM">"c5742"</definedName>
    <definedName name="IQ_PENSION_TRANSITION_NEXT_FOREIGN">"c5743"</definedName>
    <definedName name="IQ_PENSION_UNFUNDED_ADDL_MIN_LIAB">"c3227"</definedName>
    <definedName name="IQ_PENSION_UNFUNDED_ADDL_MIN_LIAB_DOM">"c3225"</definedName>
    <definedName name="IQ_PENSION_UNFUNDED_ADDL_MIN_LIAB_FOREIGN">"c3226"</definedName>
    <definedName name="IQ_PENSION_UNRECOG_PRIOR">"c3146"</definedName>
    <definedName name="IQ_PENSION_UNRECOG_PRIOR_DOM">"c3144"</definedName>
    <definedName name="IQ_PENSION_UNRECOG_PRIOR_FOREIGN">"c3145"</definedName>
    <definedName name="IQ_PENSION_UV_LIAB">"c3567"</definedName>
    <definedName name="IQ_PERCENT_CHANGE_EST_5YR_GROWTH_RATE_12MONTHS">"c1852"</definedName>
    <definedName name="IQ_PERCENT_CHANGE_EST_5YR_GROWTH_RATE_12MONTHS_REUT">"c3959"</definedName>
    <definedName name="IQ_PERCENT_CHANGE_EST_5YR_GROWTH_RATE_18MONTHS">"c1853"</definedName>
    <definedName name="IQ_PERCENT_CHANGE_EST_5YR_GROWTH_RATE_18MONTHS_REUT">"c3960"</definedName>
    <definedName name="IQ_PERCENT_CHANGE_EST_5YR_GROWTH_RATE_3MONTHS">"c1849"</definedName>
    <definedName name="IQ_PERCENT_CHANGE_EST_5YR_GROWTH_RATE_3MONTHS_REUT">"c3956"</definedName>
    <definedName name="IQ_PERCENT_CHANGE_EST_5YR_GROWTH_RATE_6MONTHS">"c1850"</definedName>
    <definedName name="IQ_PERCENT_CHANGE_EST_5YR_GROWTH_RATE_6MONTHS_REUT">"c3957"</definedName>
    <definedName name="IQ_PERCENT_CHANGE_EST_5YR_GROWTH_RATE_9MONTHS">"c1851"</definedName>
    <definedName name="IQ_PERCENT_CHANGE_EST_5YR_GROWTH_RATE_9MONTHS_REUT">"c3958"</definedName>
    <definedName name="IQ_PERCENT_CHANGE_EST_5YR_GROWTH_RATE_DAY">"c1846"</definedName>
    <definedName name="IQ_PERCENT_CHANGE_EST_5YR_GROWTH_RATE_DAY_REUT">"c3954"</definedName>
    <definedName name="IQ_PERCENT_CHANGE_EST_5YR_GROWTH_RATE_MONTH">"c1848"</definedName>
    <definedName name="IQ_PERCENT_CHANGE_EST_5YR_GROWTH_RATE_MONTH_REUT">"c3955"</definedName>
    <definedName name="IQ_PERCENT_CHANGE_EST_5YR_GROWTH_RATE_WEEK">"c1847"</definedName>
    <definedName name="IQ_PERCENT_CHANGE_EST_5YR_GROWTH_RATE_WEEK_REUT">"c5435"</definedName>
    <definedName name="IQ_PERCENT_CHANGE_EST_CFPS_12MONTHS">"c1812"</definedName>
    <definedName name="IQ_PERCENT_CHANGE_EST_CFPS_12MONTHS_REUT">"c3924"</definedName>
    <definedName name="IQ_PERCENT_CHANGE_EST_CFPS_18MONTHS">"c1813"</definedName>
    <definedName name="IQ_PERCENT_CHANGE_EST_CFPS_18MONTHS_REUT">"c3925"</definedName>
    <definedName name="IQ_PERCENT_CHANGE_EST_CFPS_3MONTHS">"c1809"</definedName>
    <definedName name="IQ_PERCENT_CHANGE_EST_CFPS_3MONTHS_REUT">"c3921"</definedName>
    <definedName name="IQ_PERCENT_CHANGE_EST_CFPS_6MONTHS">"c1810"</definedName>
    <definedName name="IQ_PERCENT_CHANGE_EST_CFPS_6MONTHS_REUT">"c3922"</definedName>
    <definedName name="IQ_PERCENT_CHANGE_EST_CFPS_9MONTHS">"c1811"</definedName>
    <definedName name="IQ_PERCENT_CHANGE_EST_CFPS_9MONTHS_REUT">"c3923"</definedName>
    <definedName name="IQ_PERCENT_CHANGE_EST_CFPS_DAY">"c1806"</definedName>
    <definedName name="IQ_PERCENT_CHANGE_EST_CFPS_DAY_REUT">"c3919"</definedName>
    <definedName name="IQ_PERCENT_CHANGE_EST_CFPS_MONTH">"c1808"</definedName>
    <definedName name="IQ_PERCENT_CHANGE_EST_CFPS_MONTH_REUT">"c3920"</definedName>
    <definedName name="IQ_PERCENT_CHANGE_EST_CFPS_WEEK">"c1807"</definedName>
    <definedName name="IQ_PERCENT_CHANGE_EST_CFPS_WEEK_REUT">"c3962"</definedName>
    <definedName name="IQ_PERCENT_CHANGE_EST_DPS_12MONTHS">"c1820"</definedName>
    <definedName name="IQ_PERCENT_CHANGE_EST_DPS_12MONTHS_REUT">"c3931"</definedName>
    <definedName name="IQ_PERCENT_CHANGE_EST_DPS_18MONTHS">"c1821"</definedName>
    <definedName name="IQ_PERCENT_CHANGE_EST_DPS_18MONTHS_REUT">"c3932"</definedName>
    <definedName name="IQ_PERCENT_CHANGE_EST_DPS_3MONTHS">"c1817"</definedName>
    <definedName name="IQ_PERCENT_CHANGE_EST_DPS_3MONTHS_REUT">"c3928"</definedName>
    <definedName name="IQ_PERCENT_CHANGE_EST_DPS_6MONTHS">"c1818"</definedName>
    <definedName name="IQ_PERCENT_CHANGE_EST_DPS_6MONTHS_REUT">"c3929"</definedName>
    <definedName name="IQ_PERCENT_CHANGE_EST_DPS_9MONTHS">"c1819"</definedName>
    <definedName name="IQ_PERCENT_CHANGE_EST_DPS_9MONTHS_REUT">"c3930"</definedName>
    <definedName name="IQ_PERCENT_CHANGE_EST_DPS_DAY">"c1814"</definedName>
    <definedName name="IQ_PERCENT_CHANGE_EST_DPS_DAY_REUT">"c3926"</definedName>
    <definedName name="IQ_PERCENT_CHANGE_EST_DPS_MONTH">"c1816"</definedName>
    <definedName name="IQ_PERCENT_CHANGE_EST_DPS_MONTH_REUT">"c3927"</definedName>
    <definedName name="IQ_PERCENT_CHANGE_EST_DPS_WEEK">"c1815"</definedName>
    <definedName name="IQ_PERCENT_CHANGE_EST_DPS_WEEK_REUT">"c3963"</definedName>
    <definedName name="IQ_PERCENT_CHANGE_EST_EBITDA_12MONTHS">"c1804"</definedName>
    <definedName name="IQ_PERCENT_CHANGE_EST_EBITDA_12MONTHS_REUT">"c3917"</definedName>
    <definedName name="IQ_PERCENT_CHANGE_EST_EBITDA_18MONTHS">"c1805"</definedName>
    <definedName name="IQ_PERCENT_CHANGE_EST_EBITDA_18MONTHS_REUT">"c3918"</definedName>
    <definedName name="IQ_PERCENT_CHANGE_EST_EBITDA_3MONTHS">"c1801"</definedName>
    <definedName name="IQ_PERCENT_CHANGE_EST_EBITDA_3MONTHS_REUT">"c3914"</definedName>
    <definedName name="IQ_PERCENT_CHANGE_EST_EBITDA_6MONTHS">"c1802"</definedName>
    <definedName name="IQ_PERCENT_CHANGE_EST_EBITDA_6MONTHS_REUT">"c3915"</definedName>
    <definedName name="IQ_PERCENT_CHANGE_EST_EBITDA_9MONTHS">"c1803"</definedName>
    <definedName name="IQ_PERCENT_CHANGE_EST_EBITDA_9MONTHS_REUT">"c3916"</definedName>
    <definedName name="IQ_PERCENT_CHANGE_EST_EBITDA_DAY">"c1798"</definedName>
    <definedName name="IQ_PERCENT_CHANGE_EST_EBITDA_DAY_REUT">"c3912"</definedName>
    <definedName name="IQ_PERCENT_CHANGE_EST_EBITDA_MONTH">"c1800"</definedName>
    <definedName name="IQ_PERCENT_CHANGE_EST_EBITDA_MONTH_REUT">"c3913"</definedName>
    <definedName name="IQ_PERCENT_CHANGE_EST_EBITDA_WEEK">"c1799"</definedName>
    <definedName name="IQ_PERCENT_CHANGE_EST_EBITDA_WEEK_REUT">"c3961"</definedName>
    <definedName name="IQ_PERCENT_CHANGE_EST_EPS_12MONTHS">"c1788"</definedName>
    <definedName name="IQ_PERCENT_CHANGE_EST_EPS_12MONTHS_REUT">"c3902"</definedName>
    <definedName name="IQ_PERCENT_CHANGE_EST_EPS_18MONTHS">"c1789"</definedName>
    <definedName name="IQ_PERCENT_CHANGE_EST_EPS_18MONTHS_REUT">"c3903"</definedName>
    <definedName name="IQ_PERCENT_CHANGE_EST_EPS_3MONTHS">"c1785"</definedName>
    <definedName name="IQ_PERCENT_CHANGE_EST_EPS_3MONTHS_REUT">"c3899"</definedName>
    <definedName name="IQ_PERCENT_CHANGE_EST_EPS_6MONTHS">"c1786"</definedName>
    <definedName name="IQ_PERCENT_CHANGE_EST_EPS_6MONTHS_REUT">"c3900"</definedName>
    <definedName name="IQ_PERCENT_CHANGE_EST_EPS_9MONTHS">"c1787"</definedName>
    <definedName name="IQ_PERCENT_CHANGE_EST_EPS_9MONTHS_REUT">"c3901"</definedName>
    <definedName name="IQ_PERCENT_CHANGE_EST_EPS_DAY">"c1782"</definedName>
    <definedName name="IQ_PERCENT_CHANGE_EST_EPS_DAY_REUT">"c3896"</definedName>
    <definedName name="IQ_PERCENT_CHANGE_EST_EPS_MONTH">"c1784"</definedName>
    <definedName name="IQ_PERCENT_CHANGE_EST_EPS_MONTH_REUT">"c3898"</definedName>
    <definedName name="IQ_PERCENT_CHANGE_EST_EPS_WEEK">"c1783"</definedName>
    <definedName name="IQ_PERCENT_CHANGE_EST_EPS_WEEK_REUT">"c3897"</definedName>
    <definedName name="IQ_PERCENT_CHANGE_EST_FFO_12MONTHS">"c1828"</definedName>
    <definedName name="IQ_PERCENT_CHANGE_EST_FFO_12MONTHS_REUT">"c3938"</definedName>
    <definedName name="IQ_PERCENT_CHANGE_EST_FFO_18MONTHS">"c1829"</definedName>
    <definedName name="IQ_PERCENT_CHANGE_EST_FFO_18MONTHS_REUT">"c3939"</definedName>
    <definedName name="IQ_PERCENT_CHANGE_EST_FFO_3MONTHS">"c1825"</definedName>
    <definedName name="IQ_PERCENT_CHANGE_EST_FFO_3MONTHS_REUT">"c3935"</definedName>
    <definedName name="IQ_PERCENT_CHANGE_EST_FFO_6MONTHS">"c1826"</definedName>
    <definedName name="IQ_PERCENT_CHANGE_EST_FFO_6MONTHS_REUT">"c3936"</definedName>
    <definedName name="IQ_PERCENT_CHANGE_EST_FFO_9MONTHS">"c1827"</definedName>
    <definedName name="IQ_PERCENT_CHANGE_EST_FFO_9MONTHS_REUT">"c3937"</definedName>
    <definedName name="IQ_PERCENT_CHANGE_EST_FFO_DAY">"c1822"</definedName>
    <definedName name="IQ_PERCENT_CHANGE_EST_FFO_DAY_REUT">"c3933"</definedName>
    <definedName name="IQ_PERCENT_CHANGE_EST_FFO_MONTH">"c1824"</definedName>
    <definedName name="IQ_PERCENT_CHANGE_EST_FFO_MONTH_REUT">"c3934"</definedName>
    <definedName name="IQ_PERCENT_CHANGE_EST_FFO_WEEK">"c1823"</definedName>
    <definedName name="IQ_PERCENT_CHANGE_EST_FFO_WEEK_REUT">"c3964"</definedName>
    <definedName name="IQ_PERCENT_CHANGE_EST_PRICE_TARGET_12MONTHS">"c1844"</definedName>
    <definedName name="IQ_PERCENT_CHANGE_EST_PRICE_TARGET_12MONTHS_REUT">"c3952"</definedName>
    <definedName name="IQ_PERCENT_CHANGE_EST_PRICE_TARGET_18MONTHS">"c1845"</definedName>
    <definedName name="IQ_PERCENT_CHANGE_EST_PRICE_TARGET_18MONTHS_REUT">"c3953"</definedName>
    <definedName name="IQ_PERCENT_CHANGE_EST_PRICE_TARGET_3MONTHS">"c1841"</definedName>
    <definedName name="IQ_PERCENT_CHANGE_EST_PRICE_TARGET_3MONTHS_REUT">"c3949"</definedName>
    <definedName name="IQ_PERCENT_CHANGE_EST_PRICE_TARGET_6MONTHS">"c1842"</definedName>
    <definedName name="IQ_PERCENT_CHANGE_EST_PRICE_TARGET_6MONTHS_REUT">"c3950"</definedName>
    <definedName name="IQ_PERCENT_CHANGE_EST_PRICE_TARGET_9MONTHS">"c1843"</definedName>
    <definedName name="IQ_PERCENT_CHANGE_EST_PRICE_TARGET_9MONTHS_REUT">"c3951"</definedName>
    <definedName name="IQ_PERCENT_CHANGE_EST_PRICE_TARGET_DAY">"c1838"</definedName>
    <definedName name="IQ_PERCENT_CHANGE_EST_PRICE_TARGET_DAY_REUT">"c3947"</definedName>
    <definedName name="IQ_PERCENT_CHANGE_EST_PRICE_TARGET_MONTH">"c1840"</definedName>
    <definedName name="IQ_PERCENT_CHANGE_EST_PRICE_TARGET_MONTH_REUT">"c3948"</definedName>
    <definedName name="IQ_PERCENT_CHANGE_EST_PRICE_TARGET_WEEK">"c1839"</definedName>
    <definedName name="IQ_PERCENT_CHANGE_EST_PRICE_TARGET_WEEK_REUT">"c3967"</definedName>
    <definedName name="IQ_PERCENT_CHANGE_EST_RECO_12MONTHS">"c1836"</definedName>
    <definedName name="IQ_PERCENT_CHANGE_EST_RECO_12MONTHS_REUT">"c3945"</definedName>
    <definedName name="IQ_PERCENT_CHANGE_EST_RECO_18MONTHS">"c1837"</definedName>
    <definedName name="IQ_PERCENT_CHANGE_EST_RECO_18MONTHS_REUT">"c3946"</definedName>
    <definedName name="IQ_PERCENT_CHANGE_EST_RECO_3MONTHS">"c1833"</definedName>
    <definedName name="IQ_PERCENT_CHANGE_EST_RECO_3MONTHS_REUT">"c3942"</definedName>
    <definedName name="IQ_PERCENT_CHANGE_EST_RECO_6MONTHS">"c1834"</definedName>
    <definedName name="IQ_PERCENT_CHANGE_EST_RECO_6MONTHS_REUT">"c3943"</definedName>
    <definedName name="IQ_PERCENT_CHANGE_EST_RECO_9MONTHS">"c1835"</definedName>
    <definedName name="IQ_PERCENT_CHANGE_EST_RECO_9MONTHS_REUT">"c3944"</definedName>
    <definedName name="IQ_PERCENT_CHANGE_EST_RECO_DAY">"c1830"</definedName>
    <definedName name="IQ_PERCENT_CHANGE_EST_RECO_DAY_REUT">"c3940"</definedName>
    <definedName name="IQ_PERCENT_CHANGE_EST_RECO_MONTH">"c1832"</definedName>
    <definedName name="IQ_PERCENT_CHANGE_EST_RECO_MONTH_REUT">"c3941"</definedName>
    <definedName name="IQ_PERCENT_CHANGE_EST_RECO_WEEK">"c1831"</definedName>
    <definedName name="IQ_PERCENT_CHANGE_EST_RECO_WEEK_REUT">"c3966"</definedName>
    <definedName name="IQ_PERCENT_CHANGE_EST_REV_12MONTHS">"c1796"</definedName>
    <definedName name="IQ_PERCENT_CHANGE_EST_REV_12MONTHS_REUT">"c3910"</definedName>
    <definedName name="IQ_PERCENT_CHANGE_EST_REV_18MONTHS">"c1797"</definedName>
    <definedName name="IQ_PERCENT_CHANGE_EST_REV_18MONTHS_REUT">"c3911"</definedName>
    <definedName name="IQ_PERCENT_CHANGE_EST_REV_3MONTHS">"c1793"</definedName>
    <definedName name="IQ_PERCENT_CHANGE_EST_REV_3MONTHS_REUT">"c3907"</definedName>
    <definedName name="IQ_PERCENT_CHANGE_EST_REV_6MONTHS">"c1794"</definedName>
    <definedName name="IQ_PERCENT_CHANGE_EST_REV_6MONTHS_REUT">"c3908"</definedName>
    <definedName name="IQ_PERCENT_CHANGE_EST_REV_9MONTHS">"c1795"</definedName>
    <definedName name="IQ_PERCENT_CHANGE_EST_REV_9MONTHS_REUT">"c3909"</definedName>
    <definedName name="IQ_PERCENT_CHANGE_EST_REV_DAY">"c1790"</definedName>
    <definedName name="IQ_PERCENT_CHANGE_EST_REV_DAY_REUT">"c3904"</definedName>
    <definedName name="IQ_PERCENT_CHANGE_EST_REV_MONTH">"c1792"</definedName>
    <definedName name="IQ_PERCENT_CHANGE_EST_REV_MONTH_REUT">"c3906"</definedName>
    <definedName name="IQ_PERCENT_CHANGE_EST_REV_WEEK">"c1791"</definedName>
    <definedName name="IQ_PERCENT_CHANGE_EST_REV_WEEK_REUT">"c3905"</definedName>
    <definedName name="IQ_PERCENT_INSURED_FDIC">"c6374"</definedName>
    <definedName name="IQ_PERIODDATE">"c1414"</definedName>
    <definedName name="IQ_PERIODDATE_BS">"c1032"</definedName>
    <definedName name="IQ_PERIODDATE_CF">"c1033"</definedName>
    <definedName name="IQ_PERIODDATE_IS">"c1034"</definedName>
    <definedName name="IQ_PERIODLENGTH_CF">"c1502"</definedName>
    <definedName name="IQ_PERIODLENGTH_IS">"c1503"</definedName>
    <definedName name="IQ_PERTYPE">"c1611"</definedName>
    <definedName name="IQ_PLEDGED_SECURITIES_FDIC">"c6401"</definedName>
    <definedName name="IQ_PLL">"c2114"</definedName>
    <definedName name="IQ_PMT_FREQ">"c2236"</definedName>
    <definedName name="IQ_POISON_PUT_EFFECT_DATE">"c2486"</definedName>
    <definedName name="IQ_POISON_PUT_EXPIRATION_DATE">"c2487"</definedName>
    <definedName name="IQ_POISON_PUT_PRICE">"c2488"</definedName>
    <definedName name="IQ_POLICY_BENEFITS">"c1036"</definedName>
    <definedName name="IQ_POLICY_COST">"c1037"</definedName>
    <definedName name="IQ_POLICY_LIAB">"c1612"</definedName>
    <definedName name="IQ_POLICY_LOANS">"c1038"</definedName>
    <definedName name="IQ_POST_RETIRE_EXP">"c1039"</definedName>
    <definedName name="IQ_POSTPAID_CHURN">"c2121"</definedName>
    <definedName name="IQ_POSTPAID_SUBS">"c2118"</definedName>
    <definedName name="IQ_POTENTIAL_UPSIDE">"c1855"</definedName>
    <definedName name="IQ_POTENTIAL_UPSIDE_REUT">"c3968"</definedName>
    <definedName name="IQ_PRE_OPEN_COST">"c1040"</definedName>
    <definedName name="IQ_PRE_TAX_ACT_OR_EST">"c2221"</definedName>
    <definedName name="IQ_PRE_TAX_ACT_OR_EST_REUT">"c5467"</definedName>
    <definedName name="IQ_PRE_TAX_INCOME_FDIC">"c6581"</definedName>
    <definedName name="IQ_PREF_CONVERT">"c1041"</definedName>
    <definedName name="IQ_PREF_DIV_CF">"c1042"</definedName>
    <definedName name="IQ_PREF_DIV_OTHER">"c1043"</definedName>
    <definedName name="IQ_PREF_DIVID">"c1461"</definedName>
    <definedName name="IQ_PREF_EQUITY">"c1044"</definedName>
    <definedName name="IQ_PREF_ISSUED">"c1045"</definedName>
    <definedName name="IQ_PREF_ISSUED_BNK">"c1046"</definedName>
    <definedName name="IQ_PREF_ISSUED_BR">"c1047"</definedName>
    <definedName name="IQ_PREF_ISSUED_FIN">"c1048"</definedName>
    <definedName name="IQ_PREF_ISSUED_INS">"c1049"</definedName>
    <definedName name="IQ_PREF_ISSUED_RE">"c6261"</definedName>
    <definedName name="IQ_PREF_ISSUED_REIT">"c1050"</definedName>
    <definedName name="IQ_PREF_ISSUED_UTI">"c1051"</definedName>
    <definedName name="IQ_PREF_NON_REDEEM">"c1052"</definedName>
    <definedName name="IQ_PREF_OTHER">"c1053"</definedName>
    <definedName name="IQ_PREF_OTHER_BNK">"c1054"</definedName>
    <definedName name="IQ_PREF_OTHER_BR">"c1055"</definedName>
    <definedName name="IQ_PREF_OTHER_FIN">"c1056"</definedName>
    <definedName name="IQ_PREF_OTHER_INS">"c1057"</definedName>
    <definedName name="IQ_PREF_OTHER_RE">"c6262"</definedName>
    <definedName name="IQ_PREF_OTHER_REIT">"c1058"</definedName>
    <definedName name="IQ_PREF_OTHER_UTI">"C6022"</definedName>
    <definedName name="IQ_PREF_REDEEM">"c1059"</definedName>
    <definedName name="IQ_PREF_REP">"c1060"</definedName>
    <definedName name="IQ_PREF_REP_BNK">"c1061"</definedName>
    <definedName name="IQ_PREF_REP_BR">"c1062"</definedName>
    <definedName name="IQ_PREF_REP_FIN">"c1063"</definedName>
    <definedName name="IQ_PREF_REP_INS">"c1064"</definedName>
    <definedName name="IQ_PREF_REP_RE">"c6263"</definedName>
    <definedName name="IQ_PREF_REP_REIT">"c1065"</definedName>
    <definedName name="IQ_PREF_REP_UTI">"c1066"</definedName>
    <definedName name="IQ_PREF_STOCK">"c1416"</definedName>
    <definedName name="IQ_PREF_TOT">"c1415"</definedName>
    <definedName name="IQ_PREFERRED_FDIC">"c6349"</definedName>
    <definedName name="IQ_PREMISES_EQUIPMENT_FDIC">"c6577"</definedName>
    <definedName name="IQ_PREMIUMS_ANNUITY_REV">"c1067"</definedName>
    <definedName name="IQ_PREPAID_CHURN">"c2120"</definedName>
    <definedName name="IQ_PREPAID_EXP">"c1068"</definedName>
    <definedName name="IQ_PREPAID_EXPEN">"c1418"</definedName>
    <definedName name="IQ_PREPAID_SUBS">"c2117"</definedName>
    <definedName name="IQ_PRETAX_GW_INC_EST">"c1702"</definedName>
    <definedName name="IQ_PRETAX_GW_INC_EST_REUT">"c5354"</definedName>
    <definedName name="IQ_PRETAX_GW_INC_HIGH_EST">"c1704"</definedName>
    <definedName name="IQ_PRETAX_GW_INC_HIGH_EST_REUT">"c5356"</definedName>
    <definedName name="IQ_PRETAX_GW_INC_LOW_EST">"c1705"</definedName>
    <definedName name="IQ_PRETAX_GW_INC_LOW_EST_REUT">"c5357"</definedName>
    <definedName name="IQ_PRETAX_GW_INC_MEDIAN_EST">"c1703"</definedName>
    <definedName name="IQ_PRETAX_GW_INC_MEDIAN_EST_REUT">"c5355"</definedName>
    <definedName name="IQ_PRETAX_GW_INC_NUM_EST">"c1706"</definedName>
    <definedName name="IQ_PRETAX_GW_INC_NUM_EST_REUT">"c5358"</definedName>
    <definedName name="IQ_PRETAX_GW_INC_STDDEV_EST">"c1707"</definedName>
    <definedName name="IQ_PRETAX_GW_INC_STDDEV_EST_REUT">"c5359"</definedName>
    <definedName name="IQ_PRETAX_INC_EST">"c1695"</definedName>
    <definedName name="IQ_PRETAX_INC_EST_REUT">"c5347"</definedName>
    <definedName name="IQ_PRETAX_INC_HIGH_EST">"c1697"</definedName>
    <definedName name="IQ_PRETAX_INC_HIGH_EST_REUT">"c5349"</definedName>
    <definedName name="IQ_PRETAX_INC_LOW_EST">"c1698"</definedName>
    <definedName name="IQ_PRETAX_INC_LOW_EST_REUT">"c5350"</definedName>
    <definedName name="IQ_PRETAX_INC_MEDIAN_EST">"c1696"</definedName>
    <definedName name="IQ_PRETAX_INC_MEDIAN_EST_REUT">"c5348"</definedName>
    <definedName name="IQ_PRETAX_INC_NUM_EST">"c1699"</definedName>
    <definedName name="IQ_PRETAX_INC_NUM_EST_REUT">"c5351"</definedName>
    <definedName name="IQ_PRETAX_INC_STDDEV_EST">"c1700"</definedName>
    <definedName name="IQ_PRETAX_INC_STDDEV_EST_REUT">"c5352"</definedName>
    <definedName name="IQ_PRETAX_REPORT_INC_EST">"c1709"</definedName>
    <definedName name="IQ_PRETAX_REPORT_INC_EST_REUT">"c5361"</definedName>
    <definedName name="IQ_PRETAX_REPORT_INC_HIGH_EST">"c1711"</definedName>
    <definedName name="IQ_PRETAX_REPORT_INC_HIGH_EST_REUT">"c5363"</definedName>
    <definedName name="IQ_PRETAX_REPORT_INC_LOW_EST">"c1712"</definedName>
    <definedName name="IQ_PRETAX_REPORT_INC_LOW_EST_REUT">"c5364"</definedName>
    <definedName name="IQ_PRETAX_REPORT_INC_MEDIAN_EST">"c1710"</definedName>
    <definedName name="IQ_PRETAX_REPORT_INC_MEDIAN_EST_REUT">"c5362"</definedName>
    <definedName name="IQ_PRETAX_REPORT_INC_NUM_EST">"c1713"</definedName>
    <definedName name="IQ_PRETAX_REPORT_INC_NUM_EST_REUT">"c5365"</definedName>
    <definedName name="IQ_PRETAX_REPORT_INC_STDDEV_EST">"c1714"</definedName>
    <definedName name="IQ_PRETAX_REPORT_INC_STDDEV_EST_REUT">"c5366"</definedName>
    <definedName name="IQ_PRETAX_RETURN_ASSETS_FDIC">"c6731"</definedName>
    <definedName name="IQ_PRICE_CFPS_FWD">"c2237"</definedName>
    <definedName name="IQ_PRICE_CFPS_FWD_REUT">"c4053"</definedName>
    <definedName name="IQ_PRICE_OVER_BVPS">"c1412"</definedName>
    <definedName name="IQ_PRICE_OVER_LTM_EPS">"c1413"</definedName>
    <definedName name="IQ_PRICE_TARGET">"c82"</definedName>
    <definedName name="IQ_PRICE_TARGET_BOTTOM_UP">"c5486"</definedName>
    <definedName name="IQ_PRICE_TARGET_BOTTOM_UP_REUT">"c5494"</definedName>
    <definedName name="IQ_PRICE_TARGET_REUT">"c3631"</definedName>
    <definedName name="IQ_PRICE_VOLATILITY_EST">"c4492"</definedName>
    <definedName name="IQ_PRICE_VOLATILITY_HIGH">"c4493"</definedName>
    <definedName name="IQ_PRICE_VOLATILITY_LOW">"c4494"</definedName>
    <definedName name="IQ_PRICE_VOLATILITY_MEDIAN">"c4495"</definedName>
    <definedName name="IQ_PRICE_VOLATILITY_NUM">"c4496"</definedName>
    <definedName name="IQ_PRICE_VOLATILITY_STDDEV">"c4497"</definedName>
    <definedName name="IQ_PRICEDATE">"c1069"</definedName>
    <definedName name="IQ_PRICEDATETIME">"IQ_PRICEDATETIME"</definedName>
    <definedName name="IQ_PRICING_DATE">"c1613"</definedName>
    <definedName name="IQ_PRIMARY_EPS_TYPE">"c4498"</definedName>
    <definedName name="IQ_PRIMARY_EPS_TYPE_REUT">"c5481"</definedName>
    <definedName name="IQ_PRIMARY_INDUSTRY">"c1070"</definedName>
    <definedName name="IQ_PRINCIPAL_AMT">"c2157"</definedName>
    <definedName name="IQ_PRIVATE_CONST_TOTAL_APR_FC_UNUSED_UNUSED_UNUSED">"c8559"</definedName>
    <definedName name="IQ_PRIVATE_CONST_TOTAL_APR_UNUSED_UNUSED_UNUSED">"c7679"</definedName>
    <definedName name="IQ_PRIVATE_CONST_TOTAL_FC_UNUSED_UNUSED_UNUSED">"c7899"</definedName>
    <definedName name="IQ_PRIVATE_CONST_TOTAL_POP_FC_UNUSED_UNUSED_UNUSED">"c8119"</definedName>
    <definedName name="IQ_PRIVATE_CONST_TOTAL_POP_UNUSED_UNUSED_UNUSED">"c7239"</definedName>
    <definedName name="IQ_PRIVATE_CONST_TOTAL_UNUSED_UNUSED_UNUSED">"c7019"</definedName>
    <definedName name="IQ_PRIVATE_CONST_TOTAL_YOY_FC_UNUSED_UNUSED_UNUSED">"c8339"</definedName>
    <definedName name="IQ_PRIVATE_CONST_TOTAL_YOY_UNUSED_UNUSED_UNUSED">"c7459"</definedName>
    <definedName name="IQ_PRIVATE_RES_CONST_REAL_APR_FC_UNUSED_UNUSED_UNUSED">"c8535"</definedName>
    <definedName name="IQ_PRIVATE_RES_CONST_REAL_APR_UNUSED_UNUSED_UNUSED">"c7655"</definedName>
    <definedName name="IQ_PRIVATE_RES_CONST_REAL_FC_UNUSED_UNUSED_UNUSED">"c7875"</definedName>
    <definedName name="IQ_PRIVATE_RES_CONST_REAL_POP_FC_UNUSED_UNUSED_UNUSED">"c8095"</definedName>
    <definedName name="IQ_PRIVATE_RES_CONST_REAL_POP_UNUSED_UNUSED_UNUSED">"c7215"</definedName>
    <definedName name="IQ_PRIVATE_RES_CONST_REAL_UNUSED_UNUSED_UNUSED">"c6995"</definedName>
    <definedName name="IQ_PRIVATE_RES_CONST_REAL_YOY_FC_UNUSED_UNUSED_UNUSED">"c8315"</definedName>
    <definedName name="IQ_PRIVATE_RES_CONST_REAL_YOY_UNUSED_UNUSED_UNUSED">"c7435"</definedName>
    <definedName name="IQ_PRIVATELY_ISSUED_MORTGAGE_BACKED_SECURITIES_FDIC">"c6407"</definedName>
    <definedName name="IQ_PRIVATELY_ISSUED_MORTGAGE_PASS_THROUGHS_FDIC">"c6405"</definedName>
    <definedName name="IQ_PRO_FORMA_BASIC_EPS">"c1614"</definedName>
    <definedName name="IQ_PRO_FORMA_DILUT_EPS">"c1615"</definedName>
    <definedName name="IQ_PRO_FORMA_NET_INC">"c1452"</definedName>
    <definedName name="IQ_PROFESSIONAL">"c1071"</definedName>
    <definedName name="IQ_PROFESSIONAL_TITLE">"c1072"</definedName>
    <definedName name="IQ_PROJECTED_PENSION_OBLIGATION">"c1292"</definedName>
    <definedName name="IQ_PROJECTED_PENSION_OBLIGATION_DOMESTIC">"c2656"</definedName>
    <definedName name="IQ_PROJECTED_PENSION_OBLIGATION_FOREIGN">"c2664"</definedName>
    <definedName name="IQ_PROPERTY_EXP">"c1073"</definedName>
    <definedName name="IQ_PROPERTY_GROSS">"c1379"</definedName>
    <definedName name="IQ_PROPERTY_MGMT_FEE">"c1074"</definedName>
    <definedName name="IQ_PROPERTY_NET">"c1402"</definedName>
    <definedName name="IQ_PROV_BAD_DEBTS">"c1075"</definedName>
    <definedName name="IQ_PROV_BAD_DEBTS_CF">"c1076"</definedName>
    <definedName name="IQ_PROVISION_10YR_ANN_CAGR">"c6135"</definedName>
    <definedName name="IQ_PROVISION_10YR_ANN_GROWTH">"c1077"</definedName>
    <definedName name="IQ_PROVISION_1YR_ANN_GROWTH">"c1078"</definedName>
    <definedName name="IQ_PROVISION_2YR_ANN_CAGR">"c6136"</definedName>
    <definedName name="IQ_PROVISION_2YR_ANN_GROWTH">"c1079"</definedName>
    <definedName name="IQ_PROVISION_3YR_ANN_CAGR">"c6137"</definedName>
    <definedName name="IQ_PROVISION_3YR_ANN_GROWTH">"c1080"</definedName>
    <definedName name="IQ_PROVISION_5YR_ANN_CAGR">"c6138"</definedName>
    <definedName name="IQ_PROVISION_5YR_ANN_GROWTH">"c1081"</definedName>
    <definedName name="IQ_PROVISION_7YR_ANN_CAGR">"c6139"</definedName>
    <definedName name="IQ_PROVISION_7YR_ANN_GROWTH">"c1082"</definedName>
    <definedName name="IQ_PROVISION_CHARGE_OFFS">"c1083"</definedName>
    <definedName name="IQ_PTBV">"c1084"</definedName>
    <definedName name="IQ_PTBV_AVG">"c1085"</definedName>
    <definedName name="IQ_PURCHASE_FOREIGN_CURRENCIES_FDIC">"c6513"</definedName>
    <definedName name="IQ_PURCHASED_OPTION_CONTRACTS_FDIC">"c6510"</definedName>
    <definedName name="IQ_PURCHASED_OPTION_CONTRACTS_FX_RISK_FDIC">"c6515"</definedName>
    <definedName name="IQ_PURCHASED_OPTION_CONTRACTS_NON_FX_IR_FDIC">"c6520"</definedName>
    <definedName name="IQ_PURCHASES_EQUIP_NONRES_SAAR_APR_FC_UNUSED_UNUSED_UNUSED">"c8491"</definedName>
    <definedName name="IQ_PURCHASES_EQUIP_NONRES_SAAR_APR_UNUSED_UNUSED_UNUSED">"c7611"</definedName>
    <definedName name="IQ_PURCHASES_EQUIP_NONRES_SAAR_FC_UNUSED_UNUSED_UNUSED">"c7831"</definedName>
    <definedName name="IQ_PURCHASES_EQUIP_NONRES_SAAR_POP_FC_UNUSED_UNUSED_UNUSED">"c8051"</definedName>
    <definedName name="IQ_PURCHASES_EQUIP_NONRES_SAAR_POP_UNUSED_UNUSED_UNUSED">"c7171"</definedName>
    <definedName name="IQ_PURCHASES_EQUIP_NONRES_SAAR_UNUSED_UNUSED_UNUSED">"c6951"</definedName>
    <definedName name="IQ_PURCHASES_EQUIP_NONRES_SAAR_YOY_FC_UNUSED_UNUSED_UNUSED">"c8271"</definedName>
    <definedName name="IQ_PURCHASES_EQUIP_NONRES_SAAR_YOY_UNUSED_UNUSED_UNUSED">"c7391"</definedName>
    <definedName name="IQ_PUT_DATE_SCHEDULE">"c2483"</definedName>
    <definedName name="IQ_PUT_NOTIFICATION">"c2485"</definedName>
    <definedName name="IQ_PUT_PRICE_SCHEDULE">"c2484"</definedName>
    <definedName name="IQ_QTD">750000</definedName>
    <definedName name="IQ_QUICK_RATIO">"c1086"</definedName>
    <definedName name="IQ_RATE_COMP_GROWTH_DOMESTIC">"c1087"</definedName>
    <definedName name="IQ_RATE_COMP_GROWTH_FOREIGN">"c1088"</definedName>
    <definedName name="IQ_RAW_INV">"c1089"</definedName>
    <definedName name="IQ_RC">"c2497"</definedName>
    <definedName name="IQ_RC_PCT">"c2498"</definedName>
    <definedName name="IQ_RD_EXP">"c1090"</definedName>
    <definedName name="IQ_RD_EXP_FN">"c1091"</definedName>
    <definedName name="IQ_RE">"c1092"</definedName>
    <definedName name="IQ_RE_FORECLOSURE_FDIC">"c6332"</definedName>
    <definedName name="IQ_RE_INVEST_FDIC">"c6331"</definedName>
    <definedName name="IQ_RE_LOANS_DOMESTIC_CHARGE_OFFS_FDIC">"c6589"</definedName>
    <definedName name="IQ_RE_LOANS_DOMESTIC_FDIC">"c6309"</definedName>
    <definedName name="IQ_RE_LOANS_DOMESTIC_NET_CHARGE_OFFS_FDIC">"c6627"</definedName>
    <definedName name="IQ_RE_LOANS_DOMESTIC_RECOVERIES_FDIC">"c6608"</definedName>
    <definedName name="IQ_RE_LOANS_FDIC">"c6308"</definedName>
    <definedName name="IQ_RE_LOANS_FOREIGN_CHARGE_OFFS_FDIC">"c6595"</definedName>
    <definedName name="IQ_RE_LOANS_FOREIGN_NET_CHARGE_OFFS_FDIC">"c6633"</definedName>
    <definedName name="IQ_RE_LOANS_FOREIGN_RECOVERIES_FDIC">"c6614"</definedName>
    <definedName name="IQ_REAL_ESTATE">"c1093"</definedName>
    <definedName name="IQ_REAL_ESTATE_ASSETS">"c1094"</definedName>
    <definedName name="IQ_RECOVERIES_1_4_FAMILY_LOANS_FDIC">"c6707"</definedName>
    <definedName name="IQ_RECOVERIES_AUTO_LOANS_FDIC">"c6701"</definedName>
    <definedName name="IQ_RECOVERIES_CL_LOANS_FDIC">"c6702"</definedName>
    <definedName name="IQ_RECOVERIES_CREDIT_CARDS_RECEIVABLES_FDIC">"c6704"</definedName>
    <definedName name="IQ_RECOVERIES_HOME_EQUITY_LINES_FDIC">"c6705"</definedName>
    <definedName name="IQ_RECOVERIES_OTHER_CONSUMER_LOANS_FDIC">"c6703"</definedName>
    <definedName name="IQ_RECOVERIES_OTHER_LOANS_FDIC">"c6706"</definedName>
    <definedName name="IQ_RECURRING_PROFIT_ACT_OR_EST">"c4507"</definedName>
    <definedName name="IQ_RECURRING_PROFIT_EST">"c4499"</definedName>
    <definedName name="IQ_RECURRING_PROFIT_GUIDANCE">"c4500"</definedName>
    <definedName name="IQ_RECURRING_PROFIT_HIGH_EST">"c4501"</definedName>
    <definedName name="IQ_RECURRING_PROFIT_HIGH_GUIDANCE">"c4179"</definedName>
    <definedName name="IQ_RECURRING_PROFIT_LOW_EST">"c4502"</definedName>
    <definedName name="IQ_RECURRING_PROFIT_LOW_GUIDANCE">"c4219"</definedName>
    <definedName name="IQ_RECURRING_PROFIT_MEDIAN_EST">"c4503"</definedName>
    <definedName name="IQ_RECURRING_PROFIT_NUM_EST">"c4504"</definedName>
    <definedName name="IQ_RECURRING_PROFIT_SHARE_ACT_OR_EST">"c4508"</definedName>
    <definedName name="IQ_RECURRING_PROFIT_SHARE_EST">"c4506"</definedName>
    <definedName name="IQ_RECURRING_PROFIT_SHARE_GUIDANCE">"c4509"</definedName>
    <definedName name="IQ_RECURRING_PROFIT_SHARE_HIGH_EST">"c4510"</definedName>
    <definedName name="IQ_RECURRING_PROFIT_SHARE_HIGH_GUIDANCE">"c4200"</definedName>
    <definedName name="IQ_RECURRING_PROFIT_SHARE_LOW_EST">"c4511"</definedName>
    <definedName name="IQ_RECURRING_PROFIT_SHARE_LOW_GUIDANCE">"c4240"</definedName>
    <definedName name="IQ_RECURRING_PROFIT_SHARE_MEDIAN_EST">"c4512"</definedName>
    <definedName name="IQ_RECURRING_PROFIT_SHARE_NUM_EST">"c4513"</definedName>
    <definedName name="IQ_RECURRING_PROFIT_SHARE_STDDEV_EST">"c4514"</definedName>
    <definedName name="IQ_RECURRING_PROFIT_STDDEV_EST">"c4516"</definedName>
    <definedName name="IQ_REDEEM_PREF_STOCK">"c1417"</definedName>
    <definedName name="IQ_REG_ASSETS">"c1095"</definedName>
    <definedName name="IQ_REINSUR_PAY">"c1096"</definedName>
    <definedName name="IQ_REINSUR_PAY_CF">"c1097"</definedName>
    <definedName name="IQ_REINSUR_RECOVER">"c1098"</definedName>
    <definedName name="IQ_REINSUR_RECOVER_CF">"c1099"</definedName>
    <definedName name="IQ_REINSURANCE">"c1100"</definedName>
    <definedName name="IQ_RELATED_PLANS_FDIC">"c6320"</definedName>
    <definedName name="IQ_RENTAL_REV">"c1101"</definedName>
    <definedName name="IQ_RES_CONST_REAL_APR_FC_UNUSED_UNUSED_UNUSED">"c8536"</definedName>
    <definedName name="IQ_RES_CONST_REAL_APR_UNUSED_UNUSED_UNUSED">"c7656"</definedName>
    <definedName name="IQ_RES_CONST_REAL_FC_UNUSED_UNUSED_UNUSED">"c7876"</definedName>
    <definedName name="IQ_RES_CONST_REAL_POP_FC_UNUSED_UNUSED_UNUSED">"c8096"</definedName>
    <definedName name="IQ_RES_CONST_REAL_POP_UNUSED_UNUSED_UNUSED">"c7216"</definedName>
    <definedName name="IQ_RES_CONST_REAL_SAAR_APR_FC_UNUSED_UNUSED_UNUSED">"c8537"</definedName>
    <definedName name="IQ_RES_CONST_REAL_SAAR_APR_UNUSED_UNUSED_UNUSED">"c7657"</definedName>
    <definedName name="IQ_RES_CONST_REAL_SAAR_FC_UNUSED_UNUSED_UNUSED">"c7877"</definedName>
    <definedName name="IQ_RES_CONST_REAL_SAAR_POP_FC_UNUSED_UNUSED_UNUSED">"c8097"</definedName>
    <definedName name="IQ_RES_CONST_REAL_SAAR_POP_UNUSED_UNUSED_UNUSED">"c7217"</definedName>
    <definedName name="IQ_RES_CONST_REAL_SAAR_UNUSED_UNUSED_UNUSED">"c6997"</definedName>
    <definedName name="IQ_RES_CONST_REAL_SAAR_YOY_FC_UNUSED_UNUSED_UNUSED">"c8317"</definedName>
    <definedName name="IQ_RES_CONST_REAL_SAAR_YOY_UNUSED_UNUSED_UNUSED">"c7437"</definedName>
    <definedName name="IQ_RES_CONST_REAL_UNUSED_UNUSED_UNUSED">"c6996"</definedName>
    <definedName name="IQ_RES_CONST_REAL_YOY_FC_UNUSED_UNUSED_UNUSED">"c8316"</definedName>
    <definedName name="IQ_RES_CONST_REAL_YOY_UNUSED_UNUSED_UNUSED">"c7436"</definedName>
    <definedName name="IQ_RES_CONST_SAAR_APR_FC_UNUSED_UNUSED_UNUSED">"c8540"</definedName>
    <definedName name="IQ_RES_CONST_SAAR_APR_UNUSED_UNUSED_UNUSED">"c7660"</definedName>
    <definedName name="IQ_RES_CONST_SAAR_FC_UNUSED_UNUSED_UNUSED">"c7880"</definedName>
    <definedName name="IQ_RES_CONST_SAAR_POP_FC_UNUSED_UNUSED_UNUSED">"c8100"</definedName>
    <definedName name="IQ_RES_CONST_SAAR_POP_UNUSED_UNUSED_UNUSED">"c7220"</definedName>
    <definedName name="IQ_RES_CONST_SAAR_UNUSED_UNUSED_UNUSED">"c7000"</definedName>
    <definedName name="IQ_RES_CONST_SAAR_YOY_FC_UNUSED_UNUSED_UNUSED">"c8320"</definedName>
    <definedName name="IQ_RES_CONST_SAAR_YOY_UNUSED_UNUSED_UNUSED">"c7440"</definedName>
    <definedName name="IQ_RESEARCH_DEV">"c1419"</definedName>
    <definedName name="IQ_RESIDENTIAL_LOANS">"c1102"</definedName>
    <definedName name="IQ_RESTATEMENT_BS">"c1643"</definedName>
    <definedName name="IQ_RESTATEMENT_CF">"c1644"</definedName>
    <definedName name="IQ_RESTATEMENT_IS">"c1642"</definedName>
    <definedName name="IQ_RESTATEMENTS_NET_FDIC">"c6500"</definedName>
    <definedName name="IQ_RESTR_STOCK_COMP">"c3506"</definedName>
    <definedName name="IQ_RESTR_STOCK_COMP_PRETAX">"c3504"</definedName>
    <definedName name="IQ_RESTR_STOCK_COMP_TAX">"c3505"</definedName>
    <definedName name="IQ_RESTRICTED_CASH">"c1103"</definedName>
    <definedName name="IQ_RESTRICTED_CASH_NON_CURRENT">"c6192"</definedName>
    <definedName name="IQ_RESTRICTED_CASH_TOTAL">"c6193"</definedName>
    <definedName name="IQ_RESTRUCTURE">"c1104"</definedName>
    <definedName name="IQ_RESTRUCTURE_BNK">"c1105"</definedName>
    <definedName name="IQ_RESTRUCTURE_BR">"c1106"</definedName>
    <definedName name="IQ_RESTRUCTURE_CF">"c1107"</definedName>
    <definedName name="IQ_RESTRUCTURE_FIN">"c1108"</definedName>
    <definedName name="IQ_RESTRUCTURE_INS">"c1109"</definedName>
    <definedName name="IQ_RESTRUCTURE_RE">"c6264"</definedName>
    <definedName name="IQ_RESTRUCTURE_REIT">"c1110"</definedName>
    <definedName name="IQ_RESTRUCTURE_UTI">"c1111"</definedName>
    <definedName name="IQ_RESTRUCTURED_LOANS">"c1112"</definedName>
    <definedName name="IQ_RESTRUCTURED_LOANS_1_4_RESIDENTIAL_FDIC">"c6378"</definedName>
    <definedName name="IQ_RESTRUCTURED_LOANS_LEASES_FDIC">"c6377"</definedName>
    <definedName name="IQ_RESTRUCTURED_LOANS_NON_1_4_FDIC">"c6379"</definedName>
    <definedName name="IQ_RETAIL_ACQUIRED_FRANCHISE_STORES">"c2895"</definedName>
    <definedName name="IQ_RETAIL_ACQUIRED_OWNED_STORES">"c2903"</definedName>
    <definedName name="IQ_RETAIL_ACQUIRED_STORES">"c2887"</definedName>
    <definedName name="IQ_RETAIL_AVG_STORE_SIZE_GROSS">"c2066"</definedName>
    <definedName name="IQ_RETAIL_AVG_STORE_SIZE_NET">"c2067"</definedName>
    <definedName name="IQ_RETAIL_AVG_WK_SALES">"c2891"</definedName>
    <definedName name="IQ_RETAIL_AVG_WK_SALES_FRANCHISE">"c2899"</definedName>
    <definedName name="IQ_RETAIL_AVG_WK_SALES_OWNED">"c2907"</definedName>
    <definedName name="IQ_RETAIL_CLOSED_FRANCHISE_STORES">"c2896"</definedName>
    <definedName name="IQ_RETAIL_CLOSED_OWNED_STORES">"c2904"</definedName>
    <definedName name="IQ_RETAIL_CLOSED_STORES">"c2063"</definedName>
    <definedName name="IQ_RETAIL_DEPOSITS_FDIC">"c6488"</definedName>
    <definedName name="IQ_RETAIL_FRANCHISE_STORES_BEG">"c2893"</definedName>
    <definedName name="IQ_RETAIL_OPENED_FRANCHISE_STORES">"c2894"</definedName>
    <definedName name="IQ_RETAIL_OPENED_OWNED_STORES">"c2902"</definedName>
    <definedName name="IQ_RETAIL_OPENED_STORES">"c2062"</definedName>
    <definedName name="IQ_RETAIL_OWNED_STORES_BEG">"c2901"</definedName>
    <definedName name="IQ_RETAIL_SALES_SQFT_ALL_GROSS">"c2138"</definedName>
    <definedName name="IQ_RETAIL_SALES_SQFT_ALL_NET">"c2139"</definedName>
    <definedName name="IQ_RETAIL_SALES_SQFT_COMPARABLE_GROSS">"c2136"</definedName>
    <definedName name="IQ_RETAIL_SALES_SQFT_COMPARABLE_NET">"c2137"</definedName>
    <definedName name="IQ_RETAIL_SALES_SQFT_OWNED_GROSS">"c2134"</definedName>
    <definedName name="IQ_RETAIL_SALES_SQFT_OWNED_NET">"c2135"</definedName>
    <definedName name="IQ_RETAIL_SOLD_FRANCHISE_STORES">"c2897"</definedName>
    <definedName name="IQ_RETAIL_SOLD_OWNED_STORES">"c2905"</definedName>
    <definedName name="IQ_RETAIL_SOLD_STORES">"c2889"</definedName>
    <definedName name="IQ_RETAIL_SQ_FOOTAGE">"c2064"</definedName>
    <definedName name="IQ_RETAIL_STORE_SELLING_AREA">"c2065"</definedName>
    <definedName name="IQ_RETAIL_STORES_BEG">"c2885"</definedName>
    <definedName name="IQ_RETAIL_TOTAL_FRANCHISE_STORES">"c2898"</definedName>
    <definedName name="IQ_RETAIL_TOTAL_OWNED_STORES">"c2906"</definedName>
    <definedName name="IQ_RETAIL_TOTAL_STORES">"c2061"</definedName>
    <definedName name="IQ_RETAINED_EARN">"c1420"</definedName>
    <definedName name="IQ_RETAINED_EARNINGS_AVERAGE_EQUITY_FDIC">"c6733"</definedName>
    <definedName name="IQ_RETURN_ASSETS">"c1113"</definedName>
    <definedName name="IQ_RETURN_ASSETS_ACT_OR_EST">"c3585"</definedName>
    <definedName name="IQ_RETURN_ASSETS_ACT_OR_EST_REUT">"c5475"</definedName>
    <definedName name="IQ_RETURN_ASSETS_BANK">"c1114"</definedName>
    <definedName name="IQ_RETURN_ASSETS_BROK">"c1115"</definedName>
    <definedName name="IQ_RETURN_ASSETS_EST">"c3529"</definedName>
    <definedName name="IQ_RETURN_ASSETS_EST_REUT">"c3990"</definedName>
    <definedName name="IQ_RETURN_ASSETS_FDIC">"c6730"</definedName>
    <definedName name="IQ_RETURN_ASSETS_FS">"c1116"</definedName>
    <definedName name="IQ_RETURN_ASSETS_GUIDANCE">"c4517"</definedName>
    <definedName name="IQ_RETURN_ASSETS_HIGH_EST">"c3530"</definedName>
    <definedName name="IQ_RETURN_ASSETS_HIGH_EST_REUT">"c3992"</definedName>
    <definedName name="IQ_RETURN_ASSETS_HIGH_GUIDANCE">"c4183"</definedName>
    <definedName name="IQ_RETURN_ASSETS_LOW_EST">"c3531"</definedName>
    <definedName name="IQ_RETURN_ASSETS_LOW_EST_REUT">"c3993"</definedName>
    <definedName name="IQ_RETURN_ASSETS_LOW_GUIDANCE">"c4223"</definedName>
    <definedName name="IQ_RETURN_ASSETS_MEDIAN_EST">"c3532"</definedName>
    <definedName name="IQ_RETURN_ASSETS_MEDIAN_EST_REUT">"c3991"</definedName>
    <definedName name="IQ_RETURN_ASSETS_NUM_EST">"c3527"</definedName>
    <definedName name="IQ_RETURN_ASSETS_NUM_EST_REUT">"c3994"</definedName>
    <definedName name="IQ_RETURN_ASSETS_STDDEV_EST">"c3528"</definedName>
    <definedName name="IQ_RETURN_ASSETS_STDDEV_EST_REUT">"c3995"</definedName>
    <definedName name="IQ_RETURN_CAPITAL">"c1117"</definedName>
    <definedName name="IQ_RETURN_EQUITY">"c1118"</definedName>
    <definedName name="IQ_RETURN_EQUITY_ACT_OR_EST">"c3586"</definedName>
    <definedName name="IQ_RETURN_EQUITY_ACT_OR_EST_REUT">"c5476"</definedName>
    <definedName name="IQ_RETURN_EQUITY_BANK">"c1119"</definedName>
    <definedName name="IQ_RETURN_EQUITY_BROK">"c1120"</definedName>
    <definedName name="IQ_RETURN_EQUITY_EST">"c3535"</definedName>
    <definedName name="IQ_RETURN_EQUITY_EST_REUT">"c3983"</definedName>
    <definedName name="IQ_RETURN_EQUITY_FDIC">"c6732"</definedName>
    <definedName name="IQ_RETURN_EQUITY_FS">"c1121"</definedName>
    <definedName name="IQ_RETURN_EQUITY_GUIDANCE">"c4518"</definedName>
    <definedName name="IQ_RETURN_EQUITY_HIGH_EST">"c3536"</definedName>
    <definedName name="IQ_RETURN_EQUITY_HIGH_EST_REUT">"c3985"</definedName>
    <definedName name="IQ_RETURN_EQUITY_HIGH_GUIDANCE">"c4182"</definedName>
    <definedName name="IQ_RETURN_EQUITY_LOW_EST">"c3537"</definedName>
    <definedName name="IQ_RETURN_EQUITY_LOW_EST_REUT">"c3986"</definedName>
    <definedName name="IQ_RETURN_EQUITY_LOW_GUIDANCE">"c4222"</definedName>
    <definedName name="IQ_RETURN_EQUITY_MEDIAN_EST">"c3538"</definedName>
    <definedName name="IQ_RETURN_EQUITY_MEDIAN_EST_REUT">"c3984"</definedName>
    <definedName name="IQ_RETURN_EQUITY_NUM_EST">"c3533"</definedName>
    <definedName name="IQ_RETURN_EQUITY_NUM_EST_REUT">"c3987"</definedName>
    <definedName name="IQ_RETURN_EQUITY_STDDEV_EST">"c3534"</definedName>
    <definedName name="IQ_RETURN_EQUITY_STDDEV_EST_REUT">"c3988"</definedName>
    <definedName name="IQ_RETURN_INVESTMENT">"c1421"</definedName>
    <definedName name="IQ_REV">"c1122"</definedName>
    <definedName name="IQ_REV_BEFORE_LL">"c1123"</definedName>
    <definedName name="IQ_REV_STDDEV_EST">"c1124"</definedName>
    <definedName name="IQ_REV_STDDEV_EST_REUT">"c3639"</definedName>
    <definedName name="IQ_REV_UTI">"c1125"</definedName>
    <definedName name="IQ_REVALUATION_GAINS_FDIC">"c6428"</definedName>
    <definedName name="IQ_REVALUATION_LOSSES_FDIC">"c6429"</definedName>
    <definedName name="IQ_REVENUE">"c1422"</definedName>
    <definedName name="IQ_REVENUE_ACT_OR_EST">"c2214"</definedName>
    <definedName name="IQ_REVENUE_ACT_OR_EST_REUT">"c5461"</definedName>
    <definedName name="IQ_REVENUE_EST">"c1126"</definedName>
    <definedName name="IQ_REVENUE_EST_BOTTOM_UP">"c5488"</definedName>
    <definedName name="IQ_REVENUE_EST_BOTTOM_UP_REUT">"c5496"</definedName>
    <definedName name="IQ_REVENUE_EST_REUT">"c3634"</definedName>
    <definedName name="IQ_REVENUE_GUIDANCE">"c4519"</definedName>
    <definedName name="IQ_REVENUE_HIGH_EST">"c1127"</definedName>
    <definedName name="IQ_REVENUE_HIGH_EST_REUT">"c3636"</definedName>
    <definedName name="IQ_REVENUE_HIGH_GUIDANCE">"c4169"</definedName>
    <definedName name="IQ_REVENUE_LOW_EST">"c1128"</definedName>
    <definedName name="IQ_REVENUE_LOW_EST_REUT">"c3637"</definedName>
    <definedName name="IQ_REVENUE_LOW_GUIDANCE">"c4209"</definedName>
    <definedName name="IQ_REVENUE_MEDIAN_EST">"c1662"</definedName>
    <definedName name="IQ_REVENUE_MEDIAN_EST_REUT">"c3635"</definedName>
    <definedName name="IQ_REVENUE_NUM_EST">"c1129"</definedName>
    <definedName name="IQ_REVENUE_NUM_EST_REUT">"c3638"</definedName>
    <definedName name="IQ_REVISION_DATE_">39726.4547337963</definedName>
    <definedName name="IQ_RISK_ADJ_BANK_ASSETS">"c2670"</definedName>
    <definedName name="IQ_RISK_WEIGHTED_ASSETS_FDIC">"c6370"</definedName>
    <definedName name="IQ_SALARY">"c1130"</definedName>
    <definedName name="IQ_SALARY_FDIC">"c6576"</definedName>
    <definedName name="IQ_SALE_CONVERSION_RETIREMENT_STOCK_FDIC">"c6661"</definedName>
    <definedName name="IQ_SALE_INTAN_CF">"c1131"</definedName>
    <definedName name="IQ_SALE_INTAN_CF_BNK">"c1132"</definedName>
    <definedName name="IQ_SALE_INTAN_CF_BR">"c1133"</definedName>
    <definedName name="IQ_SALE_INTAN_CF_FIN">"c1134"</definedName>
    <definedName name="IQ_SALE_INTAN_CF_INS">"c1135"</definedName>
    <definedName name="IQ_SALE_INTAN_CF_RE">"c6284"</definedName>
    <definedName name="IQ_SALE_INTAN_CF_REIT">"c1627"</definedName>
    <definedName name="IQ_SALE_INTAN_CF_UTI">"c1136"</definedName>
    <definedName name="IQ_SALE_PPE_CF">"c1137"</definedName>
    <definedName name="IQ_SALE_PPE_CF_BNK">"c1138"</definedName>
    <definedName name="IQ_SALE_PPE_CF_BR">"c1139"</definedName>
    <definedName name="IQ_SALE_PPE_CF_FIN">"c1140"</definedName>
    <definedName name="IQ_SALE_PPE_CF_INS">"c1141"</definedName>
    <definedName name="IQ_SALE_PPE_CF_UTI">"c1142"</definedName>
    <definedName name="IQ_SALE_RE_ASSETS">"c1629"</definedName>
    <definedName name="IQ_SALE_REAL_ESTATE_CF">"c1143"</definedName>
    <definedName name="IQ_SALE_REAL_ESTATE_CF_BNK">"c1144"</definedName>
    <definedName name="IQ_SALE_REAL_ESTATE_CF_BR">"c1145"</definedName>
    <definedName name="IQ_SALE_REAL_ESTATE_CF_FIN">"c1146"</definedName>
    <definedName name="IQ_SALE_REAL_ESTATE_CF_INS">"c1147"</definedName>
    <definedName name="IQ_SALE_REAL_ESTATE_CF_UTI">"c1148"</definedName>
    <definedName name="IQ_SALES_MARKETING">"c2240"</definedName>
    <definedName name="IQ_SAME_STORE">"c1149"</definedName>
    <definedName name="IQ_SAME_STORE_FRANCHISE">"c2900"</definedName>
    <definedName name="IQ_SAME_STORE_OWNED">"c2908"</definedName>
    <definedName name="IQ_SAME_STORE_TOTAL">"c2892"</definedName>
    <definedName name="IQ_SAVING_DEP">"c1150"</definedName>
    <definedName name="IQ_SEC_PURCHASED_RESELL">"c5513"</definedName>
    <definedName name="IQ_SECUR_RECEIV">"c1151"</definedName>
    <definedName name="IQ_SECURED_1_4_FAMILY_RESIDENTIAL_CHARGE_OFFS_FDIC">"c6590"</definedName>
    <definedName name="IQ_SECURED_1_4_FAMILY_RESIDENTIAL_NET_CHARGE_OFFS_FDIC">"c6628"</definedName>
    <definedName name="IQ_SECURED_1_4_FAMILY_RESIDENTIAL_RECOVERIES_FDIC">"c6609"</definedName>
    <definedName name="IQ_SECURED_DEBT">"c2546"</definedName>
    <definedName name="IQ_SECURED_DEBT_PCT">"c2547"</definedName>
    <definedName name="IQ_SECURED_FARMLAND_CHARGE_OFFS_FDIC">"c6593"</definedName>
    <definedName name="IQ_SECURED_FARMLAND_NET_CHARGE_OFFS_FDIC">"c6631"</definedName>
    <definedName name="IQ_SECURED_FARMLAND_RECOVERIES_FDIC">"c6612"</definedName>
    <definedName name="IQ_SECURED_MULTIFAMILY_RESIDENTIAL_CHARGE_OFFS_FDIC">"c6591"</definedName>
    <definedName name="IQ_SECURED_MULTIFAMILY_RESIDENTIAL_NET_CHARGE_OFFS_FDIC">"c6629"</definedName>
    <definedName name="IQ_SECURED_MULTIFAMILY_RESIDENTIAL_RECOVERIES_FDIC">"c6610"</definedName>
    <definedName name="IQ_SECURED_NONFARM_NONRESIDENTIAL_CHARGE_OFFS_FDIC">"c6592"</definedName>
    <definedName name="IQ_SECURED_NONFARM_NONRESIDENTIAL_NET_CHARGE_OFFS_FDIC">"c6630"</definedName>
    <definedName name="IQ_SECURED_NONFARM_NONRESIDENTIAL_RECOVERIES_FDIC">"c6611"</definedName>
    <definedName name="IQ_SECURITIES_GAINS_FDIC">"c6584"</definedName>
    <definedName name="IQ_SECURITIES_ISSUED_STATES_FDIC">"c6300"</definedName>
    <definedName name="IQ_SECURITIES_LENT_FDIC">"c6532"</definedName>
    <definedName name="IQ_SECURITIES_UNDERWRITING_FDIC">"c6529"</definedName>
    <definedName name="IQ_SECURITY_BORROW">"c1152"</definedName>
    <definedName name="IQ_SECURITY_LEVEL">"c2159"</definedName>
    <definedName name="IQ_SECURITY_NOTES">"c2202"</definedName>
    <definedName name="IQ_SECURITY_OWN">"c1153"</definedName>
    <definedName name="IQ_SECURITY_RESELL">"c1154"</definedName>
    <definedName name="IQ_SECURITY_TYPE">"c2158"</definedName>
    <definedName name="IQ_SEPARATE_ACCT_ASSETS">"c1155"</definedName>
    <definedName name="IQ_SEPARATE_ACCT_LIAB">"c1156"</definedName>
    <definedName name="IQ_SERV_CHARGE_DEPOSITS">"c1157"</definedName>
    <definedName name="IQ_SERVICE_CHARGES_FDIC">"c6572"</definedName>
    <definedName name="IQ_SGA">"c1158"</definedName>
    <definedName name="IQ_SGA_BNK">"c1159"</definedName>
    <definedName name="IQ_SGA_INS">"c1160"</definedName>
    <definedName name="IQ_SGA_MARGIN">"c1898"</definedName>
    <definedName name="IQ_SGA_RE">"c6265"</definedName>
    <definedName name="IQ_SGA_REIT">"c1161"</definedName>
    <definedName name="IQ_SGA_SUPPL">"c1162"</definedName>
    <definedName name="IQ_SGA_UTI">"c1163"</definedName>
    <definedName name="IQ_SHAREOUTSTANDING">"c1347"</definedName>
    <definedName name="IQ_SHARES_PURCHASED_AVERAGE_PRICE">"c5821"</definedName>
    <definedName name="IQ_SHARES_PURCHASED_QUARTER">"c5820"</definedName>
    <definedName name="IQ_SHARESOUTSTANDING">"c1164"</definedName>
    <definedName name="IQ_SHORT_INTEREST">"c1165"</definedName>
    <definedName name="IQ_SHORT_INTEREST_OVER_FLOAT">"c1577"</definedName>
    <definedName name="IQ_SHORT_INTEREST_PERCENT">"c1576"</definedName>
    <definedName name="IQ_SHORT_TERM_INVEST">"c1425"</definedName>
    <definedName name="IQ_SMALL_INT_BEAR_CD">"c1166"</definedName>
    <definedName name="IQ_SOFTWARE">"c1167"</definedName>
    <definedName name="IQ_SOURCE">"c1168"</definedName>
    <definedName name="IQ_SP">"c2171"</definedName>
    <definedName name="IQ_SP_BANK">"c2637"</definedName>
    <definedName name="IQ_SP_BANK_ACTION">"c2636"</definedName>
    <definedName name="IQ_SP_BANK_DATE">"c2635"</definedName>
    <definedName name="IQ_SP_DATE">"c2172"</definedName>
    <definedName name="IQ_SP_FIN_ENHANCE_FX">"c2631"</definedName>
    <definedName name="IQ_SP_FIN_ENHANCE_FX_ACTION">"c2630"</definedName>
    <definedName name="IQ_SP_FIN_ENHANCE_FX_DATE">"c2629"</definedName>
    <definedName name="IQ_SP_FIN_ENHANCE_LC">"c2634"</definedName>
    <definedName name="IQ_SP_FIN_ENHANCE_LC_ACTION">"c2633"</definedName>
    <definedName name="IQ_SP_FIN_ENHANCE_LC_DATE">"c2632"</definedName>
    <definedName name="IQ_SP_FIN_STRENGTH_LC_ACTION_LT">"c2625"</definedName>
    <definedName name="IQ_SP_FIN_STRENGTH_LC_ACTION_ST">"c2626"</definedName>
    <definedName name="IQ_SP_FIN_STRENGTH_LC_DATE_LT">"c2623"</definedName>
    <definedName name="IQ_SP_FIN_STRENGTH_LC_DATE_ST">"c2624"</definedName>
    <definedName name="IQ_SP_FIN_STRENGTH_LC_LT">"c2627"</definedName>
    <definedName name="IQ_SP_FIN_STRENGTH_LC_ST">"c2628"</definedName>
    <definedName name="IQ_SP_FX_ACTION_LT">"c2613"</definedName>
    <definedName name="IQ_SP_FX_ACTION_ST">"c2614"</definedName>
    <definedName name="IQ_SP_FX_DATE_LT">"c2611"</definedName>
    <definedName name="IQ_SP_FX_DATE_ST">"c2612"</definedName>
    <definedName name="IQ_SP_FX_LT">"c2615"</definedName>
    <definedName name="IQ_SP_FX_ST">"c2616"</definedName>
    <definedName name="IQ_SP_ISSUE_ACTION">"c2644"</definedName>
    <definedName name="IQ_SP_ISSUE_DATE">"c2643"</definedName>
    <definedName name="IQ_SP_ISSUE_LT">"c2645"</definedName>
    <definedName name="IQ_SP_ISSUE_OUTLOOK_WATCH">"c2650"</definedName>
    <definedName name="IQ_SP_ISSUE_OUTLOOK_WATCH_DATE">"c2649"</definedName>
    <definedName name="IQ_SP_ISSUE_RECOVER">"c2648"</definedName>
    <definedName name="IQ_SP_ISSUE_RECOVER_ACTION">"c2647"</definedName>
    <definedName name="IQ_SP_ISSUE_RECOVER_DATE">"c2646"</definedName>
    <definedName name="IQ_SP_LC_ACTION_LT">"c2619"</definedName>
    <definedName name="IQ_SP_LC_ACTION_ST">"c2620"</definedName>
    <definedName name="IQ_SP_LC_DATE_LT">"c2617"</definedName>
    <definedName name="IQ_SP_LC_DATE_ST">"c2618"</definedName>
    <definedName name="IQ_SP_LC_LT">"c2621"</definedName>
    <definedName name="IQ_SP_LC_ST">"c2622"</definedName>
    <definedName name="IQ_SP_OUTLOOK_WATCH">"c2639"</definedName>
    <definedName name="IQ_SP_OUTLOOK_WATCH_DATE">"c2638"</definedName>
    <definedName name="IQ_SP_REASON">"c2174"</definedName>
    <definedName name="IQ_SP_STATUS">"c2173"</definedName>
    <definedName name="IQ_SPECIAL_DIV_CF">"c1169"</definedName>
    <definedName name="IQ_SPECIAL_DIV_CF_BNK">"c1170"</definedName>
    <definedName name="IQ_SPECIAL_DIV_CF_BR">"c1171"</definedName>
    <definedName name="IQ_SPECIAL_DIV_CF_FIN">"c1172"</definedName>
    <definedName name="IQ_SPECIAL_DIV_CF_INS">"c1173"</definedName>
    <definedName name="IQ_SPECIAL_DIV_CF_RE">"c6266"</definedName>
    <definedName name="IQ_SPECIAL_DIV_CF_REIT">"c1174"</definedName>
    <definedName name="IQ_SPECIAL_DIV_CF_UTI">"c1175"</definedName>
    <definedName name="IQ_SPECIAL_DIV_SHARE">"c3007"</definedName>
    <definedName name="IQ_SR_BONDS_NOTES">"c2501"</definedName>
    <definedName name="IQ_SR_BONDS_NOTES_PCT">"c2502"</definedName>
    <definedName name="IQ_SR_DEBT">"c2526"</definedName>
    <definedName name="IQ_SR_DEBT_EBITDA">"c2552"</definedName>
    <definedName name="IQ_SR_DEBT_EBITDA_CAPEX">"c2553"</definedName>
    <definedName name="IQ_SR_DEBT_PCT">"c2527"</definedName>
    <definedName name="IQ_SR_SUB_DEBT">"c2530"</definedName>
    <definedName name="IQ_SR_SUB_DEBT_EBITDA">"c2556"</definedName>
    <definedName name="IQ_SR_SUB_DEBT_EBITDA_CAPEX">"c2557"</definedName>
    <definedName name="IQ_SR_SUB_DEBT_PCT">"c2531"</definedName>
    <definedName name="IQ_ST_DEBT">"c1176"</definedName>
    <definedName name="IQ_ST_DEBT_BNK">"c1177"</definedName>
    <definedName name="IQ_ST_DEBT_BR">"c1178"</definedName>
    <definedName name="IQ_ST_DEBT_FIN">"c1179"</definedName>
    <definedName name="IQ_ST_DEBT_INS">"c1180"</definedName>
    <definedName name="IQ_ST_DEBT_ISSUED">"c1181"</definedName>
    <definedName name="IQ_ST_DEBT_ISSUED_BNK">"c1182"</definedName>
    <definedName name="IQ_ST_DEBT_ISSUED_BR">"c1183"</definedName>
    <definedName name="IQ_ST_DEBT_ISSUED_FIN">"c1184"</definedName>
    <definedName name="IQ_ST_DEBT_ISSUED_INS">"c1185"</definedName>
    <definedName name="IQ_ST_DEBT_ISSUED_RE">"c6267"</definedName>
    <definedName name="IQ_ST_DEBT_ISSUED_REIT">"c1186"</definedName>
    <definedName name="IQ_ST_DEBT_ISSUED_UTI">"c1187"</definedName>
    <definedName name="IQ_ST_DEBT_PCT">"c2539"</definedName>
    <definedName name="IQ_ST_DEBT_RE">"c6268"</definedName>
    <definedName name="IQ_ST_DEBT_REIT">"c1188"</definedName>
    <definedName name="IQ_ST_DEBT_REPAID">"c1189"</definedName>
    <definedName name="IQ_ST_DEBT_REPAID_BNK">"c1190"</definedName>
    <definedName name="IQ_ST_DEBT_REPAID_BR">"c1191"</definedName>
    <definedName name="IQ_ST_DEBT_REPAID_FIN">"c1192"</definedName>
    <definedName name="IQ_ST_DEBT_REPAID_INS">"c1193"</definedName>
    <definedName name="IQ_ST_DEBT_REPAID_RE">"c6269"</definedName>
    <definedName name="IQ_ST_DEBT_REPAID_REIT">"c1194"</definedName>
    <definedName name="IQ_ST_DEBT_REPAID_UTI">"c1195"</definedName>
    <definedName name="IQ_ST_DEBT_UTI">"c1196"</definedName>
    <definedName name="IQ_ST_FHLB_DEBT">"c5658"</definedName>
    <definedName name="IQ_ST_INVEST">"c1197"</definedName>
    <definedName name="IQ_ST_INVEST_UTI">"c1198"</definedName>
    <definedName name="IQ_ST_NOTE_RECEIV">"c1199"</definedName>
    <definedName name="IQ_STATE">"c1200"</definedName>
    <definedName name="IQ_STATES_NONTRANSACTION_ACCOUNTS_FDIC">"c6547"</definedName>
    <definedName name="IQ_STATES_TOTAL_DEPOSITS_FDIC">"c6473"</definedName>
    <definedName name="IQ_STATES_TRANSACTION_ACCOUNTS_FDIC">"c6539"</definedName>
    <definedName name="IQ_STATUTORY_SURPLUS">"c1201"</definedName>
    <definedName name="IQ_STOCK_BASED">"c1202"</definedName>
    <definedName name="IQ_STOCK_BASED_AT">"c2999"</definedName>
    <definedName name="IQ_STOCK_BASED_CF">"c1203"</definedName>
    <definedName name="IQ_STOCK_BASED_COGS">"c2990"</definedName>
    <definedName name="IQ_STOCK_BASED_COMP">"c3512"</definedName>
    <definedName name="IQ_STOCK_BASED_COMP_PRETAX">"c3510"</definedName>
    <definedName name="IQ_STOCK_BASED_COMP_TAX">"c3511"</definedName>
    <definedName name="IQ_STOCK_BASED_EST">"c4520"</definedName>
    <definedName name="IQ_STOCK_BASED_GA">"c2993"</definedName>
    <definedName name="IQ_STOCK_BASED_HIGH_EST">"c4521"</definedName>
    <definedName name="IQ_STOCK_BASED_LOW_EST">"c4522"</definedName>
    <definedName name="IQ_STOCK_BASED_MEDIAN_EST">"c4523"</definedName>
    <definedName name="IQ_STOCK_BASED_NUM_EST">"c4524"</definedName>
    <definedName name="IQ_STOCK_BASED_OTHER">"c2995"</definedName>
    <definedName name="IQ_STOCK_BASED_RD">"c2991"</definedName>
    <definedName name="IQ_STOCK_BASED_SGA">"c2994"</definedName>
    <definedName name="IQ_STOCK_BASED_SM">"c2992"</definedName>
    <definedName name="IQ_STOCK_BASED_STDDEV_EST">"c4525"</definedName>
    <definedName name="IQ_STOCK_BASED_TOTAL">"c3040"</definedName>
    <definedName name="IQ_STOCK_OPTIONS_COMP">"c3509"</definedName>
    <definedName name="IQ_STOCK_OPTIONS_COMP_PRETAX">"c3507"</definedName>
    <definedName name="IQ_STOCK_OPTIONS_COMP_TAX">"c3508"</definedName>
    <definedName name="IQ_STRATEGY_NOTE">"c6791"</definedName>
    <definedName name="IQ_STRIKE_PRICE_ISSUED">"c1645"</definedName>
    <definedName name="IQ_STRIKE_PRICE_OS">"c1646"</definedName>
    <definedName name="IQ_STW">"c2166"</definedName>
    <definedName name="IQ_SUB_BONDS_NOTES">"c2503"</definedName>
    <definedName name="IQ_SUB_BONDS_NOTES_PCT">"c2504"</definedName>
    <definedName name="IQ_SUB_DEBT">"c2532"</definedName>
    <definedName name="IQ_SUB_DEBT_EBITDA">"c2558"</definedName>
    <definedName name="IQ_SUB_DEBT_EBITDA_CAPEX">"c2559"</definedName>
    <definedName name="IQ_SUB_DEBT_FDIC">"c6346"</definedName>
    <definedName name="IQ_SUB_DEBT_PCT">"c2533"</definedName>
    <definedName name="IQ_SUB_LEASE_AFTER_FIVE">"c1207"</definedName>
    <definedName name="IQ_SUB_LEASE_INC_CY">"c1208"</definedName>
    <definedName name="IQ_SUB_LEASE_INC_CY1">"c1209"</definedName>
    <definedName name="IQ_SUB_LEASE_INC_CY2">"c1210"</definedName>
    <definedName name="IQ_SUB_LEASE_INC_CY3">"c1211"</definedName>
    <definedName name="IQ_SUB_LEASE_INC_CY4">"c1212"</definedName>
    <definedName name="IQ_SUB_LEASE_NEXT_FIVE">"c1213"</definedName>
    <definedName name="IQ_SURPLUS_FDIC">"c6351"</definedName>
    <definedName name="IQ_SVA">"c1214"</definedName>
    <definedName name="IQ_TARGET_PRICE_NUM">"c1653"</definedName>
    <definedName name="IQ_TARGET_PRICE_NUM_REUT">"c5319"</definedName>
    <definedName name="IQ_TARGET_PRICE_STDDEV">"c1654"</definedName>
    <definedName name="IQ_TARGET_PRICE_STDDEV_REUT">"c5320"</definedName>
    <definedName name="IQ_TAX_BENEFIT_CF_1YR">"c3483"</definedName>
    <definedName name="IQ_TAX_BENEFIT_CF_2YR">"c3484"</definedName>
    <definedName name="IQ_TAX_BENEFIT_CF_3YR">"c3485"</definedName>
    <definedName name="IQ_TAX_BENEFIT_CF_4YR">"c3486"</definedName>
    <definedName name="IQ_TAX_BENEFIT_CF_5YR">"c3487"</definedName>
    <definedName name="IQ_TAX_BENEFIT_CF_AFTER_FIVE">"c3488"</definedName>
    <definedName name="IQ_TAX_BENEFIT_CF_MAX_YEAR">"c3491"</definedName>
    <definedName name="IQ_TAX_BENEFIT_CF_NO_EXP">"c3489"</definedName>
    <definedName name="IQ_TAX_BENEFIT_CF_TOTAL">"c3490"</definedName>
    <definedName name="IQ_TAX_BENEFIT_OPTIONS">"c1215"</definedName>
    <definedName name="IQ_TAX_EQUIV_NET_INT_INC">"c1216"</definedName>
    <definedName name="IQ_TBV">"c1906"</definedName>
    <definedName name="IQ_TBV_10YR_ANN_CAGR">"c6169"</definedName>
    <definedName name="IQ_TBV_10YR_ANN_GROWTH">"c1936"</definedName>
    <definedName name="IQ_TBV_1YR_ANN_GROWTH">"c1931"</definedName>
    <definedName name="IQ_TBV_2YR_ANN_CAGR">"c6165"</definedName>
    <definedName name="IQ_TBV_2YR_ANN_GROWTH">"c1932"</definedName>
    <definedName name="IQ_TBV_3YR_ANN_CAGR">"c6166"</definedName>
    <definedName name="IQ_TBV_3YR_ANN_GROWTH">"c1933"</definedName>
    <definedName name="IQ_TBV_5YR_ANN_CAGR">"c6167"</definedName>
    <definedName name="IQ_TBV_5YR_ANN_GROWTH">"c1934"</definedName>
    <definedName name="IQ_TBV_7YR_ANN_CAGR">"c6168"</definedName>
    <definedName name="IQ_TBV_7YR_ANN_GROWTH">"c1935"</definedName>
    <definedName name="IQ_TBV_SHARE">"c1217"</definedName>
    <definedName name="IQ_TEMPLATE">"c1521"</definedName>
    <definedName name="IQ_TENANT">"c1218"</definedName>
    <definedName name="IQ_TERM_LOANS">"c2499"</definedName>
    <definedName name="IQ_TERM_LOANS_PCT">"c2500"</definedName>
    <definedName name="IQ_TEV">"c1219"</definedName>
    <definedName name="IQ_TEV_EBIT">"c1220"</definedName>
    <definedName name="IQ_TEV_EBIT_AVG">"c1221"</definedName>
    <definedName name="IQ_TEV_EBIT_FWD">"c2238"</definedName>
    <definedName name="IQ_TEV_EBIT_FWD_REUT">"c4054"</definedName>
    <definedName name="IQ_TEV_EBITDA">"c1222"</definedName>
    <definedName name="IQ_TEV_EBITDA_AVG">"c1223"</definedName>
    <definedName name="IQ_TEV_EBITDA_FWD">"c1224"</definedName>
    <definedName name="IQ_TEV_EBITDA_FWD_REUT">"c4050"</definedName>
    <definedName name="IQ_TEV_EMPLOYEE_AVG">"c1225"</definedName>
    <definedName name="IQ_TEV_EST">"c4526"</definedName>
    <definedName name="IQ_TEV_HIGH_EST">"c4527"</definedName>
    <definedName name="IQ_TEV_LOW_EST">"c4528"</definedName>
    <definedName name="IQ_TEV_MEDIAN_EST">"c4529"</definedName>
    <definedName name="IQ_TEV_NUM_EST">"c4530"</definedName>
    <definedName name="IQ_TEV_STDDEV_EST">"c4531"</definedName>
    <definedName name="IQ_TEV_TOTAL_REV">"c1226"</definedName>
    <definedName name="IQ_TEV_TOTAL_REV_AVG">"c1227"</definedName>
    <definedName name="IQ_TEV_TOTAL_REV_FWD">"c1228"</definedName>
    <definedName name="IQ_TEV_TOTAL_REV_FWD_REUT">"c4051"</definedName>
    <definedName name="IQ_TEV_UFCF">"c2208"</definedName>
    <definedName name="IQ_THREE_MONTHS_FIXED_AND_FLOATING_FDIC">"c6419"</definedName>
    <definedName name="IQ_THREE_MONTHS_MORTGAGE_PASS_THROUGHS_FDIC">"c6411"</definedName>
    <definedName name="IQ_THREE_YEAR_FIXED_AND_FLOATING_RATE_FDIC">"c6421"</definedName>
    <definedName name="IQ_THREE_YEAR_MORTGAGE_PASS_THROUGHS_FDIC">"c6413"</definedName>
    <definedName name="IQ_THREE_YEARS_LESS_FDIC">"c6417"</definedName>
    <definedName name="IQ_TIER_1_RISK_BASED_CAPITAL_RATIO_FDIC">"c6746"</definedName>
    <definedName name="IQ_TIER_ONE_CAPITAL">"c2667"</definedName>
    <definedName name="IQ_TIER_ONE_FDIC">"c6369"</definedName>
    <definedName name="IQ_TIER_ONE_RATIO">"c1229"</definedName>
    <definedName name="IQ_TIER_TWO_CAPITAL">"c2669"</definedName>
    <definedName name="IQ_TIME_DEP">"c1230"</definedName>
    <definedName name="IQ_TIME_DEPOSITS_LESS_THAN_100K_FDIC">"c6465"</definedName>
    <definedName name="IQ_TIME_DEPOSITS_MORE_THAN_100K_FDIC">"c6470"</definedName>
    <definedName name="IQ_TODAY">0</definedName>
    <definedName name="IQ_TOT_ADJ_INC">"c1616"</definedName>
    <definedName name="IQ_TOTAL_AR_BR">"c1231"</definedName>
    <definedName name="IQ_TOTAL_AR_RE">"c6270"</definedName>
    <definedName name="IQ_TOTAL_AR_REIT">"c1232"</definedName>
    <definedName name="IQ_TOTAL_AR_UTI">"c1233"</definedName>
    <definedName name="IQ_TOTAL_ASSETS">"c1234"</definedName>
    <definedName name="IQ_TOTAL_ASSETS_10YR_ANN_CAGR">"c6140"</definedName>
    <definedName name="IQ_TOTAL_ASSETS_10YR_ANN_GROWTH">"c1235"</definedName>
    <definedName name="IQ_TOTAL_ASSETS_1YR_ANN_GROWTH">"c1236"</definedName>
    <definedName name="IQ_TOTAL_ASSETS_2YR_ANN_CAGR">"c6141"</definedName>
    <definedName name="IQ_TOTAL_ASSETS_2YR_ANN_GROWTH">"c1237"</definedName>
    <definedName name="IQ_TOTAL_ASSETS_3YR_ANN_CAGR">"c6142"</definedName>
    <definedName name="IQ_TOTAL_ASSETS_3YR_ANN_GROWTH">"c1238"</definedName>
    <definedName name="IQ_TOTAL_ASSETS_5YR_ANN_CAGR">"c6143"</definedName>
    <definedName name="IQ_TOTAL_ASSETS_5YR_ANN_GROWTH">"c1239"</definedName>
    <definedName name="IQ_TOTAL_ASSETS_7YR_ANN_CAGR">"c6144"</definedName>
    <definedName name="IQ_TOTAL_ASSETS_7YR_ANN_GROWTH">"c1240"</definedName>
    <definedName name="IQ_TOTAL_ASSETS_FDIC">"c6339"</definedName>
    <definedName name="IQ_TOTAL_AVG_CE_TOTAL_AVG_ASSETS">"c1241"</definedName>
    <definedName name="IQ_TOTAL_AVG_EQUITY_TOTAL_AVG_ASSETS">"c1242"</definedName>
    <definedName name="IQ_TOTAL_BANK_CAPITAL">"c2668"</definedName>
    <definedName name="IQ_TOTAL_CA">"c1243"</definedName>
    <definedName name="IQ_TOTAL_CAP">"c1507"</definedName>
    <definedName name="IQ_TOTAL_CAPITAL_RATIO">"c1244"</definedName>
    <definedName name="IQ_TOTAL_CASH_DIVID">"c1455"</definedName>
    <definedName name="IQ_TOTAL_CASH_FINAN">"c1352"</definedName>
    <definedName name="IQ_TOTAL_CASH_INVEST">"c1353"</definedName>
    <definedName name="IQ_TOTAL_CASH_OPER">"c1354"</definedName>
    <definedName name="IQ_TOTAL_CHARGE_OFFS_FDIC">"c6603"</definedName>
    <definedName name="IQ_TOTAL_CHURN">"c2122"</definedName>
    <definedName name="IQ_TOTAL_CL">"c1245"</definedName>
    <definedName name="IQ_TOTAL_COMMON">"c1411"</definedName>
    <definedName name="IQ_TOTAL_COMMON_EQUITY">"c1246"</definedName>
    <definedName name="IQ_TOTAL_CURRENT_ASSETS">"c1430"</definedName>
    <definedName name="IQ_TOTAL_CURRENT_LIAB">"c1431"</definedName>
    <definedName name="IQ_TOTAL_DEBT">"c1247"</definedName>
    <definedName name="IQ_TOTAL_DEBT_CAPITAL">"c1248"</definedName>
    <definedName name="IQ_TOTAL_DEBT_EBITDA">"c1249"</definedName>
    <definedName name="IQ_TOTAL_DEBT_EBITDA_CAPEX">"c2948"</definedName>
    <definedName name="IQ_TOTAL_DEBT_EQUITY">"c1250"</definedName>
    <definedName name="IQ_TOTAL_DEBT_EST">"c4532"</definedName>
    <definedName name="IQ_TOTAL_DEBT_EXCL_FIN">"c2937"</definedName>
    <definedName name="IQ_TOTAL_DEBT_GUIDANCE">"c4533"</definedName>
    <definedName name="IQ_TOTAL_DEBT_HIGH_EST">"c4534"</definedName>
    <definedName name="IQ_TOTAL_DEBT_HIGH_GUIDANCE">"c4196"</definedName>
    <definedName name="IQ_TOTAL_DEBT_ISSUED">"c1251"</definedName>
    <definedName name="IQ_TOTAL_DEBT_ISSUED_BNK">"c1252"</definedName>
    <definedName name="IQ_TOTAL_DEBT_ISSUED_BR">"c1253"</definedName>
    <definedName name="IQ_TOTAL_DEBT_ISSUED_FIN">"c1254"</definedName>
    <definedName name="IQ_TOTAL_DEBT_ISSUED_RE">"c6271"</definedName>
    <definedName name="IQ_TOTAL_DEBT_ISSUED_REIT">"c1255"</definedName>
    <definedName name="IQ_TOTAL_DEBT_ISSUED_UTI">"c1256"</definedName>
    <definedName name="IQ_TOTAL_DEBT_ISSUES_INS">"c1257"</definedName>
    <definedName name="IQ_TOTAL_DEBT_LOW_EST">"c4535"</definedName>
    <definedName name="IQ_TOTAL_DEBT_LOW_GUIDANCE">"c4236"</definedName>
    <definedName name="IQ_TOTAL_DEBT_MEDIAN_EST">"c4536"</definedName>
    <definedName name="IQ_TOTAL_DEBT_NUM_EST">"c4537"</definedName>
    <definedName name="IQ_TOTAL_DEBT_OVER_EBITDA">"c1433"</definedName>
    <definedName name="IQ_TOTAL_DEBT_OVER_TOTAL_BV">"c1434"</definedName>
    <definedName name="IQ_TOTAL_DEBT_OVER_TOTAL_CAP">"c1432"</definedName>
    <definedName name="IQ_TOTAL_DEBT_REPAID">"c1258"</definedName>
    <definedName name="IQ_TOTAL_DEBT_REPAID_BNK">"c1259"</definedName>
    <definedName name="IQ_TOTAL_DEBT_REPAID_BR">"c1260"</definedName>
    <definedName name="IQ_TOTAL_DEBT_REPAID_FIN">"c1261"</definedName>
    <definedName name="IQ_TOTAL_DEBT_REPAID_INS">"c1262"</definedName>
    <definedName name="IQ_TOTAL_DEBT_REPAID_RE">"c6272"</definedName>
    <definedName name="IQ_TOTAL_DEBT_REPAID_REIT">"c1263"</definedName>
    <definedName name="IQ_TOTAL_DEBT_REPAID_UTI">"c1264"</definedName>
    <definedName name="IQ_TOTAL_DEBT_SECURITIES_FDIC">"c6410"</definedName>
    <definedName name="IQ_TOTAL_DEBT_STDDEV_EST">"c4538"</definedName>
    <definedName name="IQ_TOTAL_DEPOSITS">"c1265"</definedName>
    <definedName name="IQ_TOTAL_DEPOSITS_FDIC">"c6342"</definedName>
    <definedName name="IQ_TOTAL_DIV_PAID_CF">"c1266"</definedName>
    <definedName name="IQ_TOTAL_EMPLOYEE">"c2141"</definedName>
    <definedName name="IQ_TOTAL_EMPLOYEES">"c1522"</definedName>
    <definedName name="IQ_TOTAL_EMPLOYEES_FDIC">"c6355"</definedName>
    <definedName name="IQ_TOTAL_EQUITY">"c1267"</definedName>
    <definedName name="IQ_TOTAL_EQUITY_10YR_ANN_CAGR">"c6145"</definedName>
    <definedName name="IQ_TOTAL_EQUITY_10YR_ANN_GROWTH">"c1268"</definedName>
    <definedName name="IQ_TOTAL_EQUITY_1YR_ANN_GROWTH">"c1269"</definedName>
    <definedName name="IQ_TOTAL_EQUITY_2YR_ANN_CAGR">"c6146"</definedName>
    <definedName name="IQ_TOTAL_EQUITY_2YR_ANN_GROWTH">"c1270"</definedName>
    <definedName name="IQ_TOTAL_EQUITY_3YR_ANN_CAGR">"c6147"</definedName>
    <definedName name="IQ_TOTAL_EQUITY_3YR_ANN_GROWTH">"c1271"</definedName>
    <definedName name="IQ_TOTAL_EQUITY_5YR_ANN_CAGR">"c6148"</definedName>
    <definedName name="IQ_TOTAL_EQUITY_5YR_ANN_GROWTH">"c1272"</definedName>
    <definedName name="IQ_TOTAL_EQUITY_7YR_ANN_CAGR">"c6149"</definedName>
    <definedName name="IQ_TOTAL_EQUITY_7YR_ANN_GROWTH">"c1273"</definedName>
    <definedName name="IQ_TOTAL_EQUITY_ALLOWANCE_TOTAL_LOANS">"c1274"</definedName>
    <definedName name="IQ_TOTAL_INTEREST_EXP">"c1382"</definedName>
    <definedName name="IQ_TOTAL_INVENTORY">"c1385"</definedName>
    <definedName name="IQ_TOTAL_INVEST">"c1275"</definedName>
    <definedName name="IQ_TOTAL_LIAB">"c1276"</definedName>
    <definedName name="IQ_TOTAL_LIAB_BNK">"c1277"</definedName>
    <definedName name="IQ_TOTAL_LIAB_BR">"c1278"</definedName>
    <definedName name="IQ_TOTAL_LIAB_EQUITY">"c1279"</definedName>
    <definedName name="IQ_TOTAL_LIAB_EQUITY_FDIC">"c6354"</definedName>
    <definedName name="IQ_TOTAL_LIAB_FIN">"c1280"</definedName>
    <definedName name="IQ_TOTAL_LIAB_INS">"c1281"</definedName>
    <definedName name="IQ_TOTAL_LIAB_RE">"c6273"</definedName>
    <definedName name="IQ_TOTAL_LIAB_REIT">"c1282"</definedName>
    <definedName name="IQ_TOTAL_LIAB_SHAREHOLD">"c1435"</definedName>
    <definedName name="IQ_TOTAL_LIAB_TOTAL_ASSETS">"c1283"</definedName>
    <definedName name="IQ_TOTAL_LIABILITIES_FDIC">"c6348"</definedName>
    <definedName name="IQ_TOTAL_LOANS">"c5653"</definedName>
    <definedName name="IQ_TOTAL_LONG_DEBT">"c1617"</definedName>
    <definedName name="IQ_TOTAL_NON_REC">"c1444"</definedName>
    <definedName name="IQ_TOTAL_OPER_EXP_BR">"c1284"</definedName>
    <definedName name="IQ_TOTAL_OPER_EXP_FIN">"c1285"</definedName>
    <definedName name="IQ_TOTAL_OPER_EXP_INS">"c1286"</definedName>
    <definedName name="IQ_TOTAL_OPER_EXP_RE">"c6274"</definedName>
    <definedName name="IQ_TOTAL_OPER_EXP_REIT">"c1287"</definedName>
    <definedName name="IQ_TOTAL_OPER_EXP_UTI">"c1288"</definedName>
    <definedName name="IQ_TOTAL_OPER_EXPEN">"c1445"</definedName>
    <definedName name="IQ_TOTAL_OPTIONS_BEG_OS">"c2693"</definedName>
    <definedName name="IQ_TOTAL_OPTIONS_CANCELLED">"c2696"</definedName>
    <definedName name="IQ_TOTAL_OPTIONS_END_OS">"c2697"</definedName>
    <definedName name="IQ_TOTAL_OPTIONS_EXERCISABLE_END_OS">"c5819"</definedName>
    <definedName name="IQ_TOTAL_OPTIONS_EXERCISED">"c2695"</definedName>
    <definedName name="IQ_TOTAL_OPTIONS_GRANTED">"c2694"</definedName>
    <definedName name="IQ_TOTAL_OTHER_OPER">"c1289"</definedName>
    <definedName name="IQ_TOTAL_OUTSTANDING_BS_DATE">"c1022"</definedName>
    <definedName name="IQ_TOTAL_OUTSTANDING_FILING_DATE">"c2107"</definedName>
    <definedName name="IQ_TOTAL_PENSION_ASSETS">"c1290"</definedName>
    <definedName name="IQ_TOTAL_PENSION_ASSETS_DOMESTIC">"c2658"</definedName>
    <definedName name="IQ_TOTAL_PENSION_ASSETS_FOREIGN">"c2666"</definedName>
    <definedName name="IQ_TOTAL_PENSION_EXP">"c1291"</definedName>
    <definedName name="IQ_TOTAL_PENSION_OBLIGATION">"c1292"</definedName>
    <definedName name="IQ_TOTAL_PRINCIPAL">"c2509"</definedName>
    <definedName name="IQ_TOTAL_PRINCIPAL_PCT">"c2510"</definedName>
    <definedName name="IQ_TOTAL_PROVED_RESERVES_NGL">"c2924"</definedName>
    <definedName name="IQ_TOTAL_PROVED_RESERVES_OIL">"c2040"</definedName>
    <definedName name="IQ_TOTAL_RECEIV">"c1293"</definedName>
    <definedName name="IQ_TOTAL_RECOVERIES_FDIC">"c6622"</definedName>
    <definedName name="IQ_TOTAL_REV">"c1294"</definedName>
    <definedName name="IQ_TOTAL_REV_10YR_ANN_CAGR">"c6150"</definedName>
    <definedName name="IQ_TOTAL_REV_10YR_ANN_GROWTH">"c1295"</definedName>
    <definedName name="IQ_TOTAL_REV_1YR_ANN_GROWTH">"c1296"</definedName>
    <definedName name="IQ_TOTAL_REV_2YR_ANN_CAGR">"c6151"</definedName>
    <definedName name="IQ_TOTAL_REV_2YR_ANN_GROWTH">"c1297"</definedName>
    <definedName name="IQ_TOTAL_REV_3YR_ANN_CAGR">"c6152"</definedName>
    <definedName name="IQ_TOTAL_REV_3YR_ANN_GROWTH">"c1298"</definedName>
    <definedName name="IQ_TOTAL_REV_5YR_ANN_CAGR">"c6153"</definedName>
    <definedName name="IQ_TOTAL_REV_5YR_ANN_GROWTH">"c1299"</definedName>
    <definedName name="IQ_TOTAL_REV_7YR_ANN_CAGR">"c6154"</definedName>
    <definedName name="IQ_TOTAL_REV_7YR_ANN_GROWTH">"c1300"</definedName>
    <definedName name="IQ_TOTAL_REV_AS_REPORTED">"c1301"</definedName>
    <definedName name="IQ_TOTAL_REV_BNK">"c1302"</definedName>
    <definedName name="IQ_TOTAL_REV_BNK_FDIC">"c6786"</definedName>
    <definedName name="IQ_TOTAL_REV_BR">"c1303"</definedName>
    <definedName name="IQ_TOTAL_REV_EMPLOYEE">"c1304"</definedName>
    <definedName name="IQ_TOTAL_REV_FIN">"c1305"</definedName>
    <definedName name="IQ_TOTAL_REV_INS">"c1306"</definedName>
    <definedName name="IQ_TOTAL_REV_RE">"c6275"</definedName>
    <definedName name="IQ_TOTAL_REV_REIT">"c1307"</definedName>
    <definedName name="IQ_TOTAL_REV_SHARE">"c1912"</definedName>
    <definedName name="IQ_TOTAL_REV_UTI">"c1308"</definedName>
    <definedName name="IQ_TOTAL_REVENUE">"c1436"</definedName>
    <definedName name="IQ_TOTAL_RISK_BASED_CAPITAL_RATIO_FDIC">"c6747"</definedName>
    <definedName name="IQ_TOTAL_SECURITIES_FDIC">"c6306"</definedName>
    <definedName name="IQ_TOTAL_SPECIAL">"c1618"</definedName>
    <definedName name="IQ_TOTAL_ST_BORROW">"c1424"</definedName>
    <definedName name="IQ_TOTAL_SUB_DEBT">"c2528"</definedName>
    <definedName name="IQ_TOTAL_SUB_DEBT_EBITDA">"c2554"</definedName>
    <definedName name="IQ_TOTAL_SUB_DEBT_EBITDA_CAPEX">"c2555"</definedName>
    <definedName name="IQ_TOTAL_SUB_DEBT_PCT">"c2529"</definedName>
    <definedName name="IQ_TOTAL_SUBS">"c2119"</definedName>
    <definedName name="IQ_TOTAL_TIME_DEPOSITS_FDIC">"c6497"</definedName>
    <definedName name="IQ_TOTAL_TIME_SAVINGS_DEPOSITS_FDIC">"c6498"</definedName>
    <definedName name="IQ_TOTAL_UNUSED_COMMITMENTS_FDIC">"c6536"</definedName>
    <definedName name="IQ_TOTAL_UNUSUAL">"c1508"</definedName>
    <definedName name="IQ_TOTAL_UNUSUAL_BNK">"c5516"</definedName>
    <definedName name="IQ_TOTAL_UNUSUAL_BR">"c5517"</definedName>
    <definedName name="IQ_TOTAL_UNUSUAL_FIN">"c5518"</definedName>
    <definedName name="IQ_TOTAL_UNUSUAL_INS">"c5519"</definedName>
    <definedName name="IQ_TOTAL_UNUSUAL_RE">"c6286"</definedName>
    <definedName name="IQ_TOTAL_UNUSUAL_REIT">"c5520"</definedName>
    <definedName name="IQ_TOTAL_UNUSUAL_UTI">"c5521"</definedName>
    <definedName name="IQ_TOTAL_WARRANTS_BEG_OS">"c2719"</definedName>
    <definedName name="IQ_TOTAL_WARRANTS_CANCELLED">"c2722"</definedName>
    <definedName name="IQ_TOTAL_WARRANTS_END_OS">"c2723"</definedName>
    <definedName name="IQ_TOTAL_WARRANTS_EXERCISED">"c2721"</definedName>
    <definedName name="IQ_TOTAL_WARRANTS_ISSUED">"c2720"</definedName>
    <definedName name="IQ_TR_ACCT_METHOD">"c2363"</definedName>
    <definedName name="IQ_TR_ACQ_52_WK_HI_PCT">"c2348"</definedName>
    <definedName name="IQ_TR_ACQ_52_WK_LOW_PCT">"c2347"</definedName>
    <definedName name="IQ_TR_ACQ_CASH_ST_INVEST">"c2372"</definedName>
    <definedName name="IQ_TR_ACQ_CLOSEPRICE_1D">"c3027"</definedName>
    <definedName name="IQ_TR_ACQ_DILUT_EPS_EXCL">"c3028"</definedName>
    <definedName name="IQ_TR_ACQ_EARNING_CO">"c2379"</definedName>
    <definedName name="IQ_TR_ACQ_EBIT">"c2380"</definedName>
    <definedName name="IQ_TR_ACQ_EBIT_EQ_INC">"c3611"</definedName>
    <definedName name="IQ_TR_ACQ_EBITDA">"c2381"</definedName>
    <definedName name="IQ_TR_ACQ_EBITDA_EQ_INC">"c3610"</definedName>
    <definedName name="IQ_TR_ACQ_FILING_CURRENCY">"c3033"</definedName>
    <definedName name="IQ_TR_ACQ_FILINGDATE">"c3607"</definedName>
    <definedName name="IQ_TR_ACQ_MCAP_1DAY">"c2345"</definedName>
    <definedName name="IQ_TR_ACQ_MIN_INT">"c2374"</definedName>
    <definedName name="IQ_TR_ACQ_NET_DEBT">"c2373"</definedName>
    <definedName name="IQ_TR_ACQ_NI">"c2378"</definedName>
    <definedName name="IQ_TR_ACQ_PERIODDATE">"c3606"</definedName>
    <definedName name="IQ_TR_ACQ_PRICEDATE_1D">"c2346"</definedName>
    <definedName name="IQ_TR_ACQ_RETURN">"c2349"</definedName>
    <definedName name="IQ_TR_ACQ_STOCKYEARHIGH_1D">"c2343"</definedName>
    <definedName name="IQ_TR_ACQ_STOCKYEARLOW_1D">"c2344"</definedName>
    <definedName name="IQ_TR_ACQ_TOTAL_ASSETS">"c2371"</definedName>
    <definedName name="IQ_TR_ACQ_TOTAL_COMMON_EQ">"c2377"</definedName>
    <definedName name="IQ_TR_ACQ_TOTAL_DEBT">"c2376"</definedName>
    <definedName name="IQ_TR_ACQ_TOTAL_PREF">"c2375"</definedName>
    <definedName name="IQ_TR_ACQ_TOTAL_REV">"c2382"</definedName>
    <definedName name="IQ_TR_ADJ_SIZE">"c3024"</definedName>
    <definedName name="IQ_TR_ANN_DATE">"c2395"</definedName>
    <definedName name="IQ_TR_ANN_DATE_BL">"c2394"</definedName>
    <definedName name="IQ_TR_BID_DATE">"c2357"</definedName>
    <definedName name="IQ_TR_BLUESKY_FEES">"c2277"</definedName>
    <definedName name="IQ_TR_BUY_ACC_ADVISORS">"c3048"</definedName>
    <definedName name="IQ_TR_BUY_FIN_ADVISORS">"c3045"</definedName>
    <definedName name="IQ_TR_BUY_LEG_ADVISORS">"c2387"</definedName>
    <definedName name="IQ_TR_BUYER_ID">"c2404"</definedName>
    <definedName name="IQ_TR_BUYERNAME">"c2401"</definedName>
    <definedName name="IQ_TR_CANCELLED_DATE">"c2284"</definedName>
    <definedName name="IQ_TR_CASH_CONSID_PCT">"c2296"</definedName>
    <definedName name="IQ_TR_CASH_ST_INVEST">"c3025"</definedName>
    <definedName name="IQ_TR_CHANGE_CONTROL">"c2365"</definedName>
    <definedName name="IQ_TR_CLOSED_DATE">"c2283"</definedName>
    <definedName name="IQ_TR_CO_NET_PROCEEDS">"c2268"</definedName>
    <definedName name="IQ_TR_CO_NET_PROCEEDS_PCT">"c2270"</definedName>
    <definedName name="IQ_TR_COMMENTS">"c2383"</definedName>
    <definedName name="IQ_TR_CURRENCY">"c3016"</definedName>
    <definedName name="IQ_TR_DEAL_ATTITUDE">"c2364"</definedName>
    <definedName name="IQ_TR_DEAL_CONDITIONS">"c2367"</definedName>
    <definedName name="IQ_TR_DEAL_RESOLUTION">"c2391"</definedName>
    <definedName name="IQ_TR_DEAL_RESPONSES">"c2366"</definedName>
    <definedName name="IQ_TR_DEBT_CONSID_PCT">"c2299"</definedName>
    <definedName name="IQ_TR_DEF_AGRMT_DATE">"c2285"</definedName>
    <definedName name="IQ_TR_DISCLOSED_FEES_EXP">"c2288"</definedName>
    <definedName name="IQ_TR_EARNOUTS">"c3023"</definedName>
    <definedName name="IQ_TR_EXPIRED_DATE">"c2412"</definedName>
    <definedName name="IQ_TR_GROSS_OFFERING_AMT">"c2262"</definedName>
    <definedName name="IQ_TR_HYBRID_CONSID_PCT">"c2300"</definedName>
    <definedName name="IQ_TR_IMPLIED_EQ">"c3018"</definedName>
    <definedName name="IQ_TR_IMPLIED_EQ_BV">"c3019"</definedName>
    <definedName name="IQ_TR_IMPLIED_EQ_NI_LTM">"c3020"</definedName>
    <definedName name="IQ_TR_IMPLIED_EV">"c2301"</definedName>
    <definedName name="IQ_TR_IMPLIED_EV_BV">"c2306"</definedName>
    <definedName name="IQ_TR_IMPLIED_EV_EBIT">"c2302"</definedName>
    <definedName name="IQ_TR_IMPLIED_EV_EBITDA">"c2303"</definedName>
    <definedName name="IQ_TR_IMPLIED_EV_NI_LTM">"c2307"</definedName>
    <definedName name="IQ_TR_IMPLIED_EV_REV">"c2304"</definedName>
    <definedName name="IQ_TR_INIT_FILED_DATE">"c3495"</definedName>
    <definedName name="IQ_TR_LOI_DATE">"c2282"</definedName>
    <definedName name="IQ_TR_MAJ_MIN_STAKE">"c2389"</definedName>
    <definedName name="IQ_TR_NEGOTIATED_BUYBACK_PRICE">"c2414"</definedName>
    <definedName name="IQ_TR_NET_ASSUM_LIABILITIES">"c2308"</definedName>
    <definedName name="IQ_TR_NET_PROCEEDS">"c2267"</definedName>
    <definedName name="IQ_TR_OFFER_DATE">"c2265"</definedName>
    <definedName name="IQ_TR_OFFER_DATE_MA">"c3035"</definedName>
    <definedName name="IQ_TR_OFFER_PER_SHARE">"c3017"</definedName>
    <definedName name="IQ_TR_OPTIONS_CONSID_PCT">"c2311"</definedName>
    <definedName name="IQ_TR_OTHER_CONSID">"c3022"</definedName>
    <definedName name="IQ_TR_PCT_SOUGHT">"c2309"</definedName>
    <definedName name="IQ_TR_PFEATURES">"c2384"</definedName>
    <definedName name="IQ_TR_PIPE_CONV_PRICE_SHARE">"c2292"</definedName>
    <definedName name="IQ_TR_PIPE_CPN_PCT">"c2291"</definedName>
    <definedName name="IQ_TR_PIPE_NUMBER_SHARES">"c2293"</definedName>
    <definedName name="IQ_TR_PIPE_PPS">"c2290"</definedName>
    <definedName name="IQ_TR_POSTMONEY_VAL">"c2286"</definedName>
    <definedName name="IQ_TR_PREDEAL_SITUATION">"c2390"</definedName>
    <definedName name="IQ_TR_PREF_CONSID_PCT">"c2310"</definedName>
    <definedName name="IQ_TR_PREMONEY_VAL">"c2287"</definedName>
    <definedName name="IQ_TR_PRINTING_FEES">"c2276"</definedName>
    <definedName name="IQ_TR_PT_MONETARY_VALUES">"c2415"</definedName>
    <definedName name="IQ_TR_PT_NUMBER_SHARES">"c2417"</definedName>
    <definedName name="IQ_TR_PT_PCT_SHARES">"c2416"</definedName>
    <definedName name="IQ_TR_RATING_FEES">"c2275"</definedName>
    <definedName name="IQ_TR_REG_EFFECT_DATE">"c2264"</definedName>
    <definedName name="IQ_TR_REG_FILED_DATE">"c2263"</definedName>
    <definedName name="IQ_TR_RENEWAL_BUYBACK">"c2413"</definedName>
    <definedName name="IQ_TR_ROUND_NUMBER">"c2295"</definedName>
    <definedName name="IQ_TR_SEC_FEES">"c2274"</definedName>
    <definedName name="IQ_TR_SECURITY_TYPE_REG">"c2279"</definedName>
    <definedName name="IQ_TR_SELL_ACC_ADVISORS">"c3049"</definedName>
    <definedName name="IQ_TR_SELL_FIN_ADVISORS">"c3046"</definedName>
    <definedName name="IQ_TR_SELL_LEG_ADVISORS">"c2388"</definedName>
    <definedName name="IQ_TR_SELLER_ID">"c2406"</definedName>
    <definedName name="IQ_TR_SELLERNAME">"c2402"</definedName>
    <definedName name="IQ_TR_SFEATURES">"c2385"</definedName>
    <definedName name="IQ_TR_SH_NET_PROCEEDS">"c2269"</definedName>
    <definedName name="IQ_TR_SH_NET_PROCEEDS_PCT">"c2271"</definedName>
    <definedName name="IQ_TR_SPECIAL_COMMITTEE">"c2362"</definedName>
    <definedName name="IQ_TR_STATUS">"c2399"</definedName>
    <definedName name="IQ_TR_STOCK_CONSID_PCT">"c2312"</definedName>
    <definedName name="IQ_TR_SUSPENDED_DATE">"c2407"</definedName>
    <definedName name="IQ_TR_TARGET_52WKHI_PCT">"c2351"</definedName>
    <definedName name="IQ_TR_TARGET_52WKLOW_PCT">"c2350"</definedName>
    <definedName name="IQ_TR_TARGET_ACC_ADVISORS">"c3047"</definedName>
    <definedName name="IQ_TR_TARGET_CASH_ST_INVEST">"c2327"</definedName>
    <definedName name="IQ_TR_TARGET_CLOSEPRICE_1D">"c2352"</definedName>
    <definedName name="IQ_TR_TARGET_CLOSEPRICE_1M">"c2354"</definedName>
    <definedName name="IQ_TR_TARGET_CLOSEPRICE_1W">"c2353"</definedName>
    <definedName name="IQ_TR_TARGET_DILUT_EPS_EXCL">"c2324"</definedName>
    <definedName name="IQ_TR_TARGET_EARNING_CO">"c2332"</definedName>
    <definedName name="IQ_TR_TARGET_EBIT">"c2333"</definedName>
    <definedName name="IQ_TR_TARGET_EBIT_EQ_INC">"c3609"</definedName>
    <definedName name="IQ_TR_TARGET_EBITDA">"c2334"</definedName>
    <definedName name="IQ_TR_TARGET_EBITDA_EQ_INC">"c3608"</definedName>
    <definedName name="IQ_TR_TARGET_FILING_CURRENCY">"c3034"</definedName>
    <definedName name="IQ_TR_TARGET_FILINGDATE">"c3605"</definedName>
    <definedName name="IQ_TR_TARGET_FIN_ADVISORS">"c3044"</definedName>
    <definedName name="IQ_TR_TARGET_ID">"c2405"</definedName>
    <definedName name="IQ_TR_TARGET_LEG_ADVISORS">"c2386"</definedName>
    <definedName name="IQ_TR_TARGET_MARKETCAP">"c2342"</definedName>
    <definedName name="IQ_TR_TARGET_MIN_INT">"c2328"</definedName>
    <definedName name="IQ_TR_TARGET_NET_DEBT">"c2326"</definedName>
    <definedName name="IQ_TR_TARGET_NI">"c2331"</definedName>
    <definedName name="IQ_TR_TARGET_PERIODDATE">"c3604"</definedName>
    <definedName name="IQ_TR_TARGET_PRICEDATE_1D">"c2341"</definedName>
    <definedName name="IQ_TR_TARGET_RETURN">"c2355"</definedName>
    <definedName name="IQ_TR_TARGET_SEC_DETAIL">"c3021"</definedName>
    <definedName name="IQ_TR_TARGET_SEC_TI_ID">"c2368"</definedName>
    <definedName name="IQ_TR_TARGET_SEC_TYPE">"c2369"</definedName>
    <definedName name="IQ_TR_TARGET_SPD">"c2313"</definedName>
    <definedName name="IQ_TR_TARGET_SPD_PCT">"c2314"</definedName>
    <definedName name="IQ_TR_TARGET_STOCKPREMIUM_1D">"c2336"</definedName>
    <definedName name="IQ_TR_TARGET_STOCKPREMIUM_1M">"c2337"</definedName>
    <definedName name="IQ_TR_TARGET_STOCKPREMIUM_1W">"c2338"</definedName>
    <definedName name="IQ_TR_TARGET_STOCKYEARHIGH_1D">"c2339"</definedName>
    <definedName name="IQ_TR_TARGET_STOCKYEARLOW_1D">"c2340"</definedName>
    <definedName name="IQ_TR_TARGET_TOTAL_ASSETS">"c2325"</definedName>
    <definedName name="IQ_TR_TARGET_TOTAL_COMMON_EQ">"c2421"</definedName>
    <definedName name="IQ_TR_TARGET_TOTAL_DEBT">"c2330"</definedName>
    <definedName name="IQ_TR_TARGET_TOTAL_PREF">"c2329"</definedName>
    <definedName name="IQ_TR_TARGET_TOTAL_REV">"c2335"</definedName>
    <definedName name="IQ_TR_TARGETNAME">"c2403"</definedName>
    <definedName name="IQ_TR_TERM_FEE">"c2298"</definedName>
    <definedName name="IQ_TR_TERM_FEE_PCT">"c2297"</definedName>
    <definedName name="IQ_TR_TODATE">"c3036"</definedName>
    <definedName name="IQ_TR_TODATE_MONETARY_VALUE">"c2418"</definedName>
    <definedName name="IQ_TR_TODATE_NUMBER_SHARES">"c2420"</definedName>
    <definedName name="IQ_TR_TODATE_PCT_SHARES">"c2419"</definedName>
    <definedName name="IQ_TR_TOTAL_ACCT_FEES">"c2273"</definedName>
    <definedName name="IQ_TR_TOTAL_CASH">"c2315"</definedName>
    <definedName name="IQ_TR_TOTAL_CONSID_SH">"c2316"</definedName>
    <definedName name="IQ_TR_TOTAL_DEBT">"c2317"</definedName>
    <definedName name="IQ_TR_TOTAL_GROSS_TV">"c2318"</definedName>
    <definedName name="IQ_TR_TOTAL_HYBRID">"c2319"</definedName>
    <definedName name="IQ_TR_TOTAL_LEGAL_FEES">"c2272"</definedName>
    <definedName name="IQ_TR_TOTAL_NET_TV">"c2320"</definedName>
    <definedName name="IQ_TR_TOTAL_NEWMONEY">"c2289"</definedName>
    <definedName name="IQ_TR_TOTAL_OPTIONS">"c2322"</definedName>
    <definedName name="IQ_TR_TOTAL_OPTIONS_BUYER">"c3026"</definedName>
    <definedName name="IQ_TR_TOTAL_PREFERRED">"c2321"</definedName>
    <definedName name="IQ_TR_TOTAL_REG_AMT">"c2261"</definedName>
    <definedName name="IQ_TR_TOTAL_STOCK">"c2323"</definedName>
    <definedName name="IQ_TR_TOTAL_TAKEDOWNS">"c2278"</definedName>
    <definedName name="IQ_TR_TOTAL_UW_COMP">"c2280"</definedName>
    <definedName name="IQ_TR_TOTALVALUE">"c2400"</definedName>
    <definedName name="IQ_TR_TRANSACTION_TYPE">"c2398"</definedName>
    <definedName name="IQ_TR_WITHDRAWN_DTE">"c2266"</definedName>
    <definedName name="IQ_TRADE_AR">"c1345"</definedName>
    <definedName name="IQ_TRADE_PRINCIPAL">"c1309"</definedName>
    <definedName name="IQ_TRADING_ACCOUNT_GAINS_FEES_FDIC">"c6573"</definedName>
    <definedName name="IQ_TRADING_ASSETS">"c1310"</definedName>
    <definedName name="IQ_TRADING_ASSETS_FDIC">"c6328"</definedName>
    <definedName name="IQ_TRADING_CURRENCY">"c2212"</definedName>
    <definedName name="IQ_TRADING_LIABILITIES_FDIC">"c6344"</definedName>
    <definedName name="IQ_TRANSACTION_ACCOUNTS_FDIC">"c6544"</definedName>
    <definedName name="IQ_TREASURY">"c1311"</definedName>
    <definedName name="IQ_TREASURY_OTHER_EQUITY">"c1312"</definedName>
    <definedName name="IQ_TREASURY_OTHER_EQUITY_BNK">"c1313"</definedName>
    <definedName name="IQ_TREASURY_OTHER_EQUITY_BR">"c1314"</definedName>
    <definedName name="IQ_TREASURY_OTHER_EQUITY_FIN">"c1315"</definedName>
    <definedName name="IQ_TREASURY_OTHER_EQUITY_INS">"c1316"</definedName>
    <definedName name="IQ_TREASURY_OTHER_EQUITY_RE">"c6276"</definedName>
    <definedName name="IQ_TREASURY_OTHER_EQUITY_REIT">"c1317"</definedName>
    <definedName name="IQ_TREASURY_OTHER_EQUITY_UTI">"c1318"</definedName>
    <definedName name="IQ_TREASURY_STOCK">"c1438"</definedName>
    <definedName name="IQ_TREASURY_STOCK_TRANSACTIONS_FDIC">"c6501"</definedName>
    <definedName name="IQ_TRUST_INC">"c1319"</definedName>
    <definedName name="IQ_TRUST_PREF">"c1320"</definedName>
    <definedName name="IQ_TRUST_PREFERRED">"c3029"</definedName>
    <definedName name="IQ_TRUST_PREFERRED_PCT">"c3030"</definedName>
    <definedName name="IQ_TWELVE_MONTHS_FIXED_AND_FLOATING_FDIC">"c6420"</definedName>
    <definedName name="IQ_TWELVE_MONTHS_MORTGAGE_PASS_THROUGHS_FDIC">"c6412"</definedName>
    <definedName name="IQ_UFCF_10YR_ANN_CAGR">"c6179"</definedName>
    <definedName name="IQ_UFCF_10YR_ANN_GROWTH">"c1948"</definedName>
    <definedName name="IQ_UFCF_1YR_ANN_GROWTH">"c1943"</definedName>
    <definedName name="IQ_UFCF_2YR_ANN_CAGR">"c6175"</definedName>
    <definedName name="IQ_UFCF_2YR_ANN_GROWTH">"c1944"</definedName>
    <definedName name="IQ_UFCF_3YR_ANN_CAGR">"c6176"</definedName>
    <definedName name="IQ_UFCF_3YR_ANN_GROWTH">"c1945"</definedName>
    <definedName name="IQ_UFCF_5YR_ANN_CAGR">"c6177"</definedName>
    <definedName name="IQ_UFCF_5YR_ANN_GROWTH">"c1946"</definedName>
    <definedName name="IQ_UFCF_7YR_ANN_CAGR">"c6178"</definedName>
    <definedName name="IQ_UFCF_7YR_ANN_GROWTH">"c1947"</definedName>
    <definedName name="IQ_UFCF_MARGIN">"c1962"</definedName>
    <definedName name="IQ_ULT_PARENT">"c3037"</definedName>
    <definedName name="IQ_ULT_PARENT_CIQID">"c3039"</definedName>
    <definedName name="IQ_ULT_PARENT_TICKER">"c3038"</definedName>
    <definedName name="IQ_UNAMORT_DISC">"c2513"</definedName>
    <definedName name="IQ_UNAMORT_DISC_PCT">"c2514"</definedName>
    <definedName name="IQ_UNAMORT_PREMIUM">"c2511"</definedName>
    <definedName name="IQ_UNAMORT_PREMIUM_PCT">"c2512"</definedName>
    <definedName name="IQ_UNDIVIDED_PROFITS_FDIC">"c6352"</definedName>
    <definedName name="IQ_UNDRAWN_CP">"c2518"</definedName>
    <definedName name="IQ_UNDRAWN_CREDIT">"c3032"</definedName>
    <definedName name="IQ_UNDRAWN_RC">"c2517"</definedName>
    <definedName name="IQ_UNDRAWN_TL">"c2519"</definedName>
    <definedName name="IQ_UNEARN_PREMIUM">"c1321"</definedName>
    <definedName name="IQ_UNEARN_REV_CURRENT">"c1322"</definedName>
    <definedName name="IQ_UNEARN_REV_CURRENT_BNK">"c1323"</definedName>
    <definedName name="IQ_UNEARN_REV_CURRENT_BR">"c1324"</definedName>
    <definedName name="IQ_UNEARN_REV_CURRENT_FIN">"c1325"</definedName>
    <definedName name="IQ_UNEARN_REV_CURRENT_INS">"c1326"</definedName>
    <definedName name="IQ_UNEARN_REV_CURRENT_RE">"c6277"</definedName>
    <definedName name="IQ_UNEARN_REV_CURRENT_REIT">"c1327"</definedName>
    <definedName name="IQ_UNEARN_REV_CURRENT_UTI">"c1328"</definedName>
    <definedName name="IQ_UNEARN_REV_LT">"c1329"</definedName>
    <definedName name="IQ_UNEARNED_INCOME_FDIC">"c6324"</definedName>
    <definedName name="IQ_UNEARNED_INCOME_FOREIGN_FDIC">"c6385"</definedName>
    <definedName name="IQ_UNLEVERED_FCF">"c1908"</definedName>
    <definedName name="IQ_UNPAID_CLAIMS">"c1330"</definedName>
    <definedName name="IQ_UNPROFITABLE_INSTITUTIONS_FDIC">"c6722"</definedName>
    <definedName name="IQ_UNREALIZED_GAIN">"c1619"</definedName>
    <definedName name="IQ_UNSECURED_DEBT">"c2548"</definedName>
    <definedName name="IQ_UNSECURED_DEBT_PCT">"c2549"</definedName>
    <definedName name="IQ_UNUSED_LOAN_COMMITMENTS_FDIC">"c6368"</definedName>
    <definedName name="IQ_UNUSUAL_EXP">"c1456"</definedName>
    <definedName name="IQ_US_BRANCHES_FOREIGN_BANK_LOANS_FDIC">"c6435"</definedName>
    <definedName name="IQ_US_BRANCHES_FOREIGN_BANKS_FDIC">"c6390"</definedName>
    <definedName name="IQ_US_GAAP">"c1331"</definedName>
    <definedName name="IQ_US_GAAP_BASIC_EPS_EXCL">"c2984"</definedName>
    <definedName name="IQ_US_GAAP_BASIC_EPS_INCL">"c2982"</definedName>
    <definedName name="IQ_US_GAAP_BASIC_WEIGHT">"c2980"</definedName>
    <definedName name="IQ_US_GAAP_CA_ADJ">"c2925"</definedName>
    <definedName name="IQ_US_GAAP_CASH_FINAN">"c2945"</definedName>
    <definedName name="IQ_US_GAAP_CASH_FINAN_ADJ">"c2941"</definedName>
    <definedName name="IQ_US_GAAP_CASH_INVEST">"c2944"</definedName>
    <definedName name="IQ_US_GAAP_CASH_INVEST_ADJ">"c2940"</definedName>
    <definedName name="IQ_US_GAAP_CASH_OPER">"c2943"</definedName>
    <definedName name="IQ_US_GAAP_CASH_OPER_ADJ">"c2939"</definedName>
    <definedName name="IQ_US_GAAP_CL_ADJ">"c2927"</definedName>
    <definedName name="IQ_US_GAAP_COST_REV_ADJ">"c2951"</definedName>
    <definedName name="IQ_US_GAAP_DILUT_EPS_EXCL">"c2985"</definedName>
    <definedName name="IQ_US_GAAP_DILUT_EPS_INCL">"c2983"</definedName>
    <definedName name="IQ_US_GAAP_DILUT_NI">"c2979"</definedName>
    <definedName name="IQ_US_GAAP_DILUT_WEIGHT">"c2981"</definedName>
    <definedName name="IQ_US_GAAP_DO_ADJ">"c2959"</definedName>
    <definedName name="IQ_US_GAAP_EXTRA_ACC_ITEMS_ADJ">"c2958"</definedName>
    <definedName name="IQ_US_GAAP_INC_TAX_ADJ">"c2961"</definedName>
    <definedName name="IQ_US_GAAP_INTEREST_EXP_ADJ">"c2957"</definedName>
    <definedName name="IQ_US_GAAP_LIAB_LT_ADJ">"c2928"</definedName>
    <definedName name="IQ_US_GAAP_LIAB_TOTAL_LIAB">"c2933"</definedName>
    <definedName name="IQ_US_GAAP_MINORITY_INTEREST_IS_ADJ">"c2960"</definedName>
    <definedName name="IQ_US_GAAP_NCA_ADJ">"c2926"</definedName>
    <definedName name="IQ_US_GAAP_NET_CHANGE">"c2946"</definedName>
    <definedName name="IQ_US_GAAP_NET_CHANGE_ADJ">"c2942"</definedName>
    <definedName name="IQ_US_GAAP_NI">"c2976"</definedName>
    <definedName name="IQ_US_GAAP_NI_ADJ">"c2963"</definedName>
    <definedName name="IQ_US_GAAP_NI_AVAIL_INCL">"c2978"</definedName>
    <definedName name="IQ_US_GAAP_OTHER_ADJ_ADJ">"c2962"</definedName>
    <definedName name="IQ_US_GAAP_OTHER_NON_OPER_ADJ">"c2955"</definedName>
    <definedName name="IQ_US_GAAP_OTHER_OPER_ADJ">"c2954"</definedName>
    <definedName name="IQ_US_GAAP_RD_ADJ">"c2953"</definedName>
    <definedName name="IQ_US_GAAP_SGA_ADJ">"c2952"</definedName>
    <definedName name="IQ_US_GAAP_TOTAL_ASSETS">"c2931"</definedName>
    <definedName name="IQ_US_GAAP_TOTAL_EQUITY">"c2934"</definedName>
    <definedName name="IQ_US_GAAP_TOTAL_EQUITY_ADJ">"c2929"</definedName>
    <definedName name="IQ_US_GAAP_TOTAL_REV_ADJ">"c2950"</definedName>
    <definedName name="IQ_US_GAAP_TOTAL_UNUSUAL_ADJ">"c2956"</definedName>
    <definedName name="IQ_US_GOV_AGENCIES_FDIC">"c6395"</definedName>
    <definedName name="IQ_US_GOV_DEPOSITS_FDIC">"c6483"</definedName>
    <definedName name="IQ_US_GOV_ENTERPRISES_FDIC">"c6396"</definedName>
    <definedName name="IQ_US_GOV_NONCURRENT_LOANS_TOTAL_NONCURRENT_FDIC">"c6779"</definedName>
    <definedName name="IQ_US_GOV_NONTRANSACTION_ACCOUNTS_FDIC">"c6546"</definedName>
    <definedName name="IQ_US_GOV_OBLIGATIONS_FDIC">"c6299"</definedName>
    <definedName name="IQ_US_GOV_SECURITIES_FDIC">"c6297"</definedName>
    <definedName name="IQ_US_GOV_TOTAL_DEPOSITS_FDIC">"c6472"</definedName>
    <definedName name="IQ_US_GOV_TRANSACTION_ACCOUNTS_FDIC">"c6538"</definedName>
    <definedName name="IQ_US_TREASURY_SECURITIES_FDIC">"c6298"</definedName>
    <definedName name="IQ_UTIL_PPE_NET">"c1620"</definedName>
    <definedName name="IQ_UTIL_REV">"c2091"</definedName>
    <definedName name="IQ_UV_PENSION_LIAB">"c1332"</definedName>
    <definedName name="IQ_VALUATION_ALLOWANCES_FDIC">"c6400"</definedName>
    <definedName name="IQ_VALUE_TRADED">"c1519"</definedName>
    <definedName name="IQ_VALUE_TRADED_LAST_3MTH">"c1530"</definedName>
    <definedName name="IQ_VALUE_TRADED_LAST_6MTH">"c1531"</definedName>
    <definedName name="IQ_VALUE_TRADED_LAST_MTH">"c1529"</definedName>
    <definedName name="IQ_VALUE_TRADED_LAST_WK">"c1528"</definedName>
    <definedName name="IQ_VALUE_TRADED_LAST_YR">"c1532"</definedName>
    <definedName name="IQ_VC_REVENUE_FDIC">"c6667"</definedName>
    <definedName name="IQ_VOL_LAST_3MTH">"c1525"</definedName>
    <definedName name="IQ_VOL_LAST_6MTH">"c1526"</definedName>
    <definedName name="IQ_VOL_LAST_MTH">"c1524"</definedName>
    <definedName name="IQ_VOL_LAST_WK">"c1523"</definedName>
    <definedName name="IQ_VOL_LAST_YR">"c1527"</definedName>
    <definedName name="IQ_VOLATILE_LIABILITIES_FDIC">"c6364"</definedName>
    <definedName name="IQ_VOLUME">"c1333"</definedName>
    <definedName name="IQ_WARRANTS_BEG_OS">"c2698"</definedName>
    <definedName name="IQ_WARRANTS_CANCELLED">"c2701"</definedName>
    <definedName name="IQ_WARRANTS_END_OS">"c2702"</definedName>
    <definedName name="IQ_WARRANTS_EXERCISED">"c2700"</definedName>
    <definedName name="IQ_WARRANTS_ISSUED">"c2699"</definedName>
    <definedName name="IQ_WARRANTS_STRIKE_PRICE_ISSUED">"c2704"</definedName>
    <definedName name="IQ_WARRANTS_STRIKE_PRICE_OS">"c2703"</definedName>
    <definedName name="IQ_WEEK">50000</definedName>
    <definedName name="IQ_WEIGHTED_AVG_PRICE">"c1334"</definedName>
    <definedName name="IQ_WIP_INV">"c1335"</definedName>
    <definedName name="IQ_WORKING_CAP">"c3494"</definedName>
    <definedName name="IQ_WORKMEN_WRITTEN">"c1336"</definedName>
    <definedName name="IQ_WRITTEN_OPTION_CONTRACTS_FDIC">"c6509"</definedName>
    <definedName name="IQ_WRITTEN_OPTION_CONTRACTS_FX_RISK_FDIC">"c6514"</definedName>
    <definedName name="IQ_WRITTEN_OPTION_CONTRACTS_NON_FX_IR_FDIC">"c6519"</definedName>
    <definedName name="IQ_XDIV_DATE">"c2104"</definedName>
    <definedName name="IQ_YEAR_FOUNDED">"c6793"</definedName>
    <definedName name="IQ_YEARHIGH">"c1337"</definedName>
    <definedName name="IQ_YEARHIGH_DATE">"c2250"</definedName>
    <definedName name="IQ_YEARLOW">"c1338"</definedName>
    <definedName name="IQ_YEARLOW_DATE">"c2251"</definedName>
    <definedName name="IQ_YTD">3000</definedName>
    <definedName name="IQ_YTDMONTH">130000</definedName>
    <definedName name="IQ_YTW">"c2163"</definedName>
    <definedName name="IQ_YTW_DATE">"c2164"</definedName>
    <definedName name="IQ_YTW_DATE_TYPE">"c2165"</definedName>
    <definedName name="IQ_Z_SCORE">"c1339"</definedName>
    <definedName name="IQB_BOOKMARK_COUNT">3</definedName>
    <definedName name="iQShowHideColumns">"iQShowAll"</definedName>
    <definedName name="IRI_WorkspaceId">"870f329c6e294d71a64090c9d4968529"</definedName>
    <definedName name="IsColHidden">FALSE</definedName>
    <definedName name="IsLTMColHidden">FALSE</definedName>
    <definedName name="ITAL">#REF!</definedName>
    <definedName name="ITALY">#REF!</definedName>
    <definedName name="ITBP">'Step 5 - Rate Reconciliation'!$G$19</definedName>
    <definedName name="itdep">[17]fa!$A$1:$L$59</definedName>
    <definedName name="JanSun1">DATE(CalendarYear,1,1)-WEEKDAY(DATE(CalendarYear,1,1))+1</definedName>
    <definedName name="JAPA">#REF!</definedName>
    <definedName name="JAPAN">#REF!</definedName>
    <definedName name="JayaPrathiban">#REF!</definedName>
    <definedName name="jj">{0,0,0,0;0,0,0,0;0,0,0,0;0,0,0,0;0,0,0,0;0,0,0,0;0,0,0,0;0,0,0,0;0,0,0,0;0,0,0,0;0,0,0,0}</definedName>
    <definedName name="JulSun1">DATE(CalendarYear,7,1)-WEEKDAY(DATE(CalendarYear,7,1))+1</definedName>
    <definedName name="Junk">{"'Blank'!$A$1:$A$2"}</definedName>
    <definedName name="JunSun1">DATE(CalendarYear,6,1)-WEEKDAY(DATE(CalendarYear,6,1))+1</definedName>
    <definedName name="LANprod1">#REF!</definedName>
    <definedName name="LANprod2">#REF!</definedName>
    <definedName name="Last_Row">IF(Values_Entered,Header_Row+Number_of_Payments,Header_Row)</definedName>
    <definedName name="LCT" localSheetId="4">'Step 2 - Return-to-Provision'!$F$257</definedName>
    <definedName name="LCT">'Step 1 - Current Taxes'!$E$213</definedName>
    <definedName name="LCTD">'Step 5 - Rate Reconciliation'!$F$47</definedName>
    <definedName name="LCTP">'Step 5 - Rate Reconciliation'!$G$47</definedName>
    <definedName name="LCTPYAdj" localSheetId="4">#REF!</definedName>
    <definedName name="LCTPYAdj">#REF!</definedName>
    <definedName name="Leasehold">#REF!</definedName>
    <definedName name="limcount">2</definedName>
    <definedName name="ListOffset">1</definedName>
    <definedName name="Loan_Not_Paid">IF(Payment_Number&lt;=Number_of_Payments,1,0)</definedName>
    <definedName name="Look1Area">#REF!</definedName>
    <definedName name="Look2Area">#REF!</definedName>
    <definedName name="Look3Area">#REF!</definedName>
    <definedName name="Look4Area">#REF!</definedName>
    <definedName name="Look5Area">#REF!</definedName>
    <definedName name="LP">#REF!</definedName>
    <definedName name="Magix_Sales___JFM_2001">#REF!</definedName>
    <definedName name="MAINCOMP">#REF!</definedName>
    <definedName name="ManPYCapAdj" localSheetId="4">#REF!</definedName>
    <definedName name="ManPYCapAdj">#REF!</definedName>
    <definedName name="MarSun1">DATE(CalendarYear,3,1)-WEEKDAY(DATE(CalendarYear,3,1))+1</definedName>
    <definedName name="matcomp">#REF!</definedName>
    <definedName name="MathreyiKeshvan">#REF!</definedName>
    <definedName name="matnotes">#REF!</definedName>
    <definedName name="MaySun1">DATE(CalendarYear,5,1)-WEEKDAY(DATE(CalendarYear,5,1))+1</definedName>
    <definedName name="MBTEMP">{"'Blank'!$A$1:$A$2"}</definedName>
    <definedName name="million">1000000</definedName>
    <definedName name="Monthly_Payment">-PMT(Interest_Rate/12,Number_of_Payments,Loan_Amount)</definedName>
    <definedName name="Motar_Car">#REF!</definedName>
    <definedName name="MyBegOfYEar">IF(BegOfYear5253week&lt;&gt;"",BegOfYear5253week,IF(TaxYearEnd="","",TaxYearEnd-364))</definedName>
    <definedName name="MyBookIncome">IF(BookIncome = "","",BookIncome)</definedName>
    <definedName name="MyFEIN">IF(FEIN="","",FEIN)</definedName>
    <definedName name="MyLastYear">IF(TaxYearEnd="","",TaxYearEnd-366)</definedName>
    <definedName name="MyName">IF(TheName = "","",TheName)</definedName>
    <definedName name="MyName1">IF(TheName = "","",TheName)</definedName>
    <definedName name="MyNextYear">IF(TaxYearEnd="","",TaxYearEnd+365)</definedName>
    <definedName name="MyTaxYear">IF(TaxYearEnd="","",TaxYearEnd)</definedName>
    <definedName name="NA_Selector">'[10]Caption List'!$CA$13:$CA$14</definedName>
    <definedName name="NAME">#REF!</definedName>
    <definedName name="Net_Income">#REF!</definedName>
    <definedName name="Net_Sales">#REF!</definedName>
    <definedName name="NEUC">#REF!</definedName>
    <definedName name="NEUCHATEL">#REF!</definedName>
    <definedName name="New">#REF!</definedName>
    <definedName name="newack2">#REF!</definedName>
    <definedName name="NOTE_1">#REF!</definedName>
    <definedName name="Note_10_12">#REF!</definedName>
    <definedName name="Note_7_9">#REF!</definedName>
    <definedName name="Notes_1_6">#REF!</definedName>
    <definedName name="NOTES_MAINCOMP">#REF!</definedName>
    <definedName name="NovSun1">DATE(CalendarYear,11,1)-WEEKDAY(DATE(CalendarYear,11,1))+1</definedName>
    <definedName name="NsNbPYCapAdj" localSheetId="4">#REF!</definedName>
    <definedName name="NsNbPYCapAdj">#REF!</definedName>
    <definedName name="NtsASD">"V2003-08-31"</definedName>
    <definedName name="NUMBER">#REF!</definedName>
    <definedName name="Number_of_Payments">MATCH(0.01,End_Bal,-1)+1</definedName>
    <definedName name="nvd">"V2005-06-30"</definedName>
    <definedName name="NvsAnswerCol">"'[DR_9907_9963_BS_MTHLY 2007-02-28.xls]JRNLLAYOUT'!$A$4:$A$10"</definedName>
    <definedName name="NvsASD">"V2007-02-28"</definedName>
    <definedName name="NvsAutoDrillOk">"VN"</definedName>
    <definedName name="NvsDateToNumber">"Y"</definedName>
    <definedName name="NvsElapsedTime">0.0000115740767796524</definedName>
    <definedName name="NvsEndTime">39148.6991435185</definedName>
    <definedName name="NvsInstanceHook">Instance_Hook</definedName>
    <definedName name="NvsInstLang">"VENG"</definedName>
    <definedName name="NvsInstSpec">"%,LACTUAL,SBAL02,R,FACCOUNT,V26111230"</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"%,X,RZF..R00B,CZF..C00B"</definedName>
    <definedName name="NvsPanelBusUnit">"VSUS00"</definedName>
    <definedName name="NvsPanelEffdt">"V2000-01-01"</definedName>
    <definedName name="NvsPanelSetid">"VSHARE"</definedName>
    <definedName name="NvsParentRef">"'[BS_MTHLY 2007-02-28.xls]Sheet1'!$E$73"</definedName>
    <definedName name="NvsReqBU">"VSUS00"</definedName>
    <definedName name="NvsReqBUOnly">"VY"</definedName>
    <definedName name="NvsStyleNme">"Classical.xls"</definedName>
    <definedName name="NvsTransLed">"VN"</definedName>
    <definedName name="NvsTree.AAS_DEPTMGTRPT">"YNNYN"</definedName>
    <definedName name="NvsTree.AFS_BU_GLOWNER">"YNNYN"</definedName>
    <definedName name="NvsTree.AMP_AASB1023">"YNNYN"</definedName>
    <definedName name="NvsTree.AMP_ABSSMGTRPT">"YNNYN"</definedName>
    <definedName name="NvsTree.AMP_AMPAMACCROLLUP">"YNNYN"</definedName>
    <definedName name="NvsTree.AMP_AMPBADBACCTROL">"YNNYN"</definedName>
    <definedName name="NvsTree.AMP_AMPBCONSOLACCT">"YNNYN"</definedName>
    <definedName name="NvsTree.AMP_AMPBMGTACCTROL">"YNNYN"</definedName>
    <definedName name="NvsTree.AMP_AMPGACCTROLLUP">"YNNYN"</definedName>
    <definedName name="NvsTree.AMP_AMPGI01_ACCT">"YNNYN"</definedName>
    <definedName name="NvsTree.AMP_AMPGI02_DEPT">"YNNYN"</definedName>
    <definedName name="NvsTree.AMP_BANK_NZ">"YNNYN"</definedName>
    <definedName name="NvsTree.AMP_COBALT">"YNNYN"</definedName>
    <definedName name="NvsTree.AMP_DISTCHNAMPAM">"YNNYN"</definedName>
    <definedName name="NvsTree.AMP_GST_ALLOCATION">"YNNYN"</definedName>
    <definedName name="NvsTree.AMP_GST_EXP_STATUS">"YNNYN"</definedName>
    <definedName name="NvsTree.AMP_NZ_ACCTROLLUP">"YNNYN"</definedName>
    <definedName name="NvsTree.AMP_NZ_DEPTROLLUP">"YNNYN"</definedName>
    <definedName name="NvsTree.AMP_NZ_FSDLACCTRUP">"YNNYN"</definedName>
    <definedName name="NvsTree.AMP_NZMGT_CONSOL">"YNNYN"</definedName>
    <definedName name="NvsTree.AMP_NZMGT_REPORT">"YNNYN"</definedName>
    <definedName name="NvsTree.AMP_STAT_FUNDS">"YNNYN"</definedName>
    <definedName name="NvsTree.AMP_TIME_PERIOD">"YNNYN"</definedName>
    <definedName name="NvsTree.AMPG_NZ_STAT_PROD">"YNNYN"</definedName>
    <definedName name="NvsTree.AMPG_PROD_OWNER">"YNNYN"</definedName>
    <definedName name="NvsTree.BAD_AMPADBACCTROL">"YNNYN"</definedName>
    <definedName name="NvsTree.BAD_AMPBCONSOLACCT">"YNNYN"</definedName>
    <definedName name="NvsTree.BAD_AMPBMGTACCTROL">"YNNYN"</definedName>
    <definedName name="NvsTree.BU_CCY">"YNNYN"</definedName>
    <definedName name="NvsTree.CLNT_AAS_BU_MGT">"YNNYN"</definedName>
    <definedName name="NvsTree.CLNT_ACCOUNTROLLUP">"YNNYN"</definedName>
    <definedName name="NvsTree.CLNT_ACCTCLASSIFY1">"YNNYN"</definedName>
    <definedName name="NvsTree.CLNT_PRODUCTINVEST">"YNNYN"</definedName>
    <definedName name="NvsTree.CLNT_SERPROVIDERS">"YNNYN"</definedName>
    <definedName name="NvsTree.CLNT_STATACTROLLUP">"YNNYN"</definedName>
    <definedName name="NvsTree.COMBEDIT_TRUST_PDT">"YNNYN"</definedName>
    <definedName name="NvsTree.COMBO_AMPAM_DEPT">"YNNYN"</definedName>
    <definedName name="NvsTree.COMBO_AMPAM_PDT">"YNNYN"</definedName>
    <definedName name="NvsTree.COMBO_AMPLIFE_ACC">"YNNYN"</definedName>
    <definedName name="NvsTree.COMBO_AMPLIFE_DEPT">"YNNYN"</definedName>
    <definedName name="NvsTree.COMBO_AMPLIFE_PDT">"YNNYN"</definedName>
    <definedName name="NvsTree.COMBO_AMPPIL_CORP">"YNNYN"</definedName>
    <definedName name="NvsTree.COMBO_CONTRL_ENTY">"YNNYN"</definedName>
    <definedName name="NvsTree.COMBO_CONTRL_ENTY2">"YNNYN"</definedName>
    <definedName name="NvsTree.COMBO_HILLROSS_ACC">"YNNYN"</definedName>
    <definedName name="NvsTree.COMBO_LIFE_ACCTS">"YNNYN"</definedName>
    <definedName name="NvsTree.COMBO_LIFE_DEPT">"YNNYN"</definedName>
    <definedName name="NvsTree.COMBO_LIFE_ROLLUP">"YNNYN"</definedName>
    <definedName name="NvsTree.COMBO_OTHER_ROLLUP">"YNNYN"</definedName>
    <definedName name="NvsTree.COMBO_REL_PARTY">"YNNYN"</definedName>
    <definedName name="NvsTree.COMBO_TRUST_ACCT">"YNNYN"</definedName>
    <definedName name="NvsTree.COMBOEDIT_AMPAM">"YNNYN"</definedName>
    <definedName name="NvsTree.DIM_AMPB_ACC">"YNNYN"</definedName>
    <definedName name="NvsTree.DIM_AMPB_BUS">"YNNYN"</definedName>
    <definedName name="NvsTree.DIM_AMPB_DEP">"YNNYN"</definedName>
    <definedName name="NvsTree.DIM_AMPBB01_ACC">"YNNYN"</definedName>
    <definedName name="NvsTree.DIM_AMPBB01_PROD">"YNNYN"</definedName>
    <definedName name="NvsTree.DIM_AMPGI01_ACC">"YNNYN"</definedName>
    <definedName name="NvsTree.DIM_AMPGI01_DEP">"YNNYN"</definedName>
    <definedName name="NvsTree.DIM_AMPGI02_ACC">"YNNYN"</definedName>
    <definedName name="NvsTree.DIM_AMPGI02_DEP">"YNNYN"</definedName>
    <definedName name="NvsTree.DIM_AMPLI_ACC">"YNNYN"</definedName>
    <definedName name="NvsTree.DIM_AMPLI_BUS">"YNNYN"</definedName>
    <definedName name="NvsTree.DIM_AMPLI_DEP">"YNNYN"</definedName>
    <definedName name="NvsTree.GIMF_ACCTROLLUP">"YNNYN"</definedName>
    <definedName name="NvsTree.GIMF_ALL_PRODUCTS">"YNNYN"</definedName>
    <definedName name="NvsTree.GIMF_DEPT_FUND_YR">"YNNYN"</definedName>
    <definedName name="NvsTree.GIMF_DEPTROLLUP">"YNNYN"</definedName>
    <definedName name="NvsTree.GIMF_MANAGED_FUNDS">"YNNYN"</definedName>
    <definedName name="NvsTree.GIMF_NSWIMC_ACCT">"YNNYN"</definedName>
    <definedName name="NvsTree.GIMF_PROD_RPT">"YNNYN"</definedName>
    <definedName name="NvsTree.GIMF_TMF_PRODUCT">"YNNYN"</definedName>
    <definedName name="NvsTree.GIO_OLAS_BU">"YNNYN"</definedName>
    <definedName name="NvsTree.IT_DEPT">"YNNYN"</definedName>
    <definedName name="NvsTree.JW1_AMPBCONSOLACCT">"YNNYN"</definedName>
    <definedName name="NvsTree.JW2_AMPBCONSOLACCT">"YNNYN"</definedName>
    <definedName name="NvsTree.KAZ_AAS_BU">"YNNYN"</definedName>
    <definedName name="NvsTree.KAZ_DEPTMGTRPT">"YNNYN"</definedName>
    <definedName name="NvsTree.MA_AMPBMGTACCTROL">"YNNYN"</definedName>
    <definedName name="NvsTree.MA1_AMPBADBACCTROL">"YNNYN"</definedName>
    <definedName name="NvsTree.MA1_AMPBCONSOLACCT">"YNNYN"</definedName>
    <definedName name="NvsTree.NZT_ACCTROLLUP">"YNNYN"</definedName>
    <definedName name="NvsTree.NZT_ALLTRUSTROLLUP">"YNNYN"</definedName>
    <definedName name="NvsTree.NZT_DEPTROLLUP">"YNNYN"</definedName>
    <definedName name="NvsTree.NZT_PRODROLLUP">"YNNYN"</definedName>
    <definedName name="NvsTree.OLD_AFSACCROLLUP">"YNNYN"</definedName>
    <definedName name="NvsTree.OLD_AMPBMGTACCTROL">"YNNYN"</definedName>
    <definedName name="NvsTree.OLD_DEPTMGTRPT">"YNNYN"</definedName>
    <definedName name="NvsTree.SML_ALL_PRODUCTS">"YNNYN"</definedName>
    <definedName name="NvsTree.SML_DEPTROLLUP">"YNNYN"</definedName>
    <definedName name="NvsTree.SML_MGT_CONSOL">"YNNYN"</definedName>
    <definedName name="NvsTree.SML_PROD_OWNER">"YNNYN"</definedName>
    <definedName name="NvsTree.SYS_DEPT">"YNNYN"</definedName>
    <definedName name="NvsTree.TRUST_BU_ROLLUP">"YNNYN"</definedName>
    <definedName name="NvsTree.TRUST_NAV_ROLLUP">"YNNYN"</definedName>
    <definedName name="NvsTree.TRUSTACCOUNTROLLUP">"YNNYN"</definedName>
    <definedName name="NvsTree.WCOMP_ACCTROLLUP">"YNNYN"</definedName>
    <definedName name="NvsTree.WCOMP_FUND_YEAR">"YNNYN"</definedName>
    <definedName name="NvsTreeASD">"V2007-02-28"</definedName>
    <definedName name="NvsValTbl.ACCOUNT">"GL_ACCOUNT_TBL"</definedName>
    <definedName name="NvsValTbl.AFFILIATE">"AFFILIATE_VW"</definedName>
    <definedName name="NvsValTbl.BUSINESS_UNIT">"BUS_UNIT_TBL_FS"</definedName>
    <definedName name="NvsValTbl.CURRENCY_CD">"CURRENCY_CD_TBL"</definedName>
    <definedName name="NvsValTbl.DEPTID">"DEPARTMENT_TBL"</definedName>
    <definedName name="NvsValTbl.DISC_SUR_ID">"BI_DISC_SUR_VW"</definedName>
    <definedName name="NvsValTbl.OTHER">"OTHER_TBL"</definedName>
    <definedName name="NvsValTbl.PRODUCT">"PRODUCT_TBL"</definedName>
    <definedName name="NvsValTbl.PROJECT_ID">"PROJECT_ID_VW"</definedName>
    <definedName name="NvsValTbl.SCENARIO">"BD_SCENARIO_TBL"</definedName>
    <definedName name="NvsValTbl.SUBCUST_QUAL1">"SUBCUST_Q1_TBL"</definedName>
    <definedName name="OctSun1">DATE(CalendarYear,10,1)-WEEKDAY(DATE(CalendarYear,10,1))+1</definedName>
    <definedName name="Office_Equipments">#REF!</definedName>
    <definedName name="old_sale">#REF!</definedName>
    <definedName name="omfsfsa">#REF!</definedName>
    <definedName name="OntarioRate" localSheetId="4">#REF!</definedName>
    <definedName name="OntarioRate">#REF!</definedName>
    <definedName name="OntCapTax">#REF!</definedName>
    <definedName name="OntPYAdj" localSheetId="4">#REF!</definedName>
    <definedName name="OntPYAdj">#REF!</definedName>
    <definedName name="OntPYCapAdj" localSheetId="4">#REF!</definedName>
    <definedName name="OntPYCapAdj">#REF!</definedName>
    <definedName name="OntTax">#REF!</definedName>
    <definedName name="Op_Income">#REF!</definedName>
    <definedName name="OpenReserve">#REF!</definedName>
    <definedName name="Operating_Income">#REF!</definedName>
    <definedName name="OTHD">'Step 5 - Rate Reconciliation'!$F$56</definedName>
    <definedName name="Other_Income">#REF!</definedName>
    <definedName name="OTHP">'Step 5 - Rate Reconciliation'!$G$56</definedName>
    <definedName name="PAGE1">#REF!</definedName>
    <definedName name="Page1a">#REF!</definedName>
    <definedName name="Page1b">#REF!</definedName>
    <definedName name="PAGE2">#REF!</definedName>
    <definedName name="Page2a">#REF!</definedName>
    <definedName name="Page2b">#REF!</definedName>
    <definedName name="PAGE3">#REF!</definedName>
    <definedName name="Payment_Date">DATE(YEAR(Loan_Start),MONTH(Loan_Start)+Payment_Number,DAY(Loan_Start))</definedName>
    <definedName name="Payment_Number">ROW()-Header_Row</definedName>
    <definedName name="PerDif">'Step 5 - Rate Reconciliation'!$G$39</definedName>
    <definedName name="Period_Selected">[10]Timelines!$P$8</definedName>
    <definedName name="PeriodDisplay">[11]Input!$A$3</definedName>
    <definedName name="Periodic_rate">Annual_interest_rate/Payments_per_year</definedName>
    <definedName name="PeriodMember">[11]Input!$D$7</definedName>
    <definedName name="PermDiff" localSheetId="4">'Step 2 - Return-to-Provision'!$F$56</definedName>
    <definedName name="PermDiff">'Step 1 - Current Taxes'!$E$61</definedName>
    <definedName name="PG_2">[18]NOTES!#REF!</definedName>
    <definedName name="PG_4">[18]NOTES!#REF!</definedName>
    <definedName name="PG_5">[18]NOTES!#REF!</definedName>
    <definedName name="plac">'[19]P&amp;L'!#REF!</definedName>
    <definedName name="Plant">#REF!</definedName>
    <definedName name="Platform_BL">#REF!</definedName>
    <definedName name="Platform_Entity_list">#REF!</definedName>
    <definedName name="Platform_List">#REF!</definedName>
    <definedName name="Platform_Selected">[14]Timelines!$H$6</definedName>
    <definedName name="PositiveNegative">'[20]DTA Recognition Analysis'!$K$1:$K$3</definedName>
    <definedName name="Power_Plant_Name">"Ilijan, Phillipines (1200 MW)"</definedName>
    <definedName name="ppppp">{"'Blank'!$A$1:$A$2"}</definedName>
    <definedName name="Principal">-PPMT(Interest_Rate/12,Payment_Number,Number_of_Payments,Loan_Amount)</definedName>
    <definedName name="PRINT">#REF!</definedName>
    <definedName name="_xlnm.Print_Area" localSheetId="0">Instructions!$B$2:$N$63</definedName>
    <definedName name="_xlnm.Print_Area" localSheetId="3">'Step 1 - Current Taxes'!$A$1:$F$230</definedName>
    <definedName name="_xlnm.Print_Area" localSheetId="4">'Step 2 - Return-to-Provision'!$A$1:$G$274</definedName>
    <definedName name="_xlnm.Print_Area" localSheetId="5">'Step 3 - Future Taxes'!$A$1:$U$93</definedName>
    <definedName name="print_area_m2">#REF!</definedName>
    <definedName name="Print_Area_MI">#REF!</definedName>
    <definedName name="Print_Area_Reset">OFFSET(Full_Print,0,0,Last_Row)</definedName>
    <definedName name="Print_Range">#REF!</definedName>
    <definedName name="_xlnm.Print_Titles">#N/A</definedName>
    <definedName name="PriorYear" localSheetId="4">#REF!</definedName>
    <definedName name="PriorYear">#REF!</definedName>
    <definedName name="PriorYearITC" localSheetId="4">'Step 2 - Return-to-Provision'!#REF!</definedName>
    <definedName name="PriorYearITC">'Step 1 - Current Taxes'!#REF!</definedName>
    <definedName name="ProdMarket2">#REF!</definedName>
    <definedName name="Profservs1">#REF!</definedName>
    <definedName name="Profsvs2">#REF!</definedName>
    <definedName name="prov">#REF!</definedName>
    <definedName name="Prov1">#REF!</definedName>
    <definedName name="Prov2">#REF!</definedName>
    <definedName name="QuebecRate" localSheetId="4">#REF!</definedName>
    <definedName name="QuebecRate">#REF!</definedName>
    <definedName name="QuebecTax">#REF!</definedName>
    <definedName name="QueCapTax">#REF!</definedName>
    <definedName name="QuePYAdj" localSheetId="4">#REF!</definedName>
    <definedName name="QuePYAdj">#REF!</definedName>
    <definedName name="QuePYCapAdj" localSheetId="4">#REF!</definedName>
    <definedName name="QuePYCapAdj">#REF!</definedName>
    <definedName name="QUEsalarycr" localSheetId="4">'Step 2 - Return-to-Provision'!$F$13</definedName>
    <definedName name="QUEsalarycr">'Step 1 - Current Taxes'!$E$13</definedName>
    <definedName name="RATE">'Step 5 - Rate Reconciliation'!$E$39</definedName>
    <definedName name="RawData">#REF!</definedName>
    <definedName name="RawHeader">#REF!</definedName>
    <definedName name="recon">#REF!</definedName>
    <definedName name="RegionList" hidden="1">[21]Information!$E$1:$E$16</definedName>
    <definedName name="Report_Version_4">"A1"</definedName>
    <definedName name="ReportDate">[11]Input!$A$5</definedName>
    <definedName name="RiskCollectDistributionSamples">2</definedName>
    <definedName name="RiskFixedSeed">1</definedName>
    <definedName name="RiskHasSettings">TRUE</definedName>
    <definedName name="RiskMonitorConvergence">FALSE</definedName>
    <definedName name="RiskNumIterations">100</definedName>
    <definedName name="RiskNumSimulations">1</definedName>
    <definedName name="RiskPauseOnError">FALSE</definedName>
    <definedName name="RiskRealTimeResults">FALSE</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tandardRecalc">1</definedName>
    <definedName name="RiskStatFunctionsUpdateFreq">1</definedName>
    <definedName name="RiskUpdateDisplay">FALSE</definedName>
    <definedName name="RiskUpdateStatFunctions">TRUE</definedName>
    <definedName name="RiskUseDifferentSeedForEachSim">FALSE</definedName>
    <definedName name="RiskUseFixedSeed">FALSE</definedName>
    <definedName name="rmcAccount">21809</definedName>
    <definedName name="rmcName">"BSYSNR*"</definedName>
    <definedName name="RMCOptions">"*000000000000000"</definedName>
    <definedName name="RNGDETAILS0">#REF!</definedName>
    <definedName name="rr">{"'Blank'!$A$1:$A$2"}</definedName>
    <definedName name="RSprod1">#REF!</definedName>
    <definedName name="RSprod2">#REF!</definedName>
    <definedName name="rsurp">'[19]SCH-A,B,C'!#REF!</definedName>
    <definedName name="Rwvu.Overhead._.detail." hidden="1">#REF!,#REF!</definedName>
    <definedName name="Rwvu.Profit._.report._.detailed." hidden="1">#REF!,#REF!</definedName>
    <definedName name="Sahana">#REF!</definedName>
    <definedName name="Sales1">#REF!</definedName>
    <definedName name="Sales2">#REF!</definedName>
    <definedName name="SAPBEXdnldView">"47QAG6PHEDFUX9G7Q7ND64ZC7"</definedName>
    <definedName name="SAPBEXrevision">1</definedName>
    <definedName name="SAPBEXsysID">"CWP"</definedName>
    <definedName name="SAPBEXwbID">"AZQOVPIUY1TILGBXACRBOMHOM"</definedName>
    <definedName name="sargsdfgsdfsdgasd" hidden="1">{#N/A,#N/A,FALSE,"COMP"}</definedName>
    <definedName name="SaskPYCapAdj" localSheetId="4">#REF!</definedName>
    <definedName name="SaskPYCapAdj">#REF!</definedName>
    <definedName name="sc">#REF!</definedName>
    <definedName name="sch13_cfrAdd">#REF!</definedName>
    <definedName name="sch13_cfrAdj">#REF!</definedName>
    <definedName name="sch13_cfrDescription">#REF!</definedName>
    <definedName name="sch13_cfrDisp">#REF!</definedName>
    <definedName name="sch13_cfrOpeningBalance">#REF!</definedName>
    <definedName name="sch13_Part1Add">#REF!</definedName>
    <definedName name="sch13_Part1Adj">#REF!</definedName>
    <definedName name="sch13_Part1Description">#REF!</definedName>
    <definedName name="sch13_Part1Disp">#REF!</definedName>
    <definedName name="sch13_Part1OpeningBalance">#REF!</definedName>
    <definedName name="sch31_Adjustments">#REF!</definedName>
    <definedName name="sch31_OpeningBalance">#REF!</definedName>
    <definedName name="sch8_Addition">#REF!</definedName>
    <definedName name="sch8_Beginning">#REF!</definedName>
    <definedName name="sch8_Class">#REF!</definedName>
    <definedName name="sch8_Disp">#REF!</definedName>
    <definedName name="sch8_Rate">#REF!</definedName>
    <definedName name="sd">"V2001-11-30"</definedName>
    <definedName name="sdagfsda" hidden="1">{#N/A,#N/A,FALSE,"COMP"}</definedName>
    <definedName name="sdfjdfjdfk">#REF!</definedName>
    <definedName name="sdfsdf" hidden="1">#REF!</definedName>
    <definedName name="Selector_Month">'[10]Caption List'!$BM$15:$BM$18</definedName>
    <definedName name="Selector_Year">'[10]Caption List'!$BJ$14:$BJ$24</definedName>
    <definedName name="sencount">1</definedName>
    <definedName name="SepSun1">DATE(CalendarYear,9,1)-WEEKDAY(DATE(CalendarYear,9,1))+1</definedName>
    <definedName name="SeriesABCTotalPref">SeriesATotalPref+SeriesBTotalPref+SeriesCTotalPref</definedName>
    <definedName name="SeriesABTotalPref">SeriesATotalPref+SeriesBTotalPref</definedName>
    <definedName name="SeriesBCDTotalPref">SeriesBTotalPref+SeriesCTotalPref+SeriesDTotalPref</definedName>
    <definedName name="SeriesBCTotalPref">SeriesBTotalPref+SeriesCTotalPref</definedName>
    <definedName name="SeriesCDTotalPref">SeriesCTotalPref+SeriesDTotalPref</definedName>
    <definedName name="sfsdf">0.000674305556458421</definedName>
    <definedName name="sha">'[22]BS-203'!#REF!</definedName>
    <definedName name="sheet1.newcountrycode">'[23]Income Details'!$F$139:$F$334</definedName>
    <definedName name="sheet1.newstcode">'[23]Income Details'!$BH$1:$BH$37</definedName>
    <definedName name="shettetrws">#REF!</definedName>
    <definedName name="shfsdfjsjf" hidden="1">#REF!</definedName>
    <definedName name="ShortPeriodMember">[11]Input!$D$8</definedName>
    <definedName name="show_rev1_headings">[0]!show_rev1_headings</definedName>
    <definedName name="show_rev2_headings">[0]!show_rev2_headings</definedName>
    <definedName name="Shridhar">#REF!</definedName>
    <definedName name="shrihdarsd">#REF!</definedName>
    <definedName name="ShrikantVChoudhari">#REF!</definedName>
    <definedName name="SHT">#REF!</definedName>
    <definedName name="sl">#REF!</definedName>
    <definedName name="solver_lin">0</definedName>
    <definedName name="solver_num">0</definedName>
    <definedName name="solver_rel1">2</definedName>
    <definedName name="solver_rel2">2</definedName>
    <definedName name="solver_rel3">2</definedName>
    <definedName name="solver_rhs1">0</definedName>
    <definedName name="solver_rhs2">0</definedName>
    <definedName name="solver_rhs3">0</definedName>
    <definedName name="solver_tmp">0</definedName>
    <definedName name="solver_typ">3</definedName>
    <definedName name="solver_val">0.6</definedName>
    <definedName name="SPAIN">#REF!</definedName>
    <definedName name="SPAN">#REF!</definedName>
    <definedName name="SPWS_WBID">"3D3E48EE-853C-11D3-B905-00C04FACE973"</definedName>
    <definedName name="srinivas">#REF!</definedName>
    <definedName name="Srinivasa">#REF!</definedName>
    <definedName name="ssssss">{"' calendrier 2000'!$A$1:$Q$38"}</definedName>
    <definedName name="ST">#REF!</definedName>
    <definedName name="STRD">'Step 5 - Rate Reconciliation'!$F$21</definedName>
    <definedName name="STRP">'Step 5 - Rate Reconciliation'!$G$21</definedName>
    <definedName name="SWED">#REF!</definedName>
    <definedName name="SWEDEN">#REF!</definedName>
    <definedName name="SWIT">#REF!</definedName>
    <definedName name="SWITZERLAND">#REF!</definedName>
    <definedName name="Swvu.Overhead._.detail." hidden="1">#REF!</definedName>
    <definedName name="Swvu.Profit._.report._.detailed." hidden="1">#REF!</definedName>
    <definedName name="SXBNDDSP">0</definedName>
    <definedName name="t">{"'Blank'!$A$1:$A$2"}</definedName>
    <definedName name="TableName">"Dummy"</definedName>
    <definedName name="Tax">[8]Comp!#REF!</definedName>
    <definedName name="TaxableIncome" localSheetId="4">'Step 2 - Return-to-Provision'!$F$246</definedName>
    <definedName name="TaxableIncome">'Step 1 - Current Taxes'!$E$202</definedName>
    <definedName name="TAXE">'Step 5 - Rate Reconciliation'!$F$39</definedName>
    <definedName name="TaxLiability" localSheetId="4">#REF!</definedName>
    <definedName name="TaxLiability">#REF!</definedName>
    <definedName name="TaxRate" localSheetId="4">#REF!</definedName>
    <definedName name="TaxRate">#REF!</definedName>
    <definedName name="TaxYear" localSheetId="4">#REF!</definedName>
    <definedName name="TaxYear">#REF!</definedName>
    <definedName name="TempDiff" localSheetId="4">'Step 2 - Return-to-Provision'!#REF!</definedName>
    <definedName name="TempDiff">'Step 1 - Current Taxes'!#REF!</definedName>
    <definedName name="template">#REF!</definedName>
    <definedName name="TemplatePrintArea">#REF!</definedName>
    <definedName name="templates">#REF!</definedName>
    <definedName name="TEST0">#REF!</definedName>
    <definedName name="TESTHKEY">#REF!</definedName>
    <definedName name="TESTKEYS">#REF!</definedName>
    <definedName name="TESTVKEY">#REF!</definedName>
    <definedName name="TextRefCopyRangeCount">4</definedName>
    <definedName name="thousand">1000</definedName>
    <definedName name="TimeSheetOnProjects">#REF!</definedName>
    <definedName name="TITD">'Step 5 - Rate Reconciliation'!$F$58</definedName>
    <definedName name="TITE">'Step 5 - Rate Reconciliation'!$F$14</definedName>
    <definedName name="TITP">'Step 5 - Rate Reconciliation'!$G$58</definedName>
    <definedName name="TLT">#REF!</definedName>
    <definedName name="TOT">#REF!</definedName>
    <definedName name="Total">#REF!</definedName>
    <definedName name="Total_Expenses">#REF!</definedName>
    <definedName name="Total_Payment">Scheduled_Payment+Extra_Payment</definedName>
    <definedName name="Total_payment1">Scheduled_Payment+Extra_Payment</definedName>
    <definedName name="total_payment2">Scheduled_Payment+Extra_Payment</definedName>
    <definedName name="Total_payments">Payments_per_year*Term_in_years</definedName>
    <definedName name="TotalAShares">SeriesAShares+SeriesAWarrants</definedName>
    <definedName name="TotalBShares">SeriesBShares+SeriesBWarrants</definedName>
    <definedName name="TotalCommonShares">CommonShares+CommonWarrants+Options</definedName>
    <definedName name="TotalCShares">SeriesCShares+SeriesCWarrants</definedName>
    <definedName name="TotalDShares">SeriesDShares+SeriesDWarrants</definedName>
    <definedName name="TotalPayment">Scheduled_Payment+Extra_Payment</definedName>
    <definedName name="TRIA">#REF!</definedName>
    <definedName name="trust">'[24]BS-203'!#REF!</definedName>
    <definedName name="TRUSTPF">#REF!</definedName>
    <definedName name="tt">Scheduled_Payment+Extra_Payment</definedName>
    <definedName name="TwoAndAHalfMonthdate">IF(TaxYearEnd="","",MONTH(TaxYearEnd+75)&amp;"/15"&amp;"/"&amp;YEAR(MyNextYear))</definedName>
    <definedName name="tyeardate">DATE(2000,12,31)</definedName>
    <definedName name="UCCending">#REF!</definedName>
    <definedName name="UDD">'Step 5 - Rate Reconciliation'!$F$60</definedName>
    <definedName name="UDP">'Step 5 - Rate Reconciliation'!$G$60</definedName>
    <definedName name="UER">#REF!</definedName>
    <definedName name="UNI_FILT_OFFSPEC">2</definedName>
    <definedName name="UNI_FILT_ONSPEC">1</definedName>
    <definedName name="UNI_NOTHING">0</definedName>
    <definedName name="UNI_PRES_FILTER">1</definedName>
    <definedName name="UNI_PRES_HEADINGS">16</definedName>
    <definedName name="UNI_PRES_INVERT">2</definedName>
    <definedName name="UNI_PRES_MATRIX">4</definedName>
    <definedName name="UNI_PRES_MERGED">8</definedName>
    <definedName name="UNI_PRES_OUTLIERS">32</definedName>
    <definedName name="UNI_RET_ATTRIB">64</definedName>
    <definedName name="UNI_RET_CONF">32</definedName>
    <definedName name="UNI_RET_DESC">4</definedName>
    <definedName name="UNI_RET_EQUIP">1</definedName>
    <definedName name="UNI_RET_OFFSPEC">512</definedName>
    <definedName name="UNI_RET_ONSPEC">256</definedName>
    <definedName name="UNI_RET_PROP">32</definedName>
    <definedName name="UNI_RET_PROPDESC">64</definedName>
    <definedName name="UNI_RET_SMPLPNT">4</definedName>
    <definedName name="UNI_RET_SPECMAX">2048</definedName>
    <definedName name="UNI_RET_SPECMIN">1024</definedName>
    <definedName name="UNI_RET_TAG">1</definedName>
    <definedName name="UNI_RET_TESTTIME">128</definedName>
    <definedName name="UNI_RET_TIME">8</definedName>
    <definedName name="UNI_RET_UNIT">2</definedName>
    <definedName name="UNI_RET_VALUE">16</definedName>
    <definedName name="Validation_Threshold">'[14]Template Instructions'!$L$7</definedName>
    <definedName name="ValidClass">'[13]Dont Alter'!$B$3:$B$15</definedName>
    <definedName name="Valuation_Metrics">'[10]Caption List'!$AO$12:$AV$46</definedName>
    <definedName name="ValueMember">[11]Input!$D$5</definedName>
    <definedName name="Values_Entered">IF(Loan_Amount*Interest_Rate*Loan_Years*Loan_Start&gt;0,1,0)</definedName>
    <definedName name="vishwa">#REF!</definedName>
    <definedName name="wrn.access." hidden="1">{"Access",#N/A,FALSE,"Access"}</definedName>
    <definedName name="wrn.checks." hidden="1">{"Checks",#N/A,FALSE,"Checks"}</definedName>
    <definedName name="wrn.Complete._.report." hidden="1">{"Plant Parameters",#N/A,FALSE,"Total Project Economics";"summary1",#N/A,FALSE,"Total Project Economics";"Tariffs_Unit Prices_Costs",#N/A,FALSE,"Total Project Economics";"Financials",#N/A,FALSE,"Total Project Economics"}</definedName>
    <definedName name="wrn.Finance._.Meeting._.1." hidden="1">{"Index",#N/A,FALSE,"Index";"Assumptions_country",#N/A,FALSE,"Assump";"Ebit_division_direct",#N/A,FALSE,"P&amp;L";"Reserves",#N/A,FALSE,"Reserves"}</definedName>
    <definedName name="wrn.Finance._.Meeting._.2." hidden="1">{"Reconciliation",#N/A,FALSE,"Rec";"Ebit_detail",#N/A,FALSE,"P&amp;L";"Cash_summary",#N/A,FALSE,"Cash"}</definedName>
    <definedName name="wrn.Financial._.Results." hidden="1">{"Financial Results",#N/A,FALSE,"Total Project Economics"}</definedName>
    <definedName name="wrn.FORM1." hidden="1">{#N/A,#N/A,FALSE,"COMP"}</definedName>
    <definedName name="wrn.Ilijan._.Print." hidden="1">{#N/A,#N/A,TRUE,"CoverLetter";#N/A,#N/A,TRUE,"Scope";#N/A,#N/A,TRUE,"Table of Contents";#N/A,#N/A,TRUE,"Summary";#N/A,#N/A,TRUE,"Assumptions";#N/A,#N/A,TRUE,"OrgChart";#N/A,#N/A,TRUE,"Schedule";#N/A,#N/A,TRUE,"Mob";#N/A,#N/A,TRUE,"Spares";#N/A,#N/A,TRUE,"MobStaff";#N/A,#N/A,TRUE,"Training";#N/A,#N/A,TRUE,"MobBackup";#N/A,#N/A,TRUE,"ComOps";#N/A,#N/A,TRUE,"Staff_Yrs1,3";#N/A,#N/A,TRUE,"Staff_Yrs4,5";#N/A,#N/A,TRUE,"Staff_Yrs6+";#N/A,#N/A,TRUE,"ExpatBenefits";#N/A,#N/A,TRUE,"ContractStaff";#N/A,#N/A,TRUE,"CommOpnsBackup";#N/A,#N/A,TRUE,"MR";#N/A,#N/A,TRUE,"CTG L&amp;E";#N/A,#N/A,TRUE,"STG L&amp;E";#N/A,#N/A,TRUE,"Rotation";#N/A,#N/A,TRUE,"AvailModl";#N/A,#N/A,TRUE,"Data";#N/A,#N/A,TRUE,"Comparisons";#N/A,#N/A,TRUE,"ScopeSplit"}</definedName>
    <definedName name="wrn.irving._.report." hidden="1">{#N/A,#N/A,FALSE,"Summary";#N/A,#N/A,FALSE,"Total Project Economics"}</definedName>
    <definedName name="wrn.misc." hidden="1">{#N/A,#N/A,FALSE,"Sheet10"}</definedName>
    <definedName name="wrn.O._.and._.M._.and._.Fuel." hidden="1">{"Fuel",#N/A,FALSE,"O and M and Fuel Incremental";"O and M",#N/A,FALSE,"O and M and Fuel Incremental"}</definedName>
    <definedName name="wrn.ocultar.">{"ocultar","kilometros",FALSE,"Hoja4"}</definedName>
    <definedName name="wrn.Print." hidden="1">{"Print Area",#N/A,FALSE,"Title Page";"Summary",#N/A,FALSE,"Total Project Economics";"Unit prices and costs p1",#N/A,FALSE,"Total Project Economics";"Unit prices and Costs p2",#N/A,FALSE,"Total Project Economics";"Op Income p 1",#N/A,FALSE,"Total Project Economics";"Op Incoem p 2",#N/A,FALSE,"Total Project Economics";"Income stat p 1",#N/A,FALSE,"Total Project Economics";"Incoem stat p 2",#N/A,FALSE,"Total Project Economics";"Equity CF p 1",#N/A,FALSE,"Total Project Economics";"Equity CF p 2",#N/A,FALSE,"Total Project Economics";"B Sheet p 1",#N/A,FALSE,"Total Project Economics";"B Sheet p 2",#N/A,FALSE,"Total Project Economics";"Cash Taxes p 1",#N/A,FALSE,"Total Project Economics";"Cash Taxes p 2",#N/A,FALSE,"Total Project Economics";"Unlevered CF p 1",#N/A,FALSE,"Total Project Economics";"Unlevered CF p 2",#N/A,FALSE,"Total Project Economics";"Unlevered Taxes p 1",#N/A,FALSE,"Total Project Economics";"Unlevered Taxes p 2",#N/A,FALSE,"Total Project Economics";"Fin iNd p 1",#N/A,FALSE,"Total Project Economics";"fIN iND P 2",#N/A,FALSE,"Total Project Economics"}</definedName>
    <definedName name="wrn.Print._.All." hidden="1">{"Title",#N/A,FALSE,"Title";"Page 1",#N/A,FALSE,"Summary";"page 2",#N/A,FALSE,"Summary";"Statements",#N/A,FALSE,"Total Project Economics"}</definedName>
    <definedName name="wrn.Print._.Econ." hidden="1">{"One",#N/A,FALSE,"Summary ";"Two",#N/A,FALSE,"Summary ";"Monthly Outputs",#N/A,FALSE,"Total Project Economics";"Outputs p 1",#N/A,FALSE,"Total Project Economics";"Outputs p 2",#N/A,FALSE,"Total Project Economics";"Pricing P 1",#N/A,FALSE,"Total Project Economics";"Pricing p 2",#N/A,FALSE,"Total Project Economics";"Costs p 1",#N/A,FALSE,"Total Project Economics";"Costs p 2",#N/A,FALSE,"Total Project Economics";"Op Income p 1",#N/A,FALSE,"Total Project Economics";"Op Income p 2",#N/A,FALSE,"Total Project Economics";"Income p 1",#N/A,FALSE,"Total Project Economics";"Income p 2",#N/A,FALSE,"Total Project Economics";"B Sheet p 1",#N/A,FALSE,"Total Project Economics";"B Sheet p 2",#N/A,FALSE,"Total Project Economics";"Cash Taxes p 1",#N/A,FALSE,"Total Project Economics";"Cash Taxes p 2",#N/A,FALSE,"Total Project Economics";"Unlevered p 1",#N/A,FALSE,"Total Project Economics";"Unlevered p 2",#N/A,FALSE,"Total Project Economics";"Unlevered Taxes p 1",#N/A,FALSE,"Total Project Economics";"Unlevered Taxes p 2",#N/A,FALSE,"Total Project Economics";"Fin Ind p 1",#N/A,FALSE,"Total Project Economics";"Fin Ind p 2",#N/A,FALSE,"Total Project Economics"}</definedName>
    <definedName name="wrn.Print._.Economics." hidden="1">{"Print Area",#N/A,FALSE,"Summary";"Plant Outputs",#N/A,FALSE,"Total Project Economics";"Unit Prices Page 1",#N/A,FALSE,"Total Project Economics";"Unit Prices Page 2",#N/A,FALSE,"Total Project Economics";"Op Income PAge 1",#N/A,FALSE,"Total Project Economics";"Op Income Page 2",#N/A,FALSE,"Total Project Economics";"Income Statement PAge 1",#N/A,FALSE,"Total Project Economics";"Income Statement Page 2",#N/A,FALSE,"Total Project Economics";"Equity Cash Flow Page 1",#N/A,FALSE,"Total Project Economics";"Equity Cash Flow Page 2",#N/A,FALSE,"Total Project Economics";"B Sheet Page 1",#N/A,FALSE,"Total Project Economics";"B Sheet Page 2",#N/A,FALSE,"Total Project Economics";"Taxes Page 1",#N/A,FALSE,"Total Project Economics";"Taxes Page 2",#N/A,FALSE,"Total Project Economics";"Unlevered Cal page 1",#N/A,FALSE,"Total Project Economics";"Unlevered Calc page 2",#N/A,FALSE,"Total Project Economics"}</definedName>
    <definedName name="wrn.Print._.Summary." hidden="1">{"One",#N/A,FALSE,"Summary ";"Two",#N/A,FALSE,"Summary "}</definedName>
    <definedName name="wrn.print._.tenaska." hidden="1">{"Summary",#N/A,FALSE,"Total Project Economics";"Stmts",#N/A,FALSE,"Total Project Economics";#N/A,#N/A,FALSE,"WA Fwd Curve";#N/A,#N/A,FALSE,"O&amp;M, Fuel"}</definedName>
    <definedName name="wrn.Profit_and_Loss." hidden="1">{"Profit_Summary",#N/A,FALSE,"Monthly";"Profit_P2",#N/A,FALSE,"Monthly";"Profit_P3",#N/A,FALSE,"Monthly";"Profit_P4",#N/A,FALSE,"Monthly";"Profit_P5",#N/A,FALSE,"Monthly";"Profit_P6",#N/A,FALSE,"Monthly";"Profit_P7",#N/A,FALSE,"Monthly";"Profit_P8",#N/A,FALSE,"Monthly";"Profit_P9",#N/A,FALSE,"Monthly";"Profit_P10",#N/A,FALSE,"Monthly";"Profit_P11",#N/A,FALSE,"Monthly";"Profit_P12",#N/A,FALSE,"Monthly";"Profit_P13",#N/A,FALSE,"Monthly";"Profit_P14",#N/A,FALSE,"Monthly";"pROFIT_p15",#N/A,FALSE,"Monthly"}</definedName>
    <definedName name="wrn.Projects._.1." hidden="1">{"Project_details",#N/A,FALSE,"Projects";"Project_checks",#N/A,FALSE,"Projects";"Project_completion",#N/A,FALSE,"Projects"}</definedName>
    <definedName name="wrn.Projects._.2." hidden="1">{"Project_profit",#N/A,FALSE,"Projects";"Project_reserves",#N/A,FALSE,"Project Reserves"}</definedName>
    <definedName name="wrn.Report." hidden="1">{"Title Page",#N/A,TRUE,"Title Page";"summary",#N/A,TRUE,"Total Project Economics";"Financial Results",#N/A,TRUE,"Total Project Economics"}</definedName>
    <definedName name="wrn.summary." hidden="1">{"summary",#N/A,FALSE,"Total Project Economics"}</definedName>
    <definedName name="wrn.summary_Parameters_tariffs." hidden="1">{"summary1",#N/A,FALSE,"Total Project Economics";"Plant Parameters",#N/A,FALSE,"Total Project Economics";"Tariffs_Unit Prices_Costs",#N/A,FALSE,"Total Project Economics"}</definedName>
    <definedName name="wrn.to._.print._.corp._.overhead._.report." hidden="1">{"corp profit summary",#N/A,TRUE,"CORPOPS";"corp - profit detailed",#N/A,TRUE,"CORPOPS";"Corp - Overhead detail",#N/A,TRUE,"CORPOPS";"int other - profit summary",#N/A,TRUE,"Internat - Other";"int other - profit detail",#N/A,TRUE,"Internat - Other";"int other - overhead detail",#N/A,TRUE,"Internat - Other";"Malaysia - profit summary",#N/A,TRUE,"Internat - Asia";"Malaysia - profit detailed",#N/A,TRUE,"Internat - Asia";"Malaysia - Overhead detail",#N/A,TRUE,"Internat - Asia"}</definedName>
    <definedName name="wrn.Variance._.1." hidden="1">{"Ebit_Variance",#N/A,FALSE,"P&amp;L";"Cash_Variance",#N/A,FALSE,"Cash"}</definedName>
    <definedName name="wrn.Variance._.2." hidden="1">{"Reserves_Variance",#N/A,FALSE,"Reserves";"Scm_Variance",#N/A,FALSE,"SCM";"tax_variance",#N/A,FALSE,"Tax"}</definedName>
    <definedName name="wrn.VARIANCE._.ANALYSIS." hidden="1">{#N/A,#N/A,FALSE," VAR ANA FULL YR summ";#N/A,#N/A,FALSE,"YTD VAR";#N/A,#N/A,FALSE,"Var last mth to curr mth"}</definedName>
    <definedName name="wrn.Working._.Papers._.1." hidden="1">{"Assumptions_other",#N/A,FALSE,"Assump";"Ebit_division_indirect",#N/A,FALSE,"P&amp;L";"Ebit_indirect_allocation",#N/A,FALSE,"P&amp;L"}</definedName>
    <definedName name="wrn.Working._.Papers._.2." hidden="1">{"Cash_detail",#N/A,FALSE,"Cash";"Cash_reconciliation",#N/A,FALSE,"Cash";"Scm",#N/A,FALSE,"SCM";"Tax",#N/A,FALSE,"Tax"}</definedName>
    <definedName name="wvu.Overhead._.detail." hidden="1">{TRUE,TRUE,-2,-15.2,616.8,379.8,FALSE,TRUE,TRUE,TRUE,15,4,#N/A,22,#N/A,12.3176470588235,29,1,FALSE,FALSE,3,TRUE,1,FALSE,67,"Swvu.Overhead._.detail.","ACwvu.Overhead._.detail.",#N/A,FALSE,FALSE,0.669291338582677,0.275590551181102,0.236220472440945,0.236220472440945,1,"","",FALSE,FALSE,FALSE,FALSE,1,#N/A,1,#N/A,"=R194C4:R674C19","=R45:R49","Rwvu.Overhead._.detail.",#N/A,FALSE,FALSE,FALSE,9,600,600,FALSE,FALSE,TRUE,TRUE,TRUE}</definedName>
    <definedName name="wvu.Profit._.report._.detailed." hidden="1">{TRUE,TRUE,-2,-15.2,616.8,379.8,FALSE,TRUE,TRUE,TRUE,15,4,#N/A,50,#N/A,12.3176470588235,70.7586206896552,1,FALSE,FALSE,3,TRUE,1,FALSE,67,"Swvu.Profit._.report._.detailed.","ACwvu.Profit._.report._.detailed.",#N/A,FALSE,FALSE,0.669291338582677,0.275590551181102,0.236220472440945,0.236220472440945,1,"","",FALSE,FALSE,FALSE,FALSE,1,#N/A,1,#N/A,"=R54C4:R191C19","=R45:R53","Rwvu.Profit._.report._.detailed.","Cwvu.Profit._.report._.detailed.",FALSE,FALSE,FALSE,9,600,600,FALSE,FALSE,TRUE,TRUE,TRUE}</definedName>
    <definedName name="x">"AAM7W5Y3JEI54IER8NXF6UEIQ"</definedName>
    <definedName name="XRefColumnsCount">4</definedName>
    <definedName name="XRefCopyRangeCount">2</definedName>
    <definedName name="XRefPasteRangeCount">11</definedName>
    <definedName name="xxx">"V2001-11-30"</definedName>
    <definedName name="XXXXXXXXXXXXXXXX">{"ocultar","kilometros",FALSE,"Hoja4"}</definedName>
    <definedName name="Year_selected">[10]Timelines!$P$7</definedName>
    <definedName name="YearMember">[11]Input!$D$6</definedName>
    <definedName name="Z_103EF461_8E0C_11D4_BD19_00C04F7ADBB0_.wvu.PrintTitles" hidden="1">#REF!</definedName>
    <definedName name="Z_1C8A8291_48BB_11D3_BD19_00C04F7ADBB0_.wvu.PrintTitles" hidden="1">#REF!</definedName>
    <definedName name="Z_22616A05_83D1_11D4_BD19_00C04F7ADBB0_.wvu.PrintTitles" hidden="1">#REF!</definedName>
    <definedName name="Z_4D69700F_3E5A_11D2_B93D_00C04F7ADD59_.wvu.Cols" hidden="1">#REF!,#REF!</definedName>
    <definedName name="Z_4D697010_3E5A_11D2_B93D_00C04F7ADD59_.wvu.Cols" hidden="1">#REF!,#REF!</definedName>
    <definedName name="Z_4D697010_3E5A_11D2_B93D_00C04F7ADD59_.wvu.Rows" hidden="1">#REF!,#REF!,#REF!,#REF!,#REF!,#REF!</definedName>
    <definedName name="Z_4D697011_3E5A_11D2_B93D_00C04F7ADD59_.wvu.Cols" hidden="1">#REF!,#REF!</definedName>
    <definedName name="Z_4D697011_3E5A_11D2_B93D_00C04F7ADD59_.wvu.Rows" hidden="1">#REF!,#REF!,#REF!,#REF!,#REF!,#REF!,#REF!,#REF!,#REF!</definedName>
    <definedName name="Z_4D697012_3E5A_11D2_B93D_00C04F7ADD59_.wvu.Cols" hidden="1">#REF!,#REF!</definedName>
    <definedName name="Z_4D697012_3E5A_11D2_B93D_00C04F7ADD59_.wvu.Rows" hidden="1">#REF!,#REF!,#REF!,#REF!,#REF!,#REF!,#REF!,#REF!,#REF!</definedName>
    <definedName name="Z_4D697013_3E5A_11D2_B93D_00C04F7ADD59_.wvu.Cols" hidden="1">#REF!,#REF!</definedName>
    <definedName name="Z_4D697013_3E5A_11D2_B93D_00C04F7ADD59_.wvu.Rows" hidden="1">#REF!,#REF!,#REF!,#REF!,#REF!</definedName>
    <definedName name="Z_4D697014_3E5A_11D2_B93D_00C04F7ADD59_.wvu.Cols" hidden="1">#REF!,#REF!</definedName>
    <definedName name="Z_4D697014_3E5A_11D2_B93D_00C04F7ADD59_.wvu.Rows" hidden="1">#REF!,#REF!,#REF!,#REF!,#REF!,#REF!,#REF!,#REF!,#REF!,#REF!</definedName>
    <definedName name="Z_4D697015_3E5A_11D2_B93D_00C04F7ADD59_.wvu.Cols" hidden="1">#REF!,#REF!</definedName>
    <definedName name="Z_4D697016_3E5A_11D2_B93D_00C04F7ADD59_.wvu.Cols" hidden="1">#REF!,#REF!</definedName>
    <definedName name="Z_4D697016_3E5A_11D2_B93D_00C04F7ADD59_.wvu.Rows" hidden="1">#REF!,#REF!</definedName>
    <definedName name="Z_4D697017_3E5A_11D2_B93D_00C04F7ADD59_.wvu.Cols" hidden="1">#REF!,#REF!</definedName>
    <definedName name="Z_4D697067_3E5A_11D2_B93D_00C04F7ADD59_.wvu.Cols" hidden="1">#REF!,#REF!</definedName>
    <definedName name="Z_4D697068_3E5A_11D2_B93D_00C04F7ADD59_.wvu.Cols" hidden="1">#REF!,#REF!</definedName>
    <definedName name="Z_4D697068_3E5A_11D2_B93D_00C04F7ADD59_.wvu.Rows" hidden="1">#REF!,#REF!,#REF!,#REF!,#REF!,#REF!</definedName>
    <definedName name="Z_4D697069_3E5A_11D2_B93D_00C04F7ADD59_.wvu.Cols" hidden="1">#REF!,#REF!</definedName>
    <definedName name="Z_4D697069_3E5A_11D2_B93D_00C04F7ADD59_.wvu.Rows" hidden="1">#REF!,#REF!,#REF!,#REF!,#REF!,#REF!,#REF!,#REF!,#REF!</definedName>
    <definedName name="Z_4D69706A_3E5A_11D2_B93D_00C04F7ADD59_.wvu.Cols" hidden="1">#REF!,#REF!</definedName>
    <definedName name="Z_4D69706A_3E5A_11D2_B93D_00C04F7ADD59_.wvu.Rows" hidden="1">#REF!,#REF!,#REF!,#REF!,#REF!,#REF!,#REF!,#REF!,#REF!</definedName>
    <definedName name="Z_4D69706B_3E5A_11D2_B93D_00C04F7ADD59_.wvu.Cols" hidden="1">#REF!,#REF!</definedName>
    <definedName name="Z_4D69706B_3E5A_11D2_B93D_00C04F7ADD59_.wvu.Rows" hidden="1">#REF!,#REF!,#REF!,#REF!,#REF!</definedName>
    <definedName name="Z_4D69706C_3E5A_11D2_B93D_00C04F7ADD59_.wvu.Cols" hidden="1">#REF!,#REF!</definedName>
    <definedName name="Z_4D69706C_3E5A_11D2_B93D_00C04F7ADD59_.wvu.Rows" hidden="1">#REF!,#REF!,#REF!,#REF!,#REF!,#REF!,#REF!,#REF!,#REF!,#REF!</definedName>
    <definedName name="Z_4D69706D_3E5A_11D2_B93D_00C04F7ADD59_.wvu.Cols" hidden="1">#REF!,#REF!</definedName>
    <definedName name="Z_4D69706E_3E5A_11D2_B93D_00C04F7ADD59_.wvu.Cols" hidden="1">#REF!,#REF!</definedName>
    <definedName name="Z_4D69706E_3E5A_11D2_B93D_00C04F7ADD59_.wvu.Rows" hidden="1">#REF!,#REF!</definedName>
    <definedName name="Z_4D69706F_3E5A_11D2_B93D_00C04F7ADD59_.wvu.Cols" hidden="1">#REF!,#REF!</definedName>
    <definedName name="Z_56741B30_9E05_11D4_BE09_0050040BF713_.wvu.Cols" hidden="1">#REF!</definedName>
    <definedName name="Z_56741B30_9E05_11D4_BE09_0050040BF713_.wvu.PrintTitles" hidden="1">#REF!</definedName>
    <definedName name="Z_7DE7B4CF_4CBE_11D2_B93D_00C04F7ADD59_.wvu.Cols" hidden="1">#REF!,#REF!</definedName>
    <definedName name="Z_7DE7B4D0_4CBE_11D2_B93D_00C04F7ADD59_.wvu.Cols" hidden="1">#REF!,#REF!</definedName>
    <definedName name="Z_7DE7B4D0_4CBE_11D2_B93D_00C04F7ADD59_.wvu.Rows" hidden="1">#REF!,#REF!,#REF!,#REF!,#REF!,#REF!</definedName>
    <definedName name="Z_7DE7B4D1_4CBE_11D2_B93D_00C04F7ADD59_.wvu.Cols" hidden="1">#REF!,#REF!</definedName>
    <definedName name="Z_7DE7B4D1_4CBE_11D2_B93D_00C04F7ADD59_.wvu.Rows" hidden="1">#REF!,#REF!,#REF!,#REF!,#REF!,#REF!,#REF!,#REF!,#REF!</definedName>
    <definedName name="Z_7DE7B4D2_4CBE_11D2_B93D_00C04F7ADD59_.wvu.Cols" hidden="1">#REF!,#REF!</definedName>
    <definedName name="Z_7DE7B4D2_4CBE_11D2_B93D_00C04F7ADD59_.wvu.Rows" hidden="1">#REF!,#REF!,#REF!,#REF!,#REF!,#REF!,#REF!,#REF!,#REF!</definedName>
    <definedName name="Z_7DE7B4D3_4CBE_11D2_B93D_00C04F7ADD59_.wvu.Cols" hidden="1">#REF!,#REF!</definedName>
    <definedName name="Z_7DE7B4D3_4CBE_11D2_B93D_00C04F7ADD59_.wvu.Rows" hidden="1">#REF!,#REF!,#REF!,#REF!,#REF!</definedName>
    <definedName name="Z_7DE7B4D4_4CBE_11D2_B93D_00C04F7ADD59_.wvu.Cols" hidden="1">#REF!,#REF!</definedName>
    <definedName name="Z_7DE7B4D4_4CBE_11D2_B93D_00C04F7ADD59_.wvu.Rows" hidden="1">#REF!,#REF!,#REF!,#REF!,#REF!,#REF!,#REF!,#REF!,#REF!,#REF!</definedName>
    <definedName name="Z_7DE7B4D5_4CBE_11D2_B93D_00C04F7ADD59_.wvu.Cols" hidden="1">#REF!,#REF!</definedName>
    <definedName name="Z_7DE7B4D6_4CBE_11D2_B93D_00C04F7ADD59_.wvu.Cols" hidden="1">#REF!,#REF!</definedName>
    <definedName name="Z_7DE7B4D6_4CBE_11D2_B93D_00C04F7ADD59_.wvu.Rows" hidden="1">#REF!,#REF!</definedName>
    <definedName name="Z_7DE7B4D7_4CBE_11D2_B93D_00C04F7ADD59_.wvu.Cols" hidden="1">#REF!,#REF!</definedName>
    <definedName name="Z_9426E38C_13B4_4AE0_934B_D7DFB740B66C_.wvu.PrintArea">#REF!</definedName>
    <definedName name="Z_9426E38C_13B4_4AE0_934B_D7DFB740B66C_.wvu.PrintArea_1">#REF!</definedName>
    <definedName name="Z_9426E38C_13B4_4AE0_934B_D7DFB740B66C_.wvu.PrintArea_12">#REF!</definedName>
    <definedName name="Z_9426E38C_13B4_4AE0_934B_D7DFB740B66C_.wvu.PrintArea_13">#REF!</definedName>
    <definedName name="Z_9426E38C_13B4_4AE0_934B_D7DFB740B66C_.wvu.PrintArea_15">#REF!</definedName>
    <definedName name="Z_9426E38C_13B4_4AE0_934B_D7DFB740B66C_.wvu.PrintArea_16">#REF!</definedName>
    <definedName name="Z_9426E38C_13B4_4AE0_934B_D7DFB740B66C_.wvu.PrintArea_19">#REF!</definedName>
    <definedName name="Z_9426E38C_13B4_4AE0_934B_D7DFB740B66C_.wvu.PrintArea_2">#REF!</definedName>
    <definedName name="Z_9426E38C_13B4_4AE0_934B_D7DFB740B66C_.wvu.PrintArea_20">#REF!</definedName>
    <definedName name="Z_9426E38C_13B4_4AE0_934B_D7DFB740B66C_.wvu.PrintArea_24">#REF!</definedName>
    <definedName name="Z_9426E38C_13B4_4AE0_934B_D7DFB740B66C_.wvu.PrintArea_25">#REF!</definedName>
    <definedName name="Z_9426E38C_13B4_4AE0_934B_D7DFB740B66C_.wvu.PrintArea_26">#REF!</definedName>
    <definedName name="Z_9426E38C_13B4_4AE0_934B_D7DFB740B66C_.wvu.PrintArea_27">#REF!</definedName>
    <definedName name="Z_9426E38C_13B4_4AE0_934B_D7DFB740B66C_.wvu.PrintArea_28">#REF!</definedName>
    <definedName name="Z_9426E38C_13B4_4AE0_934B_D7DFB740B66C_.wvu.PrintArea_29">#REF!</definedName>
    <definedName name="Z_9426E38C_13B4_4AE0_934B_D7DFB740B66C_.wvu.PrintArea_3">#REF!</definedName>
    <definedName name="Z_9426E38C_13B4_4AE0_934B_D7DFB740B66C_.wvu.PrintArea_30">#REF!</definedName>
    <definedName name="Z_9426E38C_13B4_4AE0_934B_D7DFB740B66C_.wvu.PrintArea_31">#REF!</definedName>
    <definedName name="Z_9426E38C_13B4_4AE0_934B_D7DFB740B66C_.wvu.PrintArea_32">#REF!</definedName>
    <definedName name="Z_9426E38C_13B4_4AE0_934B_D7DFB740B66C_.wvu.PrintArea_33">#REF!</definedName>
    <definedName name="Z_9426E38C_13B4_4AE0_934B_D7DFB740B66C_.wvu.PrintArea_34">#REF!</definedName>
    <definedName name="Z_9426E38C_13B4_4AE0_934B_D7DFB740B66C_.wvu.PrintArea_4">#REF!</definedName>
    <definedName name="Z_9426E38C_13B4_4AE0_934B_D7DFB740B66C_.wvu.PrintArea_42">#REF!</definedName>
    <definedName name="Z_9426E38C_13B4_4AE0_934B_D7DFB740B66C_.wvu.PrintArea_5">#REF!</definedName>
    <definedName name="Z_9426E38C_13B4_4AE0_934B_D7DFB740B66C_.wvu.PrintTitles">#REF!</definedName>
    <definedName name="Z_9426E38C_13B4_4AE0_934B_D7DFB740B66C_.wvu.PrintTitles_1">#N/A</definedName>
    <definedName name="Z_9426E38C_13B4_4AE0_934B_D7DFB740B66C_.wvu.PrintTitles_10">#N/A</definedName>
    <definedName name="Z_9426E38C_13B4_4AE0_934B_D7DFB740B66C_.wvu.PrintTitles_11">#N/A</definedName>
    <definedName name="Z_9426E38C_13B4_4AE0_934B_D7DFB740B66C_.wvu.PrintTitles_12">#N/A</definedName>
    <definedName name="Z_9426E38C_13B4_4AE0_934B_D7DFB740B66C_.wvu.PrintTitles_2">#N/A</definedName>
    <definedName name="Z_9426E38C_13B4_4AE0_934B_D7DFB740B66C_.wvu.PrintTitles_3">#N/A</definedName>
    <definedName name="Z_9426E38C_13B4_4AE0_934B_D7DFB740B66C_.wvu.PrintTitles_4">#N/A</definedName>
    <definedName name="Z_9426E38C_13B4_4AE0_934B_D7DFB740B66C_.wvu.PrintTitles_5">#N/A</definedName>
    <definedName name="Z_9426E38C_13B4_4AE0_934B_D7DFB740B66C_.wvu.PrintTitles_6">#N/A</definedName>
    <definedName name="Z_9426E38C_13B4_4AE0_934B_D7DFB740B66C_.wvu.PrintTitles_7">#N/A</definedName>
    <definedName name="Z_9426E38C_13B4_4AE0_934B_D7DFB740B66C_.wvu.PrintTitles_8">#N/A</definedName>
    <definedName name="Z_9426E38C_13B4_4AE0_934B_D7DFB740B66C_.wvu.PrintTitles_9">#N/A</definedName>
    <definedName name="Z_9C764411_CC6B_11D4_A50D_00010277FBAA_.wvu.PrintArea" hidden="1">#REF!</definedName>
    <definedName name="Z_C207A48F_3DC8_11D2_B93D_00C04F7ADD59_.wvu.Cols" hidden="1">#REF!,#REF!</definedName>
    <definedName name="Z_C207A490_3DC8_11D2_B93D_00C04F7ADD59_.wvu.Cols" hidden="1">#REF!,#REF!</definedName>
    <definedName name="Z_C207A490_3DC8_11D2_B93D_00C04F7ADD59_.wvu.Rows" hidden="1">#REF!,#REF!,#REF!,#REF!,#REF!,#REF!</definedName>
    <definedName name="Z_C207A491_3DC8_11D2_B93D_00C04F7ADD59_.wvu.Cols" hidden="1">#REF!,#REF!</definedName>
    <definedName name="Z_C207A491_3DC8_11D2_B93D_00C04F7ADD59_.wvu.Rows" hidden="1">#REF!,#REF!,#REF!,#REF!,#REF!,#REF!,#REF!,#REF!,#REF!</definedName>
    <definedName name="Z_C207A493_3DC8_11D2_B93D_00C04F7ADD59_.wvu.Cols" hidden="1">#REF!,#REF!</definedName>
    <definedName name="Z_C207A493_3DC8_11D2_B93D_00C04F7ADD59_.wvu.Rows" hidden="1">#REF!,#REF!,#REF!,#REF!,#REF!</definedName>
    <definedName name="Z_C207A494_3DC8_11D2_B93D_00C04F7ADD59_.wvu.Cols" hidden="1">#REF!,#REF!</definedName>
    <definedName name="Z_C207A494_3DC8_11D2_B93D_00C04F7ADD59_.wvu.Rows" hidden="1">#REF!,#REF!,#REF!,#REF!,#REF!,#REF!,#REF!,#REF!,#REF!,#REF!</definedName>
    <definedName name="Z_C207A495_3DC8_11D2_B93D_00C04F7ADD59_.wvu.Cols" hidden="1">#REF!,#REF!</definedName>
    <definedName name="Z_C207A496_3DC8_11D2_B93D_00C04F7ADD59_.wvu.Cols" hidden="1">#REF!,#REF!</definedName>
    <definedName name="Z_C207A496_3DC8_11D2_B93D_00C04F7ADD59_.wvu.Rows" hidden="1">#REF!,#REF!</definedName>
    <definedName name="Z_C207A497_3DC8_11D2_B93D_00C04F7ADD59_.wvu.Cols" hidden="1">#REF!,#REF!</definedName>
    <definedName name="Z_C313B3E8_4D4B_11D2_B93D_00C04F7ADD59_.wvu.Cols" hidden="1">#REF!,#REF!</definedName>
    <definedName name="Z_C313B3E9_4D4B_11D2_B93D_00C04F7ADD59_.wvu.Cols" hidden="1">#REF!,#REF!</definedName>
    <definedName name="Z_C313B3E9_4D4B_11D2_B93D_00C04F7ADD59_.wvu.Rows" hidden="1">#REF!,#REF!,#REF!,#REF!,#REF!,#REF!</definedName>
    <definedName name="Z_C313B3EA_4D4B_11D2_B93D_00C04F7ADD59_.wvu.Cols" hidden="1">#REF!,#REF!</definedName>
    <definedName name="Z_C313B3EA_4D4B_11D2_B93D_00C04F7ADD59_.wvu.Rows" hidden="1">#REF!,#REF!,#REF!,#REF!,#REF!,#REF!,#REF!,#REF!,#REF!</definedName>
    <definedName name="Z_C313B3EB_4D4B_11D2_B93D_00C04F7ADD59_.wvu.Cols" hidden="1">#REF!,#REF!</definedName>
    <definedName name="Z_C313B3EB_4D4B_11D2_B93D_00C04F7ADD59_.wvu.Rows" hidden="1">#REF!,#REF!,#REF!,#REF!,#REF!,#REF!,#REF!,#REF!,#REF!</definedName>
    <definedName name="Z_C313B3EC_4D4B_11D2_B93D_00C04F7ADD59_.wvu.Cols" hidden="1">#REF!,#REF!</definedName>
    <definedName name="Z_C313B3EC_4D4B_11D2_B93D_00C04F7ADD59_.wvu.Rows" hidden="1">#REF!,#REF!,#REF!,#REF!,#REF!</definedName>
    <definedName name="Z_C313B3ED_4D4B_11D2_B93D_00C04F7ADD59_.wvu.Cols" hidden="1">#REF!,#REF!</definedName>
    <definedName name="Z_C313B3ED_4D4B_11D2_B93D_00C04F7ADD59_.wvu.Rows" hidden="1">#REF!,#REF!,#REF!,#REF!,#REF!,#REF!,#REF!,#REF!,#REF!,#REF!</definedName>
    <definedName name="Z_C313B3EE_4D4B_11D2_B93D_00C04F7ADD59_.wvu.Cols" hidden="1">#REF!,#REF!</definedName>
    <definedName name="Z_C313B3EF_4D4B_11D2_B93D_00C04F7ADD59_.wvu.Cols" hidden="1">#REF!,#REF!</definedName>
    <definedName name="Z_C313B3EF_4D4B_11D2_B93D_00C04F7ADD59_.wvu.Rows" hidden="1">#REF!,#REF!</definedName>
    <definedName name="Z_C313B3F0_4D4B_11D2_B93D_00C04F7ADD59_.wvu.Cols" hidden="1">#REF!,#REF!</definedName>
    <definedName name="전체">#REF!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8" i="22" l="1"/>
  <c r="K27" i="22"/>
  <c r="K26" i="22"/>
  <c r="K25" i="22"/>
  <c r="J28" i="22"/>
  <c r="J27" i="22"/>
  <c r="J26" i="22"/>
  <c r="J25" i="22"/>
  <c r="I28" i="22"/>
  <c r="I27" i="22"/>
  <c r="I26" i="22"/>
  <c r="I25" i="22"/>
  <c r="I14" i="22" l="1"/>
  <c r="I13" i="22"/>
  <c r="I11" i="22"/>
  <c r="H22" i="22"/>
  <c r="H25" i="22"/>
  <c r="L25" i="22" s="1"/>
  <c r="H26" i="22"/>
  <c r="H27" i="22"/>
  <c r="L27" i="22" s="1"/>
  <c r="H28" i="22"/>
  <c r="L28" i="22" s="1"/>
  <c r="H19" i="22"/>
  <c r="H11" i="22"/>
  <c r="L26" i="22"/>
  <c r="D15" i="22" l="1"/>
  <c r="E19" i="1" l="1"/>
  <c r="E29" i="1" l="1"/>
  <c r="E28" i="1"/>
  <c r="X25" i="1" l="1"/>
  <c r="G75" i="43"/>
  <c r="G74" i="43"/>
  <c r="W24" i="1" s="1"/>
  <c r="G72" i="43"/>
  <c r="F72" i="43"/>
  <c r="E71" i="43"/>
  <c r="F71" i="43" s="1"/>
  <c r="G71" i="43" s="1"/>
  <c r="E63" i="43"/>
  <c r="E65" i="43"/>
  <c r="E13" i="43"/>
  <c r="E12" i="43"/>
  <c r="E8" i="43"/>
  <c r="F8" i="43"/>
  <c r="A63" i="43"/>
  <c r="A64" i="43"/>
  <c r="A65" i="43"/>
  <c r="A67" i="43"/>
  <c r="A68" i="43"/>
  <c r="A69" i="43"/>
  <c r="A71" i="43"/>
  <c r="A72" i="43"/>
  <c r="A74" i="43"/>
  <c r="A75" i="43"/>
  <c r="A77" i="43"/>
  <c r="A78" i="43"/>
  <c r="A80" i="43"/>
  <c r="A82" i="43"/>
  <c r="A62" i="43"/>
  <c r="A12" i="43"/>
  <c r="A13" i="43"/>
  <c r="A14" i="43"/>
  <c r="A15" i="43"/>
  <c r="A11" i="43"/>
  <c r="I21" i="1"/>
  <c r="J21" i="1"/>
  <c r="E21" i="1"/>
  <c r="C21" i="1"/>
  <c r="B21" i="1"/>
  <c r="C17" i="1"/>
  <c r="B17" i="1"/>
  <c r="B23" i="1"/>
  <c r="E25" i="53"/>
  <c r="G25" i="53" s="1"/>
  <c r="E24" i="53"/>
  <c r="G24" i="53" s="1"/>
  <c r="E23" i="53"/>
  <c r="G23" i="53" s="1"/>
  <c r="C15" i="53"/>
  <c r="C17" i="53" s="1"/>
  <c r="D27" i="46"/>
  <c r="E7" i="46"/>
  <c r="D7" i="46"/>
  <c r="E24" i="1"/>
  <c r="D24" i="1"/>
  <c r="I24" i="1"/>
  <c r="K24" i="1" s="1"/>
  <c r="I23" i="1"/>
  <c r="I22" i="1"/>
  <c r="P24" i="1" l="1"/>
  <c r="G26" i="53"/>
  <c r="F24" i="1"/>
  <c r="G24" i="1"/>
  <c r="J17" i="1" l="1"/>
  <c r="I17" i="1"/>
  <c r="E70" i="2"/>
  <c r="E80" i="2"/>
  <c r="F80" i="2" s="1"/>
  <c r="E79" i="2"/>
  <c r="F79" i="2"/>
  <c r="E77" i="2"/>
  <c r="F77" i="2" s="1"/>
  <c r="E76" i="2"/>
  <c r="F76" i="2" s="1"/>
  <c r="T23" i="1" s="1"/>
  <c r="E73" i="2"/>
  <c r="T24" i="1" l="1"/>
  <c r="U24" i="1" s="1"/>
  <c r="X24" i="1" s="1"/>
  <c r="E85" i="2" l="1"/>
  <c r="F85" i="2" s="1"/>
  <c r="T21" i="1" s="1"/>
  <c r="E14" i="2"/>
  <c r="E15" i="2"/>
  <c r="E228" i="2" l="1"/>
  <c r="E68" i="2"/>
  <c r="E139" i="2" s="1"/>
  <c r="E13" i="2"/>
  <c r="E12" i="2"/>
  <c r="E61" i="2" s="1"/>
  <c r="C38" i="49"/>
  <c r="C39" i="49" s="1"/>
  <c r="E8" i="2" s="1"/>
  <c r="D25" i="49"/>
  <c r="D24" i="49" s="1"/>
  <c r="C24" i="49"/>
  <c r="D38" i="49" l="1"/>
  <c r="D39" i="49" s="1"/>
  <c r="Q86" i="1"/>
  <c r="F56" i="43"/>
  <c r="G193" i="43"/>
  <c r="G194" i="43"/>
  <c r="F183" i="43"/>
  <c r="E183" i="43"/>
  <c r="E56" i="43"/>
  <c r="E63" i="2"/>
  <c r="E141" i="2" s="1"/>
  <c r="G183" i="43" l="1"/>
  <c r="G56" i="43"/>
  <c r="A3" i="43"/>
  <c r="A3" i="2"/>
  <c r="F56" i="3"/>
  <c r="D33" i="3"/>
  <c r="D34" i="3"/>
  <c r="D35" i="3"/>
  <c r="D36" i="3"/>
  <c r="D37" i="3"/>
  <c r="D29" i="3"/>
  <c r="D30" i="3"/>
  <c r="D31" i="3"/>
  <c r="D32" i="3"/>
  <c r="D28" i="3"/>
  <c r="B29" i="3"/>
  <c r="B30" i="3"/>
  <c r="B31" i="3"/>
  <c r="B32" i="3"/>
  <c r="B28" i="3"/>
  <c r="F19" i="3"/>
  <c r="H51" i="46"/>
  <c r="K51" i="46"/>
  <c r="K50" i="46"/>
  <c r="K49" i="46"/>
  <c r="F46" i="46"/>
  <c r="G46" i="46"/>
  <c r="K41" i="46"/>
  <c r="K40" i="46"/>
  <c r="K39" i="46"/>
  <c r="K35" i="46"/>
  <c r="K34" i="46"/>
  <c r="K33" i="46"/>
  <c r="K30" i="46"/>
  <c r="K28" i="46"/>
  <c r="K29" i="46"/>
  <c r="K27" i="46"/>
  <c r="H28" i="46"/>
  <c r="H29" i="46"/>
  <c r="H30" i="46"/>
  <c r="D52" i="46"/>
  <c r="H22" i="46"/>
  <c r="H11" i="46"/>
  <c r="H13" i="46"/>
  <c r="H15" i="46"/>
  <c r="H16" i="46"/>
  <c r="H17" i="46"/>
  <c r="H18" i="46"/>
  <c r="H19" i="46"/>
  <c r="H20" i="46"/>
  <c r="H21" i="46"/>
  <c r="K22" i="46"/>
  <c r="K21" i="46"/>
  <c r="K20" i="46"/>
  <c r="K19" i="46"/>
  <c r="K18" i="46"/>
  <c r="K17" i="46"/>
  <c r="K16" i="46"/>
  <c r="K15" i="46"/>
  <c r="K13" i="46"/>
  <c r="K12" i="46"/>
  <c r="K11" i="46"/>
  <c r="J23" i="46"/>
  <c r="F28" i="3" l="1"/>
  <c r="G28" i="3" s="1"/>
  <c r="D39" i="3"/>
  <c r="G53" i="3"/>
  <c r="G51" i="3"/>
  <c r="G55" i="3"/>
  <c r="G54" i="3"/>
  <c r="J52" i="46"/>
  <c r="I52" i="46"/>
  <c r="G52" i="46"/>
  <c r="F52" i="46"/>
  <c r="E52" i="46"/>
  <c r="H50" i="46"/>
  <c r="H49" i="46"/>
  <c r="H41" i="46"/>
  <c r="H40" i="46"/>
  <c r="H39" i="46"/>
  <c r="H35" i="46"/>
  <c r="H34" i="46"/>
  <c r="H33" i="46"/>
  <c r="H27" i="46"/>
  <c r="G23" i="46"/>
  <c r="F23" i="46"/>
  <c r="E23" i="46"/>
  <c r="F58" i="43"/>
  <c r="G254" i="43"/>
  <c r="G253" i="43"/>
  <c r="G252" i="43"/>
  <c r="G257" i="43"/>
  <c r="G267" i="43"/>
  <c r="G266" i="43"/>
  <c r="G265" i="43"/>
  <c r="G264" i="43"/>
  <c r="G263" i="43"/>
  <c r="G262" i="43"/>
  <c r="G261" i="43"/>
  <c r="G260" i="43"/>
  <c r="G272" i="43"/>
  <c r="G192" i="43"/>
  <c r="G191" i="43"/>
  <c r="G190" i="43"/>
  <c r="G189" i="43"/>
  <c r="G188" i="43"/>
  <c r="G187" i="43"/>
  <c r="G182" i="43"/>
  <c r="G181" i="43"/>
  <c r="G180" i="43"/>
  <c r="G179" i="43"/>
  <c r="G178" i="43"/>
  <c r="G177" i="43"/>
  <c r="G176" i="43"/>
  <c r="G175" i="43"/>
  <c r="G174" i="43"/>
  <c r="G173" i="43"/>
  <c r="G172" i="43"/>
  <c r="G171" i="43"/>
  <c r="G170" i="43"/>
  <c r="G169" i="43"/>
  <c r="G168" i="43"/>
  <c r="G167" i="43"/>
  <c r="G166" i="43"/>
  <c r="G165" i="43"/>
  <c r="G164" i="43"/>
  <c r="G163" i="43"/>
  <c r="G162" i="43"/>
  <c r="G161" i="43"/>
  <c r="G160" i="43"/>
  <c r="G159" i="43"/>
  <c r="G158" i="43"/>
  <c r="G157" i="43"/>
  <c r="G156" i="43"/>
  <c r="G155" i="43"/>
  <c r="G154" i="43"/>
  <c r="G153" i="43"/>
  <c r="G152" i="43"/>
  <c r="G151" i="43"/>
  <c r="G150" i="43"/>
  <c r="G149" i="43"/>
  <c r="G148" i="43"/>
  <c r="G147" i="43"/>
  <c r="G146" i="43"/>
  <c r="G145" i="43"/>
  <c r="G144" i="43"/>
  <c r="G143" i="43"/>
  <c r="G142" i="43"/>
  <c r="G141" i="43"/>
  <c r="G140" i="43"/>
  <c r="G139" i="43"/>
  <c r="G138" i="43"/>
  <c r="G137" i="43"/>
  <c r="G136" i="43"/>
  <c r="G135" i="43"/>
  <c r="G134" i="43"/>
  <c r="G133" i="43"/>
  <c r="G132" i="43"/>
  <c r="G131" i="43"/>
  <c r="G69" i="43"/>
  <c r="G68" i="43"/>
  <c r="G65" i="43"/>
  <c r="G64" i="43"/>
  <c r="G63" i="43"/>
  <c r="D47" i="3"/>
  <c r="G55" i="43"/>
  <c r="G54" i="43"/>
  <c r="G53" i="43"/>
  <c r="G52" i="43"/>
  <c r="G51" i="43"/>
  <c r="G50" i="43"/>
  <c r="G49" i="43"/>
  <c r="G48" i="43"/>
  <c r="G47" i="43"/>
  <c r="G46" i="43"/>
  <c r="G45" i="43"/>
  <c r="G44" i="43"/>
  <c r="G43" i="43"/>
  <c r="G42" i="43"/>
  <c r="G41" i="43"/>
  <c r="G40" i="43"/>
  <c r="G39" i="43"/>
  <c r="G38" i="43"/>
  <c r="G37" i="43"/>
  <c r="G36" i="43"/>
  <c r="G35" i="43"/>
  <c r="G34" i="43"/>
  <c r="G33" i="43"/>
  <c r="G32" i="43"/>
  <c r="G31" i="43"/>
  <c r="G30" i="43"/>
  <c r="G29" i="43"/>
  <c r="G28" i="43"/>
  <c r="G27" i="43"/>
  <c r="G26" i="43"/>
  <c r="G25" i="43"/>
  <c r="G24" i="43"/>
  <c r="G23" i="43"/>
  <c r="G22" i="43"/>
  <c r="G21" i="43"/>
  <c r="G20" i="43"/>
  <c r="G19" i="43"/>
  <c r="G18" i="43"/>
  <c r="G17" i="43"/>
  <c r="G16" i="43"/>
  <c r="G15" i="43"/>
  <c r="G14" i="43"/>
  <c r="G13" i="43"/>
  <c r="G12" i="43"/>
  <c r="G11" i="43"/>
  <c r="G8" i="43"/>
  <c r="E268" i="43"/>
  <c r="E58" i="43"/>
  <c r="E185" i="43" s="1"/>
  <c r="F268" i="43"/>
  <c r="A1" i="43"/>
  <c r="B1" i="46" s="1"/>
  <c r="F143" i="2"/>
  <c r="F83" i="2"/>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W84" i="1"/>
  <c r="K18" i="1"/>
  <c r="K17" i="1"/>
  <c r="E18" i="1"/>
  <c r="E17" i="1"/>
  <c r="E20" i="1"/>
  <c r="D21" i="1"/>
  <c r="G21" i="1" s="1"/>
  <c r="D28" i="9"/>
  <c r="G268" i="43" l="1"/>
  <c r="G58" i="43"/>
  <c r="E246" i="43"/>
  <c r="E250" i="43" s="1"/>
  <c r="E270" i="43" s="1"/>
  <c r="E274" i="43" s="1"/>
  <c r="F185" i="43"/>
  <c r="H52" i="46"/>
  <c r="G55" i="46"/>
  <c r="F55" i="46"/>
  <c r="F246" i="43" l="1"/>
  <c r="G185" i="43"/>
  <c r="G246" i="43" l="1"/>
  <c r="F250" i="43"/>
  <c r="A1" i="22"/>
  <c r="A1" i="3"/>
  <c r="A1" i="1"/>
  <c r="A1" i="2"/>
  <c r="K13" i="22"/>
  <c r="K14" i="22"/>
  <c r="K19" i="22"/>
  <c r="K22" i="22"/>
  <c r="J13" i="22"/>
  <c r="J14" i="22"/>
  <c r="J19" i="22"/>
  <c r="J22" i="22"/>
  <c r="I19" i="22"/>
  <c r="I22" i="22"/>
  <c r="L22" i="22" s="1"/>
  <c r="J11" i="22"/>
  <c r="K11" i="22"/>
  <c r="H13" i="22"/>
  <c r="H14" i="22"/>
  <c r="E202" i="2"/>
  <c r="B21" i="22"/>
  <c r="H21" i="22" s="1"/>
  <c r="D48" i="22"/>
  <c r="E43" i="22" s="1"/>
  <c r="B48" i="22"/>
  <c r="C40" i="22" s="1"/>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73" i="2"/>
  <c r="F68" i="2"/>
  <c r="F69" i="2"/>
  <c r="E224" i="2"/>
  <c r="F82" i="2"/>
  <c r="F87" i="2"/>
  <c r="K33" i="1"/>
  <c r="K34"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2" i="1"/>
  <c r="F36" i="3"/>
  <c r="G36" i="3" s="1"/>
  <c r="F35" i="3"/>
  <c r="G35" i="3" s="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P51" i="1" s="1"/>
  <c r="U51" i="1" s="1"/>
  <c r="D50" i="1"/>
  <c r="D49" i="1"/>
  <c r="D48" i="1"/>
  <c r="D47" i="1"/>
  <c r="D46" i="1"/>
  <c r="D45" i="1"/>
  <c r="D44" i="1"/>
  <c r="D43" i="1"/>
  <c r="D42" i="1"/>
  <c r="D41" i="1"/>
  <c r="D40" i="1"/>
  <c r="D39" i="1"/>
  <c r="D38" i="1"/>
  <c r="D37" i="1"/>
  <c r="D36" i="1"/>
  <c r="D35" i="1"/>
  <c r="D34" i="1"/>
  <c r="D33" i="1"/>
  <c r="K31" i="1"/>
  <c r="K30" i="1"/>
  <c r="K29" i="1"/>
  <c r="K28" i="1"/>
  <c r="K27" i="1"/>
  <c r="D28" i="1"/>
  <c r="F28" i="1" s="1"/>
  <c r="D30" i="1"/>
  <c r="D32" i="1"/>
  <c r="K23" i="1"/>
  <c r="K19" i="1"/>
  <c r="K20" i="1"/>
  <c r="K21" i="1"/>
  <c r="K22" i="1"/>
  <c r="P22" i="1" s="1"/>
  <c r="D20" i="1"/>
  <c r="D23" i="1"/>
  <c r="D19" i="1"/>
  <c r="D26" i="1"/>
  <c r="D17" i="1"/>
  <c r="F17" i="1" s="1"/>
  <c r="D18" i="1"/>
  <c r="P18" i="1" s="1"/>
  <c r="U18" i="1" s="1"/>
  <c r="X18" i="1" s="1"/>
  <c r="D83" i="1"/>
  <c r="P83" i="1" s="1"/>
  <c r="U83" i="1" s="1"/>
  <c r="Q83" i="1"/>
  <c r="U26" i="1"/>
  <c r="X26" i="1" s="1"/>
  <c r="I84" i="1"/>
  <c r="C84" i="1"/>
  <c r="B84" i="1"/>
  <c r="F74" i="2"/>
  <c r="F70" i="2"/>
  <c r="E43" i="1"/>
  <c r="E47" i="1"/>
  <c r="E54" i="1"/>
  <c r="E79" i="1"/>
  <c r="E40" i="1"/>
  <c r="E58" i="1"/>
  <c r="E83" i="1"/>
  <c r="E35" i="1"/>
  <c r="E55" i="1"/>
  <c r="E32" i="1"/>
  <c r="E72" i="1"/>
  <c r="G72" i="1" s="1"/>
  <c r="E37" i="1"/>
  <c r="E78" i="1"/>
  <c r="G78" i="1" s="1"/>
  <c r="J84" i="1"/>
  <c r="E66" i="1"/>
  <c r="E50" i="1"/>
  <c r="E65" i="1"/>
  <c r="E56" i="1"/>
  <c r="E68" i="1"/>
  <c r="E74" i="1"/>
  <c r="E31" i="1"/>
  <c r="G31" i="1" s="1"/>
  <c r="E46" i="1"/>
  <c r="E77" i="1"/>
  <c r="E52" i="1"/>
  <c r="G52" i="1" s="1"/>
  <c r="E42" i="1"/>
  <c r="E49" i="1"/>
  <c r="E67" i="1"/>
  <c r="E75" i="1"/>
  <c r="E73" i="1"/>
  <c r="E71" i="1"/>
  <c r="E69" i="1"/>
  <c r="G69" i="1" s="1"/>
  <c r="E61" i="1"/>
  <c r="E57" i="1"/>
  <c r="E82" i="1"/>
  <c r="E41" i="1"/>
  <c r="E53" i="1"/>
  <c r="E30" i="1"/>
  <c r="E59" i="1"/>
  <c r="E45" i="1"/>
  <c r="G45" i="1" s="1"/>
  <c r="E34" i="1"/>
  <c r="E48" i="1"/>
  <c r="E80" i="1"/>
  <c r="F80" i="1" s="1"/>
  <c r="E60" i="1"/>
  <c r="F60" i="1" s="1"/>
  <c r="E44" i="1"/>
  <c r="E38" i="1"/>
  <c r="E36" i="1"/>
  <c r="E76" i="1"/>
  <c r="E70" i="1"/>
  <c r="E23" i="1"/>
  <c r="E27" i="1"/>
  <c r="F27" i="1" s="1"/>
  <c r="E39" i="1"/>
  <c r="E33" i="1"/>
  <c r="E81" i="1"/>
  <c r="F29" i="1"/>
  <c r="E51" i="1"/>
  <c r="E64" i="1"/>
  <c r="G64" i="1" s="1"/>
  <c r="E62" i="1"/>
  <c r="E22" i="1"/>
  <c r="F22" i="1" s="1"/>
  <c r="E63" i="1"/>
  <c r="F31" i="1"/>
  <c r="P80" i="1"/>
  <c r="U80" i="1" s="1"/>
  <c r="P37" i="1"/>
  <c r="U37" i="1" s="1"/>
  <c r="P53" i="1"/>
  <c r="U53" i="1" s="1"/>
  <c r="P27" i="1"/>
  <c r="U27" i="1" s="1"/>
  <c r="X27" i="1" s="1"/>
  <c r="G28" i="9"/>
  <c r="G40" i="1"/>
  <c r="P76" i="1"/>
  <c r="U76" i="1" s="1"/>
  <c r="K21" i="22"/>
  <c r="J21" i="22"/>
  <c r="E45" i="22"/>
  <c r="C46" i="22"/>
  <c r="C47" i="22"/>
  <c r="C45" i="22"/>
  <c r="C44" i="22"/>
  <c r="C43" i="22"/>
  <c r="C41" i="22"/>
  <c r="C42" i="22"/>
  <c r="F43" i="22" l="1"/>
  <c r="B24" i="22" s="1"/>
  <c r="H24" i="22" s="1"/>
  <c r="E42" i="22"/>
  <c r="F42" i="22" s="1"/>
  <c r="B20" i="22" s="1"/>
  <c r="H20" i="22" s="1"/>
  <c r="I21" i="22"/>
  <c r="L19" i="22"/>
  <c r="L21" i="22"/>
  <c r="T22" i="1"/>
  <c r="U22" i="1" s="1"/>
  <c r="X22" i="1" s="1"/>
  <c r="F47" i="22"/>
  <c r="B16" i="22" s="1"/>
  <c r="I16" i="22" s="1"/>
  <c r="E41" i="22"/>
  <c r="F76" i="1"/>
  <c r="F139" i="2"/>
  <c r="T17" i="1"/>
  <c r="L14" i="22"/>
  <c r="F36" i="1"/>
  <c r="L13" i="22"/>
  <c r="F44" i="22"/>
  <c r="B23" i="22" s="1"/>
  <c r="H23" i="22" s="1"/>
  <c r="G34" i="1"/>
  <c r="E46" i="22"/>
  <c r="E40" i="22"/>
  <c r="F40" i="22" s="1"/>
  <c r="B18" i="22" s="1"/>
  <c r="E47" i="22"/>
  <c r="F45" i="22"/>
  <c r="B15" i="22" s="1"/>
  <c r="E44" i="22"/>
  <c r="G44" i="1"/>
  <c r="F73" i="1"/>
  <c r="L11" i="22"/>
  <c r="G48" i="1"/>
  <c r="F57" i="1"/>
  <c r="G32" i="1"/>
  <c r="G30" i="1"/>
  <c r="G60" i="1"/>
  <c r="F72" i="1"/>
  <c r="F34" i="1"/>
  <c r="F40" i="1"/>
  <c r="P19" i="1"/>
  <c r="G61" i="1"/>
  <c r="F48" i="1"/>
  <c r="G18" i="1"/>
  <c r="P30" i="1"/>
  <c r="U30" i="1" s="1"/>
  <c r="X30" i="1" s="1"/>
  <c r="F18" i="1"/>
  <c r="G250" i="43"/>
  <c r="D14" i="46" s="1"/>
  <c r="F270" i="43"/>
  <c r="G66" i="1"/>
  <c r="G68" i="1"/>
  <c r="F44" i="1"/>
  <c r="P72" i="1"/>
  <c r="U72" i="1" s="1"/>
  <c r="P45" i="1"/>
  <c r="U45" i="1" s="1"/>
  <c r="R83" i="1"/>
  <c r="G52" i="3"/>
  <c r="G56" i="3" s="1"/>
  <c r="F34" i="3"/>
  <c r="G34" i="3" s="1"/>
  <c r="F37" i="3"/>
  <c r="G37" i="3" s="1"/>
  <c r="F30" i="1"/>
  <c r="P20" i="1"/>
  <c r="U20" i="1" s="1"/>
  <c r="X20" i="1" s="1"/>
  <c r="P39" i="1"/>
  <c r="U39" i="1" s="1"/>
  <c r="F47" i="1"/>
  <c r="G17" i="1"/>
  <c r="P17" i="1"/>
  <c r="U17" i="1" s="1"/>
  <c r="X17" i="1" s="1"/>
  <c r="G36" i="1"/>
  <c r="P32" i="1"/>
  <c r="U32" i="1" s="1"/>
  <c r="X32" i="1" s="1"/>
  <c r="F65" i="1"/>
  <c r="F21" i="1"/>
  <c r="F68" i="1"/>
  <c r="P41" i="1"/>
  <c r="U41" i="1" s="1"/>
  <c r="F45" i="1"/>
  <c r="F52" i="1"/>
  <c r="G80" i="1"/>
  <c r="G33" i="1"/>
  <c r="G76" i="1"/>
  <c r="F61" i="1"/>
  <c r="G37" i="1"/>
  <c r="P38" i="1"/>
  <c r="U38" i="1" s="1"/>
  <c r="P78" i="1"/>
  <c r="U78" i="1" s="1"/>
  <c r="P57" i="1"/>
  <c r="U57" i="1" s="1"/>
  <c r="F23" i="1"/>
  <c r="P81" i="1"/>
  <c r="U81" i="1" s="1"/>
  <c r="F33" i="1"/>
  <c r="G27" i="1"/>
  <c r="G22" i="1"/>
  <c r="P65" i="1"/>
  <c r="U65" i="1" s="1"/>
  <c r="F78" i="1"/>
  <c r="P68" i="1"/>
  <c r="U68" i="1" s="1"/>
  <c r="P34" i="1"/>
  <c r="U34" i="1" s="1"/>
  <c r="P50" i="1"/>
  <c r="U50" i="1" s="1"/>
  <c r="G23" i="1"/>
  <c r="P74" i="1"/>
  <c r="U74" i="1" s="1"/>
  <c r="P66" i="1"/>
  <c r="U66" i="1" s="1"/>
  <c r="P23" i="1"/>
  <c r="U23" i="1" s="1"/>
  <c r="X23" i="1" s="1"/>
  <c r="F32" i="1"/>
  <c r="G29" i="1"/>
  <c r="P36" i="1"/>
  <c r="U36" i="1" s="1"/>
  <c r="G55" i="1"/>
  <c r="F71" i="1"/>
  <c r="F69" i="1"/>
  <c r="P60" i="1"/>
  <c r="U60" i="1" s="1"/>
  <c r="F66" i="1"/>
  <c r="F64" i="1"/>
  <c r="G57" i="1"/>
  <c r="P64" i="1"/>
  <c r="U64" i="1" s="1"/>
  <c r="P52" i="1"/>
  <c r="U52" i="1" s="1"/>
  <c r="P33" i="1"/>
  <c r="U33" i="1" s="1"/>
  <c r="X33" i="1" s="1"/>
  <c r="G42" i="1"/>
  <c r="G70" i="1"/>
  <c r="P31" i="1"/>
  <c r="U31" i="1" s="1"/>
  <c r="X31" i="1" s="1"/>
  <c r="F49" i="1"/>
  <c r="G49" i="1"/>
  <c r="G79" i="1"/>
  <c r="F79" i="1"/>
  <c r="F35" i="1"/>
  <c r="P35" i="1"/>
  <c r="U35" i="1" s="1"/>
  <c r="G35" i="1"/>
  <c r="P43" i="1"/>
  <c r="U43" i="1" s="1"/>
  <c r="G43" i="1"/>
  <c r="P47" i="1"/>
  <c r="U47" i="1" s="1"/>
  <c r="G47" i="1"/>
  <c r="P59" i="1"/>
  <c r="U59" i="1" s="1"/>
  <c r="F59" i="1"/>
  <c r="F63" i="1"/>
  <c r="P63" i="1"/>
  <c r="U63" i="1" s="1"/>
  <c r="F67" i="1"/>
  <c r="P67" i="1"/>
  <c r="U67" i="1" s="1"/>
  <c r="G75" i="1"/>
  <c r="P75" i="1"/>
  <c r="U75" i="1" s="1"/>
  <c r="P69" i="1"/>
  <c r="U69" i="1" s="1"/>
  <c r="D84" i="1"/>
  <c r="U19" i="1"/>
  <c r="X19" i="1" s="1"/>
  <c r="P62" i="1"/>
  <c r="U62" i="1" s="1"/>
  <c r="F39" i="1"/>
  <c r="G39" i="1"/>
  <c r="P56" i="1"/>
  <c r="U56" i="1" s="1"/>
  <c r="P55" i="1"/>
  <c r="U55" i="1" s="1"/>
  <c r="P79" i="1"/>
  <c r="U79" i="1" s="1"/>
  <c r="G59" i="1"/>
  <c r="P71" i="1"/>
  <c r="U71" i="1" s="1"/>
  <c r="G56" i="1"/>
  <c r="F56" i="1"/>
  <c r="F19" i="1"/>
  <c r="G19" i="1"/>
  <c r="P49" i="1"/>
  <c r="U49" i="1" s="1"/>
  <c r="F37" i="1"/>
  <c r="G38" i="1"/>
  <c r="G54" i="1"/>
  <c r="P42" i="1"/>
  <c r="U42" i="1" s="1"/>
  <c r="G67" i="1"/>
  <c r="P46" i="1"/>
  <c r="U46" i="1" s="1"/>
  <c r="F46" i="1"/>
  <c r="P54" i="1"/>
  <c r="U54" i="1" s="1"/>
  <c r="F54" i="1"/>
  <c r="P58" i="1"/>
  <c r="U58" i="1" s="1"/>
  <c r="G58" i="1"/>
  <c r="F62" i="1"/>
  <c r="G62" i="1"/>
  <c r="P82" i="1"/>
  <c r="U82" i="1" s="1"/>
  <c r="G82" i="1"/>
  <c r="F55" i="1"/>
  <c r="F74" i="1"/>
  <c r="G74" i="1"/>
  <c r="P28" i="1"/>
  <c r="U28" i="1" s="1"/>
  <c r="X28" i="1" s="1"/>
  <c r="G28" i="1"/>
  <c r="G63" i="1"/>
  <c r="G71" i="1"/>
  <c r="G46" i="1"/>
  <c r="F58" i="1"/>
  <c r="P48" i="1"/>
  <c r="U48" i="1" s="1"/>
  <c r="F51" i="1"/>
  <c r="F38" i="1"/>
  <c r="F42" i="1"/>
  <c r="F43" i="1"/>
  <c r="G73" i="1"/>
  <c r="P77" i="1"/>
  <c r="U77" i="1" s="1"/>
  <c r="F82" i="1"/>
  <c r="F75" i="1"/>
  <c r="P29" i="1"/>
  <c r="U29" i="1" s="1"/>
  <c r="X29" i="1" s="1"/>
  <c r="P40" i="1"/>
  <c r="U40" i="1" s="1"/>
  <c r="P44" i="1"/>
  <c r="U44" i="1" s="1"/>
  <c r="F33" i="3"/>
  <c r="G33" i="3" s="1"/>
  <c r="F41" i="22"/>
  <c r="C48" i="22"/>
  <c r="K84" i="1"/>
  <c r="K24" i="22"/>
  <c r="J24" i="22"/>
  <c r="I24" i="22"/>
  <c r="K15" i="22"/>
  <c r="J15" i="22"/>
  <c r="H15" i="22"/>
  <c r="I15" i="22"/>
  <c r="K20" i="22"/>
  <c r="I20" i="22"/>
  <c r="J20" i="22"/>
  <c r="J18" i="22"/>
  <c r="K18" i="22"/>
  <c r="K16" i="22"/>
  <c r="E48" i="22"/>
  <c r="F46" i="22"/>
  <c r="B12" i="22" s="1"/>
  <c r="I12" i="22" s="1"/>
  <c r="F41" i="3"/>
  <c r="G41" i="3" s="1"/>
  <c r="F20" i="1"/>
  <c r="G20" i="1"/>
  <c r="G77" i="1"/>
  <c r="F77" i="1"/>
  <c r="G41" i="1"/>
  <c r="F41" i="1"/>
  <c r="F50" i="1"/>
  <c r="G50" i="1"/>
  <c r="G81" i="1"/>
  <c r="G51" i="1"/>
  <c r="F81" i="1"/>
  <c r="G65" i="1"/>
  <c r="P70" i="1"/>
  <c r="U70" i="1" s="1"/>
  <c r="F70" i="1"/>
  <c r="G53" i="1"/>
  <c r="F53" i="1"/>
  <c r="P61" i="1"/>
  <c r="U61" i="1" s="1"/>
  <c r="P73" i="1"/>
  <c r="U73" i="1" s="1"/>
  <c r="I23" i="22" l="1"/>
  <c r="K23" i="22"/>
  <c r="T84" i="1"/>
  <c r="I14" i="46"/>
  <c r="E23" i="9"/>
  <c r="D12" i="46"/>
  <c r="H14" i="46"/>
  <c r="H16" i="22"/>
  <c r="J23" i="22"/>
  <c r="L23" i="22" s="1"/>
  <c r="I18" i="22"/>
  <c r="H18" i="22"/>
  <c r="L18" i="22" s="1"/>
  <c r="L20" i="22"/>
  <c r="J16" i="22"/>
  <c r="L24" i="22"/>
  <c r="L15" i="22"/>
  <c r="F274" i="43"/>
  <c r="G274" i="43" s="1"/>
  <c r="G270" i="43"/>
  <c r="J12" i="22"/>
  <c r="K12" i="22"/>
  <c r="H12" i="22"/>
  <c r="G84" i="1"/>
  <c r="G88" i="1" s="1"/>
  <c r="F84" i="1"/>
  <c r="F88" i="1" s="1"/>
  <c r="B17" i="22"/>
  <c r="B31" i="22" s="1"/>
  <c r="F48" i="22"/>
  <c r="L12" i="22" l="1"/>
  <c r="F22" i="9"/>
  <c r="K14" i="46"/>
  <c r="K23" i="46" s="1"/>
  <c r="I23" i="46"/>
  <c r="H12" i="46"/>
  <c r="H23" i="46" s="1"/>
  <c r="D23" i="46"/>
  <c r="L16" i="22"/>
  <c r="F90" i="1"/>
  <c r="I17" i="22"/>
  <c r="J17" i="22"/>
  <c r="J31" i="22" s="1"/>
  <c r="H17" i="22"/>
  <c r="K17" i="22"/>
  <c r="K31" i="22" s="1"/>
  <c r="L17" i="22" l="1"/>
  <c r="L31" i="22"/>
  <c r="I33" i="22" s="1"/>
  <c r="F21" i="3" s="1"/>
  <c r="I31" i="22"/>
  <c r="G21" i="3" l="1"/>
  <c r="E28" i="3"/>
  <c r="E37" i="3"/>
  <c r="E29" i="3"/>
  <c r="F29" i="3" s="1"/>
  <c r="E33" i="3"/>
  <c r="E32" i="3"/>
  <c r="F32" i="3" s="1"/>
  <c r="G32" i="3" s="1"/>
  <c r="E34" i="3"/>
  <c r="E30" i="3"/>
  <c r="F30" i="3" s="1"/>
  <c r="G30" i="3" s="1"/>
  <c r="E35" i="3"/>
  <c r="E31" i="3"/>
  <c r="F31" i="3" s="1"/>
  <c r="G31" i="3" s="1"/>
  <c r="E39" i="3"/>
  <c r="E47" i="3" s="1"/>
  <c r="F47" i="3" s="1"/>
  <c r="G47" i="3" s="1"/>
  <c r="E36" i="3"/>
  <c r="E204" i="2"/>
  <c r="E206" i="2" s="1"/>
  <c r="G29" i="3" l="1"/>
  <c r="G39" i="3" s="1"/>
  <c r="F39" i="3"/>
  <c r="E226" i="2"/>
  <c r="D36" i="46" s="1"/>
  <c r="L16" i="1"/>
  <c r="L24" i="1" l="1"/>
  <c r="N24" i="1" s="1"/>
  <c r="L28" i="1"/>
  <c r="L29" i="1"/>
  <c r="L21" i="1"/>
  <c r="P21" i="1" s="1"/>
  <c r="I36" i="46"/>
  <c r="E13" i="9"/>
  <c r="H36" i="46"/>
  <c r="D46" i="46"/>
  <c r="D55" i="46" s="1"/>
  <c r="L35" i="1"/>
  <c r="R35" i="1" s="1"/>
  <c r="L43" i="1"/>
  <c r="R43" i="1" s="1"/>
  <c r="L51" i="1"/>
  <c r="M51" i="1" s="1"/>
  <c r="L59" i="1"/>
  <c r="N59" i="1" s="1"/>
  <c r="L67" i="1"/>
  <c r="M67" i="1" s="1"/>
  <c r="L75" i="1"/>
  <c r="R75" i="1" s="1"/>
  <c r="L37" i="1"/>
  <c r="R37" i="1" s="1"/>
  <c r="L61" i="1"/>
  <c r="M61" i="1" s="1"/>
  <c r="L77" i="1"/>
  <c r="N77" i="1" s="1"/>
  <c r="L36" i="1"/>
  <c r="R36" i="1" s="1"/>
  <c r="L44" i="1"/>
  <c r="N44" i="1" s="1"/>
  <c r="L52" i="1"/>
  <c r="R52" i="1" s="1"/>
  <c r="L60" i="1"/>
  <c r="R60" i="1" s="1"/>
  <c r="L68" i="1"/>
  <c r="M68" i="1" s="1"/>
  <c r="L76" i="1"/>
  <c r="M76" i="1" s="1"/>
  <c r="L45" i="1"/>
  <c r="M45" i="1" s="1"/>
  <c r="L69" i="1"/>
  <c r="N69" i="1" s="1"/>
  <c r="L53" i="1"/>
  <c r="R53" i="1" s="1"/>
  <c r="L38" i="1"/>
  <c r="M38" i="1" s="1"/>
  <c r="L46" i="1"/>
  <c r="N46" i="1" s="1"/>
  <c r="L54" i="1"/>
  <c r="M54" i="1" s="1"/>
  <c r="L62" i="1"/>
  <c r="R62" i="1" s="1"/>
  <c r="L70" i="1"/>
  <c r="N70" i="1" s="1"/>
  <c r="L78" i="1"/>
  <c r="N78" i="1" s="1"/>
  <c r="L40" i="1"/>
  <c r="R40" i="1" s="1"/>
  <c r="L48" i="1"/>
  <c r="M48" i="1" s="1"/>
  <c r="L56" i="1"/>
  <c r="R56" i="1" s="1"/>
  <c r="L72" i="1"/>
  <c r="R72" i="1" s="1"/>
  <c r="L80" i="1"/>
  <c r="M80" i="1" s="1"/>
  <c r="L39" i="1"/>
  <c r="N39" i="1" s="1"/>
  <c r="L47" i="1"/>
  <c r="N47" i="1" s="1"/>
  <c r="L55" i="1"/>
  <c r="R55" i="1" s="1"/>
  <c r="L63" i="1"/>
  <c r="R63" i="1" s="1"/>
  <c r="L71" i="1"/>
  <c r="M71" i="1" s="1"/>
  <c r="L79" i="1"/>
  <c r="M79" i="1" s="1"/>
  <c r="L64" i="1"/>
  <c r="N64" i="1" s="1"/>
  <c r="L41" i="1"/>
  <c r="N41" i="1" s="1"/>
  <c r="L49" i="1"/>
  <c r="R49" i="1" s="1"/>
  <c r="L57" i="1"/>
  <c r="N57" i="1" s="1"/>
  <c r="L65" i="1"/>
  <c r="M65" i="1" s="1"/>
  <c r="L73" i="1"/>
  <c r="R73" i="1" s="1"/>
  <c r="L81" i="1"/>
  <c r="N81" i="1" s="1"/>
  <c r="L34" i="1"/>
  <c r="R34" i="1" s="1"/>
  <c r="L42" i="1"/>
  <c r="N42" i="1" s="1"/>
  <c r="L50" i="1"/>
  <c r="N50" i="1" s="1"/>
  <c r="L58" i="1"/>
  <c r="M58" i="1" s="1"/>
  <c r="L66" i="1"/>
  <c r="N66" i="1" s="1"/>
  <c r="L74" i="1"/>
  <c r="N74" i="1" s="1"/>
  <c r="L82" i="1"/>
  <c r="N82" i="1" s="1"/>
  <c r="E230" i="2"/>
  <c r="F204" i="2"/>
  <c r="F206" i="2" s="1"/>
  <c r="L20" i="1"/>
  <c r="L19" i="1"/>
  <c r="L33" i="1"/>
  <c r="N33" i="1" s="1"/>
  <c r="L27" i="1"/>
  <c r="L18" i="1"/>
  <c r="L30" i="1"/>
  <c r="R30" i="1" s="1"/>
  <c r="L22" i="1"/>
  <c r="L17" i="1"/>
  <c r="L31" i="1"/>
  <c r="L23" i="1"/>
  <c r="L32" i="1"/>
  <c r="M32" i="1" s="1"/>
  <c r="F23" i="3"/>
  <c r="N60" i="1" l="1"/>
  <c r="R77" i="1"/>
  <c r="R67" i="1"/>
  <c r="R51" i="1"/>
  <c r="N51" i="1"/>
  <c r="M44" i="1"/>
  <c r="Q44" i="1" s="1"/>
  <c r="M56" i="1"/>
  <c r="N38" i="1"/>
  <c r="Q38" i="1" s="1"/>
  <c r="M43" i="1"/>
  <c r="N53" i="1"/>
  <c r="R79" i="1"/>
  <c r="R44" i="1"/>
  <c r="R64" i="1"/>
  <c r="M50" i="1"/>
  <c r="Q50" i="1" s="1"/>
  <c r="M73" i="1"/>
  <c r="M53" i="1"/>
  <c r="R81" i="1"/>
  <c r="N35" i="1"/>
  <c r="R69" i="1"/>
  <c r="M63" i="1"/>
  <c r="R48" i="1"/>
  <c r="R71" i="1"/>
  <c r="N71" i="1"/>
  <c r="Q71" i="1" s="1"/>
  <c r="M24" i="1"/>
  <c r="Q24" i="1" s="1"/>
  <c r="M35" i="1"/>
  <c r="M82" i="1"/>
  <c r="N48" i="1"/>
  <c r="Q48" i="1" s="1"/>
  <c r="N43" i="1"/>
  <c r="N36" i="1"/>
  <c r="M77" i="1"/>
  <c r="Q77" i="1" s="1"/>
  <c r="N34" i="1"/>
  <c r="N73" i="1"/>
  <c r="N79" i="1"/>
  <c r="Q79" i="1" s="1"/>
  <c r="R80" i="1"/>
  <c r="R46" i="1"/>
  <c r="M60" i="1"/>
  <c r="R54" i="1"/>
  <c r="M40" i="1"/>
  <c r="N63" i="1"/>
  <c r="M41" i="1"/>
  <c r="Q41" i="1" s="1"/>
  <c r="M69" i="1"/>
  <c r="Q69" i="1" s="1"/>
  <c r="N40" i="1"/>
  <c r="M64" i="1"/>
  <c r="Q64" i="1" s="1"/>
  <c r="R24" i="1"/>
  <c r="R38" i="1"/>
  <c r="R50" i="1"/>
  <c r="N56" i="1"/>
  <c r="M34" i="1"/>
  <c r="R57" i="1"/>
  <c r="N80" i="1"/>
  <c r="Q80" i="1" s="1"/>
  <c r="M57" i="1"/>
  <c r="Q57" i="1" s="1"/>
  <c r="M81" i="1"/>
  <c r="M36" i="1"/>
  <c r="Q36" i="1" s="1"/>
  <c r="N67" i="1"/>
  <c r="Q67" i="1" s="1"/>
  <c r="R58" i="1"/>
  <c r="N62" i="1"/>
  <c r="F12" i="9"/>
  <c r="I46" i="46"/>
  <c r="I55" i="46" s="1"/>
  <c r="F8" i="3" s="1"/>
  <c r="K36" i="46"/>
  <c r="M42" i="1"/>
  <c r="Q42" i="1" s="1"/>
  <c r="M46" i="1"/>
  <c r="Q46" i="1" s="1"/>
  <c r="M72" i="1"/>
  <c r="N72" i="1"/>
  <c r="R42" i="1"/>
  <c r="N54" i="1"/>
  <c r="Q54" i="1" s="1"/>
  <c r="N52" i="1"/>
  <c r="M59" i="1"/>
  <c r="Q59" i="1" s="1"/>
  <c r="R41" i="1"/>
  <c r="M52" i="1"/>
  <c r="R59" i="1"/>
  <c r="R45" i="1"/>
  <c r="R70" i="1"/>
  <c r="M33" i="1"/>
  <c r="Q33" i="1" s="1"/>
  <c r="M70" i="1"/>
  <c r="Q70" i="1" s="1"/>
  <c r="R47" i="1"/>
  <c r="R33" i="1"/>
  <c r="M37" i="1"/>
  <c r="M66" i="1"/>
  <c r="Q66" i="1" s="1"/>
  <c r="M47" i="1"/>
  <c r="Q47" i="1" s="1"/>
  <c r="N37" i="1"/>
  <c r="R66" i="1"/>
  <c r="M21" i="1"/>
  <c r="N76" i="1"/>
  <c r="Q76" i="1" s="1"/>
  <c r="N75" i="1"/>
  <c r="R61" i="1"/>
  <c r="R76" i="1"/>
  <c r="R65" i="1"/>
  <c r="N55" i="1"/>
  <c r="N65" i="1"/>
  <c r="Q65" i="1" s="1"/>
  <c r="N45" i="1"/>
  <c r="Q45" i="1" s="1"/>
  <c r="N61" i="1"/>
  <c r="Q61" i="1" s="1"/>
  <c r="R78" i="1"/>
  <c r="M78" i="1"/>
  <c r="Q78" i="1" s="1"/>
  <c r="M55" i="1"/>
  <c r="R74" i="1"/>
  <c r="M74" i="1"/>
  <c r="Q74" i="1" s="1"/>
  <c r="N49" i="1"/>
  <c r="N58" i="1"/>
  <c r="Q58" i="1" s="1"/>
  <c r="M49" i="1"/>
  <c r="M62" i="1"/>
  <c r="R68" i="1"/>
  <c r="M75" i="1"/>
  <c r="N68" i="1"/>
  <c r="Q68" i="1" s="1"/>
  <c r="R39" i="1"/>
  <c r="M39" i="1"/>
  <c r="Q39" i="1" s="1"/>
  <c r="M27" i="1"/>
  <c r="R27" i="1"/>
  <c r="N27" i="1"/>
  <c r="N32" i="1"/>
  <c r="Q32" i="1" s="1"/>
  <c r="M23" i="1"/>
  <c r="R23" i="1"/>
  <c r="N23" i="1"/>
  <c r="N18" i="1"/>
  <c r="R18" i="1"/>
  <c r="M18" i="1"/>
  <c r="R32" i="1"/>
  <c r="N31" i="1"/>
  <c r="M31" i="1"/>
  <c r="R31" i="1"/>
  <c r="N19" i="1"/>
  <c r="R19" i="1"/>
  <c r="M19" i="1"/>
  <c r="M30" i="1"/>
  <c r="N30" i="1"/>
  <c r="N21" i="1"/>
  <c r="R21" i="1"/>
  <c r="M28" i="1"/>
  <c r="R28" i="1"/>
  <c r="N28" i="1"/>
  <c r="R20" i="1"/>
  <c r="M20" i="1"/>
  <c r="N20" i="1"/>
  <c r="N17" i="1"/>
  <c r="R17" i="1"/>
  <c r="M17" i="1"/>
  <c r="N29" i="1"/>
  <c r="M29" i="1"/>
  <c r="R29" i="1"/>
  <c r="R22" i="1"/>
  <c r="N22" i="1"/>
  <c r="M22" i="1"/>
  <c r="Q51" i="1"/>
  <c r="Q60" i="1" l="1"/>
  <c r="Q34" i="1"/>
  <c r="Q73" i="1"/>
  <c r="Q56" i="1"/>
  <c r="Q72" i="1"/>
  <c r="Q53" i="1"/>
  <c r="Q43" i="1"/>
  <c r="Q63" i="1"/>
  <c r="Q35" i="1"/>
  <c r="Q40" i="1"/>
  <c r="Q37" i="1"/>
  <c r="Q62" i="1"/>
  <c r="Q52" i="1"/>
  <c r="Q75" i="1"/>
  <c r="U21" i="1"/>
  <c r="X21" i="1" s="1"/>
  <c r="X84" i="1" s="1"/>
  <c r="P84" i="1"/>
  <c r="Q49" i="1"/>
  <c r="Q55" i="1"/>
  <c r="Q17" i="1"/>
  <c r="R84" i="1"/>
  <c r="F44" i="3" s="1"/>
  <c r="F58" i="3" s="1"/>
  <c r="N84" i="1"/>
  <c r="N88" i="1" s="1"/>
  <c r="M84" i="1"/>
  <c r="M88" i="1" s="1"/>
  <c r="Q28" i="1"/>
  <c r="Q29" i="1"/>
  <c r="Q21" i="1"/>
  <c r="Q31" i="1"/>
  <c r="Q23" i="1"/>
  <c r="Q20" i="1"/>
  <c r="Q30" i="1"/>
  <c r="Q18" i="1"/>
  <c r="Q22" i="1"/>
  <c r="Q19" i="1"/>
  <c r="Q27" i="1"/>
  <c r="M90" i="1" l="1"/>
  <c r="E42" i="46" s="1"/>
  <c r="E17" i="9" s="1"/>
  <c r="E28" i="9" s="1"/>
  <c r="E30" i="9" s="1"/>
  <c r="U84" i="1"/>
  <c r="Q84" i="1"/>
  <c r="Q92" i="1" s="1"/>
  <c r="G44" i="3"/>
  <c r="G58" i="3" s="1"/>
  <c r="J42" i="46" l="1"/>
  <c r="F18" i="9" s="1"/>
  <c r="F28" i="9" s="1"/>
  <c r="F30" i="9" s="1"/>
  <c r="H42" i="46"/>
  <c r="H46" i="46" s="1"/>
  <c r="H55" i="46" s="1"/>
  <c r="E46" i="46"/>
  <c r="E55" i="46" s="1"/>
  <c r="J46" i="46" l="1"/>
  <c r="J55" i="46" s="1"/>
  <c r="K42" i="46"/>
  <c r="K46" i="46" s="1"/>
  <c r="K55" i="46" s="1"/>
  <c r="F11" i="3" l="1"/>
  <c r="F14" i="3" s="1"/>
  <c r="F60" i="3" l="1"/>
  <c r="G60" i="3"/>
</calcChain>
</file>

<file path=xl/sharedStrings.xml><?xml version="1.0" encoding="utf-8"?>
<sst xmlns="http://schemas.openxmlformats.org/spreadsheetml/2006/main" count="625" uniqueCount="380">
  <si>
    <t>+ / -</t>
  </si>
  <si>
    <t>Difference</t>
  </si>
  <si>
    <t>Beginning of Year</t>
  </si>
  <si>
    <t>End of Year</t>
  </si>
  <si>
    <t xml:space="preserve">Changes in </t>
  </si>
  <si>
    <t>Impact of</t>
  </si>
  <si>
    <t>Tax</t>
  </si>
  <si>
    <t>between</t>
  </si>
  <si>
    <t>Opening Balances</t>
  </si>
  <si>
    <t xml:space="preserve">Temporary </t>
  </si>
  <si>
    <t>Future Income Taxes</t>
  </si>
  <si>
    <t>Ending Balances</t>
  </si>
  <si>
    <t>Temporary</t>
  </si>
  <si>
    <t>Future</t>
  </si>
  <si>
    <t>change in</t>
  </si>
  <si>
    <t>Schedule 001</t>
  </si>
  <si>
    <t xml:space="preserve">Temp Diff </t>
  </si>
  <si>
    <t>Balance Sheet Account</t>
  </si>
  <si>
    <t>Accounting</t>
  </si>
  <si>
    <t>Differences</t>
  </si>
  <si>
    <t>Rate</t>
  </si>
  <si>
    <t>Asset</t>
  </si>
  <si>
    <t>Liability</t>
  </si>
  <si>
    <t>Taxes</t>
  </si>
  <si>
    <t>Tax Rate</t>
  </si>
  <si>
    <t>(formerly T2S(1))</t>
  </si>
  <si>
    <t>and Sched 1</t>
  </si>
  <si>
    <t>Deductible</t>
  </si>
  <si>
    <t>Expense</t>
  </si>
  <si>
    <t>(Taxable)</t>
  </si>
  <si>
    <t>(Recovery)</t>
  </si>
  <si>
    <t>Future Taxes Expense (Recovery)</t>
  </si>
  <si>
    <t>Income (Loss) Before Taxes</t>
  </si>
  <si>
    <t>Permanent Differences</t>
  </si>
  <si>
    <t>Other</t>
  </si>
  <si>
    <t>Temporary Differences</t>
  </si>
  <si>
    <t>Taxable Income</t>
  </si>
  <si>
    <t>Large Corporations Tax</t>
  </si>
  <si>
    <t>Net Current Tax Expense (Recovery)</t>
  </si>
  <si>
    <t>SUMMARY</t>
  </si>
  <si>
    <t>Current Income Tax Expense (Recovery)</t>
  </si>
  <si>
    <t>(From "Current Taxes" Worksheet)</t>
  </si>
  <si>
    <t>Future Income Tax Expense (Recovery)</t>
  </si>
  <si>
    <t>Total Income Tax Expense (Recovery)</t>
  </si>
  <si>
    <t>RATE RECONCILIATION</t>
  </si>
  <si>
    <t>Statutory Tax Rate</t>
  </si>
  <si>
    <t>Expected Income Tax Expense (Recovery)</t>
  </si>
  <si>
    <t>Gross</t>
  </si>
  <si>
    <t>Tax Effect</t>
  </si>
  <si>
    <t>Change in Valuation Allowance</t>
  </si>
  <si>
    <t>Change in Enacted Tax Rates</t>
  </si>
  <si>
    <t>Other Items</t>
  </si>
  <si>
    <t>Unexplained Difference</t>
  </si>
  <si>
    <t>(From "Tax Rates" Worksheet)</t>
  </si>
  <si>
    <t>Opening Future Taxes Asset (Liability)</t>
  </si>
  <si>
    <t>Opening Net Future Taxes Asset (Liability)</t>
  </si>
  <si>
    <t>Opening Valuation Allowance</t>
  </si>
  <si>
    <t>Closing Valuation Allowance</t>
  </si>
  <si>
    <t>Closing Future Taxes Asset (Liability)</t>
  </si>
  <si>
    <t>Closing Net Future Taxes Asset (Liability)</t>
  </si>
  <si>
    <t>Temporary Difference</t>
  </si>
  <si>
    <t>Total</t>
  </si>
  <si>
    <t>Federal</t>
  </si>
  <si>
    <t>Ontario</t>
  </si>
  <si>
    <t>Permanent Differences:</t>
  </si>
  <si>
    <t>Alberta</t>
  </si>
  <si>
    <t>Net Current Tax Expense (Recovery) - per G/L</t>
  </si>
  <si>
    <t>Salaries</t>
  </si>
  <si>
    <t>Allocation</t>
  </si>
  <si>
    <t>Quebec</t>
  </si>
  <si>
    <t>Foreign</t>
  </si>
  <si>
    <t>Proposed Journal Entries</t>
  </si>
  <si>
    <t>Balance Sheet</t>
  </si>
  <si>
    <t>Income Statement</t>
  </si>
  <si>
    <t>DR</t>
  </si>
  <si>
    <t>CR</t>
  </si>
  <si>
    <t>(From "Future Taxes" Worksheet)</t>
  </si>
  <si>
    <t>Reconciliation of Tax Expense</t>
  </si>
  <si>
    <t>Account</t>
  </si>
  <si>
    <t>To adjust current tax provision.</t>
  </si>
  <si>
    <t>Tax Rates</t>
  </si>
  <si>
    <t>+</t>
  </si>
  <si>
    <t>Tax Expense (Recovery) - Federal &amp; agreeing prov.</t>
  </si>
  <si>
    <t>$</t>
  </si>
  <si>
    <t>%</t>
  </si>
  <si>
    <t>Final Payment/ (Refund Received)</t>
  </si>
  <si>
    <t>Total temporary difference</t>
  </si>
  <si>
    <t>Net income for tax purposes</t>
  </si>
  <si>
    <t>Payments made in the year for prior year</t>
  </si>
  <si>
    <t>ITC credit received</t>
  </si>
  <si>
    <t>Prior year to actual adjustment - income tax</t>
  </si>
  <si>
    <t>Goodwill</t>
  </si>
  <si>
    <t>Federal ITC to be claimed in current year</t>
  </si>
  <si>
    <t>Loss on disposal of assets</t>
  </si>
  <si>
    <t>Less:  charitable donations</t>
  </si>
  <si>
    <t>Less:  taxable dividends deductible under section 112, 113</t>
  </si>
  <si>
    <t>Less:  Part VI.1 tax deduction</t>
  </si>
  <si>
    <t>Less:  non-capital losses of previous tax years from Schedule 4</t>
  </si>
  <si>
    <t>Less:  net capital loss of previous tax years from Schedule 4</t>
  </si>
  <si>
    <t>Less:  restricted farm losses of previous tax years from Schedule 4</t>
  </si>
  <si>
    <t>Less:  farm losses of previous tax years from Schedule 4</t>
  </si>
  <si>
    <t>Gross Rates</t>
  </si>
  <si>
    <t>Proportionate Rates</t>
  </si>
  <si>
    <t>Jurisdiction</t>
  </si>
  <si>
    <t>M&amp;P</t>
  </si>
  <si>
    <t>NL - General</t>
  </si>
  <si>
    <t>NL - M&amp;P</t>
  </si>
  <si>
    <t>PE</t>
  </si>
  <si>
    <t>NS</t>
  </si>
  <si>
    <t>NB</t>
  </si>
  <si>
    <t>QC</t>
  </si>
  <si>
    <t>ON - General</t>
  </si>
  <si>
    <t>ON - M&amp;P</t>
  </si>
  <si>
    <t>MB</t>
  </si>
  <si>
    <t>SK - General</t>
  </si>
  <si>
    <t>SK - M&amp;P</t>
  </si>
  <si>
    <t>AB</t>
  </si>
  <si>
    <t>BC</t>
  </si>
  <si>
    <t>YT - General</t>
  </si>
  <si>
    <t>YT - M&amp;P</t>
  </si>
  <si>
    <t>NT</t>
  </si>
  <si>
    <t>NU</t>
  </si>
  <si>
    <t>Federal and Agreeing Provinces</t>
  </si>
  <si>
    <t>Federal and agreeing provinces tax rate</t>
  </si>
  <si>
    <t>Interest and penalties on taxes</t>
  </si>
  <si>
    <t>Amortization of tangible assets</t>
  </si>
  <si>
    <t>Non-deductible meals and entertainment expenses</t>
  </si>
  <si>
    <t>OITC - prior year - 12(1)(x)</t>
  </si>
  <si>
    <t>Capital cost allowance</t>
  </si>
  <si>
    <t>FIXED ASSETS</t>
  </si>
  <si>
    <t>Scientific research expenses claimed in year</t>
  </si>
  <si>
    <t>Less:</t>
  </si>
  <si>
    <t>Revenues</t>
  </si>
  <si>
    <t>Total %</t>
  </si>
  <si>
    <t>Ontario Rate</t>
  </si>
  <si>
    <t>Quebec Rate</t>
  </si>
  <si>
    <t>Manitoba Rate</t>
  </si>
  <si>
    <t>B.C. Rate</t>
  </si>
  <si>
    <t>Alberta Rate</t>
  </si>
  <si>
    <t>Nova Scotia Rate</t>
  </si>
  <si>
    <t>Newfld Rate</t>
  </si>
  <si>
    <t>NB Rate</t>
  </si>
  <si>
    <t>From T2 Schedule 5</t>
  </si>
  <si>
    <t>Future income expense (P&amp;L)</t>
  </si>
  <si>
    <t>ORDTC claimed</t>
  </si>
  <si>
    <t>ONT M&amp;P</t>
  </si>
  <si>
    <t>Other provincial credits</t>
  </si>
  <si>
    <t>Newfoundland M&amp;P</t>
  </si>
  <si>
    <t>Ontario OITC</t>
  </si>
  <si>
    <t>T2, Sch5</t>
  </si>
  <si>
    <t>Ontario co-operative education tax credit (as part of 12(1)(x) deduction)</t>
  </si>
  <si>
    <t>Ontario Co-Op Credit</t>
  </si>
  <si>
    <t>Average</t>
  </si>
  <si>
    <t>Deferred Income Taxes</t>
  </si>
  <si>
    <t>To book future tax provision</t>
  </si>
  <si>
    <t>Future tax asset/liability</t>
  </si>
  <si>
    <t>Current tax expense</t>
  </si>
  <si>
    <t>Taxes payable</t>
  </si>
  <si>
    <t>REF</t>
  </si>
  <si>
    <t>NOTES</t>
  </si>
  <si>
    <t>Non-consolidated trial balances, or detailed consolidation worksheet</t>
  </si>
  <si>
    <t>Information on the local and functional currency of each entity</t>
  </si>
  <si>
    <t xml:space="preserve">Step 1: </t>
  </si>
  <si>
    <t>While preparing this tab you will likely need to complete the following supporting schedules.</t>
  </si>
  <si>
    <t xml:space="preserve">Schedule 12 - Resource related deductions </t>
  </si>
  <si>
    <t>Schedule 13 - Reserves</t>
  </si>
  <si>
    <t>Schedule 5 - In order to compute the tax rate, you need to complete the tab S5 - Tax rates</t>
  </si>
  <si>
    <t xml:space="preserve">Step 2: </t>
  </si>
  <si>
    <t>Prepare book to return (prior year) comparison. It is essential to compare the tax return filed in the previous year with the tax provision to identify any true-ups.</t>
  </si>
  <si>
    <t xml:space="preserve">Step 3: </t>
  </si>
  <si>
    <t>Schedule 4 - Non-capital losses details</t>
  </si>
  <si>
    <t>Schedule 31 - ITCs</t>
  </si>
  <si>
    <t xml:space="preserve">Step 4: </t>
  </si>
  <si>
    <t xml:space="preserve">Step 5: </t>
  </si>
  <si>
    <t xml:space="preserve">Step 6: </t>
  </si>
  <si>
    <t>(a)</t>
  </si>
  <si>
    <t>(b)</t>
  </si>
  <si>
    <t>(c)</t>
  </si>
  <si>
    <t>(d)</t>
  </si>
  <si>
    <t>(e)</t>
  </si>
  <si>
    <t>(f)</t>
  </si>
  <si>
    <t>(g)</t>
  </si>
  <si>
    <t>(h)</t>
  </si>
  <si>
    <t>Copies of Notice of Assessments / Reassessments and recent Statement of Accounts</t>
  </si>
  <si>
    <t>Legal Organizational Chart</t>
  </si>
  <si>
    <t>Copies of prior year deferred tax working papers, if applicable</t>
  </si>
  <si>
    <t>Before you begin: Ensure you have copies of:</t>
  </si>
  <si>
    <t>RSM Canada</t>
  </si>
  <si>
    <t xml:space="preserve">Prepare the 'Current Taxes' tab. This is equivalent to schedule 1 on the T2 return. It is essential to differentiate the permanent and temporary differences. </t>
  </si>
  <si>
    <t>The permanent differences are used to prepare the rate reconciliation and temporary difference to match the movement in deferred tax asset/liability.</t>
  </si>
  <si>
    <t>Tips</t>
  </si>
  <si>
    <t xml:space="preserve">It is extremely important to differentiate between the permanent and temporary differences. </t>
  </si>
  <si>
    <t xml:space="preserve">If there is a difference in permanent differences, it will have an impact on the current year rate reconciliation. </t>
  </si>
  <si>
    <t>Generally, the temporary differences will not have an impact on the rate reconciliation</t>
  </si>
  <si>
    <t xml:space="preserve">Also compare the prior year tax return with the CRA notice of assessment to identify any discrepancies between filing and assessment. </t>
  </si>
  <si>
    <t xml:space="preserve">Prepare the 'Future Taxes' tab. Refer to procedures in the tab to complete the schedule accurately. </t>
  </si>
  <si>
    <t xml:space="preserve">20(1)(e ) computation - You may need to compute the 20(1)(e ) deduction by adding the tab financing fees. </t>
  </si>
  <si>
    <t>Prepare the 'Rate reconciliation' tab. All the numbers on this tab are linked to other tabs and will be calculated automatically.</t>
  </si>
  <si>
    <t xml:space="preserve">Please reach out to CNTO if you want to discuss. </t>
  </si>
  <si>
    <t xml:space="preserve">Schedule 8 - CCA computation: You have the option to either prepare the schedule 8 on a T2 file or you add the tab S8-CCA in this excel file. Whichever is easier. </t>
  </si>
  <si>
    <t xml:space="preserve">Update Tax Account Analysis for all applicable tax accounts ensuring there is a reasonable explanation of entries already booked and </t>
  </si>
  <si>
    <t xml:space="preserve">entries that are to be proposed and booked based on this tax provision calculation.  </t>
  </si>
  <si>
    <t xml:space="preserve">Ensure the understanding of the offsetting account for each entry that impacted the tax accounts.  </t>
  </si>
  <si>
    <t>Finally, ensure that the ending balances agree to the relevant tab/schedule that supports the balance.</t>
  </si>
  <si>
    <t xml:space="preserve">When necessary, group material permanent reconciling items with a effective description on why it is permanent.  </t>
  </si>
  <si>
    <t xml:space="preserve">Update the Effective Rate Reconciliation and ensure that any unreconciled amount is immaterial (e.g., rounding).  </t>
  </si>
  <si>
    <t xml:space="preserve">Notes </t>
  </si>
  <si>
    <t>Current Income Tax Provision</t>
  </si>
  <si>
    <t>Property, plant and equipment</t>
  </si>
  <si>
    <t>Intangible Assets</t>
  </si>
  <si>
    <t>Unrealized FX gain or losses</t>
  </si>
  <si>
    <t>Marketable Securities</t>
  </si>
  <si>
    <t>Tax Pools</t>
  </si>
  <si>
    <t>Share issuance costs - 20(1)(e )</t>
  </si>
  <si>
    <t>Non-capital losses carried forward</t>
  </si>
  <si>
    <t>Capital losses carried forward</t>
  </si>
  <si>
    <t>Investment Tax Credits from schedule 31</t>
  </si>
  <si>
    <t>SR&amp;ED Pool from T661</t>
  </si>
  <si>
    <t>Minimum Tax Carryforward Credit</t>
  </si>
  <si>
    <t>Charitable donations carryforward</t>
  </si>
  <si>
    <t xml:space="preserve">Step 2 - Complete the column I to O, the end of the year balances by using the year-end numbers from financial statements and tax schedules.  Tax Rate in cell M16 will come from the tab 'Tax Rates'. It represent the tax rate at which the temporary difference will reverse in the future. </t>
  </si>
  <si>
    <t xml:space="preserve">Step 1 - Complete column B to G  by replicating the  end of year numbers from the prior year DIT schedule. These colums should 100% match with the prior year closing. </t>
  </si>
  <si>
    <t xml:space="preserve">Any difference in column U will likely be due to the true-ups and then complete column W. </t>
  </si>
  <si>
    <t xml:space="preserve">Column P to R is automatic calculations and you don't need to change them. Column P shows the year-over-year change in temporary differences. This change should agree with your temporary differences from schedule 1. </t>
  </si>
  <si>
    <t xml:space="preserve">Step 3 - Complete column U by stating the temporary difference from schedule 1 from the 'Current Taxes' tab. </t>
  </si>
  <si>
    <t>Prior year True-ups</t>
  </si>
  <si>
    <t xml:space="preserve">Any differences in column X should be explained. We don't expect to differences in other than pension accounts. Pension account differences are due to OCI. </t>
  </si>
  <si>
    <t>Explanations</t>
  </si>
  <si>
    <t>Total permanent differences</t>
  </si>
  <si>
    <t>Less: others, please specify</t>
  </si>
  <si>
    <t xml:space="preserve">Tax Provision </t>
  </si>
  <si>
    <t>Tax Return</t>
  </si>
  <si>
    <t xml:space="preserve">Taxation Year Ended </t>
  </si>
  <si>
    <t>Deferred Tax Asset</t>
  </si>
  <si>
    <t>Tax Account Analysis</t>
  </si>
  <si>
    <t>Total Balance Sheet</t>
  </si>
  <si>
    <t>Income Tax Payable</t>
  </si>
  <si>
    <t>Deferred Tax Liability</t>
  </si>
  <si>
    <t>Retained Earnings</t>
  </si>
  <si>
    <t>IncomeTaxExp-Curr</t>
  </si>
  <si>
    <t>IncomeTaxExp-Future</t>
  </si>
  <si>
    <t>Ref</t>
  </si>
  <si>
    <t>PY</t>
  </si>
  <si>
    <t>Transactions relating to prior years:</t>
  </si>
  <si>
    <t>Balance relating to prior years</t>
  </si>
  <si>
    <t>Transactions relating to current year:</t>
  </si>
  <si>
    <t>Current Income Tax</t>
  </si>
  <si>
    <t xml:space="preserve">Deferred tax  </t>
  </si>
  <si>
    <t>Balance relating to current year</t>
  </si>
  <si>
    <t>Other transactions:</t>
  </si>
  <si>
    <t>Balance relating to Other transactions</t>
  </si>
  <si>
    <t>Update the 'Tax Rates' tab to latest substantively enacted rates from a reputable publication (e.g., the CRA website, RSM newsletter, and etc.)</t>
  </si>
  <si>
    <r>
      <t xml:space="preserve">Steps to  complete a tax provision - </t>
    </r>
    <r>
      <rPr>
        <b/>
        <sz val="16"/>
        <color rgb="FFFF0000"/>
        <rFont val="Times New Roman"/>
        <family val="1"/>
      </rPr>
      <t>for internal use only</t>
    </r>
    <r>
      <rPr>
        <b/>
        <sz val="16"/>
        <color rgb="FF00B050"/>
        <rFont val="Times New Roman"/>
        <family val="1"/>
      </rPr>
      <t xml:space="preserve">. </t>
    </r>
  </si>
  <si>
    <t>Opening Balance, XX XX 20XX</t>
  </si>
  <si>
    <t>XXXX</t>
  </si>
  <si>
    <t>Closing Balance, XX XX, 20XX</t>
  </si>
  <si>
    <t>Account Description</t>
  </si>
  <si>
    <t>GL Account</t>
  </si>
  <si>
    <t>Total Income Tax Expenses</t>
  </si>
  <si>
    <t>- Q1 Current tax provision</t>
  </si>
  <si>
    <t xml:space="preserve">- Q2 Current tax provision </t>
  </si>
  <si>
    <t xml:space="preserve">- Q3 Current tax provision </t>
  </si>
  <si>
    <t xml:space="preserve">- Q4 Current tax provision </t>
  </si>
  <si>
    <t>- Q1 Deferred tax provision</t>
  </si>
  <si>
    <t xml:space="preserve">- Q2 Deferred tax provision </t>
  </si>
  <si>
    <t xml:space="preserve">- Q3 Deferred tax provision </t>
  </si>
  <si>
    <t xml:space="preserve">- Q4 Deferred tax provision </t>
  </si>
  <si>
    <t>Others, please specify</t>
  </si>
  <si>
    <t>[XXXX]</t>
  </si>
  <si>
    <t>Taxation Year Ended or Quarter Ended</t>
  </si>
  <si>
    <t xml:space="preserve">Prepare the 'Tax Account Analysis' tab. </t>
  </si>
  <si>
    <t>GO TO Rate Rec</t>
  </si>
  <si>
    <t>Income (loss) before taxes, per financial statements</t>
  </si>
  <si>
    <t>Provision-to-Return -  permanent differences</t>
  </si>
  <si>
    <t>(From "Return-to-Provision" Worksheet)</t>
  </si>
  <si>
    <t>If any, please specify</t>
  </si>
  <si>
    <t>In practice, it may not be necessary to inlcude these items in the current tax provision computation unless they are material.</t>
  </si>
  <si>
    <t>Income tax instalments</t>
  </si>
  <si>
    <t>(From "Tax Account Analysis" Worksheet)</t>
  </si>
  <si>
    <t>(From "Tax Account Anslysis" Worksheet)</t>
  </si>
  <si>
    <t>[Tax Reporting Period]</t>
  </si>
  <si>
    <t>[Client Name]</t>
  </si>
  <si>
    <t xml:space="preserve">If there is a valuation allowance recorded in cell M87, then you need to explain the reason for taking the valuation allowance. </t>
  </si>
  <si>
    <t>(i)</t>
  </si>
  <si>
    <t>(j)</t>
  </si>
  <si>
    <t>Return-to-provision true up</t>
  </si>
  <si>
    <t xml:space="preserve">Step 4 - These true-ups will come from 'Return-to-Provision' tab. All the temporary differences in the book to return will appear in this column. </t>
  </si>
  <si>
    <t xml:space="preserve">Detailed GL dump for tax accounts, fixed asset continuity schedule (if applicable), and etc. </t>
  </si>
  <si>
    <t xml:space="preserve">Copies of prior year tax returns </t>
  </si>
  <si>
    <t>Copies of tax instalments and payments proof</t>
  </si>
  <si>
    <t>Articles of incorporation / amalgamation / name change / other amendments</t>
  </si>
  <si>
    <t>Others relevant information</t>
  </si>
  <si>
    <t>RSM Inc.</t>
  </si>
  <si>
    <t>Trial Balances</t>
  </si>
  <si>
    <t>December 31, 2019</t>
  </si>
  <si>
    <t xml:space="preserve">12.31.2019 </t>
  </si>
  <si>
    <t>12.31.2018</t>
  </si>
  <si>
    <t>Account Number</t>
  </si>
  <si>
    <t>Account Name</t>
  </si>
  <si>
    <t>Dr / (Cr)</t>
  </si>
  <si>
    <t>Dr. / (Cr)</t>
  </si>
  <si>
    <t>Cash</t>
  </si>
  <si>
    <t>Accounts Receivable</t>
  </si>
  <si>
    <t>Allowance for Doubtful Debts</t>
  </si>
  <si>
    <t xml:space="preserve">Inventory </t>
  </si>
  <si>
    <t>Prepaid Expenses</t>
  </si>
  <si>
    <t>Machinery and Equipment (Cost)</t>
  </si>
  <si>
    <t>Accumulated Depreciation (ME)</t>
  </si>
  <si>
    <t>Goodwill (Purchase Price Accounting)</t>
  </si>
  <si>
    <t>Investments in Marketable Securities</t>
  </si>
  <si>
    <t>Accounts Payable</t>
  </si>
  <si>
    <t>General Accruals</t>
  </si>
  <si>
    <t>Accrued Bonuses</t>
  </si>
  <si>
    <t>Current Tax Payable</t>
  </si>
  <si>
    <t>Long-term Debt</t>
  </si>
  <si>
    <t>Deferred Tax Assets/Liabilities</t>
  </si>
  <si>
    <t>Share Capital</t>
  </si>
  <si>
    <t>Revenue</t>
  </si>
  <si>
    <t>Bad debts</t>
  </si>
  <si>
    <t>Cost of Goods Sold</t>
  </si>
  <si>
    <t>Salaries and Wages</t>
  </si>
  <si>
    <t>Stock Compensation</t>
  </si>
  <si>
    <t>Meals and Entertainment</t>
  </si>
  <si>
    <t>Donations</t>
  </si>
  <si>
    <t>Goodwill Impairment</t>
  </si>
  <si>
    <t>Depreciation</t>
  </si>
  <si>
    <t>Unrealized Fair Value on M2M Securities</t>
  </si>
  <si>
    <t>Current Tax Expense</t>
  </si>
  <si>
    <t>Deferred Tax Expense</t>
  </si>
  <si>
    <t>Tax Working Papers - 2018</t>
  </si>
  <si>
    <t>Current Taxes</t>
  </si>
  <si>
    <t>Net Income Before Tax</t>
  </si>
  <si>
    <t>M&amp;E</t>
  </si>
  <si>
    <t>Stock Comp</t>
  </si>
  <si>
    <t>Bad Debts</t>
  </si>
  <si>
    <t>Tax Depreciation</t>
  </si>
  <si>
    <t>Tax Expense</t>
  </si>
  <si>
    <t>Deferred Taxes</t>
  </si>
  <si>
    <t>Item</t>
  </si>
  <si>
    <t>Book</t>
  </si>
  <si>
    <t xml:space="preserve">Tax </t>
  </si>
  <si>
    <t xml:space="preserve">Temp </t>
  </si>
  <si>
    <t>DTA/(DTL)</t>
  </si>
  <si>
    <t>Accounts Receivable Allowance</t>
  </si>
  <si>
    <t>Fixed Assets (All Class 8 on tax return)</t>
  </si>
  <si>
    <t xml:space="preserve">Net income </t>
  </si>
  <si>
    <t>Net income before taxes</t>
  </si>
  <si>
    <t>Non-deductible stock comp</t>
  </si>
  <si>
    <t>Ref.</t>
  </si>
  <si>
    <t>per TB</t>
  </si>
  <si>
    <t>Goodwill impairment</t>
  </si>
  <si>
    <t>Unrealized Fair Value on M2M Securities (capital nature)</t>
  </si>
  <si>
    <t>RESERVES</t>
  </si>
  <si>
    <t>Unpaid bonus - Schedule 13S non-deductible - Closing  Balance</t>
  </si>
  <si>
    <t>Unpaid bonus - Schedule 13S non-deductible - Opening  Balance</t>
  </si>
  <si>
    <t>Bad debt - Schedule 13S non-deductible - Closing  Balance</t>
  </si>
  <si>
    <t>Bad debt - Schedule 13S non-deductible - Opening  Balance</t>
  </si>
  <si>
    <t>General accrual - Schedule 13S non-deductible - Closing  Balance</t>
  </si>
  <si>
    <t>General accrual - Schedule 13S non-deductible - Opening  Balance</t>
  </si>
  <si>
    <t>Assume on its on account of capital</t>
  </si>
  <si>
    <t>Assume it won't be paid until Aug 2020</t>
  </si>
  <si>
    <t>CCA Sch</t>
  </si>
  <si>
    <t>Beginning Balance UCC</t>
  </si>
  <si>
    <t>Class 8 CCA</t>
  </si>
  <si>
    <t>Additions</t>
  </si>
  <si>
    <t>Total CCA</t>
  </si>
  <si>
    <t>Total UCC</t>
  </si>
  <si>
    <t>Unpaid bonus</t>
  </si>
  <si>
    <t xml:space="preserve">Bad debt </t>
  </si>
  <si>
    <t>General accrual</t>
  </si>
  <si>
    <t>Tax entry to book</t>
  </si>
  <si>
    <t>Assume this has been paid in full</t>
  </si>
  <si>
    <t>Catch-up tax payment is required</t>
  </si>
  <si>
    <t>To reflect prior year to actual adjustment - income tax</t>
  </si>
  <si>
    <t>Immaterial / Rounding</t>
  </si>
  <si>
    <t xml:space="preserve">Likely due to using the statutory tax rate for the Return-to-Provision true-up. Immaterial. </t>
  </si>
  <si>
    <t>CCA Schedule</t>
  </si>
  <si>
    <t xml:space="preserve">Prepare the Tax Note, if required. The template will not be provided under this Service Offering as different clients have different preference in terms of tax note disclosure. </t>
  </si>
  <si>
    <t>The point worth mentioning here is that the permenant vs temporary differences have already been identified within our complete list of accounts, so this process is already completed and has been dealt with.</t>
  </si>
  <si>
    <t>One thing that needs to happen here is that this needs list of permanent and temporary differences needs to be complete (as in, there should be a row for each of these differences in the initial template and then subsequently they might not be needed if there is no number in there)....might have to think about this more later from a completeness risk perspective (from the reviewwers' perspective).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</si>
</sst>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_(* #,##0_);_(* \(#,##0\);_(* &quot;-&quot;??_);_(@_)"/>
    <numFmt numFmtId="166" formatCode="_(* #,##0.0_);_(* \(#,##0.0\);_(* &quot;-&quot;??_);_(@_)"/>
    <numFmt numFmtId="167" formatCode="mmmm\ d\,\ yyyy"/>
    <numFmt numFmtId="168" formatCode="[$-409]mmmm\ d\,\ yyyy;@"/>
    <numFmt numFmtId="169" formatCode="0.000000000"/>
  </numFmts>
  <fonts count="68" x14ac:knownFonts="1">
    <font>
      <sz val="10"/>
      <name val="Arial"/>
    </font>
    <font>
      <sz val="11"/>
      <color theme="1"/>
      <name val="Calibri"/>
      <family val="2"/>
      <scheme val="minor"/>
    </font>
    <font>
      <sz val="11"/>
      <color theme="1"/>
      <name val="Calibri"/>
      <family val="2"/>
      <scheme val="minor"/>
    </font>
    <font>
      <sz val="10"/>
      <name val="Arial"/>
    </font>
    <font>
      <b/>
      <i/>
      <u/>
      <sz val="8"/>
      <name val="Arial"/>
      <family val="2"/>
    </font>
    <font>
      <sz val="8"/>
      <name val="Arial"/>
      <family val="2"/>
    </font>
    <font>
      <b/>
      <i/>
      <sz val="8"/>
      <name val="Arial"/>
      <family val="2"/>
    </font>
    <font>
      <b/>
      <i/>
      <u val="singleAccounting"/>
      <sz val="8"/>
      <name val="Arial"/>
      <family val="2"/>
    </font>
    <font>
      <b/>
      <sz val="8"/>
      <name val="Arial"/>
      <family val="2"/>
    </font>
    <font>
      <b/>
      <sz val="8"/>
      <name val="Arial"/>
      <family val="2"/>
    </font>
    <font>
      <sz val="10"/>
      <name val="Arial"/>
      <family val="2"/>
    </font>
    <font>
      <b/>
      <u/>
      <sz val="10"/>
      <name val="Arial"/>
      <family val="2"/>
    </font>
    <font>
      <b/>
      <sz val="10"/>
      <name val="Arial"/>
      <family val="2"/>
    </font>
    <font>
      <i/>
      <sz val="10"/>
      <name val="Arial"/>
      <family val="2"/>
    </font>
    <font>
      <sz val="14"/>
      <name val="Arial"/>
      <family val="2"/>
    </font>
    <font>
      <b/>
      <i/>
      <sz val="10"/>
      <name val="Arial"/>
      <family val="2"/>
    </font>
    <font>
      <b/>
      <i/>
      <u/>
      <sz val="14"/>
      <name val="Arial"/>
      <family val="2"/>
    </font>
    <font>
      <b/>
      <i/>
      <sz val="12"/>
      <name val="Arial"/>
      <family val="2"/>
    </font>
    <font>
      <sz val="12"/>
      <name val="Arial"/>
      <family val="2"/>
    </font>
    <font>
      <u/>
      <sz val="10"/>
      <color indexed="12"/>
      <name val="Arial"/>
      <family val="2"/>
    </font>
    <font>
      <b/>
      <sz val="12"/>
      <name val="Arial"/>
      <family val="2"/>
    </font>
    <font>
      <b/>
      <sz val="14"/>
      <name val="Arial"/>
      <family val="2"/>
    </font>
    <font>
      <u/>
      <sz val="10"/>
      <name val="Arial"/>
      <family val="2"/>
    </font>
    <font>
      <b/>
      <i/>
      <sz val="10"/>
      <name val="Arial"/>
      <family val="2"/>
    </font>
    <font>
      <sz val="10"/>
      <name val="Times New Roman"/>
      <family val="1"/>
    </font>
    <font>
      <sz val="8"/>
      <name val="Arial"/>
      <family val="2"/>
    </font>
    <font>
      <vertAlign val="superscript"/>
      <sz val="10"/>
      <name val="Times New Roman"/>
      <family val="1"/>
    </font>
    <font>
      <b/>
      <u/>
      <sz val="8"/>
      <name val="Arial"/>
      <family val="2"/>
    </font>
    <font>
      <sz val="8"/>
      <color indexed="9"/>
      <name val="Arial"/>
      <family val="2"/>
    </font>
    <font>
      <sz val="10"/>
      <color indexed="9"/>
      <name val="Arial"/>
      <family val="2"/>
    </font>
    <font>
      <sz val="10"/>
      <name val="Arial"/>
      <family val="2"/>
    </font>
    <font>
      <sz val="11"/>
      <color theme="1"/>
      <name val="Calibri"/>
      <family val="2"/>
      <scheme val="minor"/>
    </font>
    <font>
      <b/>
      <sz val="10"/>
      <color rgb="FFFF0000"/>
      <name val="Arial"/>
      <family val="2"/>
    </font>
    <font>
      <sz val="10"/>
      <color rgb="FF0070C0"/>
      <name val="Arial"/>
      <family val="2"/>
    </font>
    <font>
      <b/>
      <sz val="10"/>
      <color rgb="FF00B050"/>
      <name val="Arial"/>
      <family val="2"/>
    </font>
    <font>
      <b/>
      <sz val="8"/>
      <color rgb="FFFF0000"/>
      <name val="Arial"/>
      <family val="2"/>
    </font>
    <font>
      <b/>
      <sz val="14"/>
      <color rgb="FFFF0000"/>
      <name val="Arial"/>
      <family val="2"/>
    </font>
    <font>
      <b/>
      <i/>
      <u/>
      <sz val="14"/>
      <color rgb="FFFF0000"/>
      <name val="Arial"/>
      <family val="2"/>
    </font>
    <font>
      <b/>
      <i/>
      <sz val="10"/>
      <color rgb="FFFF0000"/>
      <name val="Arial"/>
      <family val="2"/>
    </font>
    <font>
      <b/>
      <sz val="10"/>
      <color rgb="FF0000FF"/>
      <name val="Arial"/>
      <family val="2"/>
    </font>
    <font>
      <b/>
      <sz val="10"/>
      <color rgb="FFFF0066"/>
      <name val="Arial"/>
      <family val="2"/>
    </font>
    <font>
      <sz val="14"/>
      <color rgb="FF0000FF"/>
      <name val="Arial"/>
      <family val="2"/>
    </font>
    <font>
      <sz val="10"/>
      <color rgb="FF0000FF"/>
      <name val="Arial"/>
      <family val="2"/>
    </font>
    <font>
      <sz val="8"/>
      <color rgb="FFFF0000"/>
      <name val="Arial"/>
      <family val="2"/>
    </font>
    <font>
      <sz val="11"/>
      <color rgb="FF006100"/>
      <name val="Calibri"/>
      <family val="2"/>
      <scheme val="minor"/>
    </font>
    <font>
      <b/>
      <sz val="12"/>
      <name val="Times New Roman"/>
      <family val="1"/>
    </font>
    <font>
      <b/>
      <sz val="12"/>
      <color rgb="FFFF0000"/>
      <name val="Arial"/>
      <family val="2"/>
    </font>
    <font>
      <sz val="12"/>
      <name val="Times New Roman"/>
      <family val="1"/>
    </font>
    <font>
      <sz val="12"/>
      <color indexed="30"/>
      <name val="Arial"/>
      <family val="2"/>
    </font>
    <font>
      <b/>
      <sz val="16"/>
      <color rgb="FF00B050"/>
      <name val="Times New Roman"/>
      <family val="1"/>
    </font>
    <font>
      <sz val="12"/>
      <color theme="0" tint="-0.499984740745262"/>
      <name val="Times New Roman"/>
      <family val="1"/>
    </font>
    <font>
      <sz val="12"/>
      <color theme="0" tint="-0.499984740745262"/>
      <name val="Arial"/>
      <family val="2"/>
    </font>
    <font>
      <b/>
      <sz val="12"/>
      <color theme="0" tint="-0.499984740745262"/>
      <name val="Arial"/>
      <family val="2"/>
    </font>
    <font>
      <sz val="12"/>
      <color rgb="FFFF0000"/>
      <name val="Times New Roman"/>
      <family val="1"/>
    </font>
    <font>
      <sz val="12"/>
      <color rgb="FF00B050"/>
      <name val="Times New Roman"/>
      <family val="1"/>
    </font>
    <font>
      <sz val="12"/>
      <color rgb="FF00B050"/>
      <name val="Arial"/>
      <family val="2"/>
    </font>
    <font>
      <b/>
      <sz val="8"/>
      <color theme="1"/>
      <name val="Calibri"/>
      <family val="2"/>
      <scheme val="minor"/>
    </font>
    <font>
      <b/>
      <sz val="16"/>
      <color rgb="FF00B0F0"/>
      <name val="Times New Roman"/>
      <family val="1"/>
    </font>
    <font>
      <b/>
      <sz val="16"/>
      <color rgb="FFFF0000"/>
      <name val="Times New Roman"/>
      <family val="1"/>
    </font>
    <font>
      <sz val="11"/>
      <color rgb="FF9C6500"/>
      <name val="Calibri"/>
      <family val="2"/>
      <scheme val="minor"/>
    </font>
    <font>
      <sz val="10"/>
      <color rgb="FFFF0000"/>
      <name val="Arial"/>
      <family val="2"/>
    </font>
    <font>
      <i/>
      <sz val="10"/>
      <color rgb="FFFF0000"/>
      <name val="Arial"/>
      <family val="2"/>
    </font>
    <font>
      <sz val="10"/>
      <color theme="0" tint="-0.499984740745262"/>
      <name val="Arial"/>
      <family val="2"/>
    </font>
    <font>
      <u/>
      <sz val="12"/>
      <color indexed="12"/>
      <name val="Arial"/>
      <family val="2"/>
    </font>
    <font>
      <b/>
      <sz val="11"/>
      <color theme="1"/>
      <name val="Calibri"/>
      <family val="2"/>
      <scheme val="minor"/>
    </font>
    <font>
      <b/>
      <sz val="11"/>
      <color rgb="FFFF0000"/>
      <name val="Calibri"/>
      <family val="2"/>
      <scheme val="minor"/>
    </font>
    <font>
      <b/>
      <sz val="8"/>
      <color rgb="FF002060"/>
      <name val="Calibri"/>
      <family val="2"/>
      <scheme val="minor"/>
    </font>
    <font>
      <sz val="14"/>
      <color rgb="FFFF0000"/>
      <name val="Arial"/>
      <family val="2"/>
    </font>
  </fonts>
  <fills count="16">
    <fill>
      <patternFill patternType="none"/>
    </fill>
    <fill>
      <patternFill patternType="gray125"/>
    </fill>
    <fill>
      <patternFill patternType="solid">
        <fgColor indexed="43"/>
        <bgColor indexed="64"/>
      </patternFill>
    </fill>
    <fill>
      <patternFill patternType="solid">
        <fgColor indexed="13"/>
        <bgColor indexed="64"/>
      </patternFill>
    </fill>
    <fill>
      <patternFill patternType="lightDown">
        <bgColor indexed="31"/>
      </patternFill>
    </fill>
    <fill>
      <patternFill patternType="solid">
        <fgColor rgb="FFC6EFCE"/>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rgb="FFFFEB9C"/>
      </patternFill>
    </fill>
    <fill>
      <patternFill patternType="solid">
        <fgColor theme="7" tint="0.79998168889431442"/>
        <bgColor indexed="64"/>
      </patternFill>
    </fill>
    <fill>
      <patternFill patternType="solid">
        <fgColor theme="2"/>
        <bgColor indexed="64"/>
      </patternFill>
    </fill>
    <fill>
      <patternFill patternType="solid">
        <fgColor theme="7" tint="0.79998168889431442"/>
        <bgColor rgb="FF000000"/>
      </patternFill>
    </fill>
    <fill>
      <patternFill patternType="solid">
        <fgColor theme="6" tint="0.79998168889431442"/>
        <bgColor indexed="64"/>
      </patternFill>
    </fill>
    <fill>
      <patternFill patternType="solid">
        <fgColor rgb="FF00B0F0"/>
        <bgColor indexed="64"/>
      </patternFill>
    </fill>
  </fills>
  <borders count="69">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thin">
        <color indexed="64"/>
      </top>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diagonal/>
    </border>
    <border>
      <left style="thin">
        <color indexed="64"/>
      </left>
      <right/>
      <top/>
      <bottom/>
      <diagonal/>
    </border>
    <border>
      <left style="hair">
        <color indexed="64"/>
      </left>
      <right style="thin">
        <color indexed="64"/>
      </right>
      <top/>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right style="hair">
        <color indexed="64"/>
      </right>
      <top style="hair">
        <color indexed="64"/>
      </top>
      <bottom style="hair">
        <color indexed="64"/>
      </bottom>
      <diagonal/>
    </border>
    <border>
      <left/>
      <right/>
      <top style="hair">
        <color indexed="64"/>
      </top>
      <bottom style="hair">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style="thin">
        <color indexed="64"/>
      </right>
      <top style="thin">
        <color indexed="64"/>
      </top>
      <bottom/>
      <diagonal/>
    </border>
    <border>
      <left style="thin">
        <color indexed="64"/>
      </left>
      <right/>
      <top/>
      <bottom style="thin">
        <color indexed="64"/>
      </bottom>
      <diagonal/>
    </border>
    <border>
      <left style="hair">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bottom style="medium">
        <color indexed="64"/>
      </bottom>
      <diagonal/>
    </border>
    <border>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22">
    <xf numFmtId="0" fontId="0" fillId="0" borderId="0"/>
    <xf numFmtId="164" fontId="3" fillId="0" borderId="0" applyFont="0" applyFill="0" applyBorder="0" applyAlignment="0" applyProtection="0"/>
    <xf numFmtId="164" fontId="31" fillId="0" borderId="0" applyFont="0" applyFill="0" applyBorder="0" applyAlignment="0" applyProtection="0"/>
    <xf numFmtId="0" fontId="19" fillId="0" borderId="0" applyNumberFormat="0" applyFill="0" applyBorder="0" applyAlignment="0" applyProtection="0">
      <alignment vertical="top"/>
      <protection locked="0"/>
    </xf>
    <xf numFmtId="0" fontId="31" fillId="0" borderId="0"/>
    <xf numFmtId="9" fontId="3" fillId="0" borderId="0" applyFont="0" applyFill="0" applyBorder="0" applyAlignment="0" applyProtection="0"/>
    <xf numFmtId="0" fontId="44" fillId="5" borderId="0" applyNumberFormat="0" applyBorder="0" applyAlignment="0" applyProtection="0"/>
    <xf numFmtId="0" fontId="10" fillId="0" borderId="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164" fontId="10" fillId="0" borderId="0" applyFont="0" applyFill="0" applyBorder="0" applyAlignment="0" applyProtection="0"/>
    <xf numFmtId="9" fontId="10" fillId="0" borderId="0" applyFont="0" applyFill="0" applyBorder="0" applyAlignment="0" applyProtection="0"/>
    <xf numFmtId="164" fontId="10" fillId="0" borderId="0" applyFont="0" applyFill="0" applyBorder="0" applyAlignment="0" applyProtection="0"/>
    <xf numFmtId="0" fontId="24" fillId="0" borderId="0"/>
    <xf numFmtId="0" fontId="2" fillId="0" borderId="0"/>
    <xf numFmtId="164" fontId="2" fillId="0" borderId="0" applyFont="0" applyFill="0" applyBorder="0" applyAlignment="0" applyProtection="0"/>
    <xf numFmtId="0" fontId="59" fillId="10" borderId="0" applyNumberFormat="0" applyBorder="0" applyAlignment="0" applyProtection="0"/>
    <xf numFmtId="0" fontId="1" fillId="0" borderId="0"/>
    <xf numFmtId="164" fontId="1" fillId="0" borderId="0" applyFont="0" applyFill="0" applyBorder="0" applyAlignment="0" applyProtection="0"/>
  </cellStyleXfs>
  <cellXfs count="515">
    <xf numFmtId="0" fontId="0" fillId="0" borderId="0" xfId="0"/>
    <xf numFmtId="0" fontId="4" fillId="0" borderId="0" xfId="0" applyFont="1" applyFill="1" applyBorder="1" applyAlignment="1" applyProtection="1">
      <alignment horizontal="left"/>
    </xf>
    <xf numFmtId="165" fontId="5" fillId="0" borderId="0" xfId="1" applyNumberFormat="1" applyFont="1" applyFill="1" applyBorder="1" applyProtection="1"/>
    <xf numFmtId="10" fontId="5" fillId="0" borderId="0" xfId="5" applyNumberFormat="1" applyFont="1" applyFill="1" applyBorder="1" applyProtection="1"/>
    <xf numFmtId="0" fontId="5" fillId="0" borderId="0" xfId="0" applyFont="1" applyFill="1" applyBorder="1" applyProtection="1"/>
    <xf numFmtId="0" fontId="5" fillId="0" borderId="0" xfId="0" applyFont="1" applyFill="1" applyBorder="1" applyAlignment="1" applyProtection="1">
      <alignment wrapText="1"/>
    </xf>
    <xf numFmtId="165" fontId="6" fillId="0" borderId="0" xfId="1" applyNumberFormat="1" applyFont="1" applyFill="1" applyBorder="1" applyAlignment="1" applyProtection="1">
      <alignment horizontal="center"/>
    </xf>
    <xf numFmtId="165" fontId="7" fillId="0" borderId="0" xfId="1" applyNumberFormat="1" applyFont="1" applyFill="1" applyBorder="1" applyAlignment="1" applyProtection="1">
      <alignment horizontal="centerContinuous"/>
    </xf>
    <xf numFmtId="165" fontId="6" fillId="0" borderId="0" xfId="1" applyNumberFormat="1" applyFont="1" applyFill="1" applyBorder="1" applyAlignment="1" applyProtection="1">
      <alignment horizontal="centerContinuous"/>
    </xf>
    <xf numFmtId="10" fontId="6" fillId="0" borderId="0" xfId="5" applyNumberFormat="1" applyFont="1" applyFill="1" applyBorder="1" applyAlignment="1" applyProtection="1">
      <alignment horizontal="centerContinuous"/>
    </xf>
    <xf numFmtId="0" fontId="5" fillId="0" borderId="0" xfId="0" applyFont="1" applyFill="1" applyBorder="1" applyAlignment="1" applyProtection="1">
      <alignment horizontal="centerContinuous"/>
    </xf>
    <xf numFmtId="10" fontId="6" fillId="0" borderId="0" xfId="5" applyNumberFormat="1" applyFont="1" applyFill="1" applyBorder="1" applyAlignment="1" applyProtection="1">
      <alignment horizontal="center"/>
    </xf>
    <xf numFmtId="165" fontId="4" fillId="0" borderId="0" xfId="1" applyNumberFormat="1" applyFont="1" applyFill="1" applyBorder="1" applyAlignment="1" applyProtection="1">
      <alignment horizontal="centerContinuous"/>
    </xf>
    <xf numFmtId="0" fontId="4" fillId="0" borderId="0" xfId="0" applyFont="1" applyFill="1" applyBorder="1" applyAlignment="1" applyProtection="1">
      <alignment horizontal="left" wrapText="1"/>
    </xf>
    <xf numFmtId="165" fontId="4" fillId="0" borderId="0" xfId="1" applyNumberFormat="1" applyFont="1" applyFill="1" applyBorder="1" applyAlignment="1" applyProtection="1">
      <alignment horizontal="center" wrapText="1"/>
    </xf>
    <xf numFmtId="10" fontId="4" fillId="0" borderId="0" xfId="5" applyNumberFormat="1" applyFont="1" applyFill="1" applyBorder="1" applyAlignment="1" applyProtection="1">
      <alignment horizontal="center" wrapText="1"/>
    </xf>
    <xf numFmtId="165" fontId="8" fillId="0" borderId="0" xfId="1" applyNumberFormat="1" applyFont="1" applyFill="1" applyBorder="1" applyAlignment="1" applyProtection="1">
      <alignment horizontal="center"/>
    </xf>
    <xf numFmtId="0" fontId="8" fillId="0" borderId="0" xfId="0" applyFont="1" applyFill="1" applyBorder="1" applyAlignment="1" applyProtection="1">
      <alignment horizontal="center"/>
    </xf>
    <xf numFmtId="0" fontId="9" fillId="0" borderId="0" xfId="0" applyFont="1" applyFill="1" applyBorder="1" applyProtection="1"/>
    <xf numFmtId="0" fontId="5" fillId="0" borderId="1" xfId="0" applyFont="1" applyFill="1" applyBorder="1" applyProtection="1"/>
    <xf numFmtId="165" fontId="5" fillId="0" borderId="1" xfId="1" applyNumberFormat="1" applyFont="1" applyFill="1" applyBorder="1" applyProtection="1"/>
    <xf numFmtId="10" fontId="5" fillId="0" borderId="1" xfId="5" applyNumberFormat="1" applyFont="1" applyFill="1" applyBorder="1" applyProtection="1">
      <protection locked="0"/>
    </xf>
    <xf numFmtId="165" fontId="5" fillId="0" borderId="1" xfId="0" applyNumberFormat="1" applyFont="1" applyFill="1" applyBorder="1" applyProtection="1"/>
    <xf numFmtId="165" fontId="5" fillId="0" borderId="2" xfId="1" applyNumberFormat="1" applyFont="1" applyFill="1" applyBorder="1" applyProtection="1"/>
    <xf numFmtId="10" fontId="5" fillId="0" borderId="2" xfId="5" applyNumberFormat="1" applyFont="1" applyFill="1" applyBorder="1" applyProtection="1"/>
    <xf numFmtId="165" fontId="9" fillId="0" borderId="2" xfId="1" applyNumberFormat="1" applyFont="1" applyFill="1" applyBorder="1" applyProtection="1"/>
    <xf numFmtId="165" fontId="9" fillId="0" borderId="2" xfId="0" applyNumberFormat="1" applyFont="1" applyFill="1" applyBorder="1" applyProtection="1"/>
    <xf numFmtId="0" fontId="10" fillId="0" borderId="0" xfId="0" applyFont="1"/>
    <xf numFmtId="0" fontId="11" fillId="0" borderId="0" xfId="0" applyFont="1" applyFill="1"/>
    <xf numFmtId="0" fontId="12" fillId="0" borderId="0" xfId="0" applyFont="1" applyFill="1"/>
    <xf numFmtId="165" fontId="10" fillId="0" borderId="0" xfId="1" applyNumberFormat="1" applyFont="1" applyFill="1" applyProtection="1"/>
    <xf numFmtId="0" fontId="10" fillId="0" borderId="0" xfId="0" applyFont="1" applyFill="1" applyProtection="1"/>
    <xf numFmtId="0" fontId="12" fillId="0" borderId="0" xfId="0" applyFont="1" applyFill="1" applyProtection="1"/>
    <xf numFmtId="165" fontId="10" fillId="0" borderId="2" xfId="1" applyNumberFormat="1" applyFont="1" applyFill="1" applyBorder="1" applyProtection="1"/>
    <xf numFmtId="165" fontId="10" fillId="0" borderId="2" xfId="0" applyNumberFormat="1" applyFont="1" applyFill="1" applyBorder="1" applyProtection="1"/>
    <xf numFmtId="165" fontId="10" fillId="0" borderId="0" xfId="1" applyNumberFormat="1" applyFont="1" applyFill="1" applyBorder="1" applyProtection="1"/>
    <xf numFmtId="0" fontId="13" fillId="0" borderId="0" xfId="0" applyFont="1" applyFill="1" applyProtection="1"/>
    <xf numFmtId="0" fontId="10" fillId="0" borderId="0" xfId="0" applyFont="1" applyFill="1" applyAlignment="1" applyProtection="1">
      <alignment horizontal="left"/>
      <protection locked="0"/>
    </xf>
    <xf numFmtId="165" fontId="12" fillId="0" borderId="2" xfId="0" applyNumberFormat="1" applyFont="1" applyFill="1" applyBorder="1" applyProtection="1"/>
    <xf numFmtId="0" fontId="0" fillId="0" borderId="0" xfId="0" applyFill="1"/>
    <xf numFmtId="0" fontId="15" fillId="0" borderId="0" xfId="0" applyFont="1" applyFill="1"/>
    <xf numFmtId="0" fontId="15" fillId="0" borderId="3" xfId="0" applyFont="1" applyFill="1" applyBorder="1"/>
    <xf numFmtId="0" fontId="15" fillId="0" borderId="4" xfId="0" applyFont="1" applyFill="1" applyBorder="1"/>
    <xf numFmtId="0" fontId="15" fillId="0" borderId="5" xfId="0" applyFont="1" applyFill="1" applyBorder="1"/>
    <xf numFmtId="0" fontId="15" fillId="0" borderId="0" xfId="0" applyFont="1" applyFill="1" applyProtection="1"/>
    <xf numFmtId="0" fontId="6" fillId="0" borderId="0" xfId="0" applyFont="1" applyFill="1" applyBorder="1" applyAlignment="1" applyProtection="1">
      <alignment horizontal="right"/>
    </xf>
    <xf numFmtId="0" fontId="5" fillId="0" borderId="0" xfId="0" applyFont="1" applyFill="1" applyBorder="1" applyAlignment="1" applyProtection="1">
      <alignment horizontal="right"/>
    </xf>
    <xf numFmtId="0" fontId="17" fillId="0" borderId="0" xfId="0" applyFont="1" applyFill="1" applyBorder="1" applyAlignment="1" applyProtection="1">
      <alignment horizontal="right"/>
    </xf>
    <xf numFmtId="0" fontId="18" fillId="0" borderId="0" xfId="0" applyFont="1" applyFill="1" applyBorder="1" applyAlignment="1" applyProtection="1">
      <alignment horizontal="right"/>
    </xf>
    <xf numFmtId="0" fontId="17" fillId="0" borderId="3" xfId="0" applyFont="1" applyFill="1" applyBorder="1" applyAlignment="1" applyProtection="1">
      <alignment horizontal="left"/>
    </xf>
    <xf numFmtId="165" fontId="10" fillId="0" borderId="2" xfId="0" applyNumberFormat="1" applyFont="1" applyBorder="1"/>
    <xf numFmtId="0" fontId="11" fillId="0" borderId="0" xfId="0" applyFont="1" applyFill="1" applyProtection="1"/>
    <xf numFmtId="0" fontId="15" fillId="0" borderId="0" xfId="0" applyFont="1" applyFill="1" applyBorder="1"/>
    <xf numFmtId="165" fontId="10" fillId="0" borderId="0" xfId="1" applyNumberFormat="1" applyFont="1"/>
    <xf numFmtId="0" fontId="12" fillId="0" borderId="0" xfId="0" applyFont="1"/>
    <xf numFmtId="165" fontId="0" fillId="0" borderId="0" xfId="1" applyNumberFormat="1" applyFont="1"/>
    <xf numFmtId="165" fontId="0" fillId="0" borderId="0" xfId="1" applyNumberFormat="1" applyFont="1" applyBorder="1"/>
    <xf numFmtId="0" fontId="22" fillId="0" borderId="0" xfId="0" applyFont="1"/>
    <xf numFmtId="165" fontId="0" fillId="0" borderId="0" xfId="1" applyNumberFormat="1" applyFont="1" applyFill="1" applyBorder="1"/>
    <xf numFmtId="0" fontId="10" fillId="0" borderId="0" xfId="0" applyFont="1" applyFill="1"/>
    <xf numFmtId="0" fontId="0" fillId="0" borderId="11" xfId="0" applyBorder="1" applyAlignment="1">
      <alignment horizontal="center"/>
    </xf>
    <xf numFmtId="0" fontId="0" fillId="0" borderId="14" xfId="0" applyBorder="1"/>
    <xf numFmtId="10" fontId="0" fillId="0" borderId="0" xfId="5" applyNumberFormat="1" applyFont="1"/>
    <xf numFmtId="0" fontId="13" fillId="0" borderId="0" xfId="0" applyFont="1"/>
    <xf numFmtId="10" fontId="0" fillId="0" borderId="7" xfId="5" applyNumberFormat="1" applyFont="1" applyBorder="1"/>
    <xf numFmtId="0" fontId="21" fillId="0" borderId="0" xfId="0" applyFont="1" applyFill="1"/>
    <xf numFmtId="0" fontId="0" fillId="0" borderId="7" xfId="0" applyBorder="1"/>
    <xf numFmtId="0" fontId="0" fillId="0" borderId="7" xfId="0" applyBorder="1" applyAlignment="1">
      <alignment horizontal="center"/>
    </xf>
    <xf numFmtId="0" fontId="0" fillId="0" borderId="0" xfId="0" applyBorder="1"/>
    <xf numFmtId="10" fontId="0" fillId="0" borderId="0" xfId="5" applyNumberFormat="1" applyFont="1" applyBorder="1"/>
    <xf numFmtId="0" fontId="12" fillId="0" borderId="0" xfId="0" applyFont="1" applyAlignment="1">
      <alignment horizontal="center"/>
    </xf>
    <xf numFmtId="165" fontId="10" fillId="0" borderId="2" xfId="1" applyNumberFormat="1" applyFont="1" applyFill="1" applyBorder="1" applyProtection="1">
      <protection locked="0"/>
    </xf>
    <xf numFmtId="10" fontId="10" fillId="0" borderId="2" xfId="5" applyNumberFormat="1" applyFont="1" applyFill="1" applyBorder="1" applyProtection="1">
      <protection locked="0"/>
    </xf>
    <xf numFmtId="165" fontId="10" fillId="0" borderId="2" xfId="1" applyNumberFormat="1" applyFont="1" applyFill="1" applyBorder="1"/>
    <xf numFmtId="0" fontId="21" fillId="0" borderId="0" xfId="0" applyFont="1"/>
    <xf numFmtId="0" fontId="14" fillId="0" borderId="0" xfId="0" applyFont="1"/>
    <xf numFmtId="0" fontId="13" fillId="0" borderId="0" xfId="0" applyFont="1" applyFill="1"/>
    <xf numFmtId="0" fontId="21" fillId="0" borderId="0" xfId="0" applyFont="1" applyFill="1" applyBorder="1" applyAlignment="1" applyProtection="1">
      <alignment horizontal="left"/>
    </xf>
    <xf numFmtId="0" fontId="16" fillId="0" borderId="0" xfId="0" applyFont="1" applyFill="1" applyBorder="1" applyAlignment="1" applyProtection="1">
      <alignment horizontal="left"/>
    </xf>
    <xf numFmtId="0" fontId="16" fillId="0" borderId="0" xfId="0" applyFont="1" applyFill="1" applyBorder="1" applyAlignment="1" applyProtection="1">
      <alignment horizontal="center"/>
    </xf>
    <xf numFmtId="165" fontId="14" fillId="0" borderId="0" xfId="1" applyNumberFormat="1" applyFont="1" applyFill="1" applyProtection="1"/>
    <xf numFmtId="0" fontId="15" fillId="0" borderId="7" xfId="0" applyFont="1" applyFill="1" applyBorder="1" applyAlignment="1">
      <alignment horizontal="center"/>
    </xf>
    <xf numFmtId="0" fontId="0" fillId="0" borderId="0" xfId="0" applyAlignment="1">
      <alignment horizontal="center"/>
    </xf>
    <xf numFmtId="0" fontId="10" fillId="2" borderId="23" xfId="0" applyFont="1" applyFill="1" applyBorder="1" applyProtection="1">
      <protection locked="0"/>
    </xf>
    <xf numFmtId="165" fontId="10" fillId="0" borderId="21" xfId="1" applyNumberFormat="1" applyFont="1" applyFill="1" applyBorder="1" applyProtection="1"/>
    <xf numFmtId="165" fontId="10" fillId="0" borderId="22" xfId="1" applyNumberFormat="1" applyFont="1" applyFill="1" applyBorder="1" applyProtection="1"/>
    <xf numFmtId="165" fontId="9" fillId="2" borderId="21" xfId="1" applyNumberFormat="1" applyFont="1" applyFill="1" applyBorder="1" applyProtection="1"/>
    <xf numFmtId="165" fontId="9" fillId="2" borderId="22" xfId="1" applyNumberFormat="1" applyFont="1" applyFill="1" applyBorder="1" applyProtection="1"/>
    <xf numFmtId="165" fontId="10" fillId="0" borderId="24" xfId="1" applyNumberFormat="1" applyFont="1" applyFill="1" applyBorder="1" applyProtection="1"/>
    <xf numFmtId="10" fontId="10" fillId="0" borderId="2" xfId="5" applyNumberFormat="1" applyFont="1" applyFill="1" applyBorder="1"/>
    <xf numFmtId="0" fontId="12" fillId="0" borderId="27" xfId="0" applyFont="1" applyFill="1" applyBorder="1" applyAlignment="1" applyProtection="1">
      <alignment horizontal="center"/>
    </xf>
    <xf numFmtId="165" fontId="10" fillId="0" borderId="28" xfId="1" applyNumberFormat="1" applyFont="1" applyFill="1" applyBorder="1" applyProtection="1">
      <protection locked="0"/>
    </xf>
    <xf numFmtId="165" fontId="10" fillId="2" borderId="28" xfId="1" applyNumberFormat="1" applyFont="1" applyFill="1" applyBorder="1" applyProtection="1">
      <protection locked="0"/>
    </xf>
    <xf numFmtId="0" fontId="10" fillId="2" borderId="30" xfId="0" applyFont="1" applyFill="1" applyBorder="1" applyProtection="1">
      <protection locked="0"/>
    </xf>
    <xf numFmtId="168" fontId="21" fillId="0" borderId="0" xfId="0" applyNumberFormat="1" applyFont="1" applyFill="1" applyAlignment="1">
      <alignment horizontal="left"/>
    </xf>
    <xf numFmtId="165" fontId="10" fillId="0" borderId="0" xfId="1" applyNumberFormat="1" applyFont="1" applyFill="1" applyBorder="1" applyProtection="1">
      <protection locked="0"/>
    </xf>
    <xf numFmtId="0" fontId="12" fillId="0" borderId="0" xfId="0" applyFont="1" applyFill="1" applyBorder="1" applyAlignment="1" applyProtection="1">
      <alignment horizontal="center"/>
    </xf>
    <xf numFmtId="0" fontId="10" fillId="0" borderId="31" xfId="0" applyFont="1" applyFill="1" applyBorder="1" applyProtection="1">
      <protection locked="0"/>
    </xf>
    <xf numFmtId="0" fontId="12" fillId="0" borderId="0" xfId="0" applyFont="1" applyFill="1" applyBorder="1" applyAlignment="1">
      <alignment horizontal="center"/>
    </xf>
    <xf numFmtId="0" fontId="10" fillId="0" borderId="0" xfId="0" applyFont="1" applyFill="1" applyBorder="1" applyProtection="1">
      <protection locked="0"/>
    </xf>
    <xf numFmtId="0" fontId="23" fillId="0" borderId="0" xfId="0" applyFont="1"/>
    <xf numFmtId="165" fontId="10" fillId="0" borderId="24" xfId="1" applyNumberFormat="1" applyFont="1" applyFill="1" applyBorder="1" applyProtection="1">
      <protection locked="0"/>
    </xf>
    <xf numFmtId="10" fontId="0" fillId="3" borderId="0" xfId="5" applyNumberFormat="1" applyFont="1" applyFill="1"/>
    <xf numFmtId="10" fontId="0" fillId="0" borderId="8" xfId="0" applyNumberFormat="1" applyBorder="1"/>
    <xf numFmtId="0" fontId="26" fillId="0" borderId="0" xfId="0" applyFont="1"/>
    <xf numFmtId="0" fontId="5" fillId="0" borderId="0" xfId="0" applyFont="1" applyFill="1" applyBorder="1" applyAlignment="1" applyProtection="1">
      <alignment horizontal="center"/>
    </xf>
    <xf numFmtId="0" fontId="5" fillId="0" borderId="0" xfId="0" applyFont="1" applyFill="1" applyBorder="1" applyAlignment="1" applyProtection="1"/>
    <xf numFmtId="0" fontId="0" fillId="4" borderId="0" xfId="0" applyFill="1"/>
    <xf numFmtId="0" fontId="10" fillId="2" borderId="31" xfId="0" applyFont="1" applyFill="1" applyBorder="1" applyProtection="1">
      <protection locked="0"/>
    </xf>
    <xf numFmtId="165" fontId="0" fillId="0" borderId="34" xfId="1" applyNumberFormat="1" applyFont="1" applyFill="1" applyBorder="1"/>
    <xf numFmtId="165" fontId="0" fillId="0" borderId="27" xfId="1" applyNumberFormat="1" applyFont="1" applyFill="1" applyBorder="1"/>
    <xf numFmtId="10" fontId="28" fillId="0" borderId="0" xfId="5" applyNumberFormat="1" applyFont="1" applyFill="1" applyBorder="1" applyProtection="1"/>
    <xf numFmtId="10" fontId="0" fillId="0" borderId="0" xfId="0" applyNumberFormat="1" applyBorder="1"/>
    <xf numFmtId="165" fontId="19" fillId="0" borderId="0" xfId="3" applyNumberFormat="1" applyAlignment="1" applyProtection="1">
      <alignment horizontal="center"/>
    </xf>
    <xf numFmtId="0" fontId="29" fillId="0" borderId="0" xfId="0" applyFont="1"/>
    <xf numFmtId="0" fontId="23" fillId="0" borderId="0" xfId="0" applyFont="1" applyFill="1" applyBorder="1"/>
    <xf numFmtId="0" fontId="23" fillId="2" borderId="23" xfId="0" applyFont="1" applyFill="1" applyBorder="1" applyProtection="1">
      <protection locked="0"/>
    </xf>
    <xf numFmtId="0" fontId="24" fillId="0" borderId="0" xfId="0" applyFont="1"/>
    <xf numFmtId="0" fontId="10" fillId="0" borderId="0" xfId="0" applyFont="1" applyBorder="1"/>
    <xf numFmtId="165" fontId="10" fillId="2" borderId="20" xfId="1" applyNumberFormat="1" applyFont="1" applyFill="1" applyBorder="1" applyProtection="1">
      <protection locked="0"/>
    </xf>
    <xf numFmtId="0" fontId="12" fillId="0" borderId="0" xfId="0" applyFont="1" applyFill="1" applyBorder="1" applyProtection="1">
      <protection locked="0"/>
    </xf>
    <xf numFmtId="165" fontId="0" fillId="0" borderId="36" xfId="1" applyNumberFormat="1" applyFont="1" applyFill="1" applyBorder="1"/>
    <xf numFmtId="165" fontId="10" fillId="0" borderId="21" xfId="1" applyNumberFormat="1" applyFont="1" applyFill="1" applyBorder="1" applyProtection="1">
      <protection locked="0"/>
    </xf>
    <xf numFmtId="0" fontId="12" fillId="0" borderId="27" xfId="0" quotePrefix="1" applyFont="1" applyFill="1" applyBorder="1" applyAlignment="1" applyProtection="1">
      <alignment horizontal="center"/>
    </xf>
    <xf numFmtId="0" fontId="0" fillId="0" borderId="0" xfId="0" applyFill="1" applyBorder="1"/>
    <xf numFmtId="0" fontId="32" fillId="0" borderId="0" xfId="0" applyFont="1"/>
    <xf numFmtId="0" fontId="11" fillId="0" borderId="0" xfId="0" applyFont="1" applyAlignment="1">
      <alignment horizontal="center" wrapText="1"/>
    </xf>
    <xf numFmtId="10" fontId="12" fillId="0" borderId="0" xfId="0" applyNumberFormat="1" applyFont="1"/>
    <xf numFmtId="10" fontId="0" fillId="0" borderId="0" xfId="0" applyNumberFormat="1" applyFill="1" applyBorder="1"/>
    <xf numFmtId="10" fontId="3" fillId="0" borderId="0" xfId="5" applyNumberFormat="1" applyFill="1" applyBorder="1"/>
    <xf numFmtId="10" fontId="12" fillId="0" borderId="0" xfId="5" applyNumberFormat="1" applyFont="1" applyFill="1" applyBorder="1"/>
    <xf numFmtId="9" fontId="11" fillId="0" borderId="0" xfId="0" applyNumberFormat="1" applyFont="1" applyBorder="1" applyAlignment="1">
      <alignment horizontal="center" wrapText="1"/>
    </xf>
    <xf numFmtId="165" fontId="5" fillId="0" borderId="0" xfId="1" applyNumberFormat="1" applyFont="1" applyFill="1" applyBorder="1" applyAlignment="1" applyProtection="1">
      <alignment horizontal="right"/>
    </xf>
    <xf numFmtId="0" fontId="33" fillId="0" borderId="0" xfId="0" applyFont="1"/>
    <xf numFmtId="165" fontId="5" fillId="0" borderId="0" xfId="0" applyNumberFormat="1" applyFont="1" applyFill="1" applyBorder="1" applyProtection="1"/>
    <xf numFmtId="164" fontId="10" fillId="0" borderId="2" xfId="1" applyNumberFormat="1" applyFont="1" applyFill="1" applyBorder="1" applyProtection="1"/>
    <xf numFmtId="0" fontId="12" fillId="0" borderId="0" xfId="0" applyFont="1" applyFill="1" applyBorder="1"/>
    <xf numFmtId="10" fontId="0" fillId="0" borderId="0" xfId="5" applyNumberFormat="1" applyFont="1" applyFill="1" applyBorder="1"/>
    <xf numFmtId="10" fontId="30" fillId="0" borderId="0" xfId="5" applyNumberFormat="1" applyFont="1" applyFill="1" applyBorder="1"/>
    <xf numFmtId="165" fontId="8" fillId="0" borderId="0" xfId="1" applyNumberFormat="1" applyFont="1" applyFill="1" applyBorder="1" applyProtection="1"/>
    <xf numFmtId="0" fontId="34" fillId="0" borderId="0" xfId="0" applyFont="1" applyFill="1"/>
    <xf numFmtId="39" fontId="5" fillId="0" borderId="0" xfId="5" applyNumberFormat="1" applyFont="1" applyFill="1" applyBorder="1" applyProtection="1"/>
    <xf numFmtId="39" fontId="5" fillId="0" borderId="0" xfId="1" applyNumberFormat="1" applyFont="1" applyFill="1" applyBorder="1" applyProtection="1"/>
    <xf numFmtId="10" fontId="5" fillId="0" borderId="0" xfId="1" applyNumberFormat="1" applyFont="1" applyFill="1" applyBorder="1" applyProtection="1"/>
    <xf numFmtId="10" fontId="8" fillId="0" borderId="0" xfId="1" applyNumberFormat="1" applyFont="1" applyFill="1" applyBorder="1" applyProtection="1"/>
    <xf numFmtId="0" fontId="34" fillId="0" borderId="0" xfId="0" applyFont="1"/>
    <xf numFmtId="0" fontId="32" fillId="0" borderId="0" xfId="0" applyFont="1" applyFill="1" applyAlignment="1">
      <alignment horizontal="right"/>
    </xf>
    <xf numFmtId="0" fontId="32" fillId="0" borderId="0" xfId="0" applyFont="1" applyFill="1"/>
    <xf numFmtId="165" fontId="32" fillId="0" borderId="0" xfId="0" applyNumberFormat="1" applyFont="1" applyBorder="1"/>
    <xf numFmtId="4" fontId="30" fillId="0" borderId="0" xfId="5" applyNumberFormat="1" applyFont="1" applyFill="1" applyBorder="1"/>
    <xf numFmtId="0" fontId="0" fillId="0" borderId="0" xfId="0" applyFill="1" applyBorder="1" applyAlignment="1">
      <alignment wrapText="1"/>
    </xf>
    <xf numFmtId="10" fontId="12" fillId="0" borderId="0" xfId="0" applyNumberFormat="1" applyFont="1" applyFill="1" applyBorder="1"/>
    <xf numFmtId="0" fontId="32" fillId="0" borderId="0" xfId="0" applyFont="1" applyFill="1" applyBorder="1"/>
    <xf numFmtId="3" fontId="10" fillId="0" borderId="0" xfId="0" applyNumberFormat="1" applyFont="1"/>
    <xf numFmtId="3" fontId="10" fillId="0" borderId="0" xfId="0" applyNumberFormat="1" applyFont="1" applyBorder="1"/>
    <xf numFmtId="0" fontId="0" fillId="0" borderId="0" xfId="0" applyBorder="1" applyAlignment="1">
      <alignment wrapText="1"/>
    </xf>
    <xf numFmtId="0" fontId="0" fillId="0" borderId="0" xfId="0" applyBorder="1" applyAlignment="1">
      <alignment horizontal="left" wrapText="1"/>
    </xf>
    <xf numFmtId="165" fontId="0" fillId="0" borderId="0" xfId="0" applyNumberFormat="1" applyBorder="1"/>
    <xf numFmtId="0" fontId="32" fillId="0" borderId="0" xfId="0" applyFont="1" applyBorder="1"/>
    <xf numFmtId="164" fontId="0" fillId="0" borderId="0" xfId="1" applyFont="1" applyBorder="1"/>
    <xf numFmtId="165" fontId="10" fillId="0" borderId="22" xfId="1" applyNumberFormat="1" applyFont="1" applyFill="1" applyBorder="1" applyProtection="1">
      <protection locked="0"/>
    </xf>
    <xf numFmtId="0" fontId="36" fillId="0" borderId="0" xfId="0" applyFont="1" applyFill="1"/>
    <xf numFmtId="0" fontId="36" fillId="0" borderId="0" xfId="0" applyFont="1" applyFill="1" applyBorder="1" applyAlignment="1" applyProtection="1">
      <alignment horizontal="left"/>
    </xf>
    <xf numFmtId="0" fontId="37" fillId="0" borderId="0" xfId="0" applyFont="1" applyFill="1" applyBorder="1" applyAlignment="1" applyProtection="1">
      <alignment horizontal="left"/>
    </xf>
    <xf numFmtId="0" fontId="32" fillId="0" borderId="0" xfId="0" applyFont="1" applyFill="1" applyBorder="1" applyProtection="1">
      <protection locked="0"/>
    </xf>
    <xf numFmtId="0" fontId="38" fillId="0" borderId="0" xfId="0" applyFont="1" applyFill="1" applyProtection="1"/>
    <xf numFmtId="0" fontId="32" fillId="0" borderId="0" xfId="0" applyFont="1" applyFill="1" applyAlignment="1" applyProtection="1">
      <alignment horizontal="left"/>
      <protection locked="0"/>
    </xf>
    <xf numFmtId="0" fontId="40" fillId="0" borderId="0" xfId="0" applyFont="1"/>
    <xf numFmtId="0" fontId="32" fillId="0" borderId="0" xfId="0" applyFont="1" applyBorder="1" applyAlignment="1">
      <alignment horizontal="center"/>
    </xf>
    <xf numFmtId="0" fontId="0" fillId="0" borderId="0" xfId="0" applyBorder="1" applyAlignment="1">
      <alignment horizontal="right"/>
    </xf>
    <xf numFmtId="0" fontId="11" fillId="0" borderId="0" xfId="0" applyFont="1" applyFill="1" applyBorder="1" applyAlignment="1">
      <alignment horizontal="center"/>
    </xf>
    <xf numFmtId="165" fontId="33" fillId="0" borderId="0" xfId="1" applyNumberFormat="1" applyFont="1"/>
    <xf numFmtId="164" fontId="5" fillId="0" borderId="0" xfId="0" applyNumberFormat="1" applyFont="1" applyFill="1" applyBorder="1" applyProtection="1"/>
    <xf numFmtId="169" fontId="0" fillId="0" borderId="0" xfId="0" applyNumberFormat="1"/>
    <xf numFmtId="0" fontId="12" fillId="0" borderId="2" xfId="0" applyFont="1" applyBorder="1" applyAlignment="1">
      <alignment horizontal="center" vertical="center" wrapText="1"/>
    </xf>
    <xf numFmtId="0" fontId="41" fillId="0" borderId="0" xfId="0" applyFont="1"/>
    <xf numFmtId="0" fontId="42" fillId="0" borderId="0" xfId="0" applyFont="1"/>
    <xf numFmtId="164" fontId="10" fillId="0" borderId="0" xfId="0" applyNumberFormat="1" applyFont="1"/>
    <xf numFmtId="0" fontId="43" fillId="0" borderId="0" xfId="0" applyFont="1" applyFill="1" applyBorder="1" applyProtection="1"/>
    <xf numFmtId="10" fontId="32" fillId="0" borderId="0" xfId="5" applyNumberFormat="1" applyFont="1" applyFill="1" applyBorder="1"/>
    <xf numFmtId="0" fontId="10" fillId="0" borderId="12" xfId="0" applyFont="1" applyBorder="1" applyAlignment="1">
      <alignment horizontal="center"/>
    </xf>
    <xf numFmtId="10" fontId="0" fillId="0" borderId="15" xfId="5" applyNumberFormat="1" applyFont="1" applyBorder="1"/>
    <xf numFmtId="0" fontId="0" fillId="0" borderId="38" xfId="0" applyBorder="1"/>
    <xf numFmtId="0" fontId="0" fillId="0" borderId="39" xfId="0" applyBorder="1"/>
    <xf numFmtId="0" fontId="0" fillId="0" borderId="40" xfId="0" applyBorder="1" applyAlignment="1">
      <alignment horizontal="center"/>
    </xf>
    <xf numFmtId="0" fontId="0" fillId="0" borderId="41" xfId="0" applyBorder="1" applyAlignment="1">
      <alignment horizontal="center"/>
    </xf>
    <xf numFmtId="10" fontId="10" fillId="0" borderId="42" xfId="5" applyNumberFormat="1" applyFont="1" applyFill="1" applyBorder="1"/>
    <xf numFmtId="10" fontId="10" fillId="0" borderId="14" xfId="5" applyNumberFormat="1" applyFont="1" applyFill="1" applyBorder="1"/>
    <xf numFmtId="0" fontId="0" fillId="0" borderId="15" xfId="0" applyFill="1" applyBorder="1"/>
    <xf numFmtId="10" fontId="0" fillId="0" borderId="39" xfId="5" applyNumberFormat="1" applyFont="1" applyBorder="1"/>
    <xf numFmtId="10" fontId="0" fillId="0" borderId="43" xfId="5" applyNumberFormat="1" applyFont="1" applyBorder="1"/>
    <xf numFmtId="0" fontId="11" fillId="0" borderId="9" xfId="0" applyFont="1" applyFill="1" applyBorder="1" applyAlignment="1">
      <alignment horizontal="center"/>
    </xf>
    <xf numFmtId="0" fontId="22" fillId="0" borderId="44" xfId="0" applyFont="1" applyFill="1" applyBorder="1" applyAlignment="1">
      <alignment horizontal="center"/>
    </xf>
    <xf numFmtId="0" fontId="11" fillId="0" borderId="44" xfId="0" applyFont="1" applyFill="1" applyBorder="1" applyAlignment="1">
      <alignment horizontal="center"/>
    </xf>
    <xf numFmtId="0" fontId="11" fillId="0" borderId="10" xfId="0" applyFont="1" applyFill="1" applyBorder="1" applyAlignment="1">
      <alignment horizontal="center"/>
    </xf>
    <xf numFmtId="10" fontId="0" fillId="0" borderId="14" xfId="0" applyNumberFormat="1" applyFill="1" applyBorder="1"/>
    <xf numFmtId="10" fontId="0" fillId="0" borderId="15" xfId="0" applyNumberFormat="1" applyBorder="1"/>
    <xf numFmtId="10" fontId="12" fillId="0" borderId="15" xfId="5" applyNumberFormat="1" applyFont="1" applyFill="1" applyBorder="1"/>
    <xf numFmtId="165" fontId="0" fillId="0" borderId="45" xfId="0" applyNumberFormat="1" applyFill="1" applyBorder="1"/>
    <xf numFmtId="10" fontId="0" fillId="0" borderId="46" xfId="0" applyNumberFormat="1" applyFill="1" applyBorder="1"/>
    <xf numFmtId="165" fontId="0" fillId="0" borderId="46" xfId="0" applyNumberFormat="1" applyFill="1" applyBorder="1"/>
    <xf numFmtId="10" fontId="0" fillId="0" borderId="47" xfId="0" applyNumberFormat="1" applyFill="1" applyBorder="1"/>
    <xf numFmtId="0" fontId="0" fillId="0" borderId="17" xfId="0" applyBorder="1" applyAlignment="1">
      <alignment horizontal="center"/>
    </xf>
    <xf numFmtId="0" fontId="0" fillId="0" borderId="48" xfId="0" applyBorder="1" applyAlignment="1"/>
    <xf numFmtId="0" fontId="0" fillId="0" borderId="49" xfId="0" applyBorder="1" applyAlignment="1"/>
    <xf numFmtId="165" fontId="12" fillId="0" borderId="2" xfId="1" applyNumberFormat="1" applyFont="1" applyFill="1" applyBorder="1" applyProtection="1">
      <protection locked="0"/>
    </xf>
    <xf numFmtId="0" fontId="10" fillId="0" borderId="30" xfId="0" applyFont="1" applyFill="1" applyBorder="1" applyProtection="1">
      <protection locked="0"/>
    </xf>
    <xf numFmtId="165" fontId="19" fillId="0" borderId="0" xfId="3" applyNumberFormat="1" applyAlignment="1" applyProtection="1">
      <alignment horizontal="center"/>
    </xf>
    <xf numFmtId="15" fontId="16" fillId="0" borderId="0" xfId="0" quotePrefix="1" applyNumberFormat="1" applyFont="1" applyFill="1" applyAlignment="1">
      <alignment horizontal="center"/>
    </xf>
    <xf numFmtId="165" fontId="22" fillId="0" borderId="0" xfId="1" applyNumberFormat="1" applyFont="1" applyAlignment="1">
      <alignment horizontal="center"/>
    </xf>
    <xf numFmtId="0" fontId="18" fillId="6" borderId="0" xfId="0" applyFont="1" applyFill="1"/>
    <xf numFmtId="0" fontId="46" fillId="6" borderId="2" xfId="0" applyFont="1" applyFill="1" applyBorder="1"/>
    <xf numFmtId="0" fontId="48" fillId="6" borderId="2" xfId="0" applyFont="1" applyFill="1" applyBorder="1"/>
    <xf numFmtId="0" fontId="51" fillId="6" borderId="2" xfId="0" applyFont="1" applyFill="1" applyBorder="1" applyAlignment="1">
      <alignment horizontal="center" vertical="center"/>
    </xf>
    <xf numFmtId="0" fontId="18" fillId="6" borderId="0" xfId="0" applyFont="1" applyFill="1" applyAlignment="1">
      <alignment horizontal="center" vertical="center"/>
    </xf>
    <xf numFmtId="0" fontId="39" fillId="0" borderId="2" xfId="0" applyFont="1" applyFill="1" applyBorder="1" applyAlignment="1">
      <alignment horizontal="center" vertical="center" wrapText="1"/>
    </xf>
    <xf numFmtId="0" fontId="42" fillId="0" borderId="0" xfId="0" applyFont="1" applyFill="1"/>
    <xf numFmtId="0" fontId="5" fillId="7" borderId="2" xfId="0" applyFont="1" applyFill="1" applyBorder="1" applyProtection="1"/>
    <xf numFmtId="0" fontId="15" fillId="0" borderId="23" xfId="0" applyFont="1" applyFill="1" applyBorder="1" applyProtection="1">
      <protection locked="0"/>
    </xf>
    <xf numFmtId="0" fontId="35" fillId="0" borderId="0" xfId="0" applyFont="1" applyFill="1"/>
    <xf numFmtId="0" fontId="35" fillId="0" borderId="0" xfId="0" applyFont="1" applyFill="1" applyAlignment="1" applyProtection="1">
      <alignment horizontal="right"/>
    </xf>
    <xf numFmtId="0" fontId="8" fillId="0" borderId="0" xfId="0" applyFont="1" applyFill="1" applyProtection="1"/>
    <xf numFmtId="0" fontId="5" fillId="0" borderId="0" xfId="0" applyFont="1"/>
    <xf numFmtId="0" fontId="35" fillId="0" borderId="0" xfId="0" applyFont="1" applyAlignment="1">
      <alignment horizontal="right"/>
    </xf>
    <xf numFmtId="0" fontId="35" fillId="0" borderId="0" xfId="0" applyFont="1" applyFill="1" applyBorder="1" applyProtection="1">
      <protection locked="0"/>
    </xf>
    <xf numFmtId="165" fontId="0" fillId="0" borderId="1" xfId="1" applyNumberFormat="1" applyFont="1" applyFill="1" applyBorder="1"/>
    <xf numFmtId="165" fontId="10" fillId="0" borderId="33" xfId="1" applyNumberFormat="1" applyFont="1" applyFill="1" applyBorder="1" applyProtection="1">
      <protection locked="0"/>
    </xf>
    <xf numFmtId="164" fontId="10" fillId="0" borderId="1" xfId="1" applyFont="1" applyBorder="1"/>
    <xf numFmtId="164" fontId="29" fillId="0" borderId="1" xfId="1" applyFont="1" applyBorder="1"/>
    <xf numFmtId="0" fontId="18" fillId="6" borderId="18" xfId="0" applyFont="1" applyFill="1" applyBorder="1"/>
    <xf numFmtId="0" fontId="18" fillId="6" borderId="32" xfId="0" applyFont="1" applyFill="1" applyBorder="1"/>
    <xf numFmtId="0" fontId="49" fillId="6" borderId="26" xfId="0" applyFont="1" applyFill="1" applyBorder="1" applyAlignment="1">
      <alignment horizontal="left" vertical="center"/>
    </xf>
    <xf numFmtId="0" fontId="18" fillId="6" borderId="0" xfId="0" applyFont="1" applyFill="1" applyBorder="1"/>
    <xf numFmtId="0" fontId="18" fillId="6" borderId="6" xfId="0" applyFont="1" applyFill="1" applyBorder="1"/>
    <xf numFmtId="0" fontId="18" fillId="6" borderId="26" xfId="0" applyFont="1" applyFill="1" applyBorder="1" applyAlignment="1">
      <alignment horizontal="center" vertical="center"/>
    </xf>
    <xf numFmtId="0" fontId="52" fillId="6" borderId="26" xfId="0" applyFont="1" applyFill="1" applyBorder="1" applyAlignment="1">
      <alignment horizontal="left" vertical="center"/>
    </xf>
    <xf numFmtId="0" fontId="50" fillId="6" borderId="26" xfId="0" applyFont="1" applyFill="1" applyBorder="1" applyAlignment="1">
      <alignment horizontal="center" vertical="center"/>
    </xf>
    <xf numFmtId="0" fontId="46" fillId="6" borderId="0" xfId="0" applyFont="1" applyFill="1" applyBorder="1" applyAlignment="1">
      <alignment horizontal="center"/>
    </xf>
    <xf numFmtId="0" fontId="52" fillId="6" borderId="6" xfId="0" applyFont="1" applyFill="1" applyBorder="1" applyAlignment="1">
      <alignment horizontal="center"/>
    </xf>
    <xf numFmtId="0" fontId="45" fillId="6" borderId="26" xfId="0" applyFont="1" applyFill="1" applyBorder="1" applyAlignment="1">
      <alignment horizontal="center" vertical="center"/>
    </xf>
    <xf numFmtId="0" fontId="47" fillId="6" borderId="0" xfId="0" applyFont="1" applyFill="1" applyBorder="1"/>
    <xf numFmtId="0" fontId="50" fillId="6" borderId="0" xfId="0" applyFont="1" applyFill="1" applyBorder="1"/>
    <xf numFmtId="0" fontId="51" fillId="6" borderId="0" xfId="0" applyFont="1" applyFill="1" applyBorder="1"/>
    <xf numFmtId="0" fontId="54" fillId="6" borderId="26" xfId="0" applyFont="1" applyFill="1" applyBorder="1" applyAlignment="1">
      <alignment horizontal="center" vertical="center"/>
    </xf>
    <xf numFmtId="0" fontId="54" fillId="6" borderId="0" xfId="0" applyFont="1" applyFill="1" applyBorder="1"/>
    <xf numFmtId="0" fontId="55" fillId="6" borderId="0" xfId="0" applyFont="1" applyFill="1" applyBorder="1"/>
    <xf numFmtId="0" fontId="55" fillId="6" borderId="26" xfId="0" applyFont="1" applyFill="1" applyBorder="1" applyAlignment="1">
      <alignment horizontal="center" vertical="center"/>
    </xf>
    <xf numFmtId="0" fontId="47" fillId="6" borderId="26" xfId="0" applyFont="1" applyFill="1" applyBorder="1" applyAlignment="1">
      <alignment horizontal="center" vertical="center"/>
    </xf>
    <xf numFmtId="0" fontId="53" fillId="6" borderId="0" xfId="0" applyFont="1" applyFill="1" applyBorder="1"/>
    <xf numFmtId="0" fontId="18" fillId="6" borderId="35" xfId="0" applyFont="1" applyFill="1" applyBorder="1" applyAlignment="1">
      <alignment horizontal="center" vertical="center"/>
    </xf>
    <xf numFmtId="0" fontId="18" fillId="6" borderId="7" xfId="0" applyFont="1" applyFill="1" applyBorder="1"/>
    <xf numFmtId="0" fontId="18" fillId="6" borderId="19" xfId="0" applyFont="1" applyFill="1" applyBorder="1"/>
    <xf numFmtId="0" fontId="57" fillId="6" borderId="25" xfId="0" applyFont="1" applyFill="1" applyBorder="1" applyAlignment="1">
      <alignment horizontal="left" vertical="center"/>
    </xf>
    <xf numFmtId="0" fontId="50" fillId="6" borderId="3" xfId="0" applyFont="1" applyFill="1" applyBorder="1" applyAlignment="1">
      <alignment horizontal="left"/>
    </xf>
    <xf numFmtId="0" fontId="50" fillId="6" borderId="4" xfId="0" applyFont="1" applyFill="1" applyBorder="1" applyAlignment="1">
      <alignment horizontal="left"/>
    </xf>
    <xf numFmtId="0" fontId="50" fillId="6" borderId="5" xfId="0" applyFont="1" applyFill="1" applyBorder="1" applyAlignment="1">
      <alignment horizontal="left"/>
    </xf>
    <xf numFmtId="0" fontId="20" fillId="6" borderId="0" xfId="17" applyFont="1" applyFill="1" applyAlignment="1">
      <alignment vertical="top"/>
    </xf>
    <xf numFmtId="0" fontId="20" fillId="6" borderId="0" xfId="17" applyFont="1" applyFill="1" applyAlignment="1">
      <alignment vertical="top" wrapText="1"/>
    </xf>
    <xf numFmtId="0" fontId="12" fillId="6" borderId="0" xfId="17" applyFont="1" applyFill="1" applyAlignment="1">
      <alignment vertical="top"/>
    </xf>
    <xf numFmtId="0" fontId="32" fillId="6" borderId="0" xfId="17" applyFont="1" applyFill="1" applyAlignment="1">
      <alignment horizontal="center" vertical="top"/>
    </xf>
    <xf numFmtId="0" fontId="32" fillId="6" borderId="0" xfId="17" applyFont="1" applyFill="1" applyAlignment="1">
      <alignment vertical="top"/>
    </xf>
    <xf numFmtId="0" fontId="10" fillId="6" borderId="0" xfId="17" applyFont="1" applyFill="1" applyBorder="1" applyAlignment="1">
      <alignment vertical="top"/>
    </xf>
    <xf numFmtId="0" fontId="10" fillId="6" borderId="0" xfId="17" applyFont="1" applyFill="1" applyBorder="1" applyAlignment="1">
      <alignment vertical="top" wrapText="1"/>
    </xf>
    <xf numFmtId="0" fontId="32" fillId="6" borderId="0" xfId="17" applyFont="1" applyFill="1" applyBorder="1" applyAlignment="1">
      <alignment vertical="top"/>
    </xf>
    <xf numFmtId="0" fontId="12" fillId="6" borderId="9" xfId="17" applyFont="1" applyFill="1" applyBorder="1" applyAlignment="1">
      <alignment horizontal="center" vertical="center"/>
    </xf>
    <xf numFmtId="0" fontId="12" fillId="6" borderId="55" xfId="17" applyFont="1" applyFill="1" applyBorder="1" applyAlignment="1">
      <alignment horizontal="center" wrapText="1"/>
    </xf>
    <xf numFmtId="0" fontId="12" fillId="6" borderId="44" xfId="17" applyFont="1" applyFill="1" applyBorder="1" applyAlignment="1">
      <alignment horizontal="center" wrapText="1"/>
    </xf>
    <xf numFmtId="0" fontId="12" fillId="6" borderId="56" xfId="17" applyFont="1" applyFill="1" applyBorder="1" applyAlignment="1">
      <alignment horizontal="center" wrapText="1"/>
    </xf>
    <xf numFmtId="0" fontId="10" fillId="6" borderId="0" xfId="17" applyFont="1" applyFill="1" applyBorder="1" applyAlignment="1">
      <alignment horizontal="center" vertical="top"/>
    </xf>
    <xf numFmtId="0" fontId="10" fillId="6" borderId="0" xfId="17" applyFont="1" applyFill="1" applyBorder="1" applyAlignment="1">
      <alignment horizontal="center" vertical="top" wrapText="1"/>
    </xf>
    <xf numFmtId="0" fontId="12" fillId="6" borderId="14" xfId="17" applyFont="1" applyFill="1" applyBorder="1" applyAlignment="1">
      <alignment horizontal="center" vertical="top" wrapText="1"/>
    </xf>
    <xf numFmtId="0" fontId="12" fillId="6" borderId="26" xfId="17" applyFont="1" applyFill="1" applyBorder="1" applyAlignment="1">
      <alignment horizontal="center" vertical="top" wrapText="1"/>
    </xf>
    <xf numFmtId="0" fontId="12" fillId="6" borderId="0" xfId="17" applyFont="1" applyFill="1" applyBorder="1" applyAlignment="1">
      <alignment horizontal="center" vertical="top" wrapText="1"/>
    </xf>
    <xf numFmtId="0" fontId="12" fillId="6" borderId="0" xfId="17" applyFont="1" applyFill="1" applyAlignment="1">
      <alignment horizontal="center" vertical="top" wrapText="1"/>
    </xf>
    <xf numFmtId="0" fontId="10" fillId="6" borderId="0" xfId="17" applyFont="1" applyFill="1" applyBorder="1" applyAlignment="1"/>
    <xf numFmtId="0" fontId="10" fillId="6" borderId="0" xfId="17" applyFont="1" applyFill="1" applyBorder="1" applyAlignment="1">
      <alignment wrapText="1"/>
    </xf>
    <xf numFmtId="0" fontId="32" fillId="6" borderId="11" xfId="17" applyFont="1" applyFill="1" applyBorder="1" applyAlignment="1">
      <alignment horizontal="center"/>
    </xf>
    <xf numFmtId="0" fontId="12" fillId="6" borderId="35" xfId="17" applyNumberFormat="1" applyFont="1" applyFill="1" applyBorder="1" applyAlignment="1">
      <alignment horizontal="center" wrapText="1"/>
    </xf>
    <xf numFmtId="0" fontId="12" fillId="6" borderId="7" xfId="17" applyNumberFormat="1" applyFont="1" applyFill="1" applyBorder="1" applyAlignment="1">
      <alignment horizontal="center" wrapText="1"/>
    </xf>
    <xf numFmtId="0" fontId="12" fillId="6" borderId="0" xfId="17" applyFont="1" applyFill="1" applyAlignment="1"/>
    <xf numFmtId="0" fontId="12" fillId="6" borderId="25" xfId="17" applyFont="1" applyFill="1" applyBorder="1" applyAlignment="1">
      <alignment vertical="top" wrapText="1"/>
    </xf>
    <xf numFmtId="0" fontId="32" fillId="6" borderId="59" xfId="17" applyFont="1" applyFill="1" applyBorder="1" applyAlignment="1">
      <alignment horizontal="center" vertical="top"/>
    </xf>
    <xf numFmtId="165" fontId="12" fillId="6" borderId="0" xfId="17" applyNumberFormat="1" applyFont="1" applyFill="1" applyBorder="1" applyAlignment="1">
      <alignment vertical="top"/>
    </xf>
    <xf numFmtId="165" fontId="12" fillId="6" borderId="16" xfId="17" applyNumberFormat="1" applyFont="1" applyFill="1" applyBorder="1" applyAlignment="1">
      <alignment vertical="top"/>
    </xf>
    <xf numFmtId="165" fontId="12" fillId="6" borderId="18" xfId="17" applyNumberFormat="1" applyFont="1" applyFill="1" applyBorder="1" applyAlignment="1">
      <alignment vertical="top"/>
    </xf>
    <xf numFmtId="165" fontId="12" fillId="6" borderId="60" xfId="17" applyNumberFormat="1" applyFont="1" applyFill="1" applyBorder="1" applyAlignment="1">
      <alignment vertical="top"/>
    </xf>
    <xf numFmtId="165" fontId="10" fillId="6" borderId="16" xfId="17" applyNumberFormat="1" applyFont="1" applyFill="1" applyBorder="1" applyAlignment="1">
      <alignment vertical="top"/>
    </xf>
    <xf numFmtId="0" fontId="10" fillId="6" borderId="0" xfId="17" applyFont="1" applyFill="1" applyAlignment="1">
      <alignment vertical="top"/>
    </xf>
    <xf numFmtId="0" fontId="12" fillId="6" borderId="26" xfId="17" applyFont="1" applyFill="1" applyBorder="1" applyAlignment="1">
      <alignment vertical="top" wrapText="1"/>
    </xf>
    <xf numFmtId="0" fontId="32" fillId="6" borderId="37" xfId="17" applyFont="1" applyFill="1" applyBorder="1" applyAlignment="1">
      <alignment horizontal="center" vertical="top"/>
    </xf>
    <xf numFmtId="165" fontId="10" fillId="6" borderId="0" xfId="17" applyNumberFormat="1" applyFont="1" applyFill="1" applyBorder="1" applyAlignment="1">
      <alignment vertical="top"/>
    </xf>
    <xf numFmtId="165" fontId="10" fillId="6" borderId="57" xfId="17" applyNumberFormat="1" applyFont="1" applyFill="1" applyBorder="1" applyAlignment="1">
      <alignment vertical="top"/>
    </xf>
    <xf numFmtId="164" fontId="12" fillId="6" borderId="16" xfId="1" applyFont="1" applyFill="1" applyBorder="1" applyAlignment="1">
      <alignment vertical="top"/>
    </xf>
    <xf numFmtId="0" fontId="10" fillId="6" borderId="26" xfId="17" quotePrefix="1" applyFont="1" applyFill="1" applyBorder="1" applyAlignment="1">
      <alignment vertical="top"/>
    </xf>
    <xf numFmtId="0" fontId="32" fillId="6" borderId="14" xfId="17" applyFont="1" applyFill="1" applyBorder="1" applyAlignment="1">
      <alignment horizontal="center" vertical="top"/>
    </xf>
    <xf numFmtId="165" fontId="10" fillId="6" borderId="7" xfId="17" applyNumberFormat="1" applyFont="1" applyFill="1" applyBorder="1" applyAlignment="1">
      <alignment vertical="top"/>
    </xf>
    <xf numFmtId="165" fontId="10" fillId="6" borderId="13" xfId="17" applyNumberFormat="1" applyFont="1" applyFill="1" applyBorder="1" applyAlignment="1">
      <alignment vertical="top"/>
    </xf>
    <xf numFmtId="165" fontId="10" fillId="6" borderId="58" xfId="17" applyNumberFormat="1" applyFont="1" applyFill="1" applyBorder="1" applyAlignment="1">
      <alignment vertical="top"/>
    </xf>
    <xf numFmtId="164" fontId="12" fillId="6" borderId="13" xfId="1" applyFont="1" applyFill="1" applyBorder="1" applyAlignment="1">
      <alignment vertical="top"/>
    </xf>
    <xf numFmtId="0" fontId="32" fillId="6" borderId="16" xfId="17" applyFont="1" applyFill="1" applyBorder="1" applyAlignment="1">
      <alignment vertical="top"/>
    </xf>
    <xf numFmtId="0" fontId="10" fillId="6" borderId="26" xfId="17" applyFont="1" applyFill="1" applyBorder="1" applyAlignment="1">
      <alignment vertical="top" wrapText="1"/>
    </xf>
    <xf numFmtId="0" fontId="10" fillId="6" borderId="26" xfId="17" quotePrefix="1" applyFont="1" applyFill="1" applyBorder="1" applyAlignment="1">
      <alignment horizontal="left" vertical="top" wrapText="1" indent="1"/>
    </xf>
    <xf numFmtId="0" fontId="10" fillId="6" borderId="26" xfId="17" quotePrefix="1" applyFont="1" applyFill="1" applyBorder="1" applyAlignment="1">
      <alignment horizontal="left" vertical="top" wrapText="1"/>
    </xf>
    <xf numFmtId="0" fontId="32" fillId="6" borderId="37" xfId="17" quotePrefix="1" applyFont="1" applyFill="1" applyBorder="1" applyAlignment="1">
      <alignment horizontal="center" vertical="top"/>
    </xf>
    <xf numFmtId="0" fontId="10" fillId="6" borderId="26" xfId="17" applyFont="1" applyFill="1" applyBorder="1" applyAlignment="1">
      <alignment horizontal="left" vertical="top" wrapText="1"/>
    </xf>
    <xf numFmtId="165" fontId="10" fillId="6" borderId="0" xfId="17" applyNumberFormat="1" applyFont="1" applyFill="1" applyAlignment="1">
      <alignment vertical="top"/>
    </xf>
    <xf numFmtId="0" fontId="32" fillId="6" borderId="37" xfId="17" applyFont="1" applyFill="1" applyBorder="1" applyAlignment="1">
      <alignment horizontal="center" vertical="top" wrapText="1"/>
    </xf>
    <xf numFmtId="0" fontId="10" fillId="6" borderId="35" xfId="17" applyFont="1" applyFill="1" applyBorder="1" applyAlignment="1">
      <alignment vertical="top" wrapText="1"/>
    </xf>
    <xf numFmtId="0" fontId="12" fillId="6" borderId="3" xfId="17" applyFont="1" applyFill="1" applyBorder="1" applyAlignment="1">
      <alignment vertical="top" wrapText="1"/>
    </xf>
    <xf numFmtId="0" fontId="32" fillId="6" borderId="61" xfId="17" applyFont="1" applyFill="1" applyBorder="1" applyAlignment="1">
      <alignment horizontal="center" vertical="top"/>
    </xf>
    <xf numFmtId="165" fontId="12" fillId="6" borderId="46" xfId="17" applyNumberFormat="1" applyFont="1" applyFill="1" applyBorder="1" applyAlignment="1">
      <alignment vertical="top"/>
    </xf>
    <xf numFmtId="165" fontId="12" fillId="6" borderId="54" xfId="17" applyNumberFormat="1" applyFont="1" applyFill="1" applyBorder="1" applyAlignment="1">
      <alignment vertical="top"/>
    </xf>
    <xf numFmtId="165" fontId="12" fillId="6" borderId="62" xfId="17" applyNumberFormat="1" applyFont="1" applyFill="1" applyBorder="1" applyAlignment="1">
      <alignment vertical="top"/>
    </xf>
    <xf numFmtId="165" fontId="60" fillId="6" borderId="0" xfId="17" applyNumberFormat="1" applyFont="1" applyFill="1" applyBorder="1" applyAlignment="1">
      <alignment vertical="top"/>
    </xf>
    <xf numFmtId="0" fontId="32" fillId="6" borderId="0" xfId="17" applyFont="1" applyFill="1" applyBorder="1" applyAlignment="1">
      <alignment horizontal="center" vertical="top"/>
    </xf>
    <xf numFmtId="0" fontId="10" fillId="6" borderId="0" xfId="17" applyFont="1" applyFill="1" applyAlignment="1">
      <alignment vertical="top" wrapText="1"/>
    </xf>
    <xf numFmtId="165" fontId="10" fillId="6" borderId="0" xfId="18" applyNumberFormat="1" applyFont="1" applyFill="1" applyAlignment="1">
      <alignment vertical="top"/>
    </xf>
    <xf numFmtId="164" fontId="10" fillId="6" borderId="0" xfId="17" applyNumberFormat="1" applyFont="1" applyFill="1" applyAlignment="1">
      <alignment vertical="top"/>
    </xf>
    <xf numFmtId="0" fontId="38" fillId="6" borderId="26" xfId="17" applyFont="1" applyFill="1" applyBorder="1" applyAlignment="1">
      <alignment vertical="top" wrapText="1"/>
    </xf>
    <xf numFmtId="0" fontId="38" fillId="6" borderId="37" xfId="17" applyFont="1" applyFill="1" applyBorder="1" applyAlignment="1">
      <alignment horizontal="center" vertical="top"/>
    </xf>
    <xf numFmtId="165" fontId="61" fillId="6" borderId="0" xfId="17" applyNumberFormat="1" applyFont="1" applyFill="1" applyBorder="1" applyAlignment="1">
      <alignment vertical="top"/>
    </xf>
    <xf numFmtId="165" fontId="61" fillId="6" borderId="16" xfId="17" applyNumberFormat="1" applyFont="1" applyFill="1" applyBorder="1" applyAlignment="1">
      <alignment vertical="top"/>
    </xf>
    <xf numFmtId="165" fontId="61" fillId="6" borderId="57" xfId="17" applyNumberFormat="1" applyFont="1" applyFill="1" applyBorder="1" applyAlignment="1">
      <alignment vertical="top"/>
    </xf>
    <xf numFmtId="0" fontId="38" fillId="6" borderId="16" xfId="17" applyFont="1" applyFill="1" applyBorder="1" applyAlignment="1">
      <alignment vertical="top"/>
    </xf>
    <xf numFmtId="0" fontId="61" fillId="6" borderId="0" xfId="17" applyFont="1" applyFill="1" applyAlignment="1">
      <alignment vertical="top"/>
    </xf>
    <xf numFmtId="0" fontId="61" fillId="6" borderId="0" xfId="17" applyFont="1" applyFill="1" applyBorder="1" applyAlignment="1">
      <alignment vertical="top"/>
    </xf>
    <xf numFmtId="0" fontId="61" fillId="6" borderId="0" xfId="17" applyFont="1" applyFill="1" applyBorder="1" applyAlignment="1">
      <alignment vertical="top" wrapText="1"/>
    </xf>
    <xf numFmtId="0" fontId="38" fillId="6" borderId="0" xfId="17" applyFont="1" applyFill="1" applyBorder="1" applyAlignment="1">
      <alignment horizontal="center" vertical="top"/>
    </xf>
    <xf numFmtId="0" fontId="38" fillId="6" borderId="0" xfId="17" applyFont="1" applyFill="1" applyBorder="1" applyAlignment="1">
      <alignment vertical="top"/>
    </xf>
    <xf numFmtId="0" fontId="32" fillId="6" borderId="13" xfId="17" applyFont="1" applyFill="1" applyBorder="1" applyAlignment="1">
      <alignment vertical="top"/>
    </xf>
    <xf numFmtId="165" fontId="12" fillId="9" borderId="4" xfId="17" applyNumberFormat="1" applyFont="1" applyFill="1" applyBorder="1" applyAlignment="1">
      <alignment vertical="top"/>
    </xf>
    <xf numFmtId="165" fontId="12" fillId="9" borderId="53" xfId="17" applyNumberFormat="1" applyFont="1" applyFill="1" applyBorder="1" applyAlignment="1">
      <alignment vertical="top"/>
    </xf>
    <xf numFmtId="165" fontId="12" fillId="9" borderId="64" xfId="17" applyNumberFormat="1" applyFont="1" applyFill="1" applyBorder="1" applyAlignment="1">
      <alignment vertical="top"/>
    </xf>
    <xf numFmtId="165" fontId="12" fillId="9" borderId="3" xfId="17" applyNumberFormat="1" applyFont="1" applyFill="1" applyBorder="1" applyAlignment="1">
      <alignment vertical="top"/>
    </xf>
    <xf numFmtId="164" fontId="12" fillId="9" borderId="53" xfId="1" applyFont="1" applyFill="1" applyBorder="1" applyAlignment="1">
      <alignment vertical="top"/>
    </xf>
    <xf numFmtId="0" fontId="32" fillId="9" borderId="53" xfId="17" applyFont="1" applyFill="1" applyBorder="1" applyAlignment="1">
      <alignment vertical="top"/>
    </xf>
    <xf numFmtId="164" fontId="12" fillId="6" borderId="63" xfId="1" applyFont="1" applyFill="1" applyBorder="1" applyAlignment="1">
      <alignment vertical="top"/>
    </xf>
    <xf numFmtId="165" fontId="10" fillId="11" borderId="0" xfId="17" applyNumberFormat="1" applyFont="1" applyFill="1" applyBorder="1" applyAlignment="1">
      <alignment vertical="top"/>
    </xf>
    <xf numFmtId="165" fontId="10" fillId="11" borderId="57" xfId="17" applyNumberFormat="1" applyFont="1" applyFill="1" applyBorder="1" applyAlignment="1">
      <alignment vertical="top"/>
    </xf>
    <xf numFmtId="165" fontId="10" fillId="11" borderId="7" xfId="17" applyNumberFormat="1" applyFont="1" applyFill="1" applyBorder="1" applyAlignment="1">
      <alignment vertical="top"/>
    </xf>
    <xf numFmtId="165" fontId="10" fillId="11" borderId="58" xfId="17" applyNumberFormat="1" applyFont="1" applyFill="1" applyBorder="1" applyAlignment="1">
      <alignment vertical="top"/>
    </xf>
    <xf numFmtId="165" fontId="32" fillId="6" borderId="0" xfId="17" applyNumberFormat="1" applyFont="1" applyFill="1" applyBorder="1" applyAlignment="1">
      <alignment vertical="top"/>
    </xf>
    <xf numFmtId="0" fontId="20" fillId="0" borderId="0" xfId="0" applyFont="1" applyFill="1"/>
    <xf numFmtId="168" fontId="20" fillId="0" borderId="0" xfId="0" quotePrefix="1" applyNumberFormat="1" applyFont="1" applyFill="1" applyAlignment="1"/>
    <xf numFmtId="165" fontId="10" fillId="0" borderId="0" xfId="1" applyNumberFormat="1" applyFont="1" applyFill="1"/>
    <xf numFmtId="0" fontId="22" fillId="0" borderId="0" xfId="0" applyFont="1" applyFill="1"/>
    <xf numFmtId="10" fontId="10" fillId="0" borderId="0" xfId="5" applyNumberFormat="1" applyFont="1" applyFill="1"/>
    <xf numFmtId="165" fontId="10" fillId="0" borderId="0" xfId="1" applyNumberFormat="1" applyFont="1" applyFill="1" applyBorder="1"/>
    <xf numFmtId="168" fontId="12" fillId="0" borderId="0" xfId="0" quotePrefix="1" applyNumberFormat="1" applyFont="1" applyFill="1" applyAlignment="1"/>
    <xf numFmtId="0" fontId="15" fillId="0" borderId="2" xfId="0" applyFont="1" applyFill="1" applyBorder="1"/>
    <xf numFmtId="0" fontId="10" fillId="0" borderId="4" xfId="0" applyFont="1" applyFill="1" applyBorder="1"/>
    <xf numFmtId="165" fontId="10" fillId="0" borderId="5" xfId="1" applyNumberFormat="1" applyFont="1" applyFill="1" applyBorder="1"/>
    <xf numFmtId="0" fontId="10" fillId="0" borderId="5" xfId="0" applyFont="1" applyFill="1" applyBorder="1"/>
    <xf numFmtId="165" fontId="10" fillId="0" borderId="5" xfId="1" applyNumberFormat="1" applyFont="1" applyFill="1" applyBorder="1" applyAlignment="1">
      <alignment horizontal="center"/>
    </xf>
    <xf numFmtId="10" fontId="12" fillId="0" borderId="2" xfId="5" applyNumberFormat="1" applyFont="1" applyFill="1" applyBorder="1" applyAlignment="1">
      <alignment horizontal="center"/>
    </xf>
    <xf numFmtId="10" fontId="10" fillId="0" borderId="0" xfId="0" applyNumberFormat="1" applyFont="1" applyFill="1"/>
    <xf numFmtId="10" fontId="10" fillId="0" borderId="2" xfId="5" applyNumberFormat="1" applyFont="1" applyFill="1" applyBorder="1" applyProtection="1"/>
    <xf numFmtId="10" fontId="10" fillId="0" borderId="0" xfId="5" applyNumberFormat="1" applyFont="1" applyFill="1" applyBorder="1" applyProtection="1"/>
    <xf numFmtId="0" fontId="10" fillId="0" borderId="6" xfId="0" applyFont="1" applyFill="1" applyBorder="1" applyProtection="1"/>
    <xf numFmtId="10" fontId="10" fillId="0" borderId="2" xfId="5" applyNumberFormat="1" applyFont="1" applyFill="1" applyBorder="1" applyAlignment="1" applyProtection="1">
      <alignment horizontal="center"/>
    </xf>
    <xf numFmtId="0" fontId="62" fillId="0" borderId="0" xfId="0" applyFont="1" applyFill="1"/>
    <xf numFmtId="165" fontId="10" fillId="0" borderId="7" xfId="1" applyNumberFormat="1" applyFont="1" applyBorder="1"/>
    <xf numFmtId="165" fontId="10" fillId="0" borderId="8" xfId="1" applyNumberFormat="1" applyFont="1" applyBorder="1"/>
    <xf numFmtId="0" fontId="20" fillId="0" borderId="0" xfId="0" applyFont="1"/>
    <xf numFmtId="0" fontId="20" fillId="0" borderId="0" xfId="0" applyFont="1" applyFill="1" applyBorder="1" applyAlignment="1" applyProtection="1">
      <alignment horizontal="left"/>
    </xf>
    <xf numFmtId="165" fontId="10" fillId="11" borderId="21" xfId="1" applyNumberFormat="1" applyFont="1" applyFill="1" applyBorder="1" applyProtection="1">
      <protection locked="0"/>
    </xf>
    <xf numFmtId="165" fontId="10" fillId="11" borderId="28" xfId="1" applyNumberFormat="1" applyFont="1" applyFill="1" applyBorder="1" applyProtection="1">
      <protection locked="0"/>
    </xf>
    <xf numFmtId="165" fontId="10" fillId="11" borderId="22" xfId="1" applyNumberFormat="1" applyFont="1" applyFill="1" applyBorder="1" applyProtection="1">
      <protection locked="0"/>
    </xf>
    <xf numFmtId="168" fontId="17" fillId="0" borderId="0" xfId="0" quotePrefix="1" applyNumberFormat="1" applyFont="1" applyFill="1" applyAlignment="1"/>
    <xf numFmtId="0" fontId="17" fillId="0" borderId="0" xfId="0" applyFont="1" applyFill="1" applyAlignment="1"/>
    <xf numFmtId="0" fontId="17" fillId="0" borderId="0" xfId="0" quotePrefix="1" applyFont="1" applyFill="1" applyAlignment="1"/>
    <xf numFmtId="168" fontId="20" fillId="0" borderId="0" xfId="0" applyNumberFormat="1" applyFont="1" applyFill="1" applyAlignment="1">
      <alignment horizontal="left"/>
    </xf>
    <xf numFmtId="165" fontId="63" fillId="0" borderId="0" xfId="3" applyNumberFormat="1" applyFont="1" applyAlignment="1" applyProtection="1">
      <alignment horizontal="center"/>
    </xf>
    <xf numFmtId="0" fontId="20" fillId="0" borderId="0" xfId="0" applyFont="1" applyFill="1" applyAlignment="1"/>
    <xf numFmtId="15" fontId="16" fillId="0" borderId="0" xfId="0" quotePrefix="1" applyNumberFormat="1" applyFont="1" applyFill="1" applyAlignment="1"/>
    <xf numFmtId="0" fontId="5" fillId="6" borderId="1" xfId="0" applyFont="1" applyFill="1" applyBorder="1" applyProtection="1"/>
    <xf numFmtId="0" fontId="5" fillId="6" borderId="6" xfId="0" applyFont="1" applyFill="1" applyBorder="1" applyProtection="1"/>
    <xf numFmtId="0" fontId="27" fillId="6" borderId="1" xfId="0" applyFont="1" applyFill="1" applyBorder="1" applyProtection="1">
      <protection locked="0"/>
    </xf>
    <xf numFmtId="165" fontId="32" fillId="0" borderId="0" xfId="1" applyNumberFormat="1" applyFont="1" applyFill="1" applyAlignment="1" applyProtection="1">
      <alignment horizontal="center"/>
    </xf>
    <xf numFmtId="0" fontId="64" fillId="0" borderId="0" xfId="20" applyFont="1"/>
    <xf numFmtId="0" fontId="1" fillId="0" borderId="0" xfId="20"/>
    <xf numFmtId="9" fontId="1" fillId="0" borderId="0" xfId="20" applyNumberFormat="1"/>
    <xf numFmtId="0" fontId="64" fillId="0" borderId="0" xfId="20" quotePrefix="1" applyFont="1"/>
    <xf numFmtId="0" fontId="64" fillId="0" borderId="0" xfId="20" applyFont="1" applyAlignment="1">
      <alignment horizontal="center"/>
    </xf>
    <xf numFmtId="165" fontId="0" fillId="0" borderId="0" xfId="21" applyNumberFormat="1" applyFont="1"/>
    <xf numFmtId="0" fontId="1" fillId="0" borderId="0" xfId="20" applyFont="1"/>
    <xf numFmtId="165" fontId="1" fillId="0" borderId="0" xfId="20" applyNumberFormat="1"/>
    <xf numFmtId="165" fontId="64" fillId="0" borderId="0" xfId="20" applyNumberFormat="1" applyFont="1" applyAlignment="1">
      <alignment horizontal="center"/>
    </xf>
    <xf numFmtId="0" fontId="1" fillId="0" borderId="0" xfId="20" applyBorder="1"/>
    <xf numFmtId="165" fontId="0" fillId="0" borderId="0" xfId="21" applyNumberFormat="1" applyFont="1" applyBorder="1"/>
    <xf numFmtId="0" fontId="1" fillId="0" borderId="7" xfId="20" applyBorder="1"/>
    <xf numFmtId="165" fontId="0" fillId="0" borderId="7" xfId="21" applyNumberFormat="1" applyFont="1" applyBorder="1"/>
    <xf numFmtId="165" fontId="60" fillId="0" borderId="0" xfId="21" applyNumberFormat="1" applyFont="1" applyAlignment="1">
      <alignment horizontal="right"/>
    </xf>
    <xf numFmtId="165" fontId="0" fillId="8" borderId="0" xfId="21" applyNumberFormat="1" applyFont="1" applyFill="1"/>
    <xf numFmtId="0" fontId="1" fillId="8" borderId="0" xfId="20" applyFill="1"/>
    <xf numFmtId="0" fontId="15" fillId="0" borderId="0" xfId="0" applyFont="1"/>
    <xf numFmtId="165" fontId="0" fillId="7" borderId="0" xfId="21" applyNumberFormat="1" applyFont="1" applyFill="1"/>
    <xf numFmtId="0" fontId="1" fillId="7" borderId="0" xfId="20" applyFill="1"/>
    <xf numFmtId="0" fontId="65" fillId="0" borderId="0" xfId="20" applyFont="1"/>
    <xf numFmtId="165" fontId="0" fillId="0" borderId="67" xfId="1" applyNumberFormat="1" applyFont="1" applyFill="1" applyBorder="1"/>
    <xf numFmtId="165" fontId="0" fillId="0" borderId="33" xfId="1" applyNumberFormat="1" applyFont="1" applyFill="1" applyBorder="1"/>
    <xf numFmtId="165" fontId="10" fillId="0" borderId="2" xfId="1" applyNumberFormat="1" applyFont="1" applyFill="1" applyBorder="1" applyAlignment="1" applyProtection="1">
      <alignment horizontal="right"/>
    </xf>
    <xf numFmtId="165" fontId="12" fillId="6" borderId="16" xfId="1" applyNumberFormat="1" applyFont="1" applyFill="1" applyBorder="1" applyAlignment="1">
      <alignment vertical="top"/>
    </xf>
    <xf numFmtId="165" fontId="64" fillId="0" borderId="0" xfId="20" applyNumberFormat="1" applyFont="1" applyFill="1"/>
    <xf numFmtId="0" fontId="1" fillId="0" borderId="0" xfId="20" applyFont="1" applyFill="1" applyAlignment="1">
      <alignment horizontal="center"/>
    </xf>
    <xf numFmtId="165" fontId="1" fillId="0" borderId="0" xfId="20" applyNumberFormat="1" applyFont="1" applyFill="1" applyAlignment="1">
      <alignment horizontal="center"/>
    </xf>
    <xf numFmtId="165" fontId="0" fillId="0" borderId="0" xfId="21" applyNumberFormat="1" applyFont="1" applyFill="1" applyAlignment="1">
      <alignment horizontal="center"/>
    </xf>
    <xf numFmtId="9" fontId="1" fillId="0" borderId="0" xfId="20" applyNumberFormat="1" applyFont="1" applyFill="1" applyAlignment="1">
      <alignment horizontal="right"/>
    </xf>
    <xf numFmtId="165" fontId="1" fillId="0" borderId="0" xfId="20" applyNumberFormat="1" applyFill="1"/>
    <xf numFmtId="165" fontId="64" fillId="7" borderId="0" xfId="20" applyNumberFormat="1" applyFont="1" applyFill="1"/>
    <xf numFmtId="165" fontId="10" fillId="0" borderId="1" xfId="1" applyNumberFormat="1" applyFont="1" applyBorder="1"/>
    <xf numFmtId="165" fontId="10" fillId="0" borderId="2" xfId="1" applyNumberFormat="1" applyFont="1" applyBorder="1"/>
    <xf numFmtId="165" fontId="10" fillId="0" borderId="0" xfId="0" applyNumberFormat="1" applyFont="1"/>
    <xf numFmtId="0" fontId="10" fillId="11" borderId="20" xfId="0" applyFont="1" applyFill="1" applyBorder="1"/>
    <xf numFmtId="165" fontId="10" fillId="13" borderId="20" xfId="1" applyNumberFormat="1" applyFont="1" applyFill="1" applyBorder="1"/>
    <xf numFmtId="165" fontId="10" fillId="11" borderId="20" xfId="1" applyNumberFormat="1" applyFont="1" applyFill="1" applyBorder="1"/>
    <xf numFmtId="165" fontId="10" fillId="11" borderId="29" xfId="1" applyNumberFormat="1" applyFont="1" applyFill="1" applyBorder="1" applyProtection="1">
      <protection locked="0"/>
    </xf>
    <xf numFmtId="165" fontId="10" fillId="11" borderId="65" xfId="1" applyNumberFormat="1" applyFont="1" applyFill="1" applyBorder="1"/>
    <xf numFmtId="165" fontId="10" fillId="11" borderId="66" xfId="1" applyNumberFormat="1" applyFont="1" applyFill="1" applyBorder="1"/>
    <xf numFmtId="165" fontId="12" fillId="11" borderId="66" xfId="1" applyNumberFormat="1" applyFont="1" applyFill="1" applyBorder="1"/>
    <xf numFmtId="165" fontId="0" fillId="11" borderId="66" xfId="1" applyNumberFormat="1" applyFont="1" applyFill="1" applyBorder="1"/>
    <xf numFmtId="0" fontId="10" fillId="11" borderId="66" xfId="0" applyFont="1" applyFill="1" applyBorder="1" applyProtection="1">
      <protection locked="0"/>
    </xf>
    <xf numFmtId="0" fontId="10" fillId="11" borderId="35" xfId="0" applyFont="1" applyFill="1" applyBorder="1"/>
    <xf numFmtId="165" fontId="10" fillId="11" borderId="23" xfId="0" applyNumberFormat="1" applyFont="1" applyFill="1" applyBorder="1"/>
    <xf numFmtId="0" fontId="10" fillId="11" borderId="23" xfId="0" applyFont="1" applyFill="1" applyBorder="1"/>
    <xf numFmtId="165" fontId="10" fillId="11" borderId="23" xfId="1" applyNumberFormat="1" applyFont="1" applyFill="1" applyBorder="1" applyProtection="1">
      <protection locked="0"/>
    </xf>
    <xf numFmtId="165" fontId="10" fillId="11" borderId="24" xfId="1" applyNumberFormat="1" applyFont="1" applyFill="1" applyBorder="1" applyProtection="1"/>
    <xf numFmtId="165" fontId="10" fillId="11" borderId="21" xfId="1" applyNumberFormat="1" applyFont="1" applyFill="1" applyBorder="1" applyProtection="1"/>
    <xf numFmtId="165" fontId="10" fillId="11" borderId="22" xfId="1" applyNumberFormat="1" applyFont="1" applyFill="1" applyBorder="1" applyProtection="1"/>
    <xf numFmtId="165" fontId="10" fillId="11" borderId="24" xfId="1" applyNumberFormat="1" applyFont="1" applyFill="1" applyBorder="1" applyProtection="1">
      <protection locked="0"/>
    </xf>
    <xf numFmtId="165" fontId="10" fillId="0" borderId="3" xfId="0" applyNumberFormat="1" applyFont="1" applyFill="1" applyBorder="1"/>
    <xf numFmtId="165" fontId="10" fillId="0" borderId="2" xfId="0" applyNumberFormat="1" applyFont="1" applyFill="1" applyBorder="1"/>
    <xf numFmtId="165" fontId="12" fillId="11" borderId="29" xfId="1" applyNumberFormat="1" applyFont="1" applyFill="1" applyBorder="1" applyProtection="1">
      <protection locked="0"/>
    </xf>
    <xf numFmtId="165" fontId="10" fillId="11" borderId="50" xfId="1" applyNumberFormat="1" applyFont="1" applyFill="1" applyBorder="1"/>
    <xf numFmtId="165" fontId="10" fillId="11" borderId="51" xfId="1" applyNumberFormat="1" applyFont="1" applyFill="1" applyBorder="1"/>
    <xf numFmtId="165" fontId="0" fillId="11" borderId="51" xfId="1" applyNumberFormat="1" applyFont="1" applyFill="1" applyBorder="1"/>
    <xf numFmtId="0" fontId="10" fillId="11" borderId="51" xfId="0" applyFont="1" applyFill="1" applyBorder="1" applyProtection="1">
      <protection locked="0"/>
    </xf>
    <xf numFmtId="165" fontId="10" fillId="11" borderId="2" xfId="1" applyNumberFormat="1" applyFont="1" applyFill="1" applyBorder="1" applyProtection="1">
      <protection locked="0"/>
    </xf>
    <xf numFmtId="165" fontId="10" fillId="11" borderId="2" xfId="1" applyNumberFormat="1" applyFont="1" applyFill="1" applyBorder="1"/>
    <xf numFmtId="165" fontId="9" fillId="11" borderId="21" xfId="1" applyNumberFormat="1" applyFont="1" applyFill="1" applyBorder="1" applyProtection="1"/>
    <xf numFmtId="0" fontId="5" fillId="11" borderId="1" xfId="0" applyFont="1" applyFill="1" applyBorder="1" applyProtection="1"/>
    <xf numFmtId="165" fontId="9" fillId="11" borderId="24" xfId="1" applyNumberFormat="1" applyFont="1" applyFill="1" applyBorder="1" applyProtection="1"/>
    <xf numFmtId="165" fontId="9" fillId="11" borderId="29" xfId="1" applyNumberFormat="1" applyFont="1" applyFill="1" applyBorder="1" applyProtection="1"/>
    <xf numFmtId="10" fontId="9" fillId="14" borderId="20" xfId="5" applyNumberFormat="1" applyFont="1" applyFill="1" applyBorder="1" applyProtection="1">
      <protection locked="0"/>
    </xf>
    <xf numFmtId="165" fontId="5" fillId="11" borderId="2" xfId="1" applyNumberFormat="1" applyFont="1" applyFill="1" applyBorder="1" applyProtection="1"/>
    <xf numFmtId="0" fontId="5" fillId="11" borderId="2" xfId="0" applyFont="1" applyFill="1" applyBorder="1" applyProtection="1"/>
    <xf numFmtId="165" fontId="5" fillId="11" borderId="21" xfId="1" applyNumberFormat="1" applyFont="1" applyFill="1" applyBorder="1" applyProtection="1"/>
    <xf numFmtId="165" fontId="5" fillId="11" borderId="24" xfId="1" applyNumberFormat="1" applyFont="1" applyFill="1" applyBorder="1" applyProtection="1"/>
    <xf numFmtId="165" fontId="5" fillId="11" borderId="29" xfId="1" applyNumberFormat="1" applyFont="1" applyFill="1" applyBorder="1" applyProtection="1"/>
    <xf numFmtId="165" fontId="5" fillId="2" borderId="21" xfId="1" applyNumberFormat="1" applyFont="1" applyFill="1" applyBorder="1" applyProtection="1"/>
    <xf numFmtId="165" fontId="5" fillId="2" borderId="22" xfId="1" applyNumberFormat="1" applyFont="1" applyFill="1" applyBorder="1" applyProtection="1"/>
    <xf numFmtId="10" fontId="9" fillId="12" borderId="20" xfId="5" applyNumberFormat="1" applyFont="1" applyFill="1" applyBorder="1" applyProtection="1">
      <protection locked="0"/>
    </xf>
    <xf numFmtId="10" fontId="0" fillId="11" borderId="0" xfId="5" applyNumberFormat="1" applyFont="1" applyFill="1"/>
    <xf numFmtId="3" fontId="0" fillId="11" borderId="14" xfId="0" applyNumberFormat="1" applyFill="1" applyBorder="1"/>
    <xf numFmtId="9" fontId="3" fillId="11" borderId="0" xfId="5" applyFill="1" applyBorder="1"/>
    <xf numFmtId="165" fontId="3" fillId="11" borderId="26" xfId="1" applyNumberFormat="1" applyFill="1" applyBorder="1"/>
    <xf numFmtId="166" fontId="0" fillId="11" borderId="14" xfId="1" applyNumberFormat="1" applyFont="1" applyFill="1" applyBorder="1"/>
    <xf numFmtId="166" fontId="3" fillId="11" borderId="0" xfId="1" applyNumberFormat="1" applyFill="1" applyBorder="1"/>
    <xf numFmtId="166" fontId="0" fillId="11" borderId="0" xfId="1" applyNumberFormat="1" applyFont="1" applyFill="1" applyBorder="1"/>
    <xf numFmtId="166" fontId="3" fillId="11" borderId="11" xfId="1" applyNumberFormat="1" applyFill="1" applyBorder="1"/>
    <xf numFmtId="10" fontId="0" fillId="11" borderId="37" xfId="5" applyNumberFormat="1" applyFont="1" applyFill="1" applyBorder="1"/>
    <xf numFmtId="10" fontId="0" fillId="11" borderId="6" xfId="5" applyNumberFormat="1" applyFont="1" applyFill="1" applyBorder="1"/>
    <xf numFmtId="0" fontId="10" fillId="11" borderId="26" xfId="19" quotePrefix="1" applyFont="1" applyFill="1" applyBorder="1" applyAlignment="1">
      <alignment vertical="top"/>
    </xf>
    <xf numFmtId="0" fontId="10" fillId="11" borderId="0" xfId="0" applyFont="1" applyFill="1" applyProtection="1"/>
    <xf numFmtId="165" fontId="10" fillId="11" borderId="2" xfId="1" applyNumberFormat="1" applyFont="1" applyFill="1" applyBorder="1" applyProtection="1"/>
    <xf numFmtId="0" fontId="32" fillId="11" borderId="0" xfId="0" applyFont="1" applyFill="1" applyAlignment="1" applyProtection="1">
      <alignment horizontal="left"/>
      <protection locked="0"/>
    </xf>
    <xf numFmtId="0" fontId="10" fillId="11" borderId="0" xfId="0" applyFont="1" applyFill="1" applyAlignment="1" applyProtection="1">
      <alignment horizontal="left"/>
      <protection locked="0"/>
    </xf>
    <xf numFmtId="10" fontId="10" fillId="0" borderId="2" xfId="1" applyNumberFormat="1" applyFont="1" applyFill="1" applyBorder="1" applyProtection="1"/>
    <xf numFmtId="165" fontId="10" fillId="6" borderId="2" xfId="1" applyNumberFormat="1" applyFont="1" applyFill="1" applyBorder="1" applyProtection="1"/>
    <xf numFmtId="165" fontId="10" fillId="6" borderId="2" xfId="0" applyNumberFormat="1" applyFont="1" applyFill="1" applyBorder="1"/>
    <xf numFmtId="165" fontId="10" fillId="6" borderId="2" xfId="0" applyNumberFormat="1" applyFont="1" applyFill="1" applyBorder="1" applyProtection="1"/>
    <xf numFmtId="10" fontId="10" fillId="0" borderId="0" xfId="5" applyNumberFormat="1" applyFont="1"/>
    <xf numFmtId="0" fontId="10" fillId="4" borderId="0" xfId="0" applyFont="1" applyFill="1"/>
    <xf numFmtId="10" fontId="10" fillId="11" borderId="37" xfId="5" applyNumberFormat="1" applyFont="1" applyFill="1" applyBorder="1"/>
    <xf numFmtId="10" fontId="0" fillId="11" borderId="14" xfId="5" applyNumberFormat="1" applyFont="1" applyFill="1" applyBorder="1"/>
    <xf numFmtId="10" fontId="0" fillId="11" borderId="26" xfId="5" applyNumberFormat="1" applyFont="1" applyFill="1" applyBorder="1"/>
    <xf numFmtId="10" fontId="0" fillId="11" borderId="1" xfId="5" applyNumberFormat="1" applyFont="1" applyFill="1" applyBorder="1"/>
    <xf numFmtId="10" fontId="10" fillId="11" borderId="68" xfId="5" applyNumberFormat="1" applyFont="1" applyFill="1" applyBorder="1"/>
    <xf numFmtId="10" fontId="0" fillId="11" borderId="19" xfId="5" applyNumberFormat="1" applyFont="1" applyFill="1" applyBorder="1"/>
    <xf numFmtId="10" fontId="0" fillId="11" borderId="12" xfId="5" applyNumberFormat="1" applyFont="1" applyFill="1" applyBorder="1"/>
    <xf numFmtId="10" fontId="0" fillId="0" borderId="11" xfId="5" applyNumberFormat="1" applyFont="1" applyBorder="1"/>
    <xf numFmtId="0" fontId="0" fillId="0" borderId="12" xfId="0" applyFill="1" applyBorder="1"/>
    <xf numFmtId="0" fontId="50" fillId="6" borderId="3" xfId="0" applyFont="1" applyFill="1" applyBorder="1" applyAlignment="1">
      <alignment horizontal="left"/>
    </xf>
    <xf numFmtId="0" fontId="50" fillId="6" borderId="4" xfId="0" applyFont="1" applyFill="1" applyBorder="1" applyAlignment="1">
      <alignment horizontal="left"/>
    </xf>
    <xf numFmtId="0" fontId="50" fillId="6" borderId="5" xfId="0" applyFont="1" applyFill="1" applyBorder="1" applyAlignment="1">
      <alignment horizontal="left"/>
    </xf>
    <xf numFmtId="167" fontId="12" fillId="0" borderId="0" xfId="0" applyNumberFormat="1" applyFont="1" applyAlignment="1">
      <alignment horizontal="left"/>
    </xf>
    <xf numFmtId="165" fontId="22" fillId="0" borderId="0" xfId="1" applyNumberFormat="1" applyFont="1" applyAlignment="1">
      <alignment horizontal="center"/>
    </xf>
    <xf numFmtId="165" fontId="19" fillId="0" borderId="0" xfId="3" applyNumberFormat="1" applyFont="1" applyAlignment="1" applyProtection="1">
      <alignment horizontal="center"/>
    </xf>
    <xf numFmtId="0" fontId="42" fillId="0" borderId="0" xfId="0" applyFont="1" applyFill="1" applyAlignment="1">
      <alignment horizontal="left" wrapText="1"/>
    </xf>
    <xf numFmtId="0" fontId="42" fillId="0" borderId="0" xfId="0" applyFont="1" applyFill="1" applyAlignment="1">
      <alignment horizontal="left" vertical="top" wrapText="1"/>
    </xf>
    <xf numFmtId="15" fontId="66" fillId="15" borderId="25" xfId="6" quotePrefix="1" applyNumberFormat="1" applyFont="1" applyFill="1" applyBorder="1" applyAlignment="1">
      <alignment horizontal="left" vertical="center" wrapText="1"/>
    </xf>
    <xf numFmtId="15" fontId="66" fillId="15" borderId="18" xfId="6" quotePrefix="1" applyNumberFormat="1" applyFont="1" applyFill="1" applyBorder="1" applyAlignment="1">
      <alignment horizontal="left" vertical="center" wrapText="1"/>
    </xf>
    <xf numFmtId="15" fontId="66" fillId="15" borderId="32" xfId="6" quotePrefix="1" applyNumberFormat="1" applyFont="1" applyFill="1" applyBorder="1" applyAlignment="1">
      <alignment horizontal="left" vertical="center" wrapText="1"/>
    </xf>
    <xf numFmtId="15" fontId="66" fillId="15" borderId="26" xfId="6" quotePrefix="1" applyNumberFormat="1" applyFont="1" applyFill="1" applyBorder="1" applyAlignment="1">
      <alignment horizontal="left" vertical="center" wrapText="1"/>
    </xf>
    <xf numFmtId="15" fontId="66" fillId="15" borderId="0" xfId="6" quotePrefix="1" applyNumberFormat="1" applyFont="1" applyFill="1" applyBorder="1" applyAlignment="1">
      <alignment horizontal="left" vertical="center" wrapText="1"/>
    </xf>
    <xf numFmtId="15" fontId="66" fillId="15" borderId="6" xfId="6" quotePrefix="1" applyNumberFormat="1" applyFont="1" applyFill="1" applyBorder="1" applyAlignment="1">
      <alignment horizontal="left" vertical="center" wrapText="1"/>
    </xf>
    <xf numFmtId="15" fontId="66" fillId="15" borderId="35" xfId="6" quotePrefix="1" applyNumberFormat="1" applyFont="1" applyFill="1" applyBorder="1" applyAlignment="1">
      <alignment horizontal="left" vertical="center" wrapText="1"/>
    </xf>
    <xf numFmtId="15" fontId="66" fillId="15" borderId="7" xfId="6" quotePrefix="1" applyNumberFormat="1" applyFont="1" applyFill="1" applyBorder="1" applyAlignment="1">
      <alignment horizontal="left" vertical="center" wrapText="1"/>
    </xf>
    <xf numFmtId="15" fontId="66" fillId="15" borderId="19" xfId="6" quotePrefix="1" applyNumberFormat="1" applyFont="1" applyFill="1" applyBorder="1" applyAlignment="1">
      <alignment horizontal="left" vertical="center" wrapText="1"/>
    </xf>
    <xf numFmtId="15" fontId="66" fillId="15" borderId="2" xfId="6" quotePrefix="1" applyNumberFormat="1" applyFont="1" applyFill="1" applyBorder="1" applyAlignment="1">
      <alignment horizontal="left" vertical="center" wrapText="1"/>
    </xf>
    <xf numFmtId="15" fontId="56" fillId="0" borderId="2" xfId="6" quotePrefix="1" applyNumberFormat="1" applyFont="1" applyFill="1" applyBorder="1" applyAlignment="1">
      <alignment horizontal="left" vertical="center" wrapText="1"/>
    </xf>
    <xf numFmtId="0" fontId="9" fillId="0" borderId="0" xfId="0" applyFont="1" applyFill="1" applyBorder="1" applyAlignment="1" applyProtection="1">
      <alignment vertical="center" textRotation="255" wrapText="1"/>
    </xf>
    <xf numFmtId="0" fontId="0" fillId="0" borderId="17"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165" fontId="19" fillId="0" borderId="0" xfId="3" applyNumberFormat="1" applyAlignment="1" applyProtection="1">
      <alignment horizontal="center"/>
    </xf>
    <xf numFmtId="0" fontId="24" fillId="0" borderId="0" xfId="0" applyFont="1" applyAlignment="1">
      <alignment horizontal="left" wrapText="1"/>
    </xf>
    <xf numFmtId="0" fontId="12" fillId="6" borderId="52" xfId="17" applyFont="1" applyFill="1" applyBorder="1" applyAlignment="1">
      <alignment horizontal="center" vertical="center" wrapText="1"/>
    </xf>
    <xf numFmtId="0" fontId="12" fillId="6" borderId="53" xfId="17" applyFont="1" applyFill="1" applyBorder="1" applyAlignment="1">
      <alignment horizontal="center" vertical="center" wrapText="1"/>
    </xf>
    <xf numFmtId="0" fontId="12" fillId="6" borderId="0" xfId="17" applyFont="1" applyFill="1" applyBorder="1" applyAlignment="1">
      <alignment horizontal="center" vertical="top" wrapText="1"/>
    </xf>
    <xf numFmtId="0" fontId="12" fillId="6" borderId="7" xfId="17" applyFont="1" applyFill="1" applyBorder="1" applyAlignment="1">
      <alignment horizontal="center" vertical="top" wrapText="1"/>
    </xf>
    <xf numFmtId="0" fontId="12" fillId="6" borderId="57" xfId="17" applyFont="1" applyFill="1" applyBorder="1" applyAlignment="1">
      <alignment horizontal="center" vertical="top" wrapText="1"/>
    </xf>
    <xf numFmtId="0" fontId="12" fillId="6" borderId="58" xfId="17" applyFont="1" applyFill="1" applyBorder="1" applyAlignment="1">
      <alignment horizontal="center" vertical="top" wrapText="1"/>
    </xf>
    <xf numFmtId="0" fontId="53" fillId="6" borderId="0" xfId="0" applyFont="1" applyFill="1" applyBorder="1" applyAlignment="1">
      <alignment horizontal="left" vertical="top" wrapText="1"/>
    </xf>
    <xf numFmtId="0" fontId="67" fillId="0" borderId="0" xfId="0" applyFont="1" applyAlignment="1">
      <alignment horizontal="left" vertical="top" wrapText="1"/>
    </xf>
  </cellXfs>
  <cellStyles count="22">
    <cellStyle name="Comma" xfId="1" builtinId="3"/>
    <cellStyle name="Comma 156" xfId="8" xr:uid="{00000000-0005-0000-0000-000001000000}"/>
    <cellStyle name="Comma 157" xfId="13" xr:uid="{00000000-0005-0000-0000-000002000000}"/>
    <cellStyle name="Comma 2" xfId="2" xr:uid="{00000000-0005-0000-0000-000003000000}"/>
    <cellStyle name="Comma 2 2 2 3" xfId="9" xr:uid="{00000000-0005-0000-0000-000004000000}"/>
    <cellStyle name="Comma 2 3 2" xfId="15" xr:uid="{00000000-0005-0000-0000-000005000000}"/>
    <cellStyle name="Comma 3" xfId="18" xr:uid="{00000000-0005-0000-0000-000006000000}"/>
    <cellStyle name="Comma 4" xfId="21" xr:uid="{00000000-0005-0000-0000-000007000000}"/>
    <cellStyle name="Good" xfId="6" builtinId="26"/>
    <cellStyle name="Hyperlink" xfId="3" builtinId="8"/>
    <cellStyle name="Neutral" xfId="19" builtinId="28"/>
    <cellStyle name="Normal" xfId="0" builtinId="0"/>
    <cellStyle name="Normal 10" xfId="7" xr:uid="{00000000-0005-0000-0000-00000C000000}"/>
    <cellStyle name="Normal 10 2 2" xfId="11" xr:uid="{00000000-0005-0000-0000-00000D000000}"/>
    <cellStyle name="Normal 2" xfId="4" xr:uid="{00000000-0005-0000-0000-00000E000000}"/>
    <cellStyle name="Normal 2 2" xfId="10" xr:uid="{00000000-0005-0000-0000-00000F000000}"/>
    <cellStyle name="Normal 3" xfId="12" xr:uid="{00000000-0005-0000-0000-000010000000}"/>
    <cellStyle name="Normal 4" xfId="16" xr:uid="{00000000-0005-0000-0000-000011000000}"/>
    <cellStyle name="Normal 5" xfId="17" xr:uid="{00000000-0005-0000-0000-000012000000}"/>
    <cellStyle name="Normal 6" xfId="20" xr:uid="{00000000-0005-0000-0000-000013000000}"/>
    <cellStyle name="Percent" xfId="5" builtinId="5"/>
    <cellStyle name="Percent 10" xfId="1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externalLink" Target="externalLinks/externalLink12.xml"/><Relationship Id="rId39" Type="http://schemas.openxmlformats.org/officeDocument/2006/relationships/theme" Target="theme/theme1.xml"/><Relationship Id="rId21" Type="http://schemas.openxmlformats.org/officeDocument/2006/relationships/externalLink" Target="externalLinks/externalLink7.xml"/><Relationship Id="rId34" Type="http://schemas.openxmlformats.org/officeDocument/2006/relationships/externalLink" Target="externalLinks/externalLink20.xml"/><Relationship Id="rId42" Type="http://schemas.openxmlformats.org/officeDocument/2006/relationships/calcChain" Target="calcChain.xml"/><Relationship Id="rId47" Type="http://schemas.openxmlformats.org/officeDocument/2006/relationships/customXml" Target="../customXml/item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2.xml"/><Relationship Id="rId29" Type="http://schemas.openxmlformats.org/officeDocument/2006/relationships/externalLink" Target="externalLinks/externalLink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0.xml"/><Relationship Id="rId32" Type="http://schemas.openxmlformats.org/officeDocument/2006/relationships/externalLink" Target="externalLinks/externalLink18.xml"/><Relationship Id="rId37" Type="http://schemas.openxmlformats.org/officeDocument/2006/relationships/externalLink" Target="externalLinks/externalLink23.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externalLink" Target="externalLinks/externalLink14.xml"/><Relationship Id="rId36" Type="http://schemas.openxmlformats.org/officeDocument/2006/relationships/externalLink" Target="externalLinks/externalLink22.xml"/><Relationship Id="rId10" Type="http://schemas.openxmlformats.org/officeDocument/2006/relationships/worksheet" Target="worksheets/sheet10.xml"/><Relationship Id="rId19" Type="http://schemas.openxmlformats.org/officeDocument/2006/relationships/externalLink" Target="externalLinks/externalLink5.xml"/><Relationship Id="rId31" Type="http://schemas.openxmlformats.org/officeDocument/2006/relationships/externalLink" Target="externalLinks/externalLink17.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externalLink" Target="externalLinks/externalLink13.xml"/><Relationship Id="rId30" Type="http://schemas.openxmlformats.org/officeDocument/2006/relationships/externalLink" Target="externalLinks/externalLink16.xml"/><Relationship Id="rId35" Type="http://schemas.openxmlformats.org/officeDocument/2006/relationships/externalLink" Target="externalLinks/externalLink21.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externalLink" Target="externalLinks/externalLink11.xml"/><Relationship Id="rId33" Type="http://schemas.openxmlformats.org/officeDocument/2006/relationships/externalLink" Target="externalLinks/externalLink19.xml"/><Relationship Id="rId38" Type="http://schemas.openxmlformats.org/officeDocument/2006/relationships/externalLink" Target="externalLinks/externalLink24.xml"/><Relationship Id="rId46" Type="http://schemas.openxmlformats.org/officeDocument/2006/relationships/customXml" Target="../customXml/item4.xml"/><Relationship Id="rId20" Type="http://schemas.openxmlformats.org/officeDocument/2006/relationships/externalLink" Target="externalLinks/externalLink6.xml"/><Relationship Id="rId41"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28575</xdr:colOff>
      <xdr:row>230</xdr:row>
      <xdr:rowOff>0</xdr:rowOff>
    </xdr:from>
    <xdr:to>
      <xdr:col>3</xdr:col>
      <xdr:colOff>876300</xdr:colOff>
      <xdr:row>230</xdr:row>
      <xdr:rowOff>0</xdr:rowOff>
    </xdr:to>
    <xdr:sp macro="" textlink="">
      <xdr:nvSpPr>
        <xdr:cNvPr id="2050" name="Text 2">
          <a:extLst>
            <a:ext uri="{FF2B5EF4-FFF2-40B4-BE49-F238E27FC236}">
              <a16:creationId xmlns:a16="http://schemas.microsoft.com/office/drawing/2014/main" id="{00000000-0008-0000-0300-000002080000}"/>
            </a:ext>
          </a:extLst>
        </xdr:cNvPr>
        <xdr:cNvSpPr txBox="1">
          <a:spLocks noChangeArrowheads="1"/>
        </xdr:cNvSpPr>
      </xdr:nvSpPr>
      <xdr:spPr bwMode="auto">
        <a:xfrm>
          <a:off x="28575" y="23317200"/>
          <a:ext cx="403860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To show more data entry rows, click on the outlining + symbols to the left</a:t>
          </a:r>
        </a:p>
      </xdr:txBody>
    </xdr:sp>
    <xdr:clientData fPrintsWithSheet="0"/>
  </xdr:twoCellAnchor>
  <xdr:twoCellAnchor>
    <xdr:from>
      <xdr:col>5</xdr:col>
      <xdr:colOff>219075</xdr:colOff>
      <xdr:row>207</xdr:row>
      <xdr:rowOff>95250</xdr:rowOff>
    </xdr:from>
    <xdr:to>
      <xdr:col>5</xdr:col>
      <xdr:colOff>447676</xdr:colOff>
      <xdr:row>225</xdr:row>
      <xdr:rowOff>104775</xdr:rowOff>
    </xdr:to>
    <xdr:sp macro="" textlink="">
      <xdr:nvSpPr>
        <xdr:cNvPr id="2" name="Right Brace 1">
          <a:extLst>
            <a:ext uri="{FF2B5EF4-FFF2-40B4-BE49-F238E27FC236}">
              <a16:creationId xmlns:a16="http://schemas.microsoft.com/office/drawing/2014/main" id="{00000000-0008-0000-0300-000002000000}"/>
            </a:ext>
          </a:extLst>
        </xdr:cNvPr>
        <xdr:cNvSpPr/>
      </xdr:nvSpPr>
      <xdr:spPr bwMode="auto">
        <a:xfrm>
          <a:off x="6553200" y="8791575"/>
          <a:ext cx="228601" cy="2924175"/>
        </a:xfrm>
        <a:prstGeom prst="rightBrace">
          <a:avLst/>
        </a:prstGeom>
        <a:ln w="19050">
          <a:solidFill>
            <a:srgbClr val="FF0000"/>
          </a:solidFill>
          <a:headEnd type="none" w="med" len="med"/>
          <a:tailEnd type="none" w="med" len="med"/>
        </a:ln>
      </xdr:spPr>
      <xdr:style>
        <a:lnRef idx="2">
          <a:schemeClr val="accent2"/>
        </a:lnRef>
        <a:fillRef idx="0">
          <a:schemeClr val="accent2"/>
        </a:fillRef>
        <a:effectRef idx="1">
          <a:schemeClr val="accent2"/>
        </a:effectRef>
        <a:fontRef idx="minor">
          <a:schemeClr val="tx1"/>
        </a:fontRef>
      </xdr:style>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274</xdr:row>
      <xdr:rowOff>0</xdr:rowOff>
    </xdr:from>
    <xdr:to>
      <xdr:col>3</xdr:col>
      <xdr:colOff>876300</xdr:colOff>
      <xdr:row>274</xdr:row>
      <xdr:rowOff>0</xdr:rowOff>
    </xdr:to>
    <xdr:sp macro="" textlink="">
      <xdr:nvSpPr>
        <xdr:cNvPr id="2" name="Text 2">
          <a:extLst>
            <a:ext uri="{FF2B5EF4-FFF2-40B4-BE49-F238E27FC236}">
              <a16:creationId xmlns:a16="http://schemas.microsoft.com/office/drawing/2014/main" id="{00000000-0008-0000-0400-000002000000}"/>
            </a:ext>
          </a:extLst>
        </xdr:cNvPr>
        <xdr:cNvSpPr txBox="1">
          <a:spLocks noChangeArrowheads="1"/>
        </xdr:cNvSpPr>
      </xdr:nvSpPr>
      <xdr:spPr bwMode="auto">
        <a:xfrm>
          <a:off x="28575" y="12649200"/>
          <a:ext cx="5467350" cy="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To show more data entry rows, click on the outlining + symbols to the left</a:t>
          </a:r>
        </a:p>
      </xdr:txBody>
    </xdr:sp>
    <xdr:clientData fPrintsWithSheet="0"/>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190500</xdr:rowOff>
        </xdr:from>
        <xdr:to>
          <xdr:col>14</xdr:col>
          <xdr:colOff>594360</xdr:colOff>
          <xdr:row>63</xdr:row>
          <xdr:rowOff>0</xdr:rowOff>
        </xdr:to>
        <xdr:sp macro="" textlink="">
          <xdr:nvSpPr>
            <xdr:cNvPr id="89089" name="Object 1" hidden="1">
              <a:extLst>
                <a:ext uri="{63B3BB69-23CF-44E3-9099-C40C66FF867C}">
                  <a14:compatExt spid="_x0000_s89089"/>
                </a:ext>
                <a:ext uri="{FF2B5EF4-FFF2-40B4-BE49-F238E27FC236}">
                  <a16:creationId xmlns:a16="http://schemas.microsoft.com/office/drawing/2014/main" id="{00000000-0008-0000-0D00-0000015C01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ce1\D\Documents%20and%20Settings\accsys003\Local%20Settings\Temporary%20Internet%20Files\Content.IE5\UHU52NMD\Leo_0303_SchVI(2002-03)12-08-03.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BAM%20Financial%20Reporting%20Template%20-%20Platform%20Q4%20Clean%20(2).xlsb"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O:\Tax\Tax%20Accounting\BAM%20Reporting\FY%202018\Q1\1.%20Canada\Relocation\001-BGRSL\2018-March-BGRS_Can.BGRSL.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0.10.11.249\mca\Users\cpdaudit\Desktop\Sec.%2043B%20workings%20(Sch.10%20to%203CD)%20-%20FINAL.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ea-india\d1\d1\Audit%2007-08%20-%20MCA\BGR\Statutory%20dues\FBT\Audit\Fbt%20SANDEEP.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O:\Accounting\Reporting\2017\BBU%20Consolidation\Q3\Q3%202017%20Consolidation%20Workbook%20-%20October%205%20(8pm).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nas02itcge\finshare$\WINDOWS\TEMP\QuickPlace\Infrastructure%20.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in1\MIS\MIS%20Report\MIS%20-%20March%202003.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inban0701\Audit\arun_b\WINDOWS\TEMP\BS98.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A:\NOTE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Fileserver\Audit\Arjun\Audited%20Accounts\Audit-2002\Novellus%20March%202002%20Schedule%20VI%20accounts_drft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m3\c\WINDOWS\TEMP\jitk2.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rtischler/AppData/Local/Microsoft/Windows/Temporary%20Internet%20Files/Content.Outlook/IFEQGEYF/100%20-%20RPS%20Q4%202017%20Tax%20Provision%20(Oct%20YTD%20dry-run).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O:\MPXShare\Commercial%20Property\Finance\Overheads%20-%20restricted\Commercial%20Forecasting%20Summary%20&amp;%20Analysis%20Revised%20Jan09.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in1\MIS\MIS%20Report\MIS%20-%20November%202002.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pragunathan/Documents/Perumal/IT%20Return/2013/complete/Ranga/2013_ITR1_PR6.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fin1\MIS\MIS%20Report\MIS%20-%20August%20200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RGERT\Flas9900\FD%20Report\TEDGraph.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WINDOWS\TEMP\APPORT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WINDOWS\TEMP\RESERV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cct-co-ksp\macs\1200\srb_b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kwan/AppData/Local/Microsoft/Windows/Temporary%20Internet%20Files/Content.Outlook/UZSC7N5P/BGRS%20India-%20%20Financials%20Statement%20%20-%20FY%202014-15%20-%2029-Sep-2015%2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Fileserver\USER\SS11230\WKS\Novo\Nnas\Corporate%20tax%20return-nna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hilips\my%20documents\My%20Business\Tax_Audit\Fy%2001\D%20Ashok%20&amp;%20S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ings-P&amp;l"/>
      <sheetName val="Grouping - BS"/>
      <sheetName val="Schedules"/>
      <sheetName val="BS and P&amp;L"/>
      <sheetName val="Sch E (FA sch 02-03)"/>
      <sheetName val="Abstract"/>
      <sheetName val="Deferred tax"/>
      <sheetName val="fu 02-03"/>
      <sheetName val="Income tax"/>
      <sheetName val="MAT 02-03"/>
      <sheetName val="APP to 3CD (Revised)"/>
      <sheetName val="Quantitative info(App.X)"/>
      <sheetName val="Analysis"/>
      <sheetName val="BS and P_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lines"/>
      <sheetName val="Template Instructions"/>
      <sheetName val="Index"/>
      <sheetName val="1st Submission-&gt;"/>
      <sheetName val="BS"/>
      <sheetName val="IS"/>
      <sheetName val="OCI"/>
      <sheetName val="Equity"/>
      <sheetName val="Intercompany"/>
      <sheetName val="Other Equity"/>
      <sheetName val="Selected Financial Info 1"/>
      <sheetName val="Disposition Gains"/>
      <sheetName val="2nd Submission-&gt;"/>
      <sheetName val="Selected Financial Info 2"/>
      <sheetName val="Business Combinations"/>
      <sheetName val="Cashflow"/>
      <sheetName val="Continuities"/>
      <sheetName val="by Geography"/>
      <sheetName val="Current vs Non Current"/>
      <sheetName val="EAI"/>
      <sheetName val="Fair Value of Fin. Inst."/>
      <sheetName val="Fair Value other"/>
      <sheetName val="IS and BS Tax Supplemental"/>
      <sheetName val="OCI Tax Supplemental"/>
      <sheetName val="Risk Exposures"/>
      <sheetName val="Non Financial Information"/>
      <sheetName val="Capitalization"/>
      <sheetName val="AM Supplemental 1"/>
      <sheetName val="AM Supplemental 2"/>
      <sheetName val="AM Supplemental 3"/>
      <sheetName val="3rd Submission-&gt;"/>
      <sheetName val="Inventory"/>
      <sheetName val="Available for Sale"/>
      <sheetName val="Continuities A"/>
      <sheetName val="Valuation Metrics"/>
      <sheetName val="by Geography A"/>
      <sheetName val="Non Recourse Borrowings"/>
      <sheetName val="Assets Held for Sale"/>
      <sheetName val="Assets Pledged as Collateral"/>
      <sheetName val="Provisions"/>
      <sheetName val="FI - Netting"/>
      <sheetName val="Plan assets"/>
      <sheetName val="Related Party"/>
      <sheetName val="Derivatives and Hedging"/>
      <sheetName val="Contractual Obligations"/>
      <sheetName val="Workings -&gt;"/>
      <sheetName val="START"/>
      <sheetName val="Caption List"/>
      <sheetName val="BAM Financial Reporting Templat"/>
    </sheetNames>
    <sheetDataSet>
      <sheetData sheetId="0">
        <row r="5">
          <cell r="P5" t="str">
            <v>BREG</v>
          </cell>
        </row>
        <row r="7">
          <cell r="P7">
            <v>2014</v>
          </cell>
        </row>
        <row r="8">
          <cell r="P8" t="str">
            <v>Dec</v>
          </cell>
        </row>
      </sheetData>
      <sheetData sheetId="1">
        <row r="4">
          <cell r="L4">
            <v>42004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ow r="12">
          <cell r="AO12" t="str">
            <v>Valuation_Metrics</v>
          </cell>
          <cell r="AX12" t="str">
            <v>Continuity</v>
          </cell>
        </row>
        <row r="13">
          <cell r="AO13" t="str">
            <v>Caption Lookup</v>
          </cell>
          <cell r="AP13" t="str">
            <v>Platform</v>
          </cell>
          <cell r="AQ13" t="str">
            <v>Short</v>
          </cell>
          <cell r="AR13" t="str">
            <v>#</v>
          </cell>
          <cell r="AS13" t="str">
            <v>Business Line</v>
          </cell>
          <cell r="AX13" t="str">
            <v>Caption Lookup</v>
          </cell>
          <cell r="AY13" t="str">
            <v>Platform</v>
          </cell>
          <cell r="AZ13" t="str">
            <v>Short</v>
          </cell>
          <cell r="BA13" t="str">
            <v>#</v>
          </cell>
          <cell r="BB13" t="str">
            <v>Business Line</v>
          </cell>
          <cell r="CA13" t="str">
            <v>Applicable</v>
          </cell>
        </row>
        <row r="14">
          <cell r="BJ14">
            <v>2014</v>
          </cell>
          <cell r="CA14" t="str">
            <v>N/A</v>
          </cell>
        </row>
        <row r="15">
          <cell r="AO15" t="str">
            <v>AM1</v>
          </cell>
          <cell r="AP15" t="str">
            <v>Asset Management</v>
          </cell>
          <cell r="AQ15" t="str">
            <v>AM</v>
          </cell>
          <cell r="AR15">
            <v>1</v>
          </cell>
          <cell r="AS15" t="str">
            <v>Asset Management</v>
          </cell>
          <cell r="AT15" t="str">
            <v>Not Used</v>
          </cell>
          <cell r="AX15" t="str">
            <v>AM1</v>
          </cell>
          <cell r="AY15" t="str">
            <v>Asset Management</v>
          </cell>
          <cell r="AZ15" t="str">
            <v>AM</v>
          </cell>
          <cell r="BA15">
            <v>1</v>
          </cell>
          <cell r="BB15" t="str">
            <v>Asset Management</v>
          </cell>
          <cell r="BC15" t="str">
            <v>Not Used</v>
          </cell>
          <cell r="BJ15">
            <v>2015</v>
          </cell>
          <cell r="BM15" t="str">
            <v>Mar</v>
          </cell>
        </row>
        <row r="16">
          <cell r="BJ16">
            <v>2016</v>
          </cell>
          <cell r="BM16" t="str">
            <v>Jun</v>
          </cell>
        </row>
        <row r="17">
          <cell r="AO17" t="str">
            <v>BPG1</v>
          </cell>
          <cell r="AP17" t="str">
            <v>Property</v>
          </cell>
          <cell r="AQ17" t="str">
            <v>BPG</v>
          </cell>
          <cell r="AR17">
            <v>1</v>
          </cell>
          <cell r="AS17" t="str">
            <v>Office Properties</v>
          </cell>
          <cell r="AT17" t="str">
            <v>Office</v>
          </cell>
          <cell r="AX17" t="str">
            <v>BPG1</v>
          </cell>
          <cell r="AY17" t="str">
            <v>Property</v>
          </cell>
          <cell r="AZ17" t="str">
            <v>BPG</v>
          </cell>
          <cell r="BA17">
            <v>1</v>
          </cell>
          <cell r="BB17" t="str">
            <v>Office Properties</v>
          </cell>
          <cell r="BC17" t="str">
            <v>Office</v>
          </cell>
          <cell r="BJ17">
            <v>2017</v>
          </cell>
          <cell r="BM17" t="str">
            <v>Sep</v>
          </cell>
        </row>
        <row r="18">
          <cell r="AO18" t="str">
            <v>BPG2</v>
          </cell>
          <cell r="AP18" t="str">
            <v>Property</v>
          </cell>
          <cell r="AQ18" t="str">
            <v>BPG</v>
          </cell>
          <cell r="AR18">
            <v>2</v>
          </cell>
          <cell r="AS18" t="str">
            <v>Retail Properties</v>
          </cell>
          <cell r="AT18" t="str">
            <v>Retail</v>
          </cell>
          <cell r="AX18" t="str">
            <v>BPG2</v>
          </cell>
          <cell r="AY18" t="str">
            <v>Property</v>
          </cell>
          <cell r="AZ18" t="str">
            <v>BPG</v>
          </cell>
          <cell r="BA18">
            <v>2</v>
          </cell>
          <cell r="BB18" t="str">
            <v>Retail Properties</v>
          </cell>
          <cell r="BC18" t="str">
            <v>Retail</v>
          </cell>
          <cell r="BJ18">
            <v>2018</v>
          </cell>
          <cell r="BM18" t="str">
            <v>Dec</v>
          </cell>
        </row>
        <row r="19">
          <cell r="AO19" t="str">
            <v>BPG3</v>
          </cell>
          <cell r="AP19" t="str">
            <v>Property</v>
          </cell>
          <cell r="AQ19" t="str">
            <v>BPG</v>
          </cell>
          <cell r="AR19">
            <v>3</v>
          </cell>
          <cell r="AS19" t="str">
            <v>Industrial Multifamily and Hotel</v>
          </cell>
          <cell r="AT19" t="str">
            <v>BPY_Other</v>
          </cell>
          <cell r="AX19" t="str">
            <v>BPG3</v>
          </cell>
          <cell r="AY19" t="str">
            <v>Property</v>
          </cell>
          <cell r="AZ19" t="str">
            <v>BPG</v>
          </cell>
          <cell r="BA19">
            <v>3</v>
          </cell>
          <cell r="BB19" t="str">
            <v>Industrial Multifamily and Hotel</v>
          </cell>
          <cell r="BC19" t="str">
            <v>BPY_Other</v>
          </cell>
          <cell r="BJ19">
            <v>2019</v>
          </cell>
        </row>
        <row r="20">
          <cell r="AO20" t="str">
            <v>BPG4</v>
          </cell>
          <cell r="AP20" t="str">
            <v>Property</v>
          </cell>
          <cell r="AQ20" t="str">
            <v>BPG</v>
          </cell>
          <cell r="AR20">
            <v>4</v>
          </cell>
          <cell r="AS20" t="str">
            <v>Property Services</v>
          </cell>
          <cell r="AT20" t="str">
            <v>Prop_Serv</v>
          </cell>
          <cell r="AX20" t="str">
            <v>BPG4</v>
          </cell>
          <cell r="AY20" t="str">
            <v>Property</v>
          </cell>
          <cell r="AZ20" t="str">
            <v>BPG</v>
          </cell>
          <cell r="BA20">
            <v>4</v>
          </cell>
          <cell r="BB20" t="str">
            <v>Property Services</v>
          </cell>
          <cell r="BC20" t="str">
            <v>Prop_Serv</v>
          </cell>
          <cell r="BJ20">
            <v>2020</v>
          </cell>
        </row>
        <row r="21">
          <cell r="AO21" t="str">
            <v>BPG5</v>
          </cell>
          <cell r="AP21" t="str">
            <v>Property</v>
          </cell>
          <cell r="AQ21" t="str">
            <v>BPG</v>
          </cell>
          <cell r="AR21">
            <v>5</v>
          </cell>
          <cell r="AS21" t="str">
            <v>Corporate / Unallocated</v>
          </cell>
          <cell r="AT21" t="str">
            <v>BPY_Corporate</v>
          </cell>
          <cell r="AX21" t="str">
            <v>BPG5</v>
          </cell>
          <cell r="AY21" t="str">
            <v>Property</v>
          </cell>
          <cell r="AZ21" t="str">
            <v>BPG</v>
          </cell>
          <cell r="BA21">
            <v>5</v>
          </cell>
          <cell r="BB21" t="str">
            <v>Corporate / Unallocated</v>
          </cell>
          <cell r="BC21" t="str">
            <v>BPY_Corporate</v>
          </cell>
          <cell r="BJ21">
            <v>2021</v>
          </cell>
        </row>
        <row r="22">
          <cell r="AO22" t="str">
            <v>BPG6</v>
          </cell>
          <cell r="AP22" t="str">
            <v>Property</v>
          </cell>
          <cell r="AQ22" t="str">
            <v>BPG</v>
          </cell>
          <cell r="AR22">
            <v>6</v>
          </cell>
          <cell r="AS22" t="str">
            <v>Weighted Average Total</v>
          </cell>
          <cell r="AT22" t="str">
            <v>Weighted_Avg_Total</v>
          </cell>
          <cell r="AX22" t="str">
            <v>BREG1</v>
          </cell>
          <cell r="AY22" t="str">
            <v>Power</v>
          </cell>
          <cell r="AZ22" t="str">
            <v>BREG</v>
          </cell>
          <cell r="BA22">
            <v>1</v>
          </cell>
          <cell r="BB22" t="str">
            <v>Hydro</v>
          </cell>
          <cell r="BC22" t="str">
            <v>Hydrology</v>
          </cell>
          <cell r="BJ22">
            <v>2022</v>
          </cell>
        </row>
        <row r="23">
          <cell r="AO23" t="str">
            <v>BREG1</v>
          </cell>
          <cell r="AP23" t="str">
            <v>Power</v>
          </cell>
          <cell r="AQ23" t="str">
            <v>BREG</v>
          </cell>
          <cell r="AR23">
            <v>1</v>
          </cell>
          <cell r="AS23" t="str">
            <v>Hydro</v>
          </cell>
          <cell r="AT23" t="str">
            <v>Hydrology</v>
          </cell>
          <cell r="AX23" t="str">
            <v>BREG2</v>
          </cell>
          <cell r="AY23" t="str">
            <v>Power</v>
          </cell>
          <cell r="AZ23" t="str">
            <v>BREG</v>
          </cell>
          <cell r="BA23">
            <v>2</v>
          </cell>
          <cell r="BB23" t="str">
            <v>Wind</v>
          </cell>
          <cell r="BC23" t="str">
            <v>Wind</v>
          </cell>
          <cell r="BJ23">
            <v>2023</v>
          </cell>
        </row>
        <row r="24">
          <cell r="AO24" t="str">
            <v>BREG2</v>
          </cell>
          <cell r="AP24" t="str">
            <v>Power</v>
          </cell>
          <cell r="AQ24" t="str">
            <v>BREG</v>
          </cell>
          <cell r="AR24">
            <v>2</v>
          </cell>
          <cell r="AS24" t="str">
            <v>Wind</v>
          </cell>
          <cell r="AT24" t="str">
            <v>Wind</v>
          </cell>
          <cell r="AX24" t="str">
            <v>BREG3</v>
          </cell>
          <cell r="AY24" t="str">
            <v>Power</v>
          </cell>
          <cell r="AZ24" t="str">
            <v>BREG</v>
          </cell>
          <cell r="BA24">
            <v>3</v>
          </cell>
          <cell r="BB24" t="str">
            <v>Other</v>
          </cell>
          <cell r="BC24" t="str">
            <v>BREP_Other</v>
          </cell>
          <cell r="BJ24">
            <v>2024</v>
          </cell>
        </row>
        <row r="25">
          <cell r="AO25" t="str">
            <v>BREG3</v>
          </cell>
          <cell r="AP25" t="str">
            <v>Power</v>
          </cell>
          <cell r="AQ25" t="str">
            <v>BREG</v>
          </cell>
          <cell r="AR25">
            <v>3</v>
          </cell>
          <cell r="AS25" t="str">
            <v>Other</v>
          </cell>
          <cell r="AT25" t="str">
            <v>BREP_Other</v>
          </cell>
          <cell r="AX25" t="str">
            <v>BREG4</v>
          </cell>
          <cell r="AY25" t="str">
            <v>Power</v>
          </cell>
          <cell r="AZ25" t="str">
            <v>BREG</v>
          </cell>
          <cell r="BA25">
            <v>4</v>
          </cell>
          <cell r="BB25" t="str">
            <v>Corporate / Unallocated</v>
          </cell>
          <cell r="BC25" t="str">
            <v>BREP_Corporate</v>
          </cell>
        </row>
        <row r="26">
          <cell r="AO26" t="str">
            <v>BREG4</v>
          </cell>
          <cell r="AP26" t="str">
            <v>Power</v>
          </cell>
          <cell r="AQ26" t="str">
            <v>BREG</v>
          </cell>
          <cell r="AR26">
            <v>4</v>
          </cell>
          <cell r="AS26" t="str">
            <v>Corporate / Unallocated</v>
          </cell>
          <cell r="AT26" t="str">
            <v>BREP_Corporate</v>
          </cell>
          <cell r="AX26" t="str">
            <v>BREG5</v>
          </cell>
          <cell r="AY26" t="str">
            <v>Power</v>
          </cell>
          <cell r="AZ26" t="str">
            <v>BREG</v>
          </cell>
          <cell r="BA26">
            <v>5</v>
          </cell>
          <cell r="BB26" t="str">
            <v>N/A</v>
          </cell>
        </row>
        <row r="27">
          <cell r="AO27" t="str">
            <v>BREG5</v>
          </cell>
          <cell r="AP27" t="str">
            <v>Power</v>
          </cell>
          <cell r="AQ27" t="str">
            <v>BREG</v>
          </cell>
          <cell r="AR27">
            <v>5</v>
          </cell>
          <cell r="AS27" t="str">
            <v>N/A</v>
          </cell>
          <cell r="AX27" t="str">
            <v>BIG1</v>
          </cell>
          <cell r="AY27" t="str">
            <v>Infrastructure</v>
          </cell>
          <cell r="AZ27" t="str">
            <v>BIG</v>
          </cell>
          <cell r="BA27">
            <v>1</v>
          </cell>
          <cell r="BB27" t="str">
            <v>Utilities</v>
          </cell>
          <cell r="BC27" t="str">
            <v>Utilities</v>
          </cell>
        </row>
        <row r="28">
          <cell r="AO28" t="str">
            <v>BREG6</v>
          </cell>
          <cell r="AP28" t="str">
            <v>Power</v>
          </cell>
          <cell r="AQ28" t="str">
            <v>BREG</v>
          </cell>
          <cell r="AR28">
            <v>6</v>
          </cell>
          <cell r="AS28" t="str">
            <v>Weighted Average Total</v>
          </cell>
          <cell r="AT28" t="str">
            <v>Weighted_Avg_Total</v>
          </cell>
          <cell r="AX28" t="str">
            <v>BIG2</v>
          </cell>
          <cell r="AY28" t="str">
            <v>Infrastructure</v>
          </cell>
          <cell r="AZ28" t="str">
            <v>BIG</v>
          </cell>
          <cell r="BA28">
            <v>2</v>
          </cell>
          <cell r="BB28" t="str">
            <v>Transport</v>
          </cell>
          <cell r="BC28" t="str">
            <v>Transportation</v>
          </cell>
        </row>
        <row r="29">
          <cell r="AO29" t="str">
            <v>BIG1</v>
          </cell>
          <cell r="AP29" t="str">
            <v>Infrastructure</v>
          </cell>
          <cell r="AQ29" t="str">
            <v>BIG</v>
          </cell>
          <cell r="AR29">
            <v>1</v>
          </cell>
          <cell r="AS29" t="str">
            <v>Utilities</v>
          </cell>
          <cell r="AT29" t="str">
            <v>Utilities</v>
          </cell>
          <cell r="AX29" t="str">
            <v>BIG3</v>
          </cell>
          <cell r="AY29" t="str">
            <v>Infrastructure</v>
          </cell>
          <cell r="AZ29" t="str">
            <v>BIG</v>
          </cell>
          <cell r="BA29">
            <v>3</v>
          </cell>
          <cell r="BB29" t="str">
            <v>Energy</v>
          </cell>
          <cell r="BC29" t="str">
            <v>Energy</v>
          </cell>
        </row>
        <row r="30">
          <cell r="AO30" t="str">
            <v>BIG2</v>
          </cell>
          <cell r="AP30" t="str">
            <v>Infrastructure</v>
          </cell>
          <cell r="AQ30" t="str">
            <v>BIG</v>
          </cell>
          <cell r="AR30">
            <v>2</v>
          </cell>
          <cell r="AS30" t="str">
            <v>Transport</v>
          </cell>
          <cell r="AT30" t="str">
            <v>Transportation</v>
          </cell>
          <cell r="AX30" t="str">
            <v>BIG4</v>
          </cell>
          <cell r="AY30" t="str">
            <v>Infrastructure</v>
          </cell>
          <cell r="AZ30" t="str">
            <v>BIG</v>
          </cell>
          <cell r="BA30">
            <v>4</v>
          </cell>
          <cell r="BB30" t="str">
            <v>Sustainable Resources</v>
          </cell>
          <cell r="BC30" t="str">
            <v>Sust_Resources</v>
          </cell>
        </row>
        <row r="31">
          <cell r="AO31" t="str">
            <v>BIG3</v>
          </cell>
          <cell r="AP31" t="str">
            <v>Infrastructure</v>
          </cell>
          <cell r="AQ31" t="str">
            <v>BIG</v>
          </cell>
          <cell r="AR31">
            <v>3</v>
          </cell>
          <cell r="AS31" t="str">
            <v>Energy</v>
          </cell>
          <cell r="AT31" t="str">
            <v>Energy</v>
          </cell>
          <cell r="AX31" t="str">
            <v>BIG5</v>
          </cell>
          <cell r="AY31" t="str">
            <v>Infrastructure</v>
          </cell>
          <cell r="AZ31" t="str">
            <v>BIG</v>
          </cell>
          <cell r="BA31">
            <v>5</v>
          </cell>
          <cell r="BB31" t="str">
            <v>Corporate / Unallocated</v>
          </cell>
          <cell r="BC31" t="str">
            <v>BIP_Corporate</v>
          </cell>
        </row>
        <row r="32">
          <cell r="AO32" t="str">
            <v>BIG4</v>
          </cell>
          <cell r="AP32" t="str">
            <v>Infrastructure</v>
          </cell>
          <cell r="AQ32" t="str">
            <v>BIG</v>
          </cell>
          <cell r="AR32">
            <v>4</v>
          </cell>
          <cell r="AS32" t="str">
            <v>Sustainable Resources</v>
          </cell>
          <cell r="AT32" t="str">
            <v>Sust_Resources</v>
          </cell>
        </row>
        <row r="33">
          <cell r="AO33" t="str">
            <v>BIG5</v>
          </cell>
          <cell r="AP33" t="str">
            <v>Infrastructure</v>
          </cell>
          <cell r="AQ33" t="str">
            <v>BIG</v>
          </cell>
          <cell r="AR33">
            <v>5</v>
          </cell>
          <cell r="AS33" t="str">
            <v>Corporate / Unallocated</v>
          </cell>
          <cell r="AT33" t="str">
            <v>BIP_Corporate</v>
          </cell>
        </row>
        <row r="34">
          <cell r="AO34" t="str">
            <v>BIG6</v>
          </cell>
          <cell r="AP34" t="str">
            <v>Infrastructure</v>
          </cell>
          <cell r="AQ34" t="str">
            <v>BIG</v>
          </cell>
          <cell r="AR34">
            <v>6</v>
          </cell>
          <cell r="AS34" t="str">
            <v>Weighted Average Total</v>
          </cell>
          <cell r="AT34" t="str">
            <v>Weighted_Avg_Total</v>
          </cell>
        </row>
      </sheetData>
      <sheetData sheetId="4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Detailed TB"/>
      <sheetName val="Detailed BS"/>
      <sheetName val="807D1A58ED254606AF86E17C62B2C4F"/>
      <sheetName val="332235D202E04493838B12C38995FCB"/>
      <sheetName val="Continuity PL"/>
      <sheetName val="Net Revenue Detailed"/>
    </sheetNames>
    <sheetDataSet>
      <sheetData sheetId="0">
        <row r="2">
          <cell r="A2" t="str">
            <v>Entity: Brookfield Global Relocation Services Limited</v>
          </cell>
        </row>
        <row r="3">
          <cell r="A3" t="str">
            <v>For the period ending March, 2018</v>
          </cell>
          <cell r="F3" t="str">
            <v>BGRS_Can.BGRSL - Brookfield Global Relocation Services Limited</v>
          </cell>
        </row>
        <row r="4">
          <cell r="A4" t="str">
            <v>All amounts in &lt;Entity Curr Total&gt; (CAD)</v>
          </cell>
        </row>
        <row r="5">
          <cell r="A5" t="str">
            <v>4.6.18 1:17 PM</v>
          </cell>
          <cell r="D5" t="str">
            <v>&lt;Entity Curr Total&gt;</v>
          </cell>
        </row>
        <row r="6">
          <cell r="D6" t="str">
            <v>2018</v>
          </cell>
        </row>
        <row r="7">
          <cell r="D7" t="str">
            <v>March</v>
          </cell>
        </row>
        <row r="8">
          <cell r="D8" t="str">
            <v>Mar</v>
          </cell>
        </row>
      </sheetData>
      <sheetData sheetId="1"/>
      <sheetData sheetId="2"/>
      <sheetData sheetId="3"/>
      <sheetData sheetId="4"/>
      <sheetData sheetId="5"/>
      <sheetData sheetId="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kks vs. records (2)"/>
      <sheetName val="Bokks vs. records"/>
      <sheetName val="Service tax payments"/>
      <sheetName val="Interest - Corporation bank"/>
      <sheetName val="ICICI &amp; TMBL interest"/>
      <sheetName val="Gratuity"/>
      <sheetName val="Bonus"/>
      <sheetName val="PL-paid (given by Bodena Sir)"/>
      <sheetName val="PL"/>
      <sheetName val="bodenna-sales-2008"/>
    </sheetNames>
    <sheetDataSet>
      <sheetData sheetId="0"/>
      <sheetData sheetId="1" refreshError="1"/>
      <sheetData sheetId="2" refreshError="1"/>
      <sheetData sheetId="3" refreshError="1"/>
      <sheetData sheetId="4">
        <row r="4">
          <cell r="J4">
            <v>3997594.5</v>
          </cell>
        </row>
        <row r="5">
          <cell r="J5">
            <v>115583</v>
          </cell>
        </row>
        <row r="6">
          <cell r="J6">
            <v>1406509</v>
          </cell>
        </row>
        <row r="7">
          <cell r="J7">
            <v>373421</v>
          </cell>
        </row>
        <row r="8">
          <cell r="J8">
            <v>353</v>
          </cell>
        </row>
        <row r="9">
          <cell r="J9">
            <v>487661.6</v>
          </cell>
        </row>
        <row r="10">
          <cell r="J10">
            <v>100486</v>
          </cell>
        </row>
        <row r="11">
          <cell r="J11">
            <v>101264</v>
          </cell>
        </row>
        <row r="12">
          <cell r="J12">
            <v>102452</v>
          </cell>
        </row>
        <row r="13">
          <cell r="J13">
            <v>226073</v>
          </cell>
        </row>
        <row r="14">
          <cell r="J14">
            <v>388300</v>
          </cell>
        </row>
        <row r="15">
          <cell r="J15">
            <v>-190906</v>
          </cell>
        </row>
        <row r="16">
          <cell r="J16">
            <v>53710</v>
          </cell>
        </row>
        <row r="17">
          <cell r="J17">
            <v>14267</v>
          </cell>
        </row>
        <row r="18">
          <cell r="J18">
            <v>40701</v>
          </cell>
        </row>
        <row r="19">
          <cell r="J19">
            <v>131757</v>
          </cell>
        </row>
        <row r="20">
          <cell r="J20">
            <v>56242</v>
          </cell>
        </row>
        <row r="21">
          <cell r="J21">
            <v>14939</v>
          </cell>
        </row>
        <row r="22">
          <cell r="J22">
            <v>42621</v>
          </cell>
        </row>
        <row r="23">
          <cell r="J23">
            <v>137969</v>
          </cell>
        </row>
        <row r="24">
          <cell r="J24">
            <v>104885</v>
          </cell>
        </row>
        <row r="25">
          <cell r="J25">
            <v>97021</v>
          </cell>
        </row>
        <row r="26">
          <cell r="J26">
            <v>93163</v>
          </cell>
        </row>
        <row r="27">
          <cell r="J27">
            <v>97766</v>
          </cell>
        </row>
        <row r="28">
          <cell r="J28">
            <v>90553</v>
          </cell>
        </row>
      </sheetData>
      <sheetData sheetId="5" refreshError="1"/>
      <sheetData sheetId="6" refreshError="1"/>
      <sheetData sheetId="7" refreshError="1"/>
      <sheetData sheetId="8" refreshError="1"/>
      <sheetData sheetId="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ios"/>
      <sheetName val="Summary"/>
      <sheetName val="Main Sheet"/>
      <sheetName val="VRXP"/>
      <sheetName val="V.Ins"/>
      <sheetName val="Sw"/>
      <sheetName val="Rent others"/>
      <sheetName val="Rent Guest House Actual"/>
      <sheetName val="Int. on HP"/>
      <sheetName val="Fuel Charges"/>
      <sheetName val="Subscription"/>
      <sheetName val="Entertainment"/>
      <sheetName val="SIE Admin &amp; Corp"/>
      <sheetName val="4219020-SIE Advert"/>
      <sheetName val="4219021-SIE P&amp;S"/>
      <sheetName val="Dont Alter"/>
      <sheetName val="Sheet1"/>
      <sheetName val="Fbt SANDEEP"/>
    </sheetNames>
    <sheetDataSet>
      <sheetData sheetId="0"/>
      <sheetData sheetId="1"/>
      <sheetData sheetId="2"/>
      <sheetData sheetId="3"/>
      <sheetData sheetId="4"/>
      <sheetData sheetId="5"/>
      <sheetData sheetId="6"/>
      <sheetData sheetId="7"/>
      <sheetData sheetId="8"/>
      <sheetData sheetId="9"/>
      <sheetData sheetId="10">
        <row r="2">
          <cell r="D2">
            <v>2090</v>
          </cell>
        </row>
        <row r="3">
          <cell r="D3">
            <v>10658</v>
          </cell>
        </row>
        <row r="4">
          <cell r="D4">
            <v>414</v>
          </cell>
        </row>
        <row r="5">
          <cell r="D5">
            <v>5000</v>
          </cell>
        </row>
        <row r="6">
          <cell r="D6">
            <v>3274.12</v>
          </cell>
        </row>
        <row r="7">
          <cell r="D7">
            <v>1515</v>
          </cell>
        </row>
        <row r="8">
          <cell r="D8">
            <v>2080.86</v>
          </cell>
        </row>
        <row r="9">
          <cell r="D9">
            <v>110</v>
          </cell>
        </row>
        <row r="10">
          <cell r="D10">
            <v>1650</v>
          </cell>
        </row>
        <row r="11">
          <cell r="D11">
            <v>20000</v>
          </cell>
        </row>
        <row r="12">
          <cell r="D12">
            <v>89888</v>
          </cell>
        </row>
        <row r="13">
          <cell r="D13">
            <v>70000</v>
          </cell>
        </row>
        <row r="14">
          <cell r="D14">
            <v>1150</v>
          </cell>
        </row>
        <row r="15">
          <cell r="D15">
            <v>3160.35</v>
          </cell>
        </row>
        <row r="16">
          <cell r="D16">
            <v>11242</v>
          </cell>
        </row>
        <row r="17">
          <cell r="D17">
            <v>1200</v>
          </cell>
        </row>
        <row r="18">
          <cell r="D18">
            <v>581</v>
          </cell>
        </row>
        <row r="19">
          <cell r="D19">
            <v>60</v>
          </cell>
        </row>
        <row r="20">
          <cell r="D20">
            <v>180</v>
          </cell>
        </row>
        <row r="21">
          <cell r="D21">
            <v>380</v>
          </cell>
        </row>
        <row r="22">
          <cell r="D22">
            <v>4000</v>
          </cell>
        </row>
        <row r="23">
          <cell r="D23">
            <v>1070</v>
          </cell>
        </row>
        <row r="24">
          <cell r="D24">
            <v>4993000</v>
          </cell>
        </row>
        <row r="25">
          <cell r="D25">
            <v>1500000</v>
          </cell>
        </row>
        <row r="26">
          <cell r="D26">
            <v>1714000</v>
          </cell>
        </row>
        <row r="27">
          <cell r="D27">
            <v>1870130</v>
          </cell>
        </row>
        <row r="28">
          <cell r="D28">
            <v>-4993000</v>
          </cell>
        </row>
        <row r="29">
          <cell r="D29">
            <v>1403500</v>
          </cell>
        </row>
        <row r="30">
          <cell r="D30">
            <v>1247580</v>
          </cell>
        </row>
        <row r="31">
          <cell r="D31">
            <v>623800</v>
          </cell>
        </row>
        <row r="32">
          <cell r="D32">
            <v>155800</v>
          </cell>
        </row>
        <row r="33">
          <cell r="D33">
            <v>-10000</v>
          </cell>
        </row>
        <row r="34">
          <cell r="D34">
            <v>4993000</v>
          </cell>
        </row>
        <row r="35">
          <cell r="D35">
            <v>-1500000</v>
          </cell>
        </row>
        <row r="36">
          <cell r="D36">
            <v>-11997810</v>
          </cell>
        </row>
        <row r="37">
          <cell r="D37">
            <v>-1539610</v>
          </cell>
        </row>
        <row r="38">
          <cell r="D38">
            <v>-1679854</v>
          </cell>
        </row>
        <row r="39">
          <cell r="D39">
            <v>-1260702</v>
          </cell>
        </row>
        <row r="40">
          <cell r="D40">
            <v>-560332</v>
          </cell>
        </row>
        <row r="41">
          <cell r="D41">
            <v>-1120646</v>
          </cell>
        </row>
        <row r="42">
          <cell r="D42">
            <v>-4484990</v>
          </cell>
        </row>
        <row r="43">
          <cell r="D43">
            <v>-130966</v>
          </cell>
        </row>
        <row r="44">
          <cell r="D44">
            <v>1500000</v>
          </cell>
        </row>
        <row r="45">
          <cell r="D45">
            <v>405</v>
          </cell>
        </row>
        <row r="46">
          <cell r="D46">
            <v>55000</v>
          </cell>
        </row>
        <row r="47">
          <cell r="D47">
            <v>240</v>
          </cell>
        </row>
        <row r="48">
          <cell r="D48">
            <v>130</v>
          </cell>
        </row>
        <row r="49">
          <cell r="D49">
            <v>3371</v>
          </cell>
        </row>
        <row r="50">
          <cell r="D50">
            <v>60</v>
          </cell>
        </row>
        <row r="51">
          <cell r="D51">
            <v>100</v>
          </cell>
        </row>
        <row r="52">
          <cell r="D52">
            <v>5282850</v>
          </cell>
        </row>
        <row r="53">
          <cell r="D53">
            <v>7717150</v>
          </cell>
        </row>
        <row r="54">
          <cell r="D54">
            <v>-1002190</v>
          </cell>
        </row>
        <row r="55">
          <cell r="D55">
            <v>-60</v>
          </cell>
        </row>
        <row r="56">
          <cell r="D56">
            <v>500</v>
          </cell>
        </row>
        <row r="57">
          <cell r="D57">
            <v>2078</v>
          </cell>
        </row>
        <row r="58">
          <cell r="D58">
            <v>210</v>
          </cell>
        </row>
        <row r="59">
          <cell r="D59">
            <v>300</v>
          </cell>
        </row>
        <row r="60">
          <cell r="D60">
            <v>150</v>
          </cell>
        </row>
        <row r="61">
          <cell r="D61">
            <v>300</v>
          </cell>
        </row>
        <row r="62">
          <cell r="D62">
            <v>204</v>
          </cell>
        </row>
        <row r="63">
          <cell r="D63">
            <v>103</v>
          </cell>
        </row>
        <row r="64">
          <cell r="D64">
            <v>112700</v>
          </cell>
        </row>
        <row r="65">
          <cell r="D65">
            <v>700</v>
          </cell>
        </row>
        <row r="66">
          <cell r="D66">
            <v>1040</v>
          </cell>
        </row>
        <row r="67">
          <cell r="D67">
            <v>105</v>
          </cell>
        </row>
        <row r="68">
          <cell r="D68">
            <v>1515</v>
          </cell>
        </row>
        <row r="69">
          <cell r="D69">
            <v>600</v>
          </cell>
        </row>
        <row r="70">
          <cell r="D70">
            <v>2000</v>
          </cell>
        </row>
        <row r="71">
          <cell r="D71">
            <v>11633</v>
          </cell>
        </row>
        <row r="72">
          <cell r="D72">
            <v>45660</v>
          </cell>
        </row>
        <row r="73">
          <cell r="D73">
            <v>-11633</v>
          </cell>
        </row>
        <row r="74">
          <cell r="D74">
            <v>-45660</v>
          </cell>
        </row>
        <row r="75">
          <cell r="D75">
            <v>1500</v>
          </cell>
        </row>
        <row r="76">
          <cell r="D76">
            <v>750</v>
          </cell>
        </row>
        <row r="77">
          <cell r="D77">
            <v>3926</v>
          </cell>
        </row>
        <row r="78">
          <cell r="D78">
            <v>600</v>
          </cell>
        </row>
        <row r="79">
          <cell r="D79">
            <v>174390</v>
          </cell>
        </row>
        <row r="80">
          <cell r="D80">
            <v>190276</v>
          </cell>
        </row>
        <row r="81">
          <cell r="D81">
            <v>142799</v>
          </cell>
        </row>
        <row r="82">
          <cell r="D82">
            <v>126935</v>
          </cell>
        </row>
        <row r="83">
          <cell r="D83">
            <v>508011</v>
          </cell>
        </row>
        <row r="84">
          <cell r="D84">
            <v>63468</v>
          </cell>
        </row>
        <row r="85">
          <cell r="D85">
            <v>14834</v>
          </cell>
        </row>
        <row r="86">
          <cell r="D86">
            <v>110</v>
          </cell>
        </row>
        <row r="87">
          <cell r="D87">
            <v>400</v>
          </cell>
        </row>
        <row r="88">
          <cell r="D88">
            <v>3630.6</v>
          </cell>
        </row>
        <row r="89">
          <cell r="D89">
            <v>-517</v>
          </cell>
        </row>
        <row r="90">
          <cell r="D90">
            <v>-1109027</v>
          </cell>
        </row>
        <row r="91">
          <cell r="D91">
            <v>1109027</v>
          </cell>
        </row>
        <row r="92">
          <cell r="D92">
            <v>-686704.38</v>
          </cell>
        </row>
        <row r="93">
          <cell r="D93">
            <v>763102.21</v>
          </cell>
        </row>
        <row r="94">
          <cell r="D94">
            <v>65</v>
          </cell>
        </row>
        <row r="95">
          <cell r="D95">
            <v>385</v>
          </cell>
        </row>
        <row r="96">
          <cell r="D96">
            <v>100000</v>
          </cell>
        </row>
        <row r="97">
          <cell r="D97">
            <v>330</v>
          </cell>
        </row>
        <row r="98">
          <cell r="D98">
            <v>116258</v>
          </cell>
        </row>
        <row r="99">
          <cell r="D99">
            <v>116258</v>
          </cell>
        </row>
        <row r="100">
          <cell r="D100">
            <v>-683701.24</v>
          </cell>
        </row>
        <row r="101">
          <cell r="D101">
            <v>683701.24</v>
          </cell>
        </row>
        <row r="102">
          <cell r="D102">
            <v>686704.38</v>
          </cell>
        </row>
        <row r="103">
          <cell r="D103">
            <v>3631</v>
          </cell>
        </row>
        <row r="104">
          <cell r="D104">
            <v>25027</v>
          </cell>
        </row>
        <row r="105">
          <cell r="D105">
            <v>120</v>
          </cell>
        </row>
        <row r="106">
          <cell r="D106">
            <v>250</v>
          </cell>
        </row>
        <row r="107">
          <cell r="D107">
            <v>2375</v>
          </cell>
        </row>
        <row r="108">
          <cell r="D108">
            <v>210</v>
          </cell>
        </row>
        <row r="109">
          <cell r="D109">
            <v>3631</v>
          </cell>
        </row>
        <row r="110">
          <cell r="D110">
            <v>2500</v>
          </cell>
        </row>
        <row r="111">
          <cell r="D111">
            <v>8000</v>
          </cell>
        </row>
        <row r="112">
          <cell r="D112">
            <v>155</v>
          </cell>
        </row>
        <row r="113">
          <cell r="D113">
            <v>360</v>
          </cell>
        </row>
        <row r="114">
          <cell r="D114">
            <v>240</v>
          </cell>
        </row>
        <row r="115">
          <cell r="D115">
            <v>120</v>
          </cell>
        </row>
        <row r="116">
          <cell r="D116">
            <v>600</v>
          </cell>
        </row>
        <row r="117">
          <cell r="D117">
            <v>60</v>
          </cell>
        </row>
        <row r="118">
          <cell r="D118">
            <v>360</v>
          </cell>
        </row>
        <row r="119">
          <cell r="D119">
            <v>63469</v>
          </cell>
        </row>
        <row r="120">
          <cell r="D120">
            <v>3631</v>
          </cell>
        </row>
        <row r="121">
          <cell r="D121">
            <v>6240</v>
          </cell>
        </row>
        <row r="122">
          <cell r="D122">
            <v>180</v>
          </cell>
        </row>
        <row r="123">
          <cell r="D123">
            <v>4190</v>
          </cell>
        </row>
        <row r="124">
          <cell r="D124">
            <v>142799</v>
          </cell>
        </row>
        <row r="125">
          <cell r="D125">
            <v>470</v>
          </cell>
        </row>
        <row r="126">
          <cell r="D126">
            <v>120</v>
          </cell>
        </row>
        <row r="127">
          <cell r="D127">
            <v>120</v>
          </cell>
        </row>
        <row r="128">
          <cell r="D128">
            <v>2437</v>
          </cell>
        </row>
        <row r="129">
          <cell r="D129">
            <v>190275</v>
          </cell>
        </row>
        <row r="130">
          <cell r="D130">
            <v>126935</v>
          </cell>
        </row>
        <row r="131">
          <cell r="D131">
            <v>508010</v>
          </cell>
        </row>
        <row r="132">
          <cell r="D132">
            <v>3631</v>
          </cell>
        </row>
        <row r="133">
          <cell r="D133">
            <v>110</v>
          </cell>
        </row>
        <row r="134">
          <cell r="D134">
            <v>90000</v>
          </cell>
        </row>
        <row r="135">
          <cell r="D135">
            <v>110</v>
          </cell>
        </row>
        <row r="136">
          <cell r="D136">
            <v>180</v>
          </cell>
        </row>
        <row r="137">
          <cell r="D137">
            <v>50000</v>
          </cell>
        </row>
        <row r="138">
          <cell r="D138">
            <v>2990</v>
          </cell>
        </row>
        <row r="139">
          <cell r="D139">
            <v>48620</v>
          </cell>
        </row>
        <row r="140">
          <cell r="D140">
            <v>18232.5</v>
          </cell>
        </row>
        <row r="141">
          <cell r="D141">
            <v>12155</v>
          </cell>
        </row>
        <row r="142">
          <cell r="D142">
            <v>-180</v>
          </cell>
        </row>
        <row r="143">
          <cell r="D143">
            <v>180</v>
          </cell>
        </row>
        <row r="144">
          <cell r="D144">
            <v>2400</v>
          </cell>
        </row>
        <row r="145">
          <cell r="D145">
            <v>5625</v>
          </cell>
        </row>
        <row r="146">
          <cell r="D146">
            <v>1950</v>
          </cell>
        </row>
        <row r="147">
          <cell r="D147">
            <v>3631</v>
          </cell>
        </row>
        <row r="148">
          <cell r="D148">
            <v>-100000</v>
          </cell>
        </row>
        <row r="149">
          <cell r="D149">
            <v>4600</v>
          </cell>
        </row>
        <row r="150">
          <cell r="D150">
            <v>5000</v>
          </cell>
        </row>
        <row r="151">
          <cell r="D151">
            <v>25000</v>
          </cell>
        </row>
        <row r="152">
          <cell r="D152">
            <v>25000</v>
          </cell>
        </row>
        <row r="153">
          <cell r="D153">
            <v>1985</v>
          </cell>
        </row>
        <row r="154">
          <cell r="D154">
            <v>7311</v>
          </cell>
        </row>
        <row r="155">
          <cell r="D155">
            <v>126933</v>
          </cell>
        </row>
        <row r="156">
          <cell r="D156">
            <v>-174390</v>
          </cell>
        </row>
        <row r="157">
          <cell r="D157">
            <v>50822</v>
          </cell>
        </row>
        <row r="158">
          <cell r="D158">
            <v>20000</v>
          </cell>
        </row>
        <row r="159">
          <cell r="D159">
            <v>190276</v>
          </cell>
        </row>
        <row r="160">
          <cell r="D160">
            <v>100</v>
          </cell>
        </row>
        <row r="161">
          <cell r="D161">
            <v>2500</v>
          </cell>
        </row>
        <row r="162">
          <cell r="D162">
            <v>3780</v>
          </cell>
        </row>
        <row r="163">
          <cell r="D163">
            <v>5000</v>
          </cell>
        </row>
        <row r="164">
          <cell r="D164">
            <v>950</v>
          </cell>
        </row>
        <row r="165">
          <cell r="D165">
            <v>6864</v>
          </cell>
        </row>
        <row r="166">
          <cell r="D166">
            <v>3631</v>
          </cell>
        </row>
        <row r="167">
          <cell r="D167">
            <v>29669</v>
          </cell>
        </row>
        <row r="168">
          <cell r="D168">
            <v>63469</v>
          </cell>
        </row>
        <row r="169">
          <cell r="D169">
            <v>142799</v>
          </cell>
        </row>
        <row r="170">
          <cell r="D170">
            <v>-1500000</v>
          </cell>
        </row>
        <row r="171">
          <cell r="D171">
            <v>508012</v>
          </cell>
        </row>
      </sheetData>
      <sheetData sheetId="11"/>
      <sheetData sheetId="12"/>
      <sheetData sheetId="13">
        <row r="2">
          <cell r="H2">
            <v>81600</v>
          </cell>
        </row>
        <row r="3">
          <cell r="H3">
            <v>1219967</v>
          </cell>
        </row>
        <row r="4">
          <cell r="H4">
            <v>15548191</v>
          </cell>
        </row>
        <row r="5">
          <cell r="H5">
            <v>18360</v>
          </cell>
        </row>
        <row r="6">
          <cell r="H6">
            <v>400</v>
          </cell>
        </row>
        <row r="7">
          <cell r="H7">
            <v>15482094</v>
          </cell>
        </row>
        <row r="8">
          <cell r="H8">
            <v>256000</v>
          </cell>
        </row>
        <row r="9">
          <cell r="H9">
            <v>561800</v>
          </cell>
        </row>
        <row r="10">
          <cell r="H10">
            <v>730117</v>
          </cell>
        </row>
        <row r="11">
          <cell r="H11">
            <v>103459</v>
          </cell>
        </row>
        <row r="12">
          <cell r="H12">
            <v>938320</v>
          </cell>
        </row>
        <row r="13">
          <cell r="H13">
            <v>143035</v>
          </cell>
        </row>
        <row r="14">
          <cell r="H14">
            <v>998880</v>
          </cell>
        </row>
        <row r="15">
          <cell r="H15">
            <v>-1011240</v>
          </cell>
        </row>
        <row r="16">
          <cell r="H16">
            <v>-998880</v>
          </cell>
        </row>
        <row r="17">
          <cell r="H17">
            <v>1011240</v>
          </cell>
        </row>
        <row r="18">
          <cell r="H18">
            <v>982026</v>
          </cell>
        </row>
        <row r="19">
          <cell r="H19">
            <v>955060</v>
          </cell>
        </row>
        <row r="20">
          <cell r="H20">
            <v>45000</v>
          </cell>
        </row>
        <row r="21">
          <cell r="H21">
            <v>10400</v>
          </cell>
        </row>
        <row r="22">
          <cell r="H22">
            <v>-204328</v>
          </cell>
        </row>
        <row r="23">
          <cell r="H23">
            <v>11252715</v>
          </cell>
        </row>
        <row r="24">
          <cell r="H24">
            <v>1123600</v>
          </cell>
        </row>
        <row r="25">
          <cell r="H25">
            <v>130321</v>
          </cell>
        </row>
        <row r="26">
          <cell r="H26">
            <v>158128</v>
          </cell>
        </row>
        <row r="27">
          <cell r="H27">
            <v>105419</v>
          </cell>
        </row>
        <row r="28">
          <cell r="H28">
            <v>4171590</v>
          </cell>
        </row>
        <row r="29">
          <cell r="H29">
            <v>8890836</v>
          </cell>
        </row>
        <row r="30">
          <cell r="H30">
            <v>6802116</v>
          </cell>
        </row>
        <row r="31">
          <cell r="H31">
            <v>7315918</v>
          </cell>
        </row>
        <row r="32">
          <cell r="H32">
            <v>4125494</v>
          </cell>
        </row>
        <row r="33">
          <cell r="H33">
            <v>5185892</v>
          </cell>
        </row>
        <row r="34">
          <cell r="H34">
            <v>204328</v>
          </cell>
        </row>
        <row r="35">
          <cell r="H35">
            <v>204328</v>
          </cell>
        </row>
        <row r="36">
          <cell r="H36">
            <v>1080208.57</v>
          </cell>
        </row>
        <row r="37">
          <cell r="H37">
            <v>4586535</v>
          </cell>
        </row>
        <row r="38">
          <cell r="H38">
            <v>97372.42</v>
          </cell>
        </row>
        <row r="39">
          <cell r="H39">
            <v>383672</v>
          </cell>
        </row>
        <row r="40">
          <cell r="H40">
            <v>154000</v>
          </cell>
        </row>
        <row r="41">
          <cell r="H41">
            <v>0.34</v>
          </cell>
        </row>
        <row r="42">
          <cell r="H42">
            <v>-10351439</v>
          </cell>
        </row>
        <row r="43">
          <cell r="H43">
            <v>825867</v>
          </cell>
        </row>
        <row r="44">
          <cell r="H44">
            <v>-50500000</v>
          </cell>
        </row>
        <row r="45">
          <cell r="H45">
            <v>-14600000</v>
          </cell>
        </row>
      </sheetData>
      <sheetData sheetId="14"/>
      <sheetData sheetId="15">
        <row r="3">
          <cell r="B3" t="str">
            <v>Conference</v>
          </cell>
        </row>
        <row r="4">
          <cell r="B4" t="str">
            <v>Conveyance</v>
          </cell>
        </row>
        <row r="5">
          <cell r="B5" t="str">
            <v>Employee Welfare</v>
          </cell>
        </row>
        <row r="6">
          <cell r="B6" t="str">
            <v>Entertainment</v>
          </cell>
        </row>
        <row r="7">
          <cell r="B7" t="str">
            <v>Gifts</v>
          </cell>
        </row>
        <row r="8">
          <cell r="B8" t="str">
            <v>Hotel, Boarding &amp; Lodging</v>
          </cell>
        </row>
        <row r="9">
          <cell r="B9" t="str">
            <v>Maintenance of accomodation in the nature of guest house</v>
          </cell>
        </row>
        <row r="10">
          <cell r="B10" t="str">
            <v>Not Applicable</v>
          </cell>
        </row>
        <row r="11">
          <cell r="B11" t="str">
            <v>Repair, Running and Maintenance of Motor Car</v>
          </cell>
        </row>
        <row r="12">
          <cell r="B12" t="str">
            <v>Sales Promotion (including publicity)</v>
          </cell>
        </row>
        <row r="13">
          <cell r="B13" t="str">
            <v>Tour, travel &amp; Foreign Travel</v>
          </cell>
        </row>
        <row r="14">
          <cell r="B14" t="str">
            <v>Use of Club facilities</v>
          </cell>
        </row>
        <row r="15">
          <cell r="B15" t="str">
            <v>Use of telephone</v>
          </cell>
        </row>
      </sheetData>
      <sheetData sheetId="16"/>
      <sheetData sheetId="1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 Instructions"/>
      <sheetName val="Index"/>
      <sheetName val="Timelines"/>
      <sheetName val="Phase 1&gt;&gt;"/>
      <sheetName val="BS"/>
      <sheetName val="IS"/>
      <sheetName val="OCI"/>
      <sheetName val="Equity- BBP"/>
      <sheetName val="Equity- BAM"/>
      <sheetName val="Equity- Relo"/>
      <sheetName val="Intercompany"/>
      <sheetName val="Interco-Geo"/>
      <sheetName val="Interco-Risk"/>
      <sheetName val="Other Equity"/>
      <sheetName val="Results Call -BS"/>
      <sheetName val="Results Call - P&amp;L BBP"/>
      <sheetName val="Results Call - P&amp;L Relo"/>
      <sheetName val="Drill downs"/>
      <sheetName val="OCI Chk"/>
      <sheetName val="Equity Roll"/>
      <sheetName val="Q3-Asset Recovery &amp; Div Decl"/>
      <sheetName val="Restruct"/>
      <sheetName val="Change in interco"/>
      <sheetName val="Phase 2&gt;&gt;"/>
      <sheetName val="Business Combinations"/>
      <sheetName val="Cashflow"/>
      <sheetName val="Summary CFS"/>
      <sheetName val="by Geography BBP"/>
      <sheetName val="by Geography Relo"/>
      <sheetName val="Geography Supplemental"/>
      <sheetName val="Continuities BBP"/>
      <sheetName val="Continuities Relo"/>
      <sheetName val="EAI"/>
      <sheetName val="Fair Value of Fin. Inst. BBP"/>
      <sheetName val="Fair Value of Fin. Inst. Relo"/>
      <sheetName val="Fair Value other"/>
      <sheetName val="IS and BS Tax Supplementa BBP"/>
      <sheetName val="IS and BS Tax Supplemental Relo"/>
      <sheetName val="OCI Tax Supplemental"/>
      <sheetName val="Risk Exposures BBP"/>
      <sheetName val="Risk Exposures Relo"/>
      <sheetName val="Non Financial Information"/>
      <sheetName val="Inventory"/>
      <sheetName val="FI Netting"/>
      <sheetName val="Fin. Assets and Liabilities"/>
      <sheetName val="Payroll &amp; Benefit Plans-Qtr"/>
      <sheetName val="Derivatives and Hedging - HSF"/>
      <sheetName val="Hedges"/>
      <sheetName val="Work In Progress"/>
      <sheetName val="Assets Held for Sale"/>
      <sheetName val="Guarantees Supplemental - Relo"/>
      <sheetName val="Maintenance Capex BBP"/>
      <sheetName val="Maintenance Capex Relo"/>
      <sheetName val="Borrowings"/>
      <sheetName val="Provisions &amp; Guarantees"/>
      <sheetName val="FFO Bridge"/>
      <sheetName val="Contractual Obligations BBP"/>
      <sheetName val="Contractual Obligations Relo"/>
      <sheetName val="HSR"/>
      <sheetName val="YE DISCLOSURES &gt;&gt;"/>
      <sheetName val="Related Party  - Relo"/>
      <sheetName val="Consolidated BS"/>
      <sheetName val="Consolidated P&amp;L"/>
      <sheetName val="Detailed OCI"/>
      <sheetName val="Provisions"/>
      <sheetName val="BAM to BBP P&amp;L Rec"/>
      <sheetName val="BAM Main to BBP Validation"/>
      <sheetName val="Tax Entries"/>
      <sheetName val="Intercompany Change CFS"/>
      <sheetName val="Sheet2"/>
      <sheetName val="FX on Cash"/>
      <sheetName val="Entity 202 FX on Cash"/>
      <sheetName val="FX Rates"/>
    </sheetNames>
    <sheetDataSet>
      <sheetData sheetId="0" refreshError="1">
        <row r="4">
          <cell r="L4">
            <v>41729</v>
          </cell>
        </row>
        <row r="7">
          <cell r="L7">
            <v>0.11</v>
          </cell>
        </row>
      </sheetData>
      <sheetData sheetId="1" refreshError="1"/>
      <sheetData sheetId="2" refreshError="1">
        <row r="6">
          <cell r="H6" t="str">
            <v>BRPS</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ra"/>
      <sheetName val="Simulator Consolidated"/>
      <sheetName val="Simulator Detail"/>
      <sheetName val="Matlab"/>
      <sheetName val="Mentor Graphics"/>
      <sheetName val="Matrix-X"/>
      <sheetName val="Grand Total"/>
      <sheetName val="Tools"/>
      <sheetName val="Power Hawk"/>
      <sheetName val="Customize Your Invoice"/>
      <sheetName val="OpServicesDetail"/>
      <sheetName val="HIGHLIGHTS"/>
      <sheetName val="debitnote-CT1"/>
      <sheetName val="Total DTH Forecast"/>
      <sheetName val="Total Distribution Forecast"/>
      <sheetName val="Balance Sheet "/>
      <sheetName val="DF"/>
      <sheetName val="Data"/>
      <sheetName val="Cash"/>
      <sheetName val="Sales Inv"/>
      <sheetName val="BS Groupings"/>
      <sheetName val="PL Groupings"/>
      <sheetName val="cover for tax"/>
      <sheetName val="mapping"/>
      <sheetName val="gen ledger data"/>
      <sheetName val="Basic Details"/>
      <sheetName val="Simulator_Consolidated"/>
      <sheetName val="Simulator_Detail"/>
      <sheetName val="Mentor_Graphics"/>
      <sheetName val="Grand_Total"/>
      <sheetName val="Power_Hawk"/>
      <sheetName val="Total_DTH_Forecast"/>
      <sheetName val="Total_Distribution_Forecast"/>
      <sheetName val="P&amp;L_February"/>
      <sheetName val="P&amp;L_Feb_2001_cumulative"/>
      <sheetName val="Grid Sim"/>
      <sheetName val="Calc"/>
      <sheetName val="Dec resp"/>
      <sheetName val="Jan HC"/>
      <sheetName val="Pathspeed CR"/>
      <sheetName val="BS Schdl- 1 &amp; 2"/>
      <sheetName val="Fixed Assets-Last year"/>
      <sheetName val="Customize Your Purchase Order"/>
      <sheetName val="DataInput1"/>
      <sheetName val="Balance Sheet"/>
      <sheetName val="IT_FBT_DDTP"/>
      <sheetName val="Index"/>
      <sheetName val="TOP Sheet (2)"/>
      <sheetName val="TOP Sheet _2_"/>
      <sheetName val="gen_ledger_data"/>
      <sheetName val="TOP_Sheet_(2)"/>
      <sheetName val="TOP_Sheet__2_"/>
      <sheetName val="Balance_Sheet"/>
      <sheetName val="Codes"/>
      <sheetName val="Dividend (Annex19)-FINAL"/>
      <sheetName val="CON"/>
      <sheetName val="Sheet2"/>
    </sheetNames>
    <sheetDataSet>
      <sheetData sheetId="0" refreshError="1"/>
      <sheetData sheetId="1"/>
      <sheetData sheetId="2">
        <row r="1">
          <cell r="K1">
            <v>49</v>
          </cell>
        </row>
      </sheetData>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S-100"/>
      <sheetName val="IS-101 "/>
      <sheetName val="IS-102"/>
      <sheetName val="IS-103"/>
      <sheetName val="IS-104"/>
      <sheetName val="IS-105"/>
      <sheetName val="IS-106"/>
      <sheetName val="IS-107"/>
      <sheetName val="IS -108"/>
      <sheetName val="IS-109"/>
      <sheetName val="IS-110"/>
      <sheetName val="IS-111"/>
      <sheetName val="IS-112"/>
      <sheetName val="IS-113"/>
      <sheetName val="IS-114"/>
      <sheetName val="IS-115"/>
      <sheetName val="IS-116"/>
      <sheetName val="IS-117"/>
      <sheetName val="IS -118"/>
      <sheetName val="IS -119"/>
      <sheetName val="IS -120"/>
      <sheetName val="IS -121"/>
      <sheetName val="IS -122 "/>
      <sheetName val="IS -123"/>
      <sheetName val="IS -124"/>
      <sheetName val="IS-125"/>
      <sheetName val="BS -200"/>
      <sheetName val="BS-201"/>
      <sheetName val="BS-202"/>
      <sheetName val="BS-203"/>
      <sheetName val="BS-204"/>
      <sheetName val="BS-205"/>
      <sheetName val="BS-206"/>
      <sheetName val="BS-207"/>
      <sheetName val="BS-208"/>
      <sheetName val="BS-209"/>
      <sheetName val="BS-210"/>
      <sheetName val="BS-211"/>
      <sheetName val="BS-212"/>
      <sheetName val="MI-300"/>
      <sheetName val="MI-301"/>
      <sheetName val="MI-302"/>
      <sheetName val="MI-303"/>
      <sheetName val="MI-304"/>
      <sheetName val="MI-305 "/>
      <sheetName val="MI-306"/>
      <sheetName val="MI-307"/>
      <sheetName val="MI-308"/>
      <sheetName val="MI-309"/>
      <sheetName val="MI-310"/>
      <sheetName val="MI-311"/>
      <sheetName val="MI-312"/>
      <sheetName val="MI-313"/>
      <sheetName val="MI-314 "/>
      <sheetName val="MI-315"/>
      <sheetName val="MI-316"/>
      <sheetName val="MI-317"/>
      <sheetName val="BS_203"/>
      <sheetName val="FBP Declaration"/>
      <sheetName val="EAW Final Accounts - 99"/>
      <sheetName val="REC GMBH"/>
      <sheetName val="FORM B - Oct 2005"/>
      <sheetName val="grp "/>
      <sheetName val="BL Staff"/>
      <sheetName val="Forecast Sales Model"/>
      <sheetName val="Fleet%"/>
      <sheetName val="China"/>
      <sheetName val="fixd1"/>
      <sheetName val="fixd2"/>
      <sheetName val="Data"/>
      <sheetName val="Sheet2"/>
      <sheetName val="STP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
      <sheetName val="trial balance"/>
      <sheetName val="Sheet(2)"/>
      <sheetName val="notes"/>
      <sheetName val="itcomp"/>
      <sheetName val="itdep"/>
      <sheetName val="ANNX1"/>
      <sheetName val="ANNX2"/>
      <sheetName val="ANNX3 "/>
      <sheetName val="ANNX4 "/>
      <sheetName val="ANNX5"/>
      <sheetName val="ANNX6 "/>
      <sheetName val="ANNX7"/>
      <sheetName val="ANNX8"/>
      <sheetName val="ANNX9"/>
      <sheetName val="10ccac"/>
      <sheetName val="TB9798"/>
      <sheetName val="BS"/>
      <sheetName val="it"/>
      <sheetName val="1tdep"/>
      <sheetName val="ann1"/>
      <sheetName val="ann2"/>
      <sheetName val="ann3"/>
      <sheetName val="ann4"/>
      <sheetName val="ann5"/>
      <sheetName val="ann6"/>
      <sheetName val="ann7"/>
      <sheetName val="ann8"/>
    </sheetNames>
    <sheetDataSet>
      <sheetData sheetId="0">
        <row r="2">
          <cell r="A2" t="str">
            <v>SCHEDULE:5</v>
          </cell>
        </row>
        <row r="3">
          <cell r="A3" t="str">
            <v>FIXED ASSETS</v>
          </cell>
        </row>
        <row r="4">
          <cell r="L4" t="str">
            <v>(in rupees)</v>
          </cell>
        </row>
        <row r="5">
          <cell r="D5" t="str">
            <v xml:space="preserve">   G R O S S  B L O C K</v>
          </cell>
          <cell r="H5" t="str">
            <v xml:space="preserve">  D E P R E C I A T I O N</v>
          </cell>
          <cell r="K5" t="str">
            <v xml:space="preserve">     N E T  B L O C K</v>
          </cell>
        </row>
        <row r="6">
          <cell r="A6" t="str">
            <v>SL.</v>
          </cell>
          <cell r="B6" t="str">
            <v>DESCRIPTION</v>
          </cell>
          <cell r="C6" t="str">
            <v>Cost as at</v>
          </cell>
          <cell r="D6" t="str">
            <v>Additions</v>
          </cell>
          <cell r="E6" t="str">
            <v>Deductions</v>
          </cell>
          <cell r="F6" t="str">
            <v>Cost as at</v>
          </cell>
          <cell r="G6" t="str">
            <v>Upto</v>
          </cell>
          <cell r="H6" t="str">
            <v>Deductions</v>
          </cell>
          <cell r="I6" t="str">
            <v>For the</v>
          </cell>
          <cell r="J6" t="str">
            <v>Upto</v>
          </cell>
          <cell r="K6" t="str">
            <v>As at</v>
          </cell>
          <cell r="L6" t="str">
            <v>As at</v>
          </cell>
        </row>
        <row r="7">
          <cell r="A7" t="str">
            <v>NO.</v>
          </cell>
          <cell r="C7" t="str">
            <v>1st April</v>
          </cell>
          <cell r="D7" t="str">
            <v>during</v>
          </cell>
          <cell r="E7" t="str">
            <v>during</v>
          </cell>
          <cell r="F7" t="str">
            <v>31st March</v>
          </cell>
          <cell r="G7" t="str">
            <v>31st March,</v>
          </cell>
          <cell r="H7" t="str">
            <v>on a/c of</v>
          </cell>
          <cell r="I7" t="str">
            <v>year</v>
          </cell>
          <cell r="J7" t="str">
            <v>31st March,</v>
          </cell>
          <cell r="K7" t="str">
            <v>31st March,</v>
          </cell>
          <cell r="L7" t="str">
            <v>31st March,</v>
          </cell>
        </row>
        <row r="8">
          <cell r="C8" t="str">
            <v>1997</v>
          </cell>
          <cell r="D8" t="str">
            <v>the year</v>
          </cell>
          <cell r="E8" t="str">
            <v>the year</v>
          </cell>
          <cell r="F8" t="str">
            <v>1998</v>
          </cell>
          <cell r="G8" t="str">
            <v>1997</v>
          </cell>
          <cell r="H8" t="str">
            <v>adjustments</v>
          </cell>
          <cell r="J8" t="str">
            <v>1998</v>
          </cell>
          <cell r="K8" t="str">
            <v>1998</v>
          </cell>
          <cell r="L8" t="str">
            <v>1997</v>
          </cell>
        </row>
        <row r="9">
          <cell r="A9" t="str">
            <v>1.</v>
          </cell>
          <cell r="B9" t="str">
            <v>Land</v>
          </cell>
        </row>
        <row r="10">
          <cell r="B10" t="str">
            <v xml:space="preserve">  Freehold</v>
          </cell>
          <cell r="C10">
            <v>16589275</v>
          </cell>
          <cell r="D10" t="str">
            <v>-</v>
          </cell>
          <cell r="E10">
            <v>1460406</v>
          </cell>
          <cell r="F10">
            <v>15128869</v>
          </cell>
          <cell r="G10" t="str">
            <v>-</v>
          </cell>
          <cell r="H10" t="str">
            <v>-</v>
          </cell>
          <cell r="I10" t="str">
            <v>-</v>
          </cell>
          <cell r="J10" t="str">
            <v>-</v>
          </cell>
          <cell r="K10">
            <v>15128869</v>
          </cell>
          <cell r="L10">
            <v>16589275</v>
          </cell>
        </row>
        <row r="11">
          <cell r="B11" t="str">
            <v xml:space="preserve">  Leasehold</v>
          </cell>
          <cell r="C11">
            <v>2523442.7999999998</v>
          </cell>
          <cell r="D11" t="str">
            <v>-</v>
          </cell>
          <cell r="E11" t="str">
            <v>-</v>
          </cell>
          <cell r="F11">
            <v>2523442.7999999998</v>
          </cell>
          <cell r="G11">
            <v>1190343</v>
          </cell>
          <cell r="H11" t="str">
            <v>-</v>
          </cell>
          <cell r="I11">
            <v>229404</v>
          </cell>
          <cell r="J11">
            <v>1419747</v>
          </cell>
          <cell r="K11">
            <v>1103695.7999999998</v>
          </cell>
          <cell r="L11">
            <v>1333099.7999999998</v>
          </cell>
        </row>
        <row r="12">
          <cell r="A12" t="str">
            <v>2.</v>
          </cell>
          <cell r="B12" t="str">
            <v>Buildings</v>
          </cell>
          <cell r="C12">
            <v>32319740.359999996</v>
          </cell>
          <cell r="D12">
            <v>7443887.459999999</v>
          </cell>
          <cell r="E12" t="str">
            <v>-</v>
          </cell>
          <cell r="F12">
            <v>39763627.819999993</v>
          </cell>
          <cell r="G12">
            <v>9849276</v>
          </cell>
          <cell r="H12" t="str">
            <v>-</v>
          </cell>
          <cell r="I12">
            <v>2162853</v>
          </cell>
          <cell r="J12">
            <v>12012129</v>
          </cell>
          <cell r="K12">
            <v>27751498.819999993</v>
          </cell>
          <cell r="L12">
            <v>22470464.359999996</v>
          </cell>
        </row>
        <row r="13">
          <cell r="A13" t="str">
            <v>3.</v>
          </cell>
          <cell r="B13" t="str">
            <v>Plant and machinery</v>
          </cell>
          <cell r="C13">
            <v>9975087.870000001</v>
          </cell>
          <cell r="D13">
            <v>789510</v>
          </cell>
          <cell r="E13" t="str">
            <v>-</v>
          </cell>
          <cell r="F13">
            <v>10764597.870000001</v>
          </cell>
          <cell r="G13">
            <v>3796058</v>
          </cell>
          <cell r="H13" t="str">
            <v>-</v>
          </cell>
          <cell r="I13">
            <v>930386</v>
          </cell>
          <cell r="J13">
            <v>4726444</v>
          </cell>
          <cell r="K13">
            <v>6038153.870000001</v>
          </cell>
          <cell r="L13">
            <v>6179029.870000001</v>
          </cell>
        </row>
        <row r="14">
          <cell r="A14" t="str">
            <v>4.</v>
          </cell>
          <cell r="B14" t="str">
            <v>R &amp; D Equipment</v>
          </cell>
          <cell r="C14">
            <v>13996906.99</v>
          </cell>
          <cell r="D14">
            <v>1358972.1600000001</v>
          </cell>
          <cell r="E14" t="str">
            <v>-</v>
          </cell>
          <cell r="F14">
            <v>15355879.15</v>
          </cell>
          <cell r="G14">
            <v>5254513</v>
          </cell>
          <cell r="H14" t="str">
            <v>-</v>
          </cell>
          <cell r="I14">
            <v>1338096</v>
          </cell>
          <cell r="J14">
            <v>6592609</v>
          </cell>
          <cell r="K14">
            <v>8763270.1500000004</v>
          </cell>
          <cell r="L14">
            <v>8742393.9900000002</v>
          </cell>
        </row>
        <row r="15">
          <cell r="A15" t="str">
            <v>5.</v>
          </cell>
          <cell r="B15" t="str">
            <v>Other equipment</v>
          </cell>
          <cell r="C15">
            <v>2913713.73</v>
          </cell>
          <cell r="D15">
            <v>4025947</v>
          </cell>
          <cell r="E15">
            <v>1789</v>
          </cell>
          <cell r="F15">
            <v>6937871.7300000004</v>
          </cell>
          <cell r="G15">
            <v>1375617</v>
          </cell>
          <cell r="H15">
            <v>41</v>
          </cell>
          <cell r="I15">
            <v>362031</v>
          </cell>
          <cell r="J15">
            <v>1737607</v>
          </cell>
          <cell r="K15">
            <v>5200264.7300000004</v>
          </cell>
          <cell r="L15">
            <v>1538096.73</v>
          </cell>
        </row>
        <row r="16">
          <cell r="A16" t="str">
            <v>6.</v>
          </cell>
          <cell r="B16" t="str">
            <v>Furniture and fixtures</v>
          </cell>
          <cell r="C16">
            <v>1952272.27</v>
          </cell>
          <cell r="D16">
            <v>114753.19999999995</v>
          </cell>
          <cell r="E16" t="str">
            <v>-</v>
          </cell>
          <cell r="F16">
            <v>2067025.47</v>
          </cell>
          <cell r="G16">
            <v>779893</v>
          </cell>
          <cell r="H16" t="str">
            <v>-</v>
          </cell>
          <cell r="I16">
            <v>221076</v>
          </cell>
          <cell r="J16">
            <v>1000969</v>
          </cell>
          <cell r="K16">
            <v>1066056.47</v>
          </cell>
          <cell r="L16">
            <v>1172379.27</v>
          </cell>
        </row>
        <row r="17">
          <cell r="A17" t="str">
            <v>7.</v>
          </cell>
          <cell r="B17" t="str">
            <v>Vehicles</v>
          </cell>
          <cell r="C17">
            <v>1652981.06</v>
          </cell>
          <cell r="D17">
            <v>701354</v>
          </cell>
          <cell r="E17" t="str">
            <v>-</v>
          </cell>
          <cell r="F17">
            <v>2354335.06</v>
          </cell>
          <cell r="G17">
            <v>479520</v>
          </cell>
          <cell r="H17" t="str">
            <v>-</v>
          </cell>
          <cell r="I17">
            <v>364004</v>
          </cell>
          <cell r="J17">
            <v>843524</v>
          </cell>
          <cell r="K17">
            <v>1510811.06</v>
          </cell>
          <cell r="L17">
            <v>1173461.06</v>
          </cell>
        </row>
        <row r="18">
          <cell r="B18" t="str">
            <v>TOTAL</v>
          </cell>
          <cell r="C18">
            <v>81923420</v>
          </cell>
          <cell r="D18">
            <v>14434423.819999998</v>
          </cell>
          <cell r="E18">
            <v>1462195</v>
          </cell>
          <cell r="F18">
            <v>94895648.900000006</v>
          </cell>
          <cell r="G18">
            <v>22725220</v>
          </cell>
          <cell r="H18">
            <v>41</v>
          </cell>
          <cell r="I18">
            <v>5607850</v>
          </cell>
          <cell r="J18">
            <v>28333029</v>
          </cell>
          <cell r="K18">
            <v>66562619.899999991</v>
          </cell>
          <cell r="L18">
            <v>59198200.080000006</v>
          </cell>
        </row>
        <row r="19">
          <cell r="B19" t="str">
            <v>PREVIOUS YEAR</v>
          </cell>
          <cell r="C19">
            <v>71862746</v>
          </cell>
          <cell r="D19">
            <v>10425875</v>
          </cell>
          <cell r="E19">
            <v>365200</v>
          </cell>
          <cell r="F19">
            <v>81923421</v>
          </cell>
          <cell r="G19">
            <v>18228265</v>
          </cell>
          <cell r="H19">
            <v>131472</v>
          </cell>
          <cell r="I19">
            <v>4628428</v>
          </cell>
          <cell r="J19">
            <v>22725221</v>
          </cell>
          <cell r="K19">
            <v>59198200</v>
          </cell>
          <cell r="L19" t="str">
            <v>-</v>
          </cell>
        </row>
        <row r="24">
          <cell r="A24" t="str">
            <v>BIOCON INDIA LIMITED</v>
          </cell>
        </row>
        <row r="26">
          <cell r="C26" t="str">
            <v>GROSS BLOCK</v>
          </cell>
          <cell r="G26" t="str">
            <v>DEPRECIATION</v>
          </cell>
        </row>
        <row r="27">
          <cell r="D27" t="str">
            <v>ADDITIONS</v>
          </cell>
          <cell r="E27" t="str">
            <v>DELETIONS</v>
          </cell>
          <cell r="H27" t="str">
            <v>DELETIONS</v>
          </cell>
          <cell r="I27" t="str">
            <v>ADDITIONS</v>
          </cell>
          <cell r="K27" t="str">
            <v xml:space="preserve"> &lt;---WDV---&gt;</v>
          </cell>
        </row>
        <row r="28">
          <cell r="D28" t="str">
            <v>01-04-97</v>
          </cell>
          <cell r="E28" t="str">
            <v>01-04-97</v>
          </cell>
          <cell r="F28" t="str">
            <v>TOTAL</v>
          </cell>
          <cell r="G28" t="str">
            <v xml:space="preserve">Upto </v>
          </cell>
          <cell r="H28" t="str">
            <v>01-04-97</v>
          </cell>
          <cell r="I28" t="str">
            <v>01-04-97</v>
          </cell>
          <cell r="J28" t="str">
            <v>TOTAL DEPN.</v>
          </cell>
          <cell r="K28" t="str">
            <v>WDV</v>
          </cell>
        </row>
        <row r="29">
          <cell r="A29" t="str">
            <v xml:space="preserve">SL </v>
          </cell>
          <cell r="B29" t="str">
            <v>DESCRIPTION</v>
          </cell>
          <cell r="C29" t="str">
            <v>Cost as on</v>
          </cell>
          <cell r="D29" t="str">
            <v>Upto</v>
          </cell>
          <cell r="E29" t="str">
            <v>Upto</v>
          </cell>
          <cell r="F29" t="str">
            <v>COST AS ON</v>
          </cell>
          <cell r="H29" t="str">
            <v>Upto</v>
          </cell>
          <cell r="I29" t="str">
            <v>Upto</v>
          </cell>
          <cell r="J29" t="str">
            <v>UPTO</v>
          </cell>
          <cell r="K29" t="str">
            <v>AS ON</v>
          </cell>
        </row>
        <row r="30">
          <cell r="A30" t="str">
            <v>NO</v>
          </cell>
          <cell r="C30" t="str">
            <v>31-03-1997</v>
          </cell>
          <cell r="D30" t="str">
            <v>31-03-98</v>
          </cell>
          <cell r="E30" t="str">
            <v>31-03-98</v>
          </cell>
          <cell r="F30" t="str">
            <v>31-03-98</v>
          </cell>
          <cell r="G30" t="str">
            <v>31-03-1997</v>
          </cell>
          <cell r="H30" t="str">
            <v>31-03-98</v>
          </cell>
          <cell r="I30" t="str">
            <v>31-03-98</v>
          </cell>
          <cell r="J30" t="str">
            <v>31-03-98</v>
          </cell>
          <cell r="K30" t="str">
            <v>31-03-98</v>
          </cell>
        </row>
        <row r="32">
          <cell r="A32" t="str">
            <v>1</v>
          </cell>
          <cell r="B32" t="str">
            <v>Freehold land - factory</v>
          </cell>
          <cell r="C32">
            <v>280336</v>
          </cell>
          <cell r="D32">
            <v>0</v>
          </cell>
          <cell r="E32">
            <v>40402</v>
          </cell>
          <cell r="F32">
            <v>239934</v>
          </cell>
          <cell r="G32">
            <v>0</v>
          </cell>
          <cell r="H32">
            <v>0</v>
          </cell>
          <cell r="I32">
            <v>0</v>
          </cell>
          <cell r="J32">
            <v>0</v>
          </cell>
          <cell r="K32">
            <v>239934</v>
          </cell>
        </row>
        <row r="33">
          <cell r="A33" t="str">
            <v>2</v>
          </cell>
          <cell r="B33" t="str">
            <v>Revaluation - freehold land factory</v>
          </cell>
          <cell r="C33">
            <v>9853089</v>
          </cell>
          <cell r="D33">
            <v>0</v>
          </cell>
          <cell r="E33">
            <v>1420004</v>
          </cell>
          <cell r="F33">
            <v>8433085</v>
          </cell>
          <cell r="G33">
            <v>0</v>
          </cell>
          <cell r="H33">
            <v>0</v>
          </cell>
          <cell r="I33">
            <v>0</v>
          </cell>
          <cell r="J33">
            <v>0</v>
          </cell>
          <cell r="K33">
            <v>8433085</v>
          </cell>
        </row>
        <row r="34">
          <cell r="A34" t="str">
            <v>3</v>
          </cell>
          <cell r="B34" t="str">
            <v>Freehold land - housing</v>
          </cell>
          <cell r="C34">
            <v>2963115</v>
          </cell>
          <cell r="D34">
            <v>0</v>
          </cell>
          <cell r="F34">
            <v>2963115</v>
          </cell>
          <cell r="G34">
            <v>0</v>
          </cell>
          <cell r="H34">
            <v>0</v>
          </cell>
          <cell r="I34">
            <v>0</v>
          </cell>
          <cell r="J34">
            <v>0</v>
          </cell>
          <cell r="K34">
            <v>2963115</v>
          </cell>
        </row>
        <row r="35">
          <cell r="A35" t="str">
            <v>4</v>
          </cell>
          <cell r="B35" t="str">
            <v>Revaluation - freehold land housing</v>
          </cell>
          <cell r="C35">
            <v>3492735</v>
          </cell>
          <cell r="D35">
            <v>0</v>
          </cell>
          <cell r="F35">
            <v>3492735</v>
          </cell>
          <cell r="G35">
            <v>0</v>
          </cell>
          <cell r="H35">
            <v>0</v>
          </cell>
          <cell r="I35">
            <v>0</v>
          </cell>
          <cell r="J35">
            <v>0</v>
          </cell>
          <cell r="K35">
            <v>3492735</v>
          </cell>
        </row>
        <row r="36">
          <cell r="A36" t="str">
            <v>5</v>
          </cell>
          <cell r="B36" t="str">
            <v>Leasehold land - housing - KMZ</v>
          </cell>
          <cell r="C36">
            <v>1000000</v>
          </cell>
          <cell r="D36">
            <v>0</v>
          </cell>
          <cell r="F36">
            <v>1000000</v>
          </cell>
          <cell r="G36">
            <v>636363</v>
          </cell>
          <cell r="H36">
            <v>0</v>
          </cell>
          <cell r="I36">
            <v>90909</v>
          </cell>
          <cell r="J36">
            <v>727272</v>
          </cell>
          <cell r="K36">
            <v>272728</v>
          </cell>
        </row>
        <row r="37">
          <cell r="A37" t="str">
            <v>6</v>
          </cell>
          <cell r="B37" t="str">
            <v>Leasehold land - housing - PKA</v>
          </cell>
          <cell r="C37">
            <v>1523442.8</v>
          </cell>
          <cell r="D37">
            <v>0</v>
          </cell>
          <cell r="F37">
            <v>1523442.8</v>
          </cell>
          <cell r="G37">
            <v>553980</v>
          </cell>
          <cell r="H37">
            <v>0</v>
          </cell>
          <cell r="I37">
            <v>138495</v>
          </cell>
          <cell r="J37">
            <v>692475</v>
          </cell>
          <cell r="K37">
            <v>830967.8</v>
          </cell>
        </row>
        <row r="38">
          <cell r="A38" t="str">
            <v>7</v>
          </cell>
          <cell r="B38" t="str">
            <v>Factory Buildings</v>
          </cell>
          <cell r="C38">
            <v>6308285.4000000004</v>
          </cell>
          <cell r="D38">
            <v>0</v>
          </cell>
          <cell r="F38">
            <v>6308285.4000000004</v>
          </cell>
          <cell r="G38">
            <v>3548280</v>
          </cell>
          <cell r="H38">
            <v>0</v>
          </cell>
          <cell r="I38">
            <v>276001</v>
          </cell>
          <cell r="J38">
            <v>3824281</v>
          </cell>
          <cell r="K38">
            <v>2484004.4000000004</v>
          </cell>
        </row>
        <row r="39">
          <cell r="A39" t="str">
            <v>8</v>
          </cell>
          <cell r="B39" t="str">
            <v xml:space="preserve">Building R &amp; D </v>
          </cell>
          <cell r="C39">
            <v>2003264.13</v>
          </cell>
          <cell r="D39">
            <v>0</v>
          </cell>
          <cell r="F39">
            <v>2003264.13</v>
          </cell>
          <cell r="G39">
            <v>244095</v>
          </cell>
          <cell r="H39">
            <v>0</v>
          </cell>
          <cell r="I39">
            <v>175917</v>
          </cell>
          <cell r="J39">
            <v>420012</v>
          </cell>
          <cell r="K39">
            <v>1583252.13</v>
          </cell>
        </row>
        <row r="40">
          <cell r="A40" t="str">
            <v>9</v>
          </cell>
          <cell r="B40" t="str">
            <v>Revaluation - factory building</v>
          </cell>
          <cell r="C40">
            <v>15323127</v>
          </cell>
          <cell r="D40">
            <v>0</v>
          </cell>
          <cell r="F40">
            <v>15323127</v>
          </cell>
          <cell r="G40">
            <v>4152567</v>
          </cell>
          <cell r="H40">
            <v>0</v>
          </cell>
          <cell r="I40">
            <v>1117056</v>
          </cell>
          <cell r="J40">
            <v>5269623</v>
          </cell>
          <cell r="K40">
            <v>10053504</v>
          </cell>
        </row>
        <row r="41">
          <cell r="A41" t="str">
            <v>10</v>
          </cell>
          <cell r="B41" t="str">
            <v>Residential Flats</v>
          </cell>
          <cell r="C41">
            <v>2718908.83</v>
          </cell>
          <cell r="D41">
            <v>6568241.459999999</v>
          </cell>
          <cell r="F41">
            <v>9287150.2899999991</v>
          </cell>
          <cell r="G41">
            <v>986773</v>
          </cell>
          <cell r="H41">
            <v>0</v>
          </cell>
          <cell r="I41">
            <v>333141</v>
          </cell>
          <cell r="J41">
            <v>1319914</v>
          </cell>
          <cell r="K41">
            <v>7967236.2899999991</v>
          </cell>
        </row>
        <row r="42">
          <cell r="A42" t="str">
            <v>11</v>
          </cell>
          <cell r="B42" t="str">
            <v>Bombay Premises</v>
          </cell>
          <cell r="D42">
            <v>875646</v>
          </cell>
          <cell r="F42">
            <v>875646</v>
          </cell>
          <cell r="I42">
            <v>7077</v>
          </cell>
          <cell r="J42">
            <v>7077</v>
          </cell>
          <cell r="K42">
            <v>868569</v>
          </cell>
        </row>
        <row r="43">
          <cell r="A43" t="str">
            <v>12</v>
          </cell>
          <cell r="B43" t="str">
            <v>Revaluation - residential flats</v>
          </cell>
          <cell r="C43">
            <v>5859722</v>
          </cell>
          <cell r="D43">
            <v>0</v>
          </cell>
          <cell r="F43">
            <v>5859722</v>
          </cell>
          <cell r="G43">
            <v>835743</v>
          </cell>
          <cell r="H43">
            <v>0</v>
          </cell>
          <cell r="I43">
            <v>251199</v>
          </cell>
          <cell r="J43">
            <v>1086942</v>
          </cell>
          <cell r="K43">
            <v>4772780</v>
          </cell>
        </row>
        <row r="44">
          <cell r="A44" t="str">
            <v>13</v>
          </cell>
          <cell r="B44" t="str">
            <v>Wells &amp; Tanks</v>
          </cell>
          <cell r="C44">
            <v>106433</v>
          </cell>
          <cell r="D44">
            <v>0</v>
          </cell>
          <cell r="F44">
            <v>106433</v>
          </cell>
          <cell r="G44">
            <v>81818</v>
          </cell>
          <cell r="H44">
            <v>0</v>
          </cell>
          <cell r="I44">
            <v>2462</v>
          </cell>
          <cell r="J44">
            <v>84280</v>
          </cell>
          <cell r="K44">
            <v>22153</v>
          </cell>
        </row>
        <row r="45">
          <cell r="A45" t="str">
            <v>14</v>
          </cell>
          <cell r="B45" t="str">
            <v>Electrical Installation</v>
          </cell>
          <cell r="C45">
            <v>870048.36</v>
          </cell>
          <cell r="D45">
            <v>235296.00000000012</v>
          </cell>
          <cell r="F45">
            <v>1105344.3600000001</v>
          </cell>
          <cell r="G45">
            <v>647270</v>
          </cell>
          <cell r="H45">
            <v>0</v>
          </cell>
          <cell r="I45">
            <v>49999</v>
          </cell>
          <cell r="J45">
            <v>697269</v>
          </cell>
          <cell r="K45">
            <v>408075.3600000001</v>
          </cell>
        </row>
        <row r="46">
          <cell r="A46" t="str">
            <v>15</v>
          </cell>
          <cell r="B46" t="str">
            <v>Plant &amp; machinery</v>
          </cell>
          <cell r="C46">
            <v>3834791.4</v>
          </cell>
          <cell r="D46">
            <v>278200</v>
          </cell>
          <cell r="F46">
            <v>4112991.4</v>
          </cell>
          <cell r="G46">
            <v>2175249</v>
          </cell>
          <cell r="H46">
            <v>0</v>
          </cell>
          <cell r="I46">
            <v>251791</v>
          </cell>
          <cell r="J46">
            <v>2427040</v>
          </cell>
          <cell r="K46">
            <v>1685951.4</v>
          </cell>
        </row>
        <row r="47">
          <cell r="A47" t="str">
            <v>16</v>
          </cell>
          <cell r="B47" t="str">
            <v>100% depn-Equip</v>
          </cell>
          <cell r="C47">
            <v>2520495.2599999998</v>
          </cell>
          <cell r="D47">
            <v>15306</v>
          </cell>
          <cell r="F47">
            <v>2535801.2599999998</v>
          </cell>
          <cell r="G47">
            <v>526426</v>
          </cell>
          <cell r="H47">
            <v>0</v>
          </cell>
          <cell r="I47">
            <v>279329</v>
          </cell>
          <cell r="J47">
            <v>805755</v>
          </cell>
          <cell r="K47">
            <v>1730046.2599999998</v>
          </cell>
        </row>
        <row r="48">
          <cell r="A48" t="str">
            <v>17</v>
          </cell>
          <cell r="B48" t="str">
            <v>Generator</v>
          </cell>
          <cell r="C48">
            <v>2584899.21</v>
          </cell>
          <cell r="D48">
            <v>0</v>
          </cell>
          <cell r="F48">
            <v>2584899.21</v>
          </cell>
          <cell r="G48">
            <v>613381</v>
          </cell>
          <cell r="H48">
            <v>0</v>
          </cell>
          <cell r="I48">
            <v>274238</v>
          </cell>
          <cell r="J48">
            <v>887619</v>
          </cell>
          <cell r="K48">
            <v>1697280.21</v>
          </cell>
        </row>
        <row r="49">
          <cell r="A49" t="str">
            <v>18</v>
          </cell>
          <cell r="B49" t="str">
            <v>Computers</v>
          </cell>
          <cell r="C49">
            <v>22356</v>
          </cell>
          <cell r="D49">
            <v>115000</v>
          </cell>
          <cell r="F49">
            <v>137356</v>
          </cell>
          <cell r="G49">
            <v>17527</v>
          </cell>
          <cell r="H49">
            <v>0</v>
          </cell>
          <cell r="I49">
            <v>44151</v>
          </cell>
          <cell r="J49">
            <v>61678</v>
          </cell>
          <cell r="K49">
            <v>75678</v>
          </cell>
        </row>
        <row r="50">
          <cell r="A50" t="str">
            <v>19</v>
          </cell>
          <cell r="B50" t="str">
            <v>Furniture &amp; fixtures</v>
          </cell>
          <cell r="C50">
            <v>1952272.27</v>
          </cell>
          <cell r="D50">
            <v>114753.19999999995</v>
          </cell>
          <cell r="F50">
            <v>2067025.47</v>
          </cell>
          <cell r="G50">
            <v>779893</v>
          </cell>
          <cell r="H50">
            <v>0</v>
          </cell>
          <cell r="I50">
            <v>221076</v>
          </cell>
          <cell r="J50">
            <v>1000969</v>
          </cell>
          <cell r="K50">
            <v>1066056.47</v>
          </cell>
        </row>
        <row r="51">
          <cell r="A51" t="str">
            <v>20</v>
          </cell>
          <cell r="B51" t="str">
            <v>Laboratory Equipment</v>
          </cell>
          <cell r="C51">
            <v>1196180.22</v>
          </cell>
          <cell r="D51">
            <v>3681291</v>
          </cell>
          <cell r="E51">
            <v>1789</v>
          </cell>
          <cell r="F51">
            <v>4875682.42</v>
          </cell>
          <cell r="G51">
            <v>389896</v>
          </cell>
          <cell r="H51">
            <v>41</v>
          </cell>
          <cell r="I51">
            <v>234593</v>
          </cell>
          <cell r="J51">
            <v>624448</v>
          </cell>
          <cell r="K51">
            <v>4251234.42</v>
          </cell>
        </row>
        <row r="52">
          <cell r="A52" t="str">
            <v>21</v>
          </cell>
          <cell r="B52" t="str">
            <v>Office Equipment</v>
          </cell>
          <cell r="C52">
            <v>803545.8</v>
          </cell>
          <cell r="D52">
            <v>0</v>
          </cell>
          <cell r="F52">
            <v>803545.8</v>
          </cell>
          <cell r="G52">
            <v>315028</v>
          </cell>
          <cell r="H52">
            <v>0</v>
          </cell>
          <cell r="I52">
            <v>67953</v>
          </cell>
          <cell r="J52">
            <v>382981</v>
          </cell>
          <cell r="K52">
            <v>420564.80000000005</v>
          </cell>
        </row>
        <row r="53">
          <cell r="A53" t="str">
            <v>22</v>
          </cell>
          <cell r="B53" t="str">
            <v>Other Equipment</v>
          </cell>
          <cell r="C53">
            <v>43939.35</v>
          </cell>
          <cell r="D53">
            <v>109360</v>
          </cell>
          <cell r="F53">
            <v>153299.35</v>
          </cell>
          <cell r="G53">
            <v>23423</v>
          </cell>
          <cell r="H53">
            <v>0</v>
          </cell>
          <cell r="I53">
            <v>9486</v>
          </cell>
          <cell r="J53">
            <v>32909</v>
          </cell>
          <cell r="K53">
            <v>120390.35</v>
          </cell>
        </row>
        <row r="54">
          <cell r="A54" t="str">
            <v>23</v>
          </cell>
          <cell r="B54" t="str">
            <v>Air Conditioners</v>
          </cell>
          <cell r="C54">
            <v>1012546</v>
          </cell>
          <cell r="D54">
            <v>381004</v>
          </cell>
          <cell r="F54">
            <v>1393550</v>
          </cell>
          <cell r="G54">
            <v>463475</v>
          </cell>
          <cell r="H54">
            <v>0</v>
          </cell>
          <cell r="I54">
            <v>80877</v>
          </cell>
          <cell r="J54">
            <v>544352</v>
          </cell>
          <cell r="K54">
            <v>849198</v>
          </cell>
        </row>
        <row r="55">
          <cell r="A55" t="str">
            <v>24</v>
          </cell>
          <cell r="B55" t="str">
            <v>Vehicles</v>
          </cell>
          <cell r="C55">
            <v>1652981.06</v>
          </cell>
          <cell r="D55">
            <v>701354</v>
          </cell>
          <cell r="F55">
            <v>2354335.06</v>
          </cell>
          <cell r="G55">
            <v>479520</v>
          </cell>
          <cell r="I55">
            <v>364004</v>
          </cell>
          <cell r="J55">
            <v>843524</v>
          </cell>
          <cell r="K55">
            <v>1510811.06</v>
          </cell>
        </row>
        <row r="56">
          <cell r="A56" t="str">
            <v>25</v>
          </cell>
          <cell r="B56" t="str">
            <v>R &amp; D equipments</v>
          </cell>
          <cell r="C56">
            <v>13996906.99</v>
          </cell>
          <cell r="D56">
            <v>1358972.1600000001</v>
          </cell>
          <cell r="F56">
            <v>15355879.15</v>
          </cell>
          <cell r="G56">
            <v>5254513</v>
          </cell>
          <cell r="H56">
            <v>0</v>
          </cell>
          <cell r="I56">
            <v>1338096</v>
          </cell>
          <cell r="J56">
            <v>6592609</v>
          </cell>
          <cell r="K56">
            <v>8763270.1500000004</v>
          </cell>
        </row>
        <row r="57">
          <cell r="A57" t="str">
            <v>=</v>
          </cell>
          <cell r="B57" t="str">
            <v>=</v>
          </cell>
          <cell r="C57" t="str">
            <v>=</v>
          </cell>
          <cell r="D57" t="str">
            <v>=</v>
          </cell>
          <cell r="E57" t="str">
            <v>=</v>
          </cell>
          <cell r="F57" t="str">
            <v>=</v>
          </cell>
          <cell r="G57" t="str">
            <v>=</v>
          </cell>
          <cell r="H57" t="str">
            <v>=</v>
          </cell>
          <cell r="I57" t="str">
            <v>=</v>
          </cell>
          <cell r="J57" t="str">
            <v>=</v>
          </cell>
          <cell r="K57" t="str">
            <v>=</v>
          </cell>
        </row>
        <row r="58">
          <cell r="B58" t="str">
            <v>TOTAL</v>
          </cell>
          <cell r="C58">
            <v>81923420.079999983</v>
          </cell>
          <cell r="D58">
            <v>14434423.82</v>
          </cell>
          <cell r="E58">
            <v>1462195</v>
          </cell>
          <cell r="F58">
            <v>94895649.099999994</v>
          </cell>
          <cell r="G58">
            <v>22725220</v>
          </cell>
          <cell r="H58">
            <v>41</v>
          </cell>
          <cell r="I58">
            <v>5607850</v>
          </cell>
          <cell r="J58">
            <v>28333029</v>
          </cell>
          <cell r="K58">
            <v>66562620.100000001</v>
          </cell>
        </row>
        <row r="59">
          <cell r="A59" t="str">
            <v>=</v>
          </cell>
          <cell r="B59" t="str">
            <v>=</v>
          </cell>
          <cell r="C59" t="str">
            <v>=</v>
          </cell>
          <cell r="D59" t="str">
            <v>=</v>
          </cell>
          <cell r="E59" t="str">
            <v>=</v>
          </cell>
          <cell r="F59" t="str">
            <v>=</v>
          </cell>
          <cell r="G59" t="str">
            <v>=</v>
          </cell>
          <cell r="H59" t="str">
            <v>=</v>
          </cell>
          <cell r="I59" t="str">
            <v>=</v>
          </cell>
          <cell r="J59" t="str">
            <v>=</v>
          </cell>
          <cell r="K59" t="str">
            <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Staff Sal"/>
      <sheetName val="97-98"/>
      <sheetName val="OKS Data"/>
      <sheetName val="Schedules"/>
      <sheetName val="Masters"/>
      <sheetName val="vb 9&amp;10"/>
      <sheetName val="DATA"/>
      <sheetName val="sum pivot 2676"/>
      <sheetName val="clinton"/>
      <sheetName val="Cost Data"/>
      <sheetName val="Comp"/>
      <sheetName val="Adjustments"/>
      <sheetName val="UK"/>
      <sheetName val="entitlements"/>
      <sheetName val="Rates"/>
      <sheetName val="30.09.00"/>
      <sheetName val="#REF"/>
      <sheetName val="fa"/>
      <sheetName val="INV"/>
      <sheetName val="Basic Details"/>
      <sheetName val="PL Groupings"/>
      <sheetName val="BS Groupings"/>
      <sheetName val="Payroll_Statement"/>
      <sheetName val="R.1.5_GL Dump"/>
      <sheetName val="3A - Segment Calculation"/>
      <sheetName val="tb"/>
      <sheetName val="Labor abs-NMR"/>
      <sheetName val="Sch 7"/>
      <sheetName val=" AP 01"/>
      <sheetName val="Link 2001"/>
      <sheetName val="pack pnl-99"/>
      <sheetName val="BS Rec Control Sheet"/>
      <sheetName val="cap gains"/>
      <sheetName val="Lookup"/>
      <sheetName val="pay Register"/>
      <sheetName val="Parent Main"/>
      <sheetName val="leave encashment payable"/>
      <sheetName val="PopCache"/>
      <sheetName val="CRITERIA1"/>
      <sheetName val="Ann.VI.2"/>
      <sheetName val="0"/>
      <sheetName val="Sheet1"/>
      <sheetName val="MASTER LIST OF NPD SKU"/>
      <sheetName val="Summary"/>
      <sheetName val="200404 trial balance"/>
      <sheetName val="ANNEXURE-P&amp;L"/>
      <sheetName val="Directors"/>
      <sheetName val="Lists"/>
      <sheetName val="Mumbai"/>
      <sheetName val="ODEP"/>
      <sheetName val="Glossary"/>
      <sheetName val="List"/>
      <sheetName val="Main"/>
      <sheetName val="BS_Rec_Control_Sheet"/>
      <sheetName val="Staff_Sal"/>
      <sheetName val="vb_9&amp;10"/>
      <sheetName val="pay_Register"/>
      <sheetName val="OKS_Data"/>
      <sheetName val="30_09_00"/>
      <sheetName val="R_1_5_GL_Dump"/>
      <sheetName val="3A_-_Segment_Calculation"/>
      <sheetName val="Basic_Details"/>
      <sheetName val="PL_Groupings"/>
      <sheetName val="BS_Groupings"/>
      <sheetName val="sum_pivot_2676"/>
      <sheetName val="Cost_Data"/>
      <sheetName val="Sch_7"/>
      <sheetName val="Labor_abs-NMR"/>
      <sheetName val="200404_trial_balance"/>
      <sheetName val="Ann_VI_2"/>
      <sheetName val="Link_2001"/>
      <sheetName val="pack_pnl-99"/>
      <sheetName val="cap_gains"/>
      <sheetName val="leave_encashment_payable"/>
      <sheetName val="_AP_01"/>
      <sheetName val="Parent_Main"/>
      <sheetName val="hmax_2"/>
      <sheetName val="Worksheet Masters"/>
      <sheetName val="Detail"/>
      <sheetName val="Form 3CD"/>
      <sheetName val="BS-P&amp;L"/>
      <sheetName val="Interim NWA converted Dec02~Bal"/>
      <sheetName val="FRINGE_BENEFIT_INFO"/>
      <sheetName val="GENERAL2"/>
      <sheetName val="IT_TDS_TCS_FBT"/>
      <sheetName val="PART_C"/>
      <sheetName val="Balance Sheet "/>
      <sheetName val="IBSL"/>
      <sheetName val="MARGINI ITALIA"/>
      <sheetName val="1 OS MONTHLY"/>
      <sheetName val="Checklist"/>
      <sheetName val="BS_Rec_Control_Sheet1"/>
      <sheetName val="Staff_Sal1"/>
      <sheetName val="vb_9&amp;101"/>
      <sheetName val="pay_Register1"/>
      <sheetName val="OKS_Data1"/>
      <sheetName val="30_09_001"/>
      <sheetName val="R_1_5_GL_Dump1"/>
      <sheetName val="3A_-_Segment_Calculation1"/>
      <sheetName val="Basic_Details1"/>
      <sheetName val="PL_Groupings1"/>
      <sheetName val="BS_Groupings1"/>
      <sheetName val="sum_pivot_26761"/>
      <sheetName val="Cost_Data1"/>
      <sheetName val="Sch_71"/>
      <sheetName val="Labor_abs-NMR1"/>
      <sheetName val="200404_trial_balance1"/>
      <sheetName val="Ann_VI_21"/>
      <sheetName val="Link_20011"/>
      <sheetName val="pack_pnl-991"/>
      <sheetName val="cap_gains1"/>
      <sheetName val="leave_encashment_payable1"/>
      <sheetName val="_AP_011"/>
      <sheetName val="Parent_Main1"/>
      <sheetName val="MASTER_LIST_OF_NPD_SKU"/>
      <sheetName val="Form_3CD"/>
      <sheetName val="Loan Data"/>
      <sheetName val="BS_Rec_Control_Sheet2"/>
      <sheetName val="Staff_Sal2"/>
      <sheetName val="vb_9&amp;102"/>
      <sheetName val="pay_Register2"/>
      <sheetName val="OKS_Data2"/>
      <sheetName val="30_09_002"/>
      <sheetName val="R_1_5_GL_Dump2"/>
      <sheetName val="3A_-_Segment_Calculation2"/>
      <sheetName val="Basic_Details2"/>
      <sheetName val="PL_Groupings2"/>
      <sheetName val="BS_Groupings2"/>
      <sheetName val="sum_pivot_26762"/>
      <sheetName val="Cost_Data2"/>
      <sheetName val="Sch_72"/>
      <sheetName val="Labor_abs-NMR2"/>
      <sheetName val="200404_trial_balance2"/>
      <sheetName val="Ann_VI_22"/>
      <sheetName val="Link_20012"/>
      <sheetName val="pack_pnl-992"/>
      <sheetName val="cap_gains2"/>
      <sheetName val="leave_encashment_payable2"/>
      <sheetName val="_AP_012"/>
      <sheetName val="Parent_Main2"/>
      <sheetName val="MASTER_LIST_OF_NPD_SKU1"/>
      <sheetName val="Form_3CD1"/>
      <sheetName val="VCS - Dec - G&amp;T"/>
      <sheetName val="MAR-02"/>
      <sheetName val="sEP2003"/>
      <sheetName val="Strategy"/>
      <sheetName val="Rate Rec"/>
      <sheetName val="Schedule G1"/>
      <sheetName val="Cost-YTD"/>
      <sheetName val="April00"/>
      <sheetName val="May00"/>
      <sheetName val="June00"/>
      <sheetName val="July00"/>
      <sheetName val="August00"/>
      <sheetName val="September00"/>
      <sheetName val="October00"/>
      <sheetName val="November00"/>
      <sheetName val="December00"/>
      <sheetName val="January01"/>
      <sheetName val="February01"/>
      <sheetName val="March01"/>
      <sheetName val="Bonus Sheet_12_adj"/>
      <sheetName val="bonus sheet"/>
      <sheetName val="bonus sheet_3months"/>
      <sheetName val="217(2A)"/>
      <sheetName val="Total0001"/>
      <sheetName val="IT Working"/>
      <sheetName val="Certificate"/>
      <sheetName val="Form16"/>
      <sheetName val="Form 24 workings"/>
      <sheetName val="Form 24"/>
      <sheetName val="Conveyance_no"/>
      <sheetName val="salarwithoutpay"/>
      <sheetName val="ALLOWANCE"/>
      <sheetName val="statement to BOM"/>
      <sheetName val="Arrears working"/>
      <sheetName val="Q"/>
      <sheetName val="T"/>
      <sheetName val="U"/>
      <sheetName val="V"/>
      <sheetName val="W"/>
      <sheetName val="X"/>
      <sheetName val="Y"/>
      <sheetName val="Z"/>
      <sheetName val="NUMB"/>
      <sheetName val="PF_abstract-2000-01"/>
      <sheetName val="PF_Consolidation-2000-01"/>
      <sheetName val="form3A"/>
      <sheetName val="schwing_emp_tds_ms_2000"/>
      <sheetName val="RELACION REFERENCIAS"/>
      <sheetName val="Capital Structure"/>
      <sheetName val="P&amp;L February"/>
      <sheetName val="P&amp;L Feb 2001 cumulative"/>
      <sheetName val="Contribution"/>
      <sheetName val="Rx"/>
      <sheetName val="Worksheet_Masters"/>
      <sheetName val="Loan_Data"/>
      <sheetName val="BS_Rec_Control_Sheet3"/>
      <sheetName val="Staff_Sal3"/>
      <sheetName val="vb_9&amp;103"/>
      <sheetName val="pay_Register3"/>
      <sheetName val="OKS_Data3"/>
      <sheetName val="30_09_003"/>
      <sheetName val="R_1_5_GL_Dump3"/>
      <sheetName val="3A_-_Segment_Calculation3"/>
      <sheetName val="Basic_Details3"/>
      <sheetName val="PL_Groupings3"/>
      <sheetName val="BS_Groupings3"/>
      <sheetName val="sum_pivot_26763"/>
      <sheetName val="Cost_Data3"/>
      <sheetName val="Labor_abs-NMR3"/>
      <sheetName val="Sch_73"/>
      <sheetName val="200404_trial_balance3"/>
      <sheetName val="Link_20013"/>
      <sheetName val="pack_pnl-993"/>
      <sheetName val="cap_gains3"/>
      <sheetName val="Ann_VI_23"/>
      <sheetName val="leave_encashment_payable3"/>
      <sheetName val="_AP_013"/>
      <sheetName val="Parent_Main3"/>
      <sheetName val="MASTER_LIST_OF_NPD_SKU2"/>
      <sheetName val="Form_3CD2"/>
      <sheetName val="Worksheet_Masters1"/>
      <sheetName val="Loan_Data1"/>
      <sheetName val="Metadata"/>
      <sheetName val="BS_Rec_Control_Sheet4"/>
      <sheetName val="Staff_Sal4"/>
      <sheetName val="vb_9&amp;104"/>
      <sheetName val="pay_Register4"/>
      <sheetName val="OKS_Data4"/>
      <sheetName val="30_09_004"/>
      <sheetName val="R_1_5_GL_Dump4"/>
      <sheetName val="3A_-_Segment_Calculation4"/>
      <sheetName val="Basic_Details4"/>
      <sheetName val="PL_Groupings4"/>
      <sheetName val="BS_Groupings4"/>
      <sheetName val="sum_pivot_26764"/>
      <sheetName val="Cost_Data4"/>
      <sheetName val="Sch_74"/>
      <sheetName val="Labor_abs-NMR4"/>
      <sheetName val="200404_trial_balance4"/>
      <sheetName val="Ann_VI_24"/>
      <sheetName val="leave_encashment_payable4"/>
      <sheetName val="Link_20014"/>
      <sheetName val="pack_pnl-994"/>
      <sheetName val="cap_gains4"/>
      <sheetName val="_AP_014"/>
      <sheetName val="Parent_Main4"/>
      <sheetName val="MASTER_LIST_OF_NPD_SKU3"/>
      <sheetName val="Form_3CD3"/>
      <sheetName val="Loan_Data2"/>
      <sheetName val="Worksheet_Masters2"/>
      <sheetName val="Interim_NWA_converted_Dec02~Bal"/>
      <sheetName val="trial (2)"/>
      <sheetName val="DEP99"/>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efreshError="1"/>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refreshError="1"/>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BALSHT"/>
      <sheetName val="P&amp;L"/>
      <sheetName val="SCH-A,B,C"/>
      <sheetName val="SCH- D"/>
      <sheetName val="SCH-E,F,G,H,I"/>
      <sheetName val="P&amp;L Schedules"/>
      <sheetName val="BS Abstract"/>
      <sheetName val="Sub-schedules"/>
      <sheetName val="Depreciation"/>
      <sheetName val="Depreciation (2)"/>
      <sheetName val="lease"/>
      <sheetName val="ExchDiff"/>
      <sheetName val="Interest.wrkg for 31-Mar-02"/>
      <sheetName val="Turnover"/>
      <sheetName val="Annex 1"/>
      <sheetName val="Directors"/>
      <sheetName val="Comp"/>
      <sheetName val="NOTES"/>
      <sheetName val="FINAL"/>
      <sheetName val="DrillDownMacros"/>
      <sheetName val="fa"/>
      <sheetName val="Intl S&amp;M"/>
      <sheetName val="Marketing"/>
      <sheetName val="Operations"/>
      <sheetName val="Product Mgmt"/>
      <sheetName val="Production"/>
      <sheetName val="R&amp;D"/>
      <sheetName val="Sales"/>
      <sheetName val="QCMacros"/>
      <sheetName val="clinton"/>
      <sheetName val="Inputs &amp; Rev-Exp."/>
      <sheetName val="Input"/>
      <sheetName val="Parameters&amp;Notes"/>
      <sheetName val="ASSETS_LIAB"/>
      <sheetName val="Mobilephones"/>
      <sheetName val="Masters"/>
      <sheetName val="PV"/>
      <sheetName val="BS Schdl-3-Fixed Assets"/>
      <sheetName val="Ann.VI.2"/>
      <sheetName val="trial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x_Copy"/>
      <sheetName val="Empe_info"/>
      <sheetName val="Sample"/>
      <sheetName val="LTA'00"/>
      <sheetName val="Comp_List"/>
      <sheetName val="Computation"/>
      <sheetName val="Srividya"/>
      <sheetName val="VijaySimha"/>
      <sheetName val="CLAReddy"/>
      <sheetName val="Jyothi"/>
      <sheetName val="Gayathri"/>
      <sheetName val="Srikant"/>
      <sheetName val="Rufina"/>
      <sheetName val="Narayanan"/>
      <sheetName val="Raghava"/>
      <sheetName val="Subbarayan"/>
      <sheetName val="Sridhar"/>
      <sheetName val="NoelEdwards"/>
      <sheetName val="TAcharya"/>
      <sheetName val="Venkataramani"/>
      <sheetName val="SatheeshKumar"/>
    </sheetNames>
    <sheetDataSet>
      <sheetData sheetId="0" refreshError="1"/>
      <sheetData sheetId="1" refreshError="1"/>
      <sheetData sheetId="2" refreshError="1"/>
      <sheetData sheetId="3" refreshError="1"/>
      <sheetData sheetId="4" refreshError="1"/>
      <sheetData sheetId="5">
        <row r="2">
          <cell r="AJ2" t="str">
            <v>FORM NO. 16</v>
          </cell>
        </row>
        <row r="3">
          <cell r="AJ3" t="str">
            <v>[See Rule 31(1)(a)]</v>
          </cell>
        </row>
        <row r="5">
          <cell r="AJ5" t="str">
            <v>CERTIFICATE UNDER SECTION 203 OF THE INCOME-TAX ACT. 1961 FOR</v>
          </cell>
        </row>
        <row r="6">
          <cell r="AJ6" t="str">
            <v>TAX DEDUCTED AT SOURCE FROM INCOME CHARGEABLE UNDER THE HEAD "SALARIES"</v>
          </cell>
        </row>
        <row r="7">
          <cell r="AN7" t="str">
            <v xml:space="preserve">Serial No : </v>
          </cell>
          <cell r="AO7" t="str">
            <v>001/99-00</v>
          </cell>
        </row>
        <row r="8">
          <cell r="AJ8" t="str">
            <v>Name and Address of the Employer</v>
          </cell>
          <cell r="AM8" t="str">
            <v>Name and Designation of the Employee</v>
          </cell>
        </row>
        <row r="10">
          <cell r="AK10" t="str">
            <v>MAKINO ASIA PTE. LTD,</v>
          </cell>
        </row>
        <row r="11">
          <cell r="AK11" t="str">
            <v>"CREATOR", UNIT III</v>
          </cell>
        </row>
        <row r="12">
          <cell r="AK12" t="str">
            <v>INTERNATIONAL TECH PARK</v>
          </cell>
        </row>
        <row r="13">
          <cell r="AK13" t="str">
            <v>WHITEFIELD ROAD</v>
          </cell>
        </row>
        <row r="14">
          <cell r="AK14" t="str">
            <v>BANGALORE - 560 066</v>
          </cell>
        </row>
        <row r="16">
          <cell r="AJ16" t="str">
            <v>PAN/GIR NO.</v>
          </cell>
          <cell r="AL16" t="str">
            <v>TAN</v>
          </cell>
          <cell r="AM16" t="str">
            <v>PAN/GIR NO.</v>
          </cell>
        </row>
        <row r="17">
          <cell r="AK17" t="str">
            <v>NOT ALLOTTED</v>
          </cell>
          <cell r="AL17" t="str">
            <v>M-1898-B(S)</v>
          </cell>
        </row>
        <row r="18">
          <cell r="AL18" t="str">
            <v>BGL</v>
          </cell>
        </row>
        <row r="19">
          <cell r="AJ19" t="str">
            <v>TDS Circle where Annual Return/Statement under</v>
          </cell>
          <cell r="AL19" t="str">
            <v>PERIOD</v>
          </cell>
          <cell r="AN19" t="str">
            <v>Assessment year</v>
          </cell>
        </row>
        <row r="20">
          <cell r="AJ20" t="str">
            <v>section 206 is to be filed.</v>
          </cell>
          <cell r="AL20" t="str">
            <v>FROM</v>
          </cell>
          <cell r="AM20" t="str">
            <v>TO</v>
          </cell>
        </row>
        <row r="22">
          <cell r="AK22" t="str">
            <v>ITS (TDS) I</v>
          </cell>
          <cell r="AL22" t="str">
            <v>01.04.2000</v>
          </cell>
          <cell r="AM22" t="str">
            <v>31.03.2001</v>
          </cell>
          <cell r="AN22" t="str">
            <v>2001-02</v>
          </cell>
        </row>
        <row r="23">
          <cell r="AK23" t="str">
            <v>BANGALORE</v>
          </cell>
        </row>
        <row r="26">
          <cell r="AJ26" t="str">
            <v>DETAILS OF SALARY PAID AND ANY OTHER INCOME AND TAX DEDUCTED</v>
          </cell>
        </row>
        <row r="27">
          <cell r="AM27" t="str">
            <v>Rs.</v>
          </cell>
          <cell r="AN27" t="str">
            <v>Rs.</v>
          </cell>
          <cell r="AO27" t="str">
            <v>Rs.</v>
          </cell>
        </row>
        <row r="28">
          <cell r="AJ28" t="str">
            <v>1.</v>
          </cell>
          <cell r="AK28" t="str">
            <v>Gross Salary *</v>
          </cell>
          <cell r="AN28">
            <v>0</v>
          </cell>
        </row>
        <row r="30">
          <cell r="AJ30" t="str">
            <v>2.</v>
          </cell>
          <cell r="AK30" t="str">
            <v>Less : Allowance to the extent exempt under section 10</v>
          </cell>
          <cell r="AN30">
            <v>0</v>
          </cell>
        </row>
        <row r="32">
          <cell r="AJ32" t="str">
            <v>3.</v>
          </cell>
          <cell r="AK32" t="str">
            <v>Balance (1-2)</v>
          </cell>
          <cell r="AN32">
            <v>0</v>
          </cell>
        </row>
        <row r="34">
          <cell r="AJ34" t="str">
            <v>4.</v>
          </cell>
          <cell r="AK34" t="str">
            <v>Deductions :</v>
          </cell>
        </row>
        <row r="36">
          <cell r="AK36" t="str">
            <v>(a)  Standard Deduction</v>
          </cell>
          <cell r="AL36">
            <v>20000</v>
          </cell>
        </row>
        <row r="38">
          <cell r="AK38" t="str">
            <v>(b)  Entertainment Allowance</v>
          </cell>
          <cell r="AL38">
            <v>0</v>
          </cell>
        </row>
        <row r="40">
          <cell r="AK40" t="str">
            <v>(c)  Tax on Employment</v>
          </cell>
          <cell r="AL40">
            <v>0</v>
          </cell>
        </row>
        <row r="42">
          <cell r="AJ42" t="str">
            <v>5.</v>
          </cell>
          <cell r="AK42" t="str">
            <v>Aggregate of 4(a to c)</v>
          </cell>
          <cell r="AM42">
            <v>20000</v>
          </cell>
        </row>
        <row r="44">
          <cell r="AJ44" t="str">
            <v>6.</v>
          </cell>
          <cell r="AK44" t="str">
            <v>Income chargeable under the head "Salaries"(3-5)</v>
          </cell>
          <cell r="AO44">
            <v>-20000</v>
          </cell>
        </row>
        <row r="46">
          <cell r="AJ46" t="str">
            <v>7.</v>
          </cell>
          <cell r="AK46" t="str">
            <v>Add : Any other income reported by employee</v>
          </cell>
          <cell r="AO46">
            <v>0</v>
          </cell>
        </row>
        <row r="48">
          <cell r="AJ48" t="str">
            <v>8.</v>
          </cell>
          <cell r="AK48" t="str">
            <v>Gross Total Income (6+7)</v>
          </cell>
          <cell r="AO48">
            <v>-20000</v>
          </cell>
        </row>
        <row r="50">
          <cell r="AJ50" t="str">
            <v>9.</v>
          </cell>
          <cell r="AK50" t="str">
            <v>Deductions under Chapter VI-A</v>
          </cell>
          <cell r="AL50" t="str">
            <v>Gross</v>
          </cell>
          <cell r="AM50" t="str">
            <v xml:space="preserve">Qualifying </v>
          </cell>
          <cell r="AN50" t="str">
            <v>Deductible</v>
          </cell>
        </row>
        <row r="51">
          <cell r="AL51" t="str">
            <v>Amount</v>
          </cell>
          <cell r="AM51" t="str">
            <v>Amount</v>
          </cell>
          <cell r="AN51" t="str">
            <v>Amount</v>
          </cell>
        </row>
        <row r="53">
          <cell r="AK53" t="str">
            <v>a) Deduction under 80CCA</v>
          </cell>
          <cell r="AL53">
            <v>0</v>
          </cell>
          <cell r="AM53">
            <v>0</v>
          </cell>
          <cell r="AN53">
            <v>0</v>
          </cell>
        </row>
        <row r="54">
          <cell r="AK54" t="str">
            <v>b) Deduction under 80G</v>
          </cell>
          <cell r="AL54">
            <v>0</v>
          </cell>
          <cell r="AM54">
            <v>0</v>
          </cell>
          <cell r="AN54">
            <v>0</v>
          </cell>
        </row>
        <row r="55">
          <cell r="AK55" t="str">
            <v>c) Deduction under 80D</v>
          </cell>
          <cell r="AL55">
            <v>0</v>
          </cell>
          <cell r="AM55">
            <v>0</v>
          </cell>
          <cell r="AN55">
            <v>0</v>
          </cell>
        </row>
        <row r="56">
          <cell r="AK56" t="str">
            <v>d)</v>
          </cell>
        </row>
        <row r="58">
          <cell r="AJ58" t="str">
            <v>10.</v>
          </cell>
          <cell r="AK58" t="str">
            <v>Aggregate of deductible amount under Chapter VI-A</v>
          </cell>
          <cell r="AN58">
            <v>0</v>
          </cell>
        </row>
        <row r="60">
          <cell r="AJ60" t="str">
            <v>11.</v>
          </cell>
          <cell r="AK60" t="str">
            <v>Total Income (8-10)</v>
          </cell>
          <cell r="AO60">
            <v>-20000</v>
          </cell>
        </row>
        <row r="62">
          <cell r="AJ62" t="str">
            <v>12.</v>
          </cell>
          <cell r="AK62" t="str">
            <v>Tax on total Income</v>
          </cell>
          <cell r="AO62">
            <v>0</v>
          </cell>
        </row>
        <row r="67">
          <cell r="AJ67" t="str">
            <v>13.</v>
          </cell>
          <cell r="AK67" t="str">
            <v>Rebate and relief under Chapter VIII</v>
          </cell>
        </row>
        <row r="69">
          <cell r="AK69" t="str">
            <v>I.  Under section 88 (please specify)</v>
          </cell>
          <cell r="AL69" t="str">
            <v>Gross</v>
          </cell>
          <cell r="AM69" t="str">
            <v>Qualifying</v>
          </cell>
          <cell r="AN69" t="str">
            <v>Tax Rebate/</v>
          </cell>
        </row>
        <row r="70">
          <cell r="AL70" t="str">
            <v>Amount</v>
          </cell>
          <cell r="AM70" t="str">
            <v>Amount</v>
          </cell>
          <cell r="AN70" t="str">
            <v>Relief</v>
          </cell>
        </row>
        <row r="72">
          <cell r="AK72" t="str">
            <v>a) P P F</v>
          </cell>
          <cell r="AL72">
            <v>0</v>
          </cell>
          <cell r="AM72">
            <v>0</v>
          </cell>
        </row>
        <row r="73">
          <cell r="AK73" t="str">
            <v>b) NSC Interest</v>
          </cell>
          <cell r="AL73">
            <v>0</v>
          </cell>
          <cell r="AM73">
            <v>0</v>
          </cell>
        </row>
        <row r="74">
          <cell r="AK74" t="str">
            <v>c) NSC Purchased</v>
          </cell>
          <cell r="AL74">
            <v>0</v>
          </cell>
          <cell r="AM74">
            <v>0</v>
          </cell>
        </row>
        <row r="75">
          <cell r="AK75" t="str">
            <v>d) ULIP</v>
          </cell>
          <cell r="AL75">
            <v>0</v>
          </cell>
          <cell r="AM75">
            <v>0</v>
          </cell>
        </row>
        <row r="76">
          <cell r="AK76" t="str">
            <v>e)  Specified Bonds Etc., Infrastructure</v>
          </cell>
          <cell r="AL76">
            <v>0</v>
          </cell>
          <cell r="AM76">
            <v>0</v>
          </cell>
        </row>
        <row r="77">
          <cell r="AK77" t="str">
            <v>f)   Total [ (a) to (e) ]</v>
          </cell>
          <cell r="AL77">
            <v>0</v>
          </cell>
          <cell r="AM77">
            <v>0</v>
          </cell>
          <cell r="AN77">
            <v>0</v>
          </cell>
        </row>
        <row r="79">
          <cell r="AK79" t="str">
            <v>II.  Under section 88A (please specify)</v>
          </cell>
          <cell r="AL79" t="str">
            <v>Gross</v>
          </cell>
          <cell r="AM79" t="str">
            <v>Qualifying</v>
          </cell>
          <cell r="AN79" t="str">
            <v>Tax Rebate/</v>
          </cell>
        </row>
        <row r="80">
          <cell r="AL80" t="str">
            <v>Amount</v>
          </cell>
          <cell r="AM80" t="str">
            <v>Amount</v>
          </cell>
          <cell r="AN80" t="str">
            <v>Relief</v>
          </cell>
        </row>
        <row r="82">
          <cell r="AK82" t="str">
            <v>a)</v>
          </cell>
        </row>
        <row r="83">
          <cell r="AK83" t="str">
            <v>b)</v>
          </cell>
        </row>
        <row r="84">
          <cell r="AK84" t="str">
            <v>c)   Total [ (a) + (b ]</v>
          </cell>
          <cell r="AN84">
            <v>0</v>
          </cell>
        </row>
        <row r="86">
          <cell r="AK86" t="str">
            <v>III.  Under section 89 (Attach details)</v>
          </cell>
          <cell r="AN86">
            <v>0</v>
          </cell>
        </row>
        <row r="88">
          <cell r="AJ88" t="str">
            <v>14.</v>
          </cell>
          <cell r="AK88" t="str">
            <v>Aggregate of Tax rebates and relief at 13 above</v>
          </cell>
          <cell r="AO88">
            <v>0</v>
          </cell>
        </row>
        <row r="89">
          <cell r="AK89" t="str">
            <v>(I (f) + II (c) + III)</v>
          </cell>
        </row>
        <row r="91">
          <cell r="AJ91" t="str">
            <v>15.</v>
          </cell>
          <cell r="AK91" t="str">
            <v>Tax Payable (12-14)</v>
          </cell>
          <cell r="AO91">
            <v>0</v>
          </cell>
        </row>
        <row r="93">
          <cell r="AJ93" t="str">
            <v>16.</v>
          </cell>
          <cell r="AK93" t="str">
            <v>Tax Payable including Surcharge [@ 10% on (15)]</v>
          </cell>
          <cell r="AO93">
            <v>0</v>
          </cell>
        </row>
        <row r="95">
          <cell r="AJ95" t="str">
            <v>17.</v>
          </cell>
          <cell r="AK95" t="str">
            <v>Less : TAX DEDUCTED AT SOURCE</v>
          </cell>
          <cell r="AO95">
            <v>0</v>
          </cell>
        </row>
        <row r="97">
          <cell r="AJ97" t="str">
            <v>18.</v>
          </cell>
          <cell r="AK97" t="str">
            <v>Tax payable/ refundable (16-17)</v>
          </cell>
          <cell r="AO97">
            <v>0</v>
          </cell>
        </row>
        <row r="99">
          <cell r="AJ99" t="str">
            <v>DETAILS OF TAX DEDUCTED AND DEPOSITED INTO CENTRAL GOVERNMENT ACCOUNT</v>
          </cell>
        </row>
        <row r="102">
          <cell r="AJ102" t="str">
            <v>AMOUNT</v>
          </cell>
          <cell r="AL102" t="str">
            <v xml:space="preserve">DATE OF </v>
          </cell>
          <cell r="AM102" t="str">
            <v xml:space="preserve">NAME OF BANK AND BRANCH </v>
          </cell>
        </row>
        <row r="103">
          <cell r="AL103" t="str">
            <v>PAYMENT</v>
          </cell>
          <cell r="AM103" t="str">
            <v>WHERE TAX DEPOSITED</v>
          </cell>
        </row>
        <row r="105">
          <cell r="AK105">
            <v>0</v>
          </cell>
          <cell r="AM105" t="str">
            <v>Canara Bank, Jayanagar Branch</v>
          </cell>
        </row>
        <row r="106">
          <cell r="AK106">
            <v>0</v>
          </cell>
        </row>
        <row r="107">
          <cell r="AK107">
            <v>0</v>
          </cell>
        </row>
        <row r="108">
          <cell r="AK108">
            <v>0</v>
          </cell>
        </row>
        <row r="109">
          <cell r="AK109">
            <v>0</v>
          </cell>
        </row>
        <row r="110">
          <cell r="AK110">
            <v>0</v>
          </cell>
        </row>
        <row r="111">
          <cell r="AK111">
            <v>0</v>
          </cell>
        </row>
        <row r="112">
          <cell r="AK112">
            <v>0</v>
          </cell>
        </row>
        <row r="113">
          <cell r="AK113">
            <v>0</v>
          </cell>
        </row>
        <row r="114">
          <cell r="AK114">
            <v>0</v>
          </cell>
        </row>
        <row r="115">
          <cell r="AK115">
            <v>0</v>
          </cell>
        </row>
        <row r="116">
          <cell r="AK116">
            <v>0</v>
          </cell>
        </row>
        <row r="119">
          <cell r="AJ119" t="str">
            <v>Certified that a sum of Rs. (in words)</v>
          </cell>
        </row>
        <row r="120">
          <cell r="AJ120" t="str">
            <v>has been deducted at source and paid to the credit of the Central Government.  Further certified that the above</v>
          </cell>
        </row>
        <row r="121">
          <cell r="AJ121" t="str">
            <v>information is true and correct as per records.</v>
          </cell>
        </row>
        <row r="128">
          <cell r="AL128" t="str">
            <v>Signature of the person responsible for the deduction of tax</v>
          </cell>
        </row>
        <row r="129">
          <cell r="AJ129" t="str">
            <v>Place : BANGALORE</v>
          </cell>
          <cell r="AL129" t="str">
            <v>Full Name</v>
          </cell>
          <cell r="AM129" t="str">
            <v>MR. VIJAY SIMHA</v>
          </cell>
        </row>
        <row r="130">
          <cell r="AJ130" t="str">
            <v xml:space="preserve">Date   : </v>
          </cell>
          <cell r="AL130" t="str">
            <v>Designation</v>
          </cell>
          <cell r="AM130" t="str">
            <v>GENERAL MANAGER</v>
          </cell>
        </row>
        <row r="132">
          <cell r="AJ132" t="str">
            <v xml:space="preserve">*  See section 15 and 16 and Rule 3.  Furnish separate details of value of the perquisites and profits in lieu of or </v>
          </cell>
        </row>
        <row r="133">
          <cell r="AJ133" t="str">
            <v xml:space="preserve">    in addition to salary or wages.</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Instructions"/>
      <sheetName val="SOX Checklist"/>
      <sheetName val="for BAM Reporting ----&gt;"/>
      <sheetName val="IS and BS Tax Supplemental"/>
      <sheetName val="HFM Consol P&amp;L"/>
      <sheetName val="HFM Consol BS"/>
      <sheetName val="CAD Spot Avg"/>
      <sheetName val="Tax Provision Calc --&gt;"/>
      <sheetName val="100-JE template"/>
      <sheetName val="100-JE Rec"/>
      <sheetName val="Rate Recon"/>
      <sheetName val="Current Tax"/>
      <sheetName val="Deferred Tax "/>
      <sheetName val="Return-to-Provision"/>
      <sheetName val="2015 Carryback REquest Error"/>
      <sheetName val="Tax Account Analysis"/>
      <sheetName val="Tax Payable Continuity"/>
      <sheetName val="DTA Recognition Analysis"/>
      <sheetName val="RPS Sept 28 5 yr Plan"/>
      <sheetName val="Supporting Doc's---&gt;"/>
      <sheetName val="RPS TB"/>
      <sheetName val="Highlander TB"/>
      <sheetName val="THIN LP TB"/>
      <sheetName val="I -  Tax Rates"/>
      <sheetName val="K - Fixed Assets"/>
      <sheetName val="K2 - Sch 8 CCA "/>
      <sheetName val="K3 - Sch 10 CEC"/>
      <sheetName val="N - Reserves "/>
      <sheetName val="PY Docs --&gt;"/>
      <sheetName val="Cover_Page"/>
      <sheetName val="SOX_Checklist"/>
      <sheetName val="for_BAM_Reporting_----&gt;"/>
      <sheetName val="IS_and_BS_Tax_Supplemental"/>
      <sheetName val="HFM_Consol_P&amp;L"/>
      <sheetName val="HFM_Consol_BS"/>
      <sheetName val="CAD_Spot_Avg"/>
      <sheetName val="Tax_Provision_Calc_--&gt;"/>
      <sheetName val="100-JE_template"/>
      <sheetName val="100-JE_Rec"/>
      <sheetName val="Rate_Recon"/>
      <sheetName val="Current_Tax"/>
      <sheetName val="Deferred_Tax_"/>
      <sheetName val="2015_Carryback_REquest_Error"/>
      <sheetName val="Tax_Account_Analysis"/>
      <sheetName val="Tax_Payable_Continuity"/>
      <sheetName val="DTA_Recognition_Analysis"/>
      <sheetName val="RPS_Sept_28_5_yr_Plan"/>
      <sheetName val="Supporting_Doc's---&gt;"/>
      <sheetName val="RPS_TB"/>
      <sheetName val="Highlander_TB"/>
      <sheetName val="THIN_LP_TB"/>
      <sheetName val="I_-__Tax_Rates"/>
      <sheetName val="K_-_Fixed_Assets"/>
      <sheetName val="K2_-_Sch_8_CCA_"/>
      <sheetName val="K3_-_Sch_10_CEC"/>
      <sheetName val="N_-_Reserves_"/>
      <sheetName val="PY_Docs_--&gt;"/>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refreshError="1"/>
      <sheetData sheetId="16" refreshError="1"/>
      <sheetData sheetId="17" refreshError="1"/>
      <sheetData sheetId="18">
        <row r="1">
          <cell r="K1" t="str">
            <v>Positive</v>
          </cell>
        </row>
        <row r="2">
          <cell r="K2" t="str">
            <v>Negative</v>
          </cell>
        </row>
        <row r="3">
          <cell r="K3" t="str">
            <v>N/A</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ow r="1">
          <cell r="K1" t="str">
            <v>Positive</v>
          </cell>
        </row>
      </sheetData>
      <sheetData sheetId="47"/>
      <sheetData sheetId="48"/>
      <sheetData sheetId="49"/>
      <sheetData sheetId="50"/>
      <sheetData sheetId="51"/>
      <sheetData sheetId="52"/>
      <sheetData sheetId="53"/>
      <sheetData sheetId="54"/>
      <sheetData sheetId="55"/>
      <sheetData sheetId="56"/>
      <sheetData sheetId="57"/>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Budget Summary"/>
      <sheetName val="Rent &amp; Shared Service Costs"/>
      <sheetName val="Depreciation &amp; FBT"/>
      <sheetName val="Account Codes"/>
      <sheetName val="Account Mapping to BAM"/>
      <sheetName val="Macro1"/>
      <sheetName val="Contents"/>
      <sheetName val="Date"/>
      <sheetName val="SSworking sheet"/>
    </sheetNames>
    <sheetDataSet>
      <sheetData sheetId="0">
        <row r="1">
          <cell r="E1" t="str">
            <v>&lt;Region&gt;</v>
          </cell>
        </row>
        <row r="2">
          <cell r="E2" t="str">
            <v>NSW</v>
          </cell>
        </row>
        <row r="3">
          <cell r="E3" t="str">
            <v>VIC</v>
          </cell>
        </row>
        <row r="4">
          <cell r="E4" t="str">
            <v>QLD</v>
          </cell>
        </row>
        <row r="5">
          <cell r="E5" t="str">
            <v>WA</v>
          </cell>
        </row>
        <row r="6">
          <cell r="E6" t="str">
            <v>Asset Management</v>
          </cell>
        </row>
        <row r="7">
          <cell r="E7" t="str">
            <v xml:space="preserve">Executive </v>
          </cell>
        </row>
        <row r="8">
          <cell r="E8" t="str">
            <v>Accounting Shared Services</v>
          </cell>
        </row>
        <row r="9">
          <cell r="E9" t="str">
            <v>Legal</v>
          </cell>
        </row>
        <row r="10">
          <cell r="E10" t="str">
            <v>Project Solutions</v>
          </cell>
        </row>
        <row r="11">
          <cell r="E11" t="str">
            <v>Marketing</v>
          </cell>
        </row>
      </sheetData>
      <sheetData sheetId="1"/>
      <sheetData sheetId="2"/>
      <sheetData sheetId="3"/>
      <sheetData sheetId="4"/>
      <sheetData sheetId="5"/>
      <sheetData sheetId="6" refreshError="1"/>
      <sheetData sheetId="7" refreshError="1"/>
      <sheetData sheetId="8" refreshError="1"/>
      <sheetData sheetId="9"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S-100"/>
      <sheetName val="IS-101 "/>
      <sheetName val="IS-102"/>
      <sheetName val="IS-103"/>
      <sheetName val="IS-104"/>
      <sheetName val="IS-105"/>
      <sheetName val="IS-106"/>
      <sheetName val="IS-107"/>
      <sheetName val="IS-108"/>
      <sheetName val="IS-109"/>
      <sheetName val="IS-110"/>
      <sheetName val="IS-111"/>
      <sheetName val="IS-112"/>
      <sheetName val="IS-113"/>
      <sheetName val="IS-114"/>
      <sheetName val="IS-115"/>
      <sheetName val="IS-116"/>
      <sheetName val="IS-117"/>
      <sheetName val="IS -118"/>
      <sheetName val="IS -119"/>
      <sheetName val="IS -120"/>
      <sheetName val="IS -121"/>
      <sheetName val="IS -122"/>
      <sheetName val="IS -123"/>
      <sheetName val="IS -124"/>
      <sheetName val="IS-125"/>
      <sheetName val="BS -200"/>
      <sheetName val="BS-201"/>
      <sheetName val="BS -202"/>
      <sheetName val="BS-203"/>
      <sheetName val="BS-204"/>
      <sheetName val="BS-205"/>
      <sheetName val="BS-206"/>
      <sheetName val="BS-207"/>
      <sheetName val="BS-208"/>
      <sheetName val="BS-209"/>
      <sheetName val="BS-210"/>
      <sheetName val="BS-211"/>
      <sheetName val="BS-212"/>
      <sheetName val="MI-300"/>
      <sheetName val="MI-301"/>
      <sheetName val="MI-302"/>
      <sheetName val="MI-303"/>
      <sheetName val="MI-304"/>
      <sheetName val="MI-305"/>
      <sheetName val="MI-306"/>
      <sheetName val="MI-307"/>
      <sheetName val="MI-308"/>
      <sheetName val="MI-309"/>
      <sheetName val="MI-310"/>
      <sheetName val="MI-311"/>
      <sheetName val="MI-312"/>
      <sheetName val="MI-313"/>
      <sheetName val="MI-314"/>
      <sheetName val="MI-315"/>
      <sheetName val="MI-316"/>
      <sheetName val="MI-317"/>
      <sheetName val="MI-318"/>
      <sheetName val="BS_203"/>
      <sheetName val="list of directo"/>
      <sheetName val="Sheet1"/>
      <sheetName val="FORM-16"/>
      <sheetName val="Sheet3"/>
      <sheetName val="현장지지물물량"/>
      <sheetName val="BS(S0011)"/>
      <sheetName val="MASTER"/>
      <sheetName val="vendor listing (2)"/>
      <sheetName val="Schedules PL"/>
      <sheetName val="Schedules BS"/>
      <sheetName val="TB"/>
      <sheetName val="Hub Inputs"/>
      <sheetName val="Schedule"/>
      <sheetName val="Misc"/>
      <sheetName val="Sch BS"/>
      <sheetName val="MAPPINGS"/>
      <sheetName val="payrollreco"/>
      <sheetName val="CF"/>
      <sheetName val="P &amp; l "/>
      <sheetName val="List"/>
      <sheetName val="Challan"/>
      <sheetName val="Sales -CT1"/>
      <sheetName val="SHARES accr_dilu (NOT USING)"/>
      <sheetName val="Rates"/>
      <sheetName val="CAP"/>
      <sheetName val="PCS DATA"/>
      <sheetName val="3BPA00132-5-3 W plan HVPNL"/>
      <sheetName val="Comp"/>
      <sheetName val="RENOVATION"/>
      <sheetName val="CRITERIA1"/>
      <sheetName val="Annexure"/>
      <sheetName val="HALF STOCK - WARRANTS"/>
      <sheetName val="Lead"/>
      <sheetName val="Sheet2"/>
      <sheetName val="Short or Excess Payment"/>
      <sheetName val="Balance Sheet "/>
      <sheetName val="Index Calculation"/>
      <sheetName val="OneSource Data (2)"/>
      <sheetName val="Links"/>
      <sheetName val="MDP&amp;L"/>
      <sheetName val="TrialBal"/>
      <sheetName val="TB- 11 months"/>
      <sheetName val="Data"/>
      <sheetName val="B&amp;S31-03-08"/>
      <sheetName val="AN - H"/>
      <sheetName val="Sales &amp; Marketing Dashboard"/>
      <sheetName val="Results PL"/>
      <sheetName val="Activity Codes"/>
      <sheetName val="Setup Variables"/>
      <sheetName val="Ref"/>
      <sheetName val="Fact.Equip."/>
      <sheetName val="Depr Sch"/>
      <sheetName val="Feb-09"/>
      <sheetName val="Salary-Employeewise"/>
      <sheetName val="Schedu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Details"/>
      <sheetName val="TDS"/>
      <sheetName val="Taxes paid and Verification"/>
      <sheetName val="80G"/>
      <sheetName val="Calculator"/>
      <sheetName val="Instructions"/>
      <sheetName val="Pre-XML Check"/>
    </sheetNames>
    <sheetDataSet>
      <sheetData sheetId="0">
        <row r="1">
          <cell r="BH1" t="str">
            <v>(Select)</v>
          </cell>
        </row>
        <row r="2">
          <cell r="BH2" t="str">
            <v>01-ANDAMAN AND NICOBAR ISLANDS</v>
          </cell>
        </row>
        <row r="3">
          <cell r="BH3" t="str">
            <v>02-ANDHRA PRADESH</v>
          </cell>
        </row>
        <row r="4">
          <cell r="BH4" t="str">
            <v>03-ARUNACHAL PRADESH</v>
          </cell>
        </row>
        <row r="5">
          <cell r="BH5" t="str">
            <v>04-ASSAM</v>
          </cell>
        </row>
        <row r="6">
          <cell r="BH6" t="str">
            <v>05-BIHAR</v>
          </cell>
        </row>
        <row r="7">
          <cell r="BH7" t="str">
            <v>06-CHANDIGARH</v>
          </cell>
        </row>
        <row r="8">
          <cell r="BH8" t="str">
            <v>07-DADRA AND NAGAR HAVELI</v>
          </cell>
        </row>
        <row r="9">
          <cell r="BH9" t="str">
            <v>08-DAMAN AND DIU</v>
          </cell>
        </row>
        <row r="10">
          <cell r="BH10" t="str">
            <v>09-DELHI</v>
          </cell>
        </row>
        <row r="11">
          <cell r="BH11" t="str">
            <v>10-GOA</v>
          </cell>
        </row>
        <row r="12">
          <cell r="BH12" t="str">
            <v>11-GUJARAT</v>
          </cell>
        </row>
        <row r="13">
          <cell r="BH13" t="str">
            <v>12-HARYANA</v>
          </cell>
        </row>
        <row r="14">
          <cell r="BH14" t="str">
            <v>13-HIMACHAL PRADESH</v>
          </cell>
        </row>
        <row r="15">
          <cell r="BH15" t="str">
            <v>14-JAMMU AND KASHMIR</v>
          </cell>
        </row>
        <row r="16">
          <cell r="BH16" t="str">
            <v>15-KARNATAKA</v>
          </cell>
        </row>
        <row r="17">
          <cell r="BH17" t="str">
            <v>16-KERALA</v>
          </cell>
        </row>
        <row r="18">
          <cell r="BH18" t="str">
            <v>17-LAKHSWADEEP</v>
          </cell>
        </row>
        <row r="19">
          <cell r="BH19" t="str">
            <v>18-MADHYA PRADESH</v>
          </cell>
        </row>
        <row r="20">
          <cell r="BH20" t="str">
            <v>19-MAHARASHTRA</v>
          </cell>
        </row>
        <row r="21">
          <cell r="BH21" t="str">
            <v>20-MANIPUR</v>
          </cell>
        </row>
        <row r="22">
          <cell r="BH22" t="str">
            <v>21-MEGHALAYA</v>
          </cell>
        </row>
        <row r="23">
          <cell r="BH23" t="str">
            <v>22-MIZORAM</v>
          </cell>
        </row>
        <row r="24">
          <cell r="BH24" t="str">
            <v>23-NAGALAND</v>
          </cell>
        </row>
        <row r="25">
          <cell r="BH25" t="str">
            <v>24-ORISSA</v>
          </cell>
        </row>
        <row r="26">
          <cell r="BH26" t="str">
            <v>25-PONDICHERRY</v>
          </cell>
        </row>
        <row r="27">
          <cell r="BH27" t="str">
            <v>26-PUNJAB</v>
          </cell>
        </row>
        <row r="28">
          <cell r="BH28" t="str">
            <v>27-RAJASTHAN</v>
          </cell>
        </row>
        <row r="29">
          <cell r="BH29" t="str">
            <v>28-SIKKIM</v>
          </cell>
        </row>
        <row r="30">
          <cell r="BH30" t="str">
            <v>29-TAMILNADU</v>
          </cell>
        </row>
        <row r="31">
          <cell r="BH31" t="str">
            <v>30-TRIPURA</v>
          </cell>
        </row>
        <row r="32">
          <cell r="BH32" t="str">
            <v>31-UTTAR PRADESH</v>
          </cell>
        </row>
        <row r="33">
          <cell r="BH33" t="str">
            <v>32-WEST BENGAL</v>
          </cell>
        </row>
        <row r="34">
          <cell r="BH34" t="str">
            <v>33-CHHATISHGARH</v>
          </cell>
        </row>
        <row r="35">
          <cell r="BH35" t="str">
            <v>34-UTTARANCHAL</v>
          </cell>
        </row>
        <row r="36">
          <cell r="BH36" t="str">
            <v>35-JHARKHAND</v>
          </cell>
        </row>
        <row r="37">
          <cell r="BH37" t="str">
            <v>99-FOREIGN</v>
          </cell>
        </row>
        <row r="139">
          <cell r="F139" t="str">
            <v>(Select)</v>
          </cell>
        </row>
        <row r="140">
          <cell r="F140" t="str">
            <v>91-INDIA</v>
          </cell>
        </row>
        <row r="141">
          <cell r="F141" t="str">
            <v>93-AFGHANISTAN</v>
          </cell>
        </row>
        <row r="142">
          <cell r="F142" t="str">
            <v>355-ALBANIA</v>
          </cell>
        </row>
        <row r="143">
          <cell r="F143" t="str">
            <v>213-ALGERIA</v>
          </cell>
        </row>
        <row r="144">
          <cell r="F144" t="str">
            <v>376-ANDORRA</v>
          </cell>
        </row>
        <row r="145">
          <cell r="F145" t="str">
            <v>244-ANGOLA</v>
          </cell>
        </row>
        <row r="146">
          <cell r="F146" t="str">
            <v>1268-ANTIGUA AND BARBUDA</v>
          </cell>
        </row>
        <row r="147">
          <cell r="F147" t="str">
            <v>54-ARGENTINA</v>
          </cell>
        </row>
        <row r="148">
          <cell r="F148" t="str">
            <v>374-ARMENIA</v>
          </cell>
        </row>
        <row r="149">
          <cell r="F149" t="str">
            <v>61-AUSTRALIA</v>
          </cell>
        </row>
        <row r="150">
          <cell r="F150" t="str">
            <v>43-AUSTRIA</v>
          </cell>
        </row>
        <row r="151">
          <cell r="F151" t="str">
            <v>994-AZERBAIJAN</v>
          </cell>
        </row>
        <row r="152">
          <cell r="F152" t="str">
            <v>1242-BAHAMAS</v>
          </cell>
        </row>
        <row r="153">
          <cell r="F153" t="str">
            <v>973-BAHRAIN</v>
          </cell>
        </row>
        <row r="154">
          <cell r="F154" t="str">
            <v>880-BANGLADESH</v>
          </cell>
        </row>
        <row r="155">
          <cell r="F155" t="str">
            <v>1246-BARBADOS</v>
          </cell>
        </row>
        <row r="156">
          <cell r="F156" t="str">
            <v>375-BELARUS</v>
          </cell>
        </row>
        <row r="157">
          <cell r="F157" t="str">
            <v>32-BELGIUM</v>
          </cell>
        </row>
        <row r="158">
          <cell r="F158" t="str">
            <v>501-BELIZE</v>
          </cell>
        </row>
        <row r="159">
          <cell r="F159" t="str">
            <v>229-BENIN</v>
          </cell>
        </row>
        <row r="160">
          <cell r="F160" t="str">
            <v>975-BHUTAN</v>
          </cell>
        </row>
        <row r="161">
          <cell r="F161" t="str">
            <v xml:space="preserve">591-BOLIVIA </v>
          </cell>
        </row>
        <row r="162">
          <cell r="F162" t="str">
            <v>387-BOSNIA AND HERZEGOVINA</v>
          </cell>
        </row>
        <row r="163">
          <cell r="F163" t="str">
            <v>267-BOTSWANA</v>
          </cell>
        </row>
        <row r="164">
          <cell r="F164" t="str">
            <v>55-BRAZIL</v>
          </cell>
        </row>
        <row r="165">
          <cell r="F165" t="str">
            <v>673-BRUNEI DARUSSALAM</v>
          </cell>
        </row>
        <row r="166">
          <cell r="F166" t="str">
            <v>359-BULGARIA</v>
          </cell>
        </row>
        <row r="167">
          <cell r="F167" t="str">
            <v>226-BURKINA FASO</v>
          </cell>
        </row>
        <row r="168">
          <cell r="F168" t="str">
            <v>257-BURUNDI</v>
          </cell>
        </row>
        <row r="169">
          <cell r="F169" t="str">
            <v>855-CAMBODIA</v>
          </cell>
        </row>
        <row r="170">
          <cell r="F170" t="str">
            <v>237-CAMEROON</v>
          </cell>
        </row>
        <row r="171">
          <cell r="F171" t="str">
            <v>1-CANADA</v>
          </cell>
        </row>
        <row r="172">
          <cell r="F172" t="str">
            <v>238-CAPE VERDE</v>
          </cell>
        </row>
        <row r="173">
          <cell r="F173" t="str">
            <v>236-CENTRAL AFRICAN REPUBLIC</v>
          </cell>
        </row>
        <row r="174">
          <cell r="F174" t="str">
            <v>235-CHAD</v>
          </cell>
        </row>
        <row r="175">
          <cell r="F175" t="str">
            <v>56-CHILE</v>
          </cell>
        </row>
        <row r="176">
          <cell r="F176" t="str">
            <v>86-CHINA</v>
          </cell>
        </row>
        <row r="177">
          <cell r="F177" t="str">
            <v>57-COLOMBIA</v>
          </cell>
        </row>
        <row r="178">
          <cell r="F178" t="str">
            <v>270-COMOROS</v>
          </cell>
        </row>
        <row r="179">
          <cell r="F179" t="str">
            <v>242-CONGO, REPUBLIC OF THE...</v>
          </cell>
        </row>
        <row r="180">
          <cell r="F180" t="str">
            <v>506-COSTA RICA</v>
          </cell>
        </row>
        <row r="181">
          <cell r="F181" t="str">
            <v>225-CÔTE D'IVOIRE (IVORY COAST)</v>
          </cell>
        </row>
        <row r="182">
          <cell r="F182" t="str">
            <v>385-CROATIA</v>
          </cell>
        </row>
        <row r="183">
          <cell r="F183" t="str">
            <v>53-CUBA</v>
          </cell>
        </row>
        <row r="184">
          <cell r="F184" t="str">
            <v>357-CYPRUS</v>
          </cell>
        </row>
        <row r="185">
          <cell r="F185" t="str">
            <v>420-CZECH REPUBLIC</v>
          </cell>
        </row>
        <row r="186">
          <cell r="F186" t="str">
            <v>850-DEMOCRATIC PEOPLE'S REPUBLIC OF KOREA (NORTH KOREA)</v>
          </cell>
        </row>
        <row r="187">
          <cell r="F187" t="str">
            <v>243-DEMOCRATIC REPUBLIC OF THE CONGO</v>
          </cell>
        </row>
        <row r="188">
          <cell r="F188" t="str">
            <v>45-DENMARK</v>
          </cell>
        </row>
        <row r="189">
          <cell r="F189" t="str">
            <v>253-DJIBOUTI</v>
          </cell>
        </row>
        <row r="190">
          <cell r="F190" t="str">
            <v>1767-DOMINICA</v>
          </cell>
        </row>
        <row r="191">
          <cell r="F191" t="str">
            <v>1809-DOMINICAN REPUBLIC</v>
          </cell>
        </row>
        <row r="192">
          <cell r="F192" t="str">
            <v>593-ECUADOR</v>
          </cell>
        </row>
        <row r="193">
          <cell r="F193" t="str">
            <v>20-EGYPT</v>
          </cell>
        </row>
        <row r="194">
          <cell r="F194" t="str">
            <v>503-EL SALVADOR</v>
          </cell>
        </row>
        <row r="195">
          <cell r="F195" t="str">
            <v>240-EQUATORIAL GUINEA</v>
          </cell>
        </row>
        <row r="196">
          <cell r="F196" t="str">
            <v>291-ERITREA</v>
          </cell>
        </row>
        <row r="197">
          <cell r="F197" t="str">
            <v>372-ESTONIA</v>
          </cell>
        </row>
        <row r="198">
          <cell r="F198" t="str">
            <v>251-ETHIOPIA</v>
          </cell>
        </row>
        <row r="199">
          <cell r="F199" t="str">
            <v>679-FIJI ISLANDS</v>
          </cell>
        </row>
        <row r="200">
          <cell r="F200" t="str">
            <v>358-FINLAND</v>
          </cell>
        </row>
        <row r="201">
          <cell r="F201" t="str">
            <v>33-FRANCE</v>
          </cell>
        </row>
        <row r="202">
          <cell r="F202" t="str">
            <v>241-GABON</v>
          </cell>
        </row>
        <row r="203">
          <cell r="F203" t="str">
            <v>220-GAMBIA</v>
          </cell>
        </row>
        <row r="204">
          <cell r="F204" t="str">
            <v>995-GEORGIA</v>
          </cell>
        </row>
        <row r="205">
          <cell r="F205" t="str">
            <v>49-GERMANY</v>
          </cell>
        </row>
        <row r="206">
          <cell r="F206" t="str">
            <v>233-GHANA</v>
          </cell>
        </row>
        <row r="207">
          <cell r="F207" t="str">
            <v>30-GREECE</v>
          </cell>
        </row>
        <row r="208">
          <cell r="F208" t="str">
            <v>1473-GRENADA</v>
          </cell>
        </row>
        <row r="209">
          <cell r="F209" t="str">
            <v>502-GUATEMALA</v>
          </cell>
        </row>
        <row r="210">
          <cell r="F210" t="str">
            <v>224-GUINEA</v>
          </cell>
        </row>
        <row r="211">
          <cell r="F211" t="str">
            <v>245-GUINEA-BISSAU</v>
          </cell>
        </row>
        <row r="212">
          <cell r="F212" t="str">
            <v>592-GUYANA</v>
          </cell>
        </row>
        <row r="213">
          <cell r="F213" t="str">
            <v>509-HAITI</v>
          </cell>
        </row>
        <row r="214">
          <cell r="F214" t="str">
            <v>504-HONDURAS</v>
          </cell>
        </row>
        <row r="215">
          <cell r="F215" t="str">
            <v>36-HUNGARY</v>
          </cell>
        </row>
        <row r="216">
          <cell r="F216" t="str">
            <v>354-ICELAND</v>
          </cell>
        </row>
        <row r="217">
          <cell r="F217" t="str">
            <v>91-INDIA</v>
          </cell>
        </row>
        <row r="218">
          <cell r="F218" t="str">
            <v>62-INDONESIA</v>
          </cell>
        </row>
        <row r="219">
          <cell r="F219" t="str">
            <v>98-IRAN</v>
          </cell>
        </row>
        <row r="220">
          <cell r="F220" t="str">
            <v>964-IRAQ</v>
          </cell>
        </row>
        <row r="221">
          <cell r="F221" t="str">
            <v>353-IRELAND</v>
          </cell>
        </row>
        <row r="222">
          <cell r="F222" t="str">
            <v>972-ISRAEL</v>
          </cell>
        </row>
        <row r="223">
          <cell r="F223" t="str">
            <v>5-ITALY</v>
          </cell>
        </row>
        <row r="224">
          <cell r="F224" t="str">
            <v>1876-JAMAICA</v>
          </cell>
        </row>
        <row r="225">
          <cell r="F225" t="str">
            <v>81-JAPAN</v>
          </cell>
        </row>
        <row r="226">
          <cell r="F226" t="str">
            <v>962-JORDAN</v>
          </cell>
        </row>
        <row r="227">
          <cell r="F227" t="str">
            <v>7-KAZAKHSTAN</v>
          </cell>
        </row>
        <row r="228">
          <cell r="F228" t="str">
            <v>254-KENYA</v>
          </cell>
        </row>
        <row r="229">
          <cell r="F229" t="str">
            <v>686-KIRIBATI</v>
          </cell>
        </row>
        <row r="230">
          <cell r="F230" t="str">
            <v>965-KUWAIT</v>
          </cell>
        </row>
        <row r="231">
          <cell r="F231" t="str">
            <v>996-KYRGYZSTAN</v>
          </cell>
        </row>
        <row r="232">
          <cell r="F232" t="str">
            <v>856-LAO PEOPLE'S DEMOCRATIC REPUBLIC</v>
          </cell>
        </row>
        <row r="233">
          <cell r="F233" t="str">
            <v>371-LATVIA</v>
          </cell>
        </row>
        <row r="234">
          <cell r="F234" t="str">
            <v>961-LEBANON</v>
          </cell>
        </row>
        <row r="235">
          <cell r="F235" t="str">
            <v>266-LESOTHO</v>
          </cell>
        </row>
        <row r="236">
          <cell r="F236" t="str">
            <v>231-LIBERIA</v>
          </cell>
        </row>
        <row r="237">
          <cell r="F237" t="str">
            <v>218-LIBYA</v>
          </cell>
        </row>
        <row r="238">
          <cell r="F238" t="str">
            <v>423-LIECHTENSTEIN</v>
          </cell>
        </row>
        <row r="239">
          <cell r="F239" t="str">
            <v>370-LITHUANIA</v>
          </cell>
        </row>
        <row r="240">
          <cell r="F240" t="str">
            <v>352-LUXEMBOURG</v>
          </cell>
        </row>
        <row r="241">
          <cell r="F241" t="str">
            <v>389-MACEDONIA</v>
          </cell>
        </row>
        <row r="242">
          <cell r="F242" t="str">
            <v>261-MADAGASCAR</v>
          </cell>
        </row>
        <row r="243">
          <cell r="F243" t="str">
            <v>265-MALAWI</v>
          </cell>
        </row>
        <row r="244">
          <cell r="F244" t="str">
            <v>60-MALAYSIA</v>
          </cell>
        </row>
        <row r="245">
          <cell r="F245" t="str">
            <v>960-MALDIVES</v>
          </cell>
        </row>
        <row r="246">
          <cell r="F246" t="str">
            <v>223-MALI</v>
          </cell>
        </row>
        <row r="247">
          <cell r="F247" t="str">
            <v>356-MALTA</v>
          </cell>
        </row>
        <row r="248">
          <cell r="F248" t="str">
            <v>692-MARSHALL ISLANDS</v>
          </cell>
        </row>
        <row r="249">
          <cell r="F249" t="str">
            <v>222-MAURITANIA</v>
          </cell>
        </row>
        <row r="250">
          <cell r="F250" t="str">
            <v>230-MAURITIUS</v>
          </cell>
        </row>
        <row r="251">
          <cell r="F251" t="str">
            <v>52-MEXICO</v>
          </cell>
        </row>
        <row r="252">
          <cell r="F252" t="str">
            <v>691-MICRONESIA, FEDERATED STATES OF...</v>
          </cell>
        </row>
        <row r="253">
          <cell r="F253" t="str">
            <v>377-MONACO</v>
          </cell>
        </row>
        <row r="254">
          <cell r="F254" t="str">
            <v>976-MONGOLIA</v>
          </cell>
        </row>
        <row r="255">
          <cell r="F255" t="str">
            <v>382-MONTENEGRO</v>
          </cell>
        </row>
        <row r="256">
          <cell r="F256" t="str">
            <v>212-MOROCCO</v>
          </cell>
        </row>
        <row r="257">
          <cell r="F257" t="str">
            <v>258-MOZAMBIQUE</v>
          </cell>
        </row>
        <row r="258">
          <cell r="F258" t="str">
            <v>95-MYANMAR</v>
          </cell>
        </row>
        <row r="259">
          <cell r="F259" t="str">
            <v>264-NAMIBIA</v>
          </cell>
        </row>
        <row r="260">
          <cell r="F260" t="str">
            <v>674-NAURU</v>
          </cell>
        </row>
        <row r="261">
          <cell r="F261" t="str">
            <v>977-NEPAL</v>
          </cell>
        </row>
        <row r="262">
          <cell r="F262" t="str">
            <v>31-NETHERLANDS</v>
          </cell>
        </row>
        <row r="263">
          <cell r="F263" t="str">
            <v>64-NEW ZEALAND</v>
          </cell>
        </row>
        <row r="264">
          <cell r="F264" t="str">
            <v>505-NICARAGUA</v>
          </cell>
        </row>
        <row r="265">
          <cell r="F265" t="str">
            <v>227-NIGER</v>
          </cell>
        </row>
        <row r="266">
          <cell r="F266" t="str">
            <v>234-NIGERIA</v>
          </cell>
        </row>
        <row r="267">
          <cell r="F267" t="str">
            <v>47-NORWAY</v>
          </cell>
        </row>
        <row r="268">
          <cell r="F268" t="str">
            <v>968-OMAN</v>
          </cell>
        </row>
        <row r="269">
          <cell r="F269" t="str">
            <v>92-PAKISTAN</v>
          </cell>
        </row>
        <row r="270">
          <cell r="F270" t="str">
            <v>680-PALAU</v>
          </cell>
        </row>
        <row r="271">
          <cell r="F271" t="str">
            <v>507-PANAMA</v>
          </cell>
        </row>
        <row r="272">
          <cell r="F272" t="str">
            <v>675-PAPUA NEW GUINEA</v>
          </cell>
        </row>
        <row r="273">
          <cell r="F273" t="str">
            <v>595-PARAGUAY</v>
          </cell>
        </row>
        <row r="274">
          <cell r="F274" t="str">
            <v>51-PERU</v>
          </cell>
        </row>
        <row r="275">
          <cell r="F275" t="str">
            <v>63-PHILIPPINES</v>
          </cell>
        </row>
        <row r="276">
          <cell r="F276" t="str">
            <v>48-POLAND</v>
          </cell>
        </row>
        <row r="277">
          <cell r="F277" t="str">
            <v>14-PORTUGAL</v>
          </cell>
        </row>
        <row r="278">
          <cell r="F278" t="str">
            <v>974-QATAR</v>
          </cell>
        </row>
        <row r="279">
          <cell r="F279" t="str">
            <v>82-REPUBLIC OF KOREA (SOUTH KOREA)</v>
          </cell>
        </row>
        <row r="280">
          <cell r="F280" t="str">
            <v>373-REPUBLIC OF MOLDOVA</v>
          </cell>
        </row>
        <row r="281">
          <cell r="F281" t="str">
            <v>40-ROMANIA</v>
          </cell>
        </row>
        <row r="282">
          <cell r="F282" t="str">
            <v>8-RUSSIAN FEDERATION</v>
          </cell>
        </row>
        <row r="283">
          <cell r="F283" t="str">
            <v>250-RWANDA</v>
          </cell>
        </row>
        <row r="284">
          <cell r="F284" t="str">
            <v>1869-SAINT KITTS AND NEVIS</v>
          </cell>
        </row>
        <row r="285">
          <cell r="F285" t="str">
            <v>1758-SAINT LUCIA</v>
          </cell>
        </row>
        <row r="286">
          <cell r="F286" t="str">
            <v>1784-SAINT VINCENT AND THE GRENADINES</v>
          </cell>
        </row>
        <row r="287">
          <cell r="F287" t="str">
            <v>685-SAMOA</v>
          </cell>
        </row>
        <row r="288">
          <cell r="F288" t="str">
            <v>378-SAN MARINO</v>
          </cell>
        </row>
        <row r="289">
          <cell r="F289" t="str">
            <v>239-SAO TOME AND PRINCIPE</v>
          </cell>
        </row>
        <row r="290">
          <cell r="F290" t="str">
            <v>966-SAUDI ARABIA</v>
          </cell>
        </row>
        <row r="291">
          <cell r="F291" t="str">
            <v>221-SENEGAL</v>
          </cell>
        </row>
        <row r="292">
          <cell r="F292" t="str">
            <v>381-SERBIA</v>
          </cell>
        </row>
        <row r="293">
          <cell r="F293" t="str">
            <v>248-SEYCHELLES</v>
          </cell>
        </row>
        <row r="294">
          <cell r="F294" t="str">
            <v>232-SIERRA LEONE</v>
          </cell>
        </row>
        <row r="295">
          <cell r="F295" t="str">
            <v>65-SINGAPORE</v>
          </cell>
        </row>
        <row r="296">
          <cell r="F296" t="str">
            <v>421-SLOVAKIA</v>
          </cell>
        </row>
        <row r="297">
          <cell r="F297" t="str">
            <v>386-SLOVENIA</v>
          </cell>
        </row>
        <row r="298">
          <cell r="F298" t="str">
            <v>677-SOLOMON ISLANDS</v>
          </cell>
        </row>
        <row r="299">
          <cell r="F299" t="str">
            <v>252-SOMALIA</v>
          </cell>
        </row>
        <row r="300">
          <cell r="F300" t="str">
            <v>28-SOUTH AFRICA</v>
          </cell>
        </row>
        <row r="301">
          <cell r="F301" t="str">
            <v>211-SOUTH SUDAN</v>
          </cell>
        </row>
        <row r="302">
          <cell r="F302" t="str">
            <v>35-SPAIN</v>
          </cell>
        </row>
        <row r="303">
          <cell r="F303" t="str">
            <v>94-SRI LANKA</v>
          </cell>
        </row>
        <row r="304">
          <cell r="F304" t="str">
            <v>249-SUDAN</v>
          </cell>
        </row>
        <row r="305">
          <cell r="F305" t="str">
            <v>597-SURINAME</v>
          </cell>
        </row>
        <row r="306">
          <cell r="F306" t="str">
            <v>268-SWAZILAND</v>
          </cell>
        </row>
        <row r="307">
          <cell r="F307" t="str">
            <v>46-SWEDEN</v>
          </cell>
        </row>
        <row r="308">
          <cell r="F308" t="str">
            <v>41-SWITZERLAND</v>
          </cell>
        </row>
        <row r="309">
          <cell r="F309" t="str">
            <v>963-SYRIAN ARAB REPUBLIC</v>
          </cell>
        </row>
        <row r="310">
          <cell r="F310" t="str">
            <v>992-TAJIKISTAN</v>
          </cell>
        </row>
        <row r="311">
          <cell r="F311" t="str">
            <v>66-THAILAND</v>
          </cell>
        </row>
        <row r="312">
          <cell r="F312" t="str">
            <v>670-TIMOR-LESTE</v>
          </cell>
        </row>
        <row r="313">
          <cell r="F313" t="str">
            <v>228-TOGO</v>
          </cell>
        </row>
        <row r="314">
          <cell r="F314" t="str">
            <v>676-TONGA</v>
          </cell>
        </row>
        <row r="315">
          <cell r="F315" t="str">
            <v>1868-TRINIDAD AND TOBAGO</v>
          </cell>
        </row>
        <row r="316">
          <cell r="F316" t="str">
            <v>216-TUNISIA</v>
          </cell>
        </row>
        <row r="317">
          <cell r="F317" t="str">
            <v>90-TURKEY</v>
          </cell>
        </row>
        <row r="318">
          <cell r="F318" t="str">
            <v>993-TURKMENISTAN</v>
          </cell>
        </row>
        <row r="319">
          <cell r="F319" t="str">
            <v>688-TUVALU</v>
          </cell>
        </row>
        <row r="320">
          <cell r="F320" t="str">
            <v>256-UGANDA</v>
          </cell>
        </row>
        <row r="321">
          <cell r="F321" t="str">
            <v>380-UKRAINE</v>
          </cell>
        </row>
        <row r="322">
          <cell r="F322" t="str">
            <v>971-UNITED ARAB EMIRATES</v>
          </cell>
        </row>
        <row r="323">
          <cell r="F323" t="str">
            <v>44-UNITED KINGDOM OF GREAT BRITAIN AND NORTHERN IRELAND</v>
          </cell>
        </row>
        <row r="324">
          <cell r="F324" t="str">
            <v>255-UNITED REPUBLIC OF TANZANIA</v>
          </cell>
        </row>
        <row r="325">
          <cell r="F325" t="str">
            <v>2-UNITED STATES OF AMERICA</v>
          </cell>
        </row>
        <row r="326">
          <cell r="F326" t="str">
            <v>598-URUGUAY</v>
          </cell>
        </row>
        <row r="327">
          <cell r="F327" t="str">
            <v>998-UZBEKISTAN</v>
          </cell>
        </row>
        <row r="328">
          <cell r="F328" t="str">
            <v>678-VANUATU</v>
          </cell>
        </row>
        <row r="329">
          <cell r="F329" t="str">
            <v>58-VENEZUELA, BOLIVARIAN REPUBLIC OF...</v>
          </cell>
        </row>
        <row r="330">
          <cell r="F330" t="str">
            <v>84-VIETNAM</v>
          </cell>
        </row>
        <row r="331">
          <cell r="F331" t="str">
            <v>967-YEMEN</v>
          </cell>
        </row>
        <row r="332">
          <cell r="F332" t="str">
            <v>260-ZAMBIA</v>
          </cell>
        </row>
        <row r="333">
          <cell r="F333" t="str">
            <v>263-ZIMBABWE</v>
          </cell>
        </row>
        <row r="334">
          <cell r="F334" t="str">
            <v>9999-OTHERS</v>
          </cell>
        </row>
      </sheetData>
      <sheetData sheetId="1"/>
      <sheetData sheetId="2"/>
      <sheetData sheetId="3"/>
      <sheetData sheetId="4"/>
      <sheetData sheetId="5"/>
      <sheetData sheetId="6"/>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IS-100"/>
      <sheetName val="IS-101 "/>
      <sheetName val="IS-102"/>
      <sheetName val="IS-103"/>
      <sheetName val="IS-104"/>
      <sheetName val="IS-105"/>
      <sheetName val="IS-106"/>
      <sheetName val="IS-107"/>
      <sheetName val="IS-108"/>
      <sheetName val="IS-109"/>
      <sheetName val="IS-110"/>
      <sheetName val="IS-111"/>
      <sheetName val="IS-112"/>
      <sheetName val="IS-113"/>
      <sheetName val="IS-114"/>
      <sheetName val="IS-115"/>
      <sheetName val="IS-116"/>
      <sheetName val="IS-117"/>
      <sheetName val="IS -118"/>
      <sheetName val="IS -119"/>
      <sheetName val="IS -120"/>
      <sheetName val="IS -121"/>
      <sheetName val="IS -122"/>
      <sheetName val="IS -123"/>
      <sheetName val="IS -124"/>
      <sheetName val="IS-125"/>
      <sheetName val="BS -200"/>
      <sheetName val="BS-201"/>
      <sheetName val="BS -202"/>
      <sheetName val="BS-203"/>
      <sheetName val="BS-204"/>
      <sheetName val="BS-205"/>
      <sheetName val="BS-206"/>
      <sheetName val="BS-207"/>
      <sheetName val="BS-208"/>
      <sheetName val="BS-209"/>
      <sheetName val="BS-210"/>
      <sheetName val="BS-211"/>
      <sheetName val="BS-212"/>
      <sheetName val="MI-300"/>
      <sheetName val="MI-301"/>
      <sheetName val="MI-302"/>
      <sheetName val="MI-303"/>
      <sheetName val="MI-304"/>
      <sheetName val="MI-305"/>
      <sheetName val="MI-306"/>
      <sheetName val="MI-307"/>
      <sheetName val="MI-308"/>
      <sheetName val="MI-309"/>
      <sheetName val="MI-310"/>
      <sheetName val="MI-311"/>
      <sheetName val="MI-312"/>
      <sheetName val="MI-313"/>
      <sheetName val="MI-314"/>
      <sheetName val="MI-315"/>
      <sheetName val="MI-316"/>
      <sheetName val="BS_203"/>
      <sheetName val="TrialBal"/>
      <sheetName val="TB- 11 months"/>
      <sheetName val="Net All"/>
      <sheetName val="Rates"/>
      <sheetName val="Invoice"/>
      <sheetName val="Revenue"/>
      <sheetName val="Comp"/>
      <sheetName val="Consolidation _Rs"/>
      <sheetName val="SCH-E,F,G,H,I"/>
      <sheetName val="Sheet2"/>
      <sheetName val="Exhibit C M+A comps"/>
      <sheetName val="SEGMENT EFFECTS"/>
      <sheetName val="inter co"/>
      <sheetName val="TB March 2002"/>
      <sheetName val="Quote Sheet"/>
      <sheetName val="Trial Balance"/>
      <sheetName val="BS"/>
      <sheetName val="PROFIT&amp;LOSS"/>
      <sheetName val="depreciation"/>
      <sheetName val="DEP WORKING"/>
      <sheetName val="Ann I"/>
      <sheetName val="Bank control chart"/>
      <sheetName val="Page1"/>
      <sheetName val="BRS"/>
      <sheetName val="1. Prepaid Expenses"/>
      <sheetName val="Transaction comps"/>
      <sheetName val="Excess Calc"/>
      <sheetName val="Rate analysis"/>
      <sheetName val="Data Input"/>
      <sheetName val="STD2001"/>
      <sheetName val="TB Bgl"/>
      <sheetName val="TB Goa"/>
      <sheetName val="Financial Output"/>
      <sheetName val="Part A General"/>
      <sheetName val="Balance sheet"/>
      <sheetName val="H RAYAPPA"/>
      <sheetName val="slab01"/>
      <sheetName val="CRITERIA1"/>
      <sheetName val="SCM "/>
      <sheetName val="MIS - August 2002"/>
      <sheetName val="Subschedule "/>
      <sheetName val="GK TB 310302 for OpBal Compare"/>
      <sheetName val="Sample-OSL"/>
      <sheetName val="SCM"/>
      <sheetName val="RBT Service Working_Dec 08"/>
      <sheetName val="Israel 99 ver1"/>
      <sheetName val="ASLBSSch"/>
      <sheetName val="depn testing"/>
      <sheetName val="Lists"/>
      <sheetName val="co lease rental"/>
      <sheetName val="FX_Report"/>
      <sheetName val="Directors"/>
      <sheetName val="BS Schdl- 1 &amp; 2"/>
      <sheetName val="Gratutity - Ask &amp; delete"/>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B"/>
      <sheetName val="Reporting Levels"/>
      <sheetName val="Investments"/>
      <sheetName val="weighted averages"/>
      <sheetName val="Spread"/>
      <sheetName val="Consolidated Model (Detailed)"/>
      <sheetName val="$ DPU"/>
      <sheetName val="DPU in cents"/>
      <sheetName val="Issue Price"/>
      <sheetName val="NTA or closing prices"/>
      <sheetName val="WA Issue Price"/>
      <sheetName val="TEDGraph"/>
      <sheetName val="CF Checks"/>
      <sheetName val="Entities"/>
      <sheetName val="Prop_List"/>
      <sheetName val="Sheet3"/>
      <sheetName val="Controls"/>
      <sheetName val="HR BP15"/>
      <sheetName val="Charge_Code"/>
      <sheetName val="Charge Code"/>
      <sheetName val="Drop down lists"/>
      <sheetName val="Cashflow"/>
      <sheetName val="Reporting_Levels"/>
      <sheetName val="weighted_averages"/>
      <sheetName val="Consolidated_Model_(Detailed)"/>
      <sheetName val="$_DPU"/>
      <sheetName val="DPU_in_cents"/>
      <sheetName val="Issue_Price"/>
      <sheetName val="NTA_or_closing_prices"/>
      <sheetName val="WA_Issue_Price"/>
      <sheetName val="CF_Checks"/>
      <sheetName val="Charge_Code1"/>
      <sheetName val="HR_BP15"/>
      <sheetName val="Drop_down_lists"/>
      <sheetName val="DoNotDelete"/>
    </sheetNames>
    <sheetDataSet>
      <sheetData sheetId="0" refreshError="1"/>
      <sheetData sheetId="1" refreshError="1">
        <row r="3">
          <cell r="D3" t="str">
            <v>MONTHLY BROKER'S PROFIT FORECASTS</v>
          </cell>
        </row>
        <row r="7">
          <cell r="D7">
            <v>288.60000000000002</v>
          </cell>
          <cell r="E7">
            <v>288.60000000000002</v>
          </cell>
          <cell r="F7">
            <v>291.8</v>
          </cell>
          <cell r="G7">
            <v>302.89999999999998</v>
          </cell>
          <cell r="H7">
            <v>302.89999999999998</v>
          </cell>
          <cell r="I7">
            <v>302.89999999999998</v>
          </cell>
          <cell r="J7">
            <v>302.89999999999998</v>
          </cell>
          <cell r="K7">
            <v>306.10000000000002</v>
          </cell>
          <cell r="L7">
            <v>315.2</v>
          </cell>
          <cell r="M7">
            <v>314</v>
          </cell>
          <cell r="N7">
            <v>314</v>
          </cell>
          <cell r="O7">
            <v>314</v>
          </cell>
          <cell r="P7">
            <v>313</v>
          </cell>
          <cell r="Q7">
            <v>319</v>
          </cell>
          <cell r="R7">
            <v>319</v>
          </cell>
          <cell r="S7">
            <v>325</v>
          </cell>
          <cell r="T7">
            <v>323</v>
          </cell>
          <cell r="U7">
            <v>323</v>
          </cell>
        </row>
        <row r="8">
          <cell r="D8">
            <v>310.85000000000002</v>
          </cell>
          <cell r="E8">
            <v>310.85000000000002</v>
          </cell>
          <cell r="F8">
            <v>311.7</v>
          </cell>
          <cell r="G8">
            <v>314</v>
          </cell>
          <cell r="H8">
            <v>315.31</v>
          </cell>
          <cell r="I8">
            <v>315.31</v>
          </cell>
          <cell r="J8">
            <v>317</v>
          </cell>
          <cell r="K8">
            <v>317.8</v>
          </cell>
          <cell r="L8">
            <v>319.3</v>
          </cell>
          <cell r="M8">
            <v>318</v>
          </cell>
          <cell r="N8">
            <v>327</v>
          </cell>
          <cell r="O8">
            <v>327</v>
          </cell>
          <cell r="P8">
            <v>327</v>
          </cell>
          <cell r="Q8">
            <v>330</v>
          </cell>
          <cell r="R8">
            <v>330</v>
          </cell>
          <cell r="S8">
            <v>331</v>
          </cell>
          <cell r="T8">
            <v>332</v>
          </cell>
          <cell r="U8">
            <v>332</v>
          </cell>
        </row>
        <row r="9">
          <cell r="D9">
            <v>330.4</v>
          </cell>
          <cell r="E9">
            <v>330.4</v>
          </cell>
          <cell r="F9">
            <v>330.4</v>
          </cell>
          <cell r="G9">
            <v>341.2</v>
          </cell>
          <cell r="H9">
            <v>338.9</v>
          </cell>
          <cell r="I9">
            <v>338.9</v>
          </cell>
          <cell r="J9">
            <v>338.9</v>
          </cell>
          <cell r="K9">
            <v>330</v>
          </cell>
          <cell r="L9">
            <v>345.9</v>
          </cell>
          <cell r="M9">
            <v>329</v>
          </cell>
          <cell r="N9">
            <v>332</v>
          </cell>
          <cell r="O9">
            <v>332</v>
          </cell>
          <cell r="P9">
            <v>345</v>
          </cell>
          <cell r="Q9">
            <v>339</v>
          </cell>
          <cell r="R9">
            <v>342</v>
          </cell>
          <cell r="S9">
            <v>342</v>
          </cell>
          <cell r="T9">
            <v>342</v>
          </cell>
          <cell r="U9">
            <v>343</v>
          </cell>
        </row>
        <row r="10">
          <cell r="P10">
            <v>385</v>
          </cell>
          <cell r="Q10">
            <v>385</v>
          </cell>
          <cell r="R10">
            <v>386</v>
          </cell>
          <cell r="S10">
            <v>386</v>
          </cell>
          <cell r="T10">
            <v>386</v>
          </cell>
          <cell r="U10">
            <v>397</v>
          </cell>
        </row>
        <row r="11">
          <cell r="P11">
            <v>375</v>
          </cell>
          <cell r="Q11">
            <v>375</v>
          </cell>
          <cell r="R11">
            <v>375</v>
          </cell>
          <cell r="S11">
            <v>377</v>
          </cell>
          <cell r="T11">
            <v>372</v>
          </cell>
          <cell r="U11">
            <v>380</v>
          </cell>
        </row>
        <row r="12">
          <cell r="P12">
            <v>363</v>
          </cell>
          <cell r="Q12">
            <v>363</v>
          </cell>
          <cell r="R12">
            <v>360</v>
          </cell>
          <cell r="S12">
            <v>360</v>
          </cell>
          <cell r="T12">
            <v>360</v>
          </cell>
          <cell r="U12">
            <v>363</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février"/>
      <sheetName val="Plan janv"/>
      <sheetName val="Plan déc"/>
      <sheetName val="Plan oct"/>
      <sheetName val="Plan sept"/>
      <sheetName val="Plan août"/>
      <sheetName val="conciliation"/>
      <sheetName val="1997-98"/>
      <sheetName val="apports"/>
      <sheetName val="Prévisions"/>
      <sheetName val="Graphiques"/>
      <sheetName val="volume moyen"/>
      <sheetName val="printem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D1" t="str">
            <v>{FOR aa1,7,9,1,sub1}</v>
          </cell>
        </row>
        <row r="151">
          <cell r="H151">
            <v>131.57</v>
          </cell>
          <cell r="I151">
            <v>201.82060975609707</v>
          </cell>
        </row>
        <row r="152">
          <cell r="H152">
            <v>125.36</v>
          </cell>
          <cell r="I152">
            <v>129.61390243902403</v>
          </cell>
        </row>
        <row r="153">
          <cell r="H153">
            <v>86.63</v>
          </cell>
          <cell r="I153">
            <v>96.163536585365918</v>
          </cell>
        </row>
        <row r="154">
          <cell r="H154">
            <v>208.95</v>
          </cell>
          <cell r="I154">
            <v>96.111341463414618</v>
          </cell>
        </row>
        <row r="155">
          <cell r="H155">
            <v>163.54</v>
          </cell>
          <cell r="I155">
            <v>124.08626506024099</v>
          </cell>
        </row>
        <row r="156">
          <cell r="H156">
            <v>214.04</v>
          </cell>
          <cell r="I156">
            <v>151.61819277108435</v>
          </cell>
        </row>
        <row r="157">
          <cell r="H157">
            <v>109.81</v>
          </cell>
          <cell r="I157">
            <v>201.82060975609707</v>
          </cell>
        </row>
        <row r="158">
          <cell r="H158">
            <v>86.7</v>
          </cell>
          <cell r="I158">
            <v>129.61390243902403</v>
          </cell>
        </row>
        <row r="159">
          <cell r="H159">
            <v>59.83</v>
          </cell>
          <cell r="I159">
            <v>96.163536585365918</v>
          </cell>
        </row>
        <row r="160">
          <cell r="H160">
            <v>46.17</v>
          </cell>
          <cell r="I160">
            <v>96.111341463414618</v>
          </cell>
        </row>
        <row r="161">
          <cell r="H161">
            <v>442.67</v>
          </cell>
          <cell r="I161">
            <v>124.08626506024099</v>
          </cell>
        </row>
        <row r="162">
          <cell r="H162">
            <v>265.43</v>
          </cell>
          <cell r="I162">
            <v>151.61819277108435</v>
          </cell>
        </row>
        <row r="163">
          <cell r="H163">
            <v>185.28</v>
          </cell>
        </row>
        <row r="164">
          <cell r="H164">
            <v>92.83</v>
          </cell>
        </row>
        <row r="165">
          <cell r="H165">
            <v>81.680000000000007</v>
          </cell>
        </row>
        <row r="166">
          <cell r="H166">
            <v>88.07</v>
          </cell>
        </row>
        <row r="167">
          <cell r="H167">
            <v>220.48</v>
          </cell>
        </row>
        <row r="168">
          <cell r="H168">
            <v>265.43</v>
          </cell>
        </row>
        <row r="169">
          <cell r="H169">
            <v>185.28</v>
          </cell>
        </row>
        <row r="170">
          <cell r="H170">
            <v>92.83</v>
          </cell>
        </row>
        <row r="171">
          <cell r="H171">
            <v>81.680000000000007</v>
          </cell>
        </row>
        <row r="172">
          <cell r="H172">
            <v>88.07</v>
          </cell>
        </row>
        <row r="173">
          <cell r="H173">
            <v>220.48</v>
          </cell>
        </row>
      </sheetData>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s Cèdre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b 9&amp;10"/>
      <sheetName val="vb 9_10"/>
      <sheetName val="#REF"/>
      <sheetName val="wdr bldg"/>
      <sheetName val="NOTES"/>
      <sheetName val="FUNDFLOW"/>
      <sheetName val="data_Page1_1_1"/>
      <sheetName val="Returns"/>
      <sheetName val="FINAL"/>
      <sheetName val="2000"/>
      <sheetName val="SCH4"/>
      <sheetName val="EngHcGraph"/>
      <sheetName val="Headcount"/>
      <sheetName val="Cntmrs-Recruit"/>
      <sheetName val="TB"/>
      <sheetName val="mp_rev"/>
      <sheetName val="EXPENSES"/>
      <sheetName val="tngst1"/>
      <sheetName val="vb_9&amp;10"/>
      <sheetName val="vb_9_10"/>
      <sheetName val="wdr_bldg"/>
      <sheetName val="TRIAL BALANCE"/>
      <sheetName val="Credit Limits"/>
      <sheetName val="B_S"/>
      <sheetName val="Sheet1"/>
      <sheetName val="JUN 06 PAY REGISTER"/>
      <sheetName val="CRITERIA1"/>
      <sheetName val="summary"/>
      <sheetName val="vb_9&amp;101"/>
      <sheetName val="vb_9_101"/>
      <sheetName val="wdr_bldg1"/>
      <sheetName val="TRIAL_BALANCE"/>
      <sheetName val="Credit_Limits"/>
      <sheetName val="vb_9&amp;102"/>
      <sheetName val="vb_9_102"/>
      <sheetName val="wdr_bldg2"/>
      <sheetName val="TRIAL_BALANCE1"/>
      <sheetName val="Credit_Limits1"/>
      <sheetName val="vb_9&amp;103"/>
      <sheetName val="vb_9_103"/>
      <sheetName val="wdr_bldg3"/>
      <sheetName val="TRIAL_BALANCE2"/>
      <sheetName val="Credit_Limits2"/>
      <sheetName val="department"/>
      <sheetName val="PBCLIST"/>
      <sheetName val="Metadata"/>
      <sheetName val="Region Wise Analysis"/>
      <sheetName val="vb_9&amp;104"/>
      <sheetName val="vb_9_104"/>
      <sheetName val="wdr_bldg4"/>
      <sheetName val="TRIAL_BALANCE3"/>
      <sheetName val="Credit_Limits3"/>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sheetData sheetId="48"/>
      <sheetData sheetId="49"/>
      <sheetData sheetId="50"/>
      <sheetData sheetId="5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 Sheet"/>
      <sheetName val="P&amp;L"/>
      <sheetName val="Cash Flow Statement "/>
      <sheetName val="3 &amp; 3.A- Share Capital"/>
      <sheetName val="4 - Reserves &amp; Surplus"/>
      <sheetName val="Note 5,6,7 &amp; 8 "/>
      <sheetName val="9. Tangible &amp; Intangible Assets"/>
      <sheetName val="10 - Long Term Loans &amp; Advances"/>
      <sheetName val="Note no. 12,13 &amp;14 "/>
      <sheetName val="Note 15 &amp;16"/>
      <sheetName val="Note 17 &amp; 18"/>
      <sheetName val="19. Other Expenses"/>
      <sheetName val="TB 2014-15"/>
      <sheetName val="Grouping - BS"/>
      <sheetName val="TB 12-13"/>
      <sheetName val="TB 13-14"/>
      <sheetName val="Sheet1"/>
      <sheetName val="Tax account"/>
      <sheetName val="FA List"/>
      <sheetName val="Adj JE"/>
      <sheetName val="Weighted Average Shar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k"/>
      <sheetName val="Ack (2)"/>
      <sheetName val="Page1"/>
      <sheetName val="Page2"/>
      <sheetName val="Page3"/>
      <sheetName val="Page4"/>
      <sheetName val="Page5"/>
      <sheetName val="Page6"/>
      <sheetName val="Page7"/>
      <sheetName val="Page8"/>
      <sheetName val="Page9"/>
      <sheetName val="Page10"/>
      <sheetName val="Directors"/>
      <sheetName val="Comp"/>
      <sheetName val="Ack "/>
      <sheetName val="Page8 "/>
      <sheetName val="Page10 "/>
      <sheetName val="Lists"/>
      <sheetName val="CRITERIA1"/>
      <sheetName val="#Lookup"/>
      <sheetName val="Schedules"/>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0"/>
      <sheetName val="BS_PL"/>
      <sheetName val="Cap"/>
      <sheetName val="Sch"/>
      <sheetName val="ITDepn"/>
      <sheetName val="Loan"/>
      <sheetName val="Ratios"/>
      <sheetName val="80 HHC"/>
      <sheetName val="World Times"/>
      <sheetName val="80_HHC"/>
      <sheetName val="World_Times"/>
      <sheetName val="Book1"/>
      <sheetName val="D Ashok &amp; Sons"/>
      <sheetName val="TB"/>
      <sheetName val="List_ratios"/>
      <sheetName val="Assumptions"/>
    </sheetNames>
    <sheetDataSet>
      <sheetData sheetId="0" refreshError="1"/>
      <sheetData sheetId="1" refreshError="1"/>
      <sheetData sheetId="2" refreshError="1">
        <row r="1">
          <cell r="H1" t="str">
            <v>D. ASHOK &amp; SONS</v>
          </cell>
        </row>
        <row r="2">
          <cell r="H2" t="str">
            <v>ASST YEAR 2001-2002</v>
          </cell>
        </row>
        <row r="3">
          <cell r="H3" t="str">
            <v>31-3-2001</v>
          </cell>
        </row>
      </sheetData>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2.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FF00"/>
    <pageSetUpPr fitToPage="1"/>
  </sheetPr>
  <dimension ref="B2:N65"/>
  <sheetViews>
    <sheetView topLeftCell="A7" zoomScaleNormal="100" zoomScaleSheetLayoutView="100" workbookViewId="0">
      <selection activeCell="J43" sqref="J43"/>
    </sheetView>
  </sheetViews>
  <sheetFormatPr defaultColWidth="9.109375" defaultRowHeight="15" x14ac:dyDescent="0.25"/>
  <cols>
    <col min="1" max="1" width="2.44140625" style="210" customWidth="1"/>
    <col min="2" max="2" width="17.44140625" style="214" customWidth="1"/>
    <col min="3" max="13" width="9.109375" style="210"/>
    <col min="14" max="14" width="52.5546875" style="210" customWidth="1"/>
    <col min="15" max="16384" width="9.109375" style="210"/>
  </cols>
  <sheetData>
    <row r="2" spans="2:14" ht="20.399999999999999" x14ac:dyDescent="0.25">
      <c r="B2" s="252" t="s">
        <v>187</v>
      </c>
      <c r="C2" s="229"/>
      <c r="D2" s="229"/>
      <c r="E2" s="229"/>
      <c r="F2" s="229"/>
      <c r="G2" s="229"/>
      <c r="H2" s="229"/>
      <c r="I2" s="229"/>
      <c r="J2" s="229"/>
      <c r="K2" s="229"/>
      <c r="L2" s="229"/>
      <c r="M2" s="229"/>
      <c r="N2" s="230"/>
    </row>
    <row r="3" spans="2:14" ht="20.399999999999999" x14ac:dyDescent="0.25">
      <c r="B3" s="231" t="s">
        <v>252</v>
      </c>
      <c r="C3" s="232"/>
      <c r="D3" s="232"/>
      <c r="E3" s="232"/>
      <c r="F3" s="232"/>
      <c r="G3" s="232"/>
      <c r="H3" s="232"/>
      <c r="I3" s="232"/>
      <c r="J3" s="232"/>
      <c r="K3" s="232"/>
      <c r="L3" s="232"/>
      <c r="M3" s="232"/>
      <c r="N3" s="233"/>
    </row>
    <row r="4" spans="2:14" x14ac:dyDescent="0.25">
      <c r="B4" s="234"/>
      <c r="C4" s="232"/>
      <c r="D4" s="232"/>
      <c r="E4" s="232"/>
      <c r="F4" s="232"/>
      <c r="G4" s="232"/>
      <c r="H4" s="232"/>
      <c r="I4" s="232"/>
      <c r="J4" s="232"/>
      <c r="K4" s="232"/>
      <c r="L4" s="232"/>
      <c r="M4" s="232"/>
      <c r="N4" s="233"/>
    </row>
    <row r="5" spans="2:14" ht="15.6" x14ac:dyDescent="0.25">
      <c r="B5" s="235" t="s">
        <v>186</v>
      </c>
      <c r="C5" s="232"/>
      <c r="D5" s="232"/>
      <c r="E5" s="232"/>
      <c r="F5" s="232"/>
      <c r="G5" s="232"/>
      <c r="H5" s="232"/>
      <c r="I5" s="232"/>
      <c r="J5" s="232"/>
      <c r="K5" s="232"/>
      <c r="L5" s="232"/>
      <c r="M5" s="232"/>
      <c r="N5" s="233"/>
    </row>
    <row r="6" spans="2:14" ht="15.6" x14ac:dyDescent="0.3">
      <c r="B6" s="236"/>
      <c r="C6" s="232"/>
      <c r="D6" s="232"/>
      <c r="E6" s="232"/>
      <c r="F6" s="232"/>
      <c r="G6" s="232"/>
      <c r="H6" s="232"/>
      <c r="I6" s="232"/>
      <c r="J6" s="232"/>
      <c r="K6" s="232"/>
      <c r="L6" s="232"/>
      <c r="M6" s="237" t="s">
        <v>158</v>
      </c>
      <c r="N6" s="238" t="s">
        <v>159</v>
      </c>
    </row>
    <row r="7" spans="2:14" ht="15.6" x14ac:dyDescent="0.3">
      <c r="B7" s="213" t="s">
        <v>175</v>
      </c>
      <c r="C7" s="482" t="s">
        <v>160</v>
      </c>
      <c r="D7" s="483"/>
      <c r="E7" s="483"/>
      <c r="F7" s="483"/>
      <c r="G7" s="483"/>
      <c r="H7" s="483"/>
      <c r="I7" s="483"/>
      <c r="J7" s="483"/>
      <c r="K7" s="483"/>
      <c r="L7" s="484"/>
      <c r="M7" s="211"/>
      <c r="N7" s="212"/>
    </row>
    <row r="8" spans="2:14" ht="15.6" x14ac:dyDescent="0.3">
      <c r="B8" s="213" t="s">
        <v>176</v>
      </c>
      <c r="C8" s="253" t="s">
        <v>287</v>
      </c>
      <c r="D8" s="254"/>
      <c r="E8" s="254"/>
      <c r="F8" s="254"/>
      <c r="G8" s="254"/>
      <c r="H8" s="254"/>
      <c r="I8" s="254"/>
      <c r="J8" s="254"/>
      <c r="K8" s="254"/>
      <c r="L8" s="255"/>
      <c r="M8" s="211"/>
      <c r="N8" s="212"/>
    </row>
    <row r="9" spans="2:14" ht="15.6" x14ac:dyDescent="0.3">
      <c r="B9" s="213" t="s">
        <v>177</v>
      </c>
      <c r="C9" s="482" t="s">
        <v>288</v>
      </c>
      <c r="D9" s="483"/>
      <c r="E9" s="483"/>
      <c r="F9" s="483"/>
      <c r="G9" s="483"/>
      <c r="H9" s="483"/>
      <c r="I9" s="483"/>
      <c r="J9" s="483"/>
      <c r="K9" s="483"/>
      <c r="L9" s="484"/>
      <c r="M9" s="211"/>
      <c r="N9" s="212"/>
    </row>
    <row r="10" spans="2:14" ht="15.6" x14ac:dyDescent="0.3">
      <c r="B10" s="213" t="s">
        <v>178</v>
      </c>
      <c r="C10" s="482" t="s">
        <v>183</v>
      </c>
      <c r="D10" s="483"/>
      <c r="E10" s="483"/>
      <c r="F10" s="483"/>
      <c r="G10" s="483"/>
      <c r="H10" s="483"/>
      <c r="I10" s="483"/>
      <c r="J10" s="483"/>
      <c r="K10" s="483"/>
      <c r="L10" s="484"/>
      <c r="M10" s="211"/>
      <c r="N10" s="212"/>
    </row>
    <row r="11" spans="2:14" ht="15.6" x14ac:dyDescent="0.3">
      <c r="B11" s="213" t="s">
        <v>179</v>
      </c>
      <c r="C11" s="482" t="s">
        <v>185</v>
      </c>
      <c r="D11" s="483"/>
      <c r="E11" s="483"/>
      <c r="F11" s="483"/>
      <c r="G11" s="483"/>
      <c r="H11" s="483"/>
      <c r="I11" s="483"/>
      <c r="J11" s="483"/>
      <c r="K11" s="483"/>
      <c r="L11" s="484"/>
      <c r="M11" s="211"/>
      <c r="N11" s="212"/>
    </row>
    <row r="12" spans="2:14" ht="15.6" x14ac:dyDescent="0.3">
      <c r="B12" s="213" t="s">
        <v>180</v>
      </c>
      <c r="C12" s="482" t="s">
        <v>289</v>
      </c>
      <c r="D12" s="483"/>
      <c r="E12" s="483"/>
      <c r="F12" s="483"/>
      <c r="G12" s="483"/>
      <c r="H12" s="483"/>
      <c r="I12" s="483"/>
      <c r="J12" s="483"/>
      <c r="K12" s="483"/>
      <c r="L12" s="484"/>
      <c r="M12" s="211"/>
      <c r="N12" s="212"/>
    </row>
    <row r="13" spans="2:14" ht="15.6" x14ac:dyDescent="0.3">
      <c r="B13" s="213" t="s">
        <v>181</v>
      </c>
      <c r="C13" s="482" t="s">
        <v>290</v>
      </c>
      <c r="D13" s="483"/>
      <c r="E13" s="483"/>
      <c r="F13" s="483"/>
      <c r="G13" s="483"/>
      <c r="H13" s="483"/>
      <c r="I13" s="483"/>
      <c r="J13" s="483"/>
      <c r="K13" s="483"/>
      <c r="L13" s="484"/>
      <c r="M13" s="211"/>
      <c r="N13" s="212"/>
    </row>
    <row r="14" spans="2:14" ht="15.6" x14ac:dyDescent="0.3">
      <c r="B14" s="213" t="s">
        <v>182</v>
      </c>
      <c r="C14" s="482" t="s">
        <v>161</v>
      </c>
      <c r="D14" s="483"/>
      <c r="E14" s="483"/>
      <c r="F14" s="483"/>
      <c r="G14" s="483"/>
      <c r="H14" s="483"/>
      <c r="I14" s="483"/>
      <c r="J14" s="483"/>
      <c r="K14" s="483"/>
      <c r="L14" s="484"/>
      <c r="M14" s="211"/>
      <c r="N14" s="212"/>
    </row>
    <row r="15" spans="2:14" ht="15.6" x14ac:dyDescent="0.3">
      <c r="B15" s="213" t="s">
        <v>283</v>
      </c>
      <c r="C15" s="482" t="s">
        <v>184</v>
      </c>
      <c r="D15" s="483"/>
      <c r="E15" s="483"/>
      <c r="F15" s="483"/>
      <c r="G15" s="483"/>
      <c r="H15" s="483"/>
      <c r="I15" s="483"/>
      <c r="J15" s="483"/>
      <c r="K15" s="483"/>
      <c r="L15" s="484"/>
      <c r="M15" s="211"/>
      <c r="N15" s="212"/>
    </row>
    <row r="16" spans="2:14" ht="15.6" x14ac:dyDescent="0.3">
      <c r="B16" s="213" t="s">
        <v>284</v>
      </c>
      <c r="C16" s="482" t="s">
        <v>291</v>
      </c>
      <c r="D16" s="483"/>
      <c r="E16" s="483"/>
      <c r="F16" s="483"/>
      <c r="G16" s="483"/>
      <c r="H16" s="483"/>
      <c r="I16" s="483"/>
      <c r="J16" s="483"/>
      <c r="K16" s="483"/>
      <c r="L16" s="484"/>
      <c r="M16" s="211"/>
      <c r="N16" s="212"/>
    </row>
    <row r="17" spans="2:14" x14ac:dyDescent="0.25">
      <c r="B17" s="234"/>
      <c r="C17" s="232"/>
      <c r="D17" s="232"/>
      <c r="E17" s="232"/>
      <c r="F17" s="232"/>
      <c r="G17" s="232"/>
      <c r="H17" s="232"/>
      <c r="I17" s="232"/>
      <c r="J17" s="232"/>
      <c r="K17" s="232"/>
      <c r="L17" s="232"/>
      <c r="M17" s="232"/>
      <c r="N17" s="233"/>
    </row>
    <row r="18" spans="2:14" x14ac:dyDescent="0.25">
      <c r="B18" s="234"/>
      <c r="C18" s="232"/>
      <c r="D18" s="232"/>
      <c r="E18" s="232"/>
      <c r="F18" s="232"/>
      <c r="G18" s="232"/>
      <c r="H18" s="232"/>
      <c r="I18" s="232"/>
      <c r="J18" s="232"/>
      <c r="K18" s="232"/>
      <c r="L18" s="232"/>
      <c r="M18" s="232"/>
      <c r="N18" s="233"/>
    </row>
    <row r="19" spans="2:14" ht="15.6" x14ac:dyDescent="0.3">
      <c r="B19" s="239" t="s">
        <v>162</v>
      </c>
      <c r="C19" s="240" t="s">
        <v>188</v>
      </c>
      <c r="D19" s="232"/>
      <c r="E19" s="232"/>
      <c r="F19" s="232"/>
      <c r="G19" s="232"/>
      <c r="H19" s="232"/>
      <c r="I19" s="232"/>
      <c r="J19" s="232"/>
      <c r="K19" s="232"/>
      <c r="L19" s="232"/>
      <c r="M19" s="232"/>
      <c r="N19" s="233"/>
    </row>
    <row r="20" spans="2:14" ht="15.6" x14ac:dyDescent="0.3">
      <c r="B20" s="234"/>
      <c r="C20" s="240" t="s">
        <v>163</v>
      </c>
      <c r="D20" s="232"/>
      <c r="E20" s="232"/>
      <c r="F20" s="232"/>
      <c r="G20" s="232"/>
      <c r="H20" s="232"/>
      <c r="I20" s="232"/>
      <c r="J20" s="232"/>
      <c r="K20" s="232"/>
      <c r="L20" s="232"/>
      <c r="M20" s="232"/>
      <c r="N20" s="233"/>
    </row>
    <row r="21" spans="2:14" x14ac:dyDescent="0.25">
      <c r="B21" s="234"/>
      <c r="C21" s="232"/>
      <c r="D21" s="232"/>
      <c r="E21" s="232"/>
      <c r="F21" s="232"/>
      <c r="G21" s="232"/>
      <c r="H21" s="232"/>
      <c r="I21" s="232"/>
      <c r="J21" s="232"/>
      <c r="K21" s="232"/>
      <c r="L21" s="232"/>
      <c r="M21" s="232"/>
      <c r="N21" s="233"/>
    </row>
    <row r="22" spans="2:14" ht="15.6" x14ac:dyDescent="0.3">
      <c r="B22" s="234"/>
      <c r="C22" s="232"/>
      <c r="D22" s="241" t="s">
        <v>199</v>
      </c>
      <c r="E22" s="242"/>
      <c r="F22" s="232"/>
      <c r="G22" s="232"/>
      <c r="H22" s="232"/>
      <c r="I22" s="232"/>
      <c r="J22" s="232"/>
      <c r="K22" s="232"/>
      <c r="L22" s="232"/>
      <c r="M22" s="232"/>
      <c r="N22" s="233"/>
    </row>
    <row r="23" spans="2:14" ht="15.6" x14ac:dyDescent="0.3">
      <c r="B23" s="234"/>
      <c r="C23" s="232"/>
      <c r="D23" s="241" t="s">
        <v>164</v>
      </c>
      <c r="E23" s="242"/>
      <c r="F23" s="232"/>
      <c r="G23" s="232"/>
      <c r="H23" s="232"/>
      <c r="I23" s="232"/>
      <c r="J23" s="232"/>
      <c r="K23" s="232"/>
      <c r="L23" s="232"/>
      <c r="M23" s="232"/>
      <c r="N23" s="233"/>
    </row>
    <row r="24" spans="2:14" ht="15.6" x14ac:dyDescent="0.3">
      <c r="B24" s="234"/>
      <c r="C24" s="232"/>
      <c r="D24" s="241" t="s">
        <v>165</v>
      </c>
      <c r="E24" s="242"/>
      <c r="F24" s="232"/>
      <c r="G24" s="232"/>
      <c r="H24" s="232"/>
      <c r="I24" s="232"/>
      <c r="J24" s="232"/>
      <c r="K24" s="232"/>
      <c r="L24" s="232"/>
      <c r="M24" s="232"/>
      <c r="N24" s="233"/>
    </row>
    <row r="25" spans="2:14" ht="15.6" x14ac:dyDescent="0.3">
      <c r="B25" s="234"/>
      <c r="C25" s="232"/>
      <c r="D25" s="241" t="s">
        <v>196</v>
      </c>
      <c r="E25" s="242"/>
      <c r="F25" s="232"/>
      <c r="G25" s="232"/>
      <c r="H25" s="232"/>
      <c r="I25" s="232"/>
      <c r="J25" s="232"/>
      <c r="K25" s="232"/>
      <c r="L25" s="232"/>
      <c r="M25" s="232"/>
      <c r="N25" s="233"/>
    </row>
    <row r="26" spans="2:14" ht="15.6" x14ac:dyDescent="0.3">
      <c r="B26" s="234"/>
      <c r="C26" s="232"/>
      <c r="D26" s="241" t="s">
        <v>166</v>
      </c>
      <c r="E26" s="242"/>
      <c r="F26" s="232"/>
      <c r="G26" s="232"/>
      <c r="H26" s="232"/>
      <c r="I26" s="232"/>
      <c r="J26" s="232"/>
      <c r="K26" s="232"/>
      <c r="L26" s="232"/>
      <c r="M26" s="232"/>
      <c r="N26" s="233"/>
    </row>
    <row r="27" spans="2:14" x14ac:dyDescent="0.25">
      <c r="B27" s="234"/>
      <c r="C27" s="232"/>
      <c r="D27" s="232"/>
      <c r="E27" s="232"/>
      <c r="F27" s="232"/>
      <c r="G27" s="232"/>
      <c r="H27" s="232"/>
      <c r="I27" s="232"/>
      <c r="J27" s="232"/>
      <c r="K27" s="232"/>
      <c r="L27" s="232"/>
      <c r="M27" s="232"/>
      <c r="N27" s="233"/>
    </row>
    <row r="28" spans="2:14" ht="15.6" x14ac:dyDescent="0.3">
      <c r="B28" s="243" t="s">
        <v>190</v>
      </c>
      <c r="C28" s="244" t="s">
        <v>191</v>
      </c>
      <c r="D28" s="245"/>
      <c r="E28" s="232"/>
      <c r="F28" s="232"/>
      <c r="G28" s="232"/>
      <c r="H28" s="232"/>
      <c r="I28" s="232"/>
      <c r="J28" s="232"/>
      <c r="K28" s="232"/>
      <c r="L28" s="232"/>
      <c r="M28" s="232"/>
      <c r="N28" s="233"/>
    </row>
    <row r="29" spans="2:14" ht="15.6" x14ac:dyDescent="0.3">
      <c r="B29" s="246"/>
      <c r="C29" s="244" t="s">
        <v>189</v>
      </c>
      <c r="D29" s="245"/>
      <c r="E29" s="232"/>
      <c r="F29" s="232"/>
      <c r="G29" s="232"/>
      <c r="H29" s="232"/>
      <c r="I29" s="232"/>
      <c r="J29" s="232"/>
      <c r="K29" s="232"/>
      <c r="L29" s="232"/>
      <c r="M29" s="232"/>
      <c r="N29" s="233"/>
    </row>
    <row r="30" spans="2:14" ht="15.6" customHeight="1" x14ac:dyDescent="0.25">
      <c r="B30" s="246"/>
      <c r="C30" s="513" t="s">
        <v>378</v>
      </c>
      <c r="D30" s="513"/>
      <c r="E30" s="513"/>
      <c r="F30" s="513"/>
      <c r="G30" s="513"/>
      <c r="H30" s="513"/>
      <c r="I30" s="513"/>
      <c r="J30" s="513"/>
      <c r="K30" s="513"/>
      <c r="L30" s="513"/>
      <c r="M30" s="513"/>
      <c r="N30" s="233"/>
    </row>
    <row r="31" spans="2:14" ht="15.6" customHeight="1" x14ac:dyDescent="0.25">
      <c r="B31" s="246"/>
      <c r="C31" s="513"/>
      <c r="D31" s="513"/>
      <c r="E31" s="513"/>
      <c r="F31" s="513"/>
      <c r="G31" s="513"/>
      <c r="H31" s="513"/>
      <c r="I31" s="513"/>
      <c r="J31" s="513"/>
      <c r="K31" s="513"/>
      <c r="L31" s="513"/>
      <c r="M31" s="513"/>
      <c r="N31" s="233"/>
    </row>
    <row r="32" spans="2:14" x14ac:dyDescent="0.25">
      <c r="B32" s="234"/>
      <c r="C32" s="232"/>
      <c r="D32" s="232"/>
      <c r="E32" s="232"/>
      <c r="F32" s="232"/>
      <c r="G32" s="232"/>
      <c r="H32" s="232"/>
      <c r="I32" s="232"/>
      <c r="J32" s="232"/>
      <c r="K32" s="232"/>
      <c r="L32" s="232"/>
      <c r="M32" s="232"/>
      <c r="N32" s="233"/>
    </row>
    <row r="33" spans="2:14" x14ac:dyDescent="0.25">
      <c r="B33" s="234"/>
      <c r="C33" s="232"/>
      <c r="D33" s="232"/>
      <c r="E33" s="232"/>
      <c r="F33" s="232"/>
      <c r="G33" s="232"/>
      <c r="H33" s="232"/>
      <c r="I33" s="232"/>
      <c r="J33" s="232"/>
      <c r="K33" s="232"/>
      <c r="L33" s="232"/>
      <c r="M33" s="232"/>
      <c r="N33" s="233"/>
    </row>
    <row r="34" spans="2:14" ht="15.6" x14ac:dyDescent="0.3">
      <c r="B34" s="239" t="s">
        <v>167</v>
      </c>
      <c r="C34" s="240" t="s">
        <v>168</v>
      </c>
      <c r="D34" s="232"/>
      <c r="E34" s="232"/>
      <c r="F34" s="232"/>
      <c r="G34" s="232"/>
      <c r="H34" s="232"/>
      <c r="I34" s="232"/>
      <c r="J34" s="232"/>
      <c r="K34" s="232"/>
      <c r="L34" s="232"/>
      <c r="M34" s="232"/>
      <c r="N34" s="233"/>
    </row>
    <row r="35" spans="2:14" ht="15.6" x14ac:dyDescent="0.3">
      <c r="B35" s="234"/>
      <c r="C35" s="240" t="s">
        <v>192</v>
      </c>
      <c r="D35" s="232"/>
      <c r="E35" s="232"/>
      <c r="F35" s="232"/>
      <c r="G35" s="232"/>
      <c r="H35" s="232"/>
      <c r="I35" s="232"/>
      <c r="J35" s="232"/>
      <c r="K35" s="232"/>
      <c r="L35" s="232"/>
      <c r="M35" s="232"/>
      <c r="N35" s="233"/>
    </row>
    <row r="36" spans="2:14" ht="15.6" x14ac:dyDescent="0.3">
      <c r="B36" s="234"/>
      <c r="C36" s="240" t="s">
        <v>193</v>
      </c>
      <c r="D36" s="232"/>
      <c r="E36" s="232"/>
      <c r="F36" s="232"/>
      <c r="G36" s="232"/>
      <c r="H36" s="232"/>
      <c r="I36" s="232"/>
      <c r="J36" s="232"/>
      <c r="K36" s="232"/>
      <c r="L36" s="232"/>
      <c r="M36" s="232"/>
      <c r="N36" s="233"/>
    </row>
    <row r="37" spans="2:14" ht="15.6" x14ac:dyDescent="0.3">
      <c r="B37" s="234"/>
      <c r="C37" s="240"/>
      <c r="D37" s="232"/>
      <c r="E37" s="232"/>
      <c r="F37" s="232"/>
      <c r="G37" s="232"/>
      <c r="H37" s="232"/>
      <c r="I37" s="232"/>
      <c r="J37" s="232"/>
      <c r="K37" s="232"/>
      <c r="L37" s="232"/>
      <c r="M37" s="232"/>
      <c r="N37" s="233"/>
    </row>
    <row r="38" spans="2:14" ht="15.6" x14ac:dyDescent="0.3">
      <c r="B38" s="247"/>
      <c r="C38" s="240" t="s">
        <v>194</v>
      </c>
      <c r="D38" s="232"/>
      <c r="E38" s="232"/>
      <c r="F38" s="232"/>
      <c r="G38" s="232"/>
      <c r="H38" s="232"/>
      <c r="I38" s="232"/>
      <c r="J38" s="232"/>
      <c r="K38" s="232"/>
      <c r="L38" s="232"/>
      <c r="M38" s="232"/>
      <c r="N38" s="233"/>
    </row>
    <row r="39" spans="2:14" x14ac:dyDescent="0.25">
      <c r="B39" s="234"/>
      <c r="C39" s="232"/>
      <c r="D39" s="232"/>
      <c r="E39" s="232"/>
      <c r="F39" s="232"/>
      <c r="G39" s="232"/>
      <c r="H39" s="232"/>
      <c r="I39" s="232"/>
      <c r="J39" s="232"/>
      <c r="K39" s="232"/>
      <c r="L39" s="232"/>
      <c r="M39" s="232"/>
      <c r="N39" s="233"/>
    </row>
    <row r="40" spans="2:14" x14ac:dyDescent="0.25">
      <c r="B40" s="234"/>
      <c r="C40" s="232"/>
      <c r="D40" s="232"/>
      <c r="E40" s="232"/>
      <c r="F40" s="232"/>
      <c r="G40" s="232"/>
      <c r="H40" s="232"/>
      <c r="I40" s="232"/>
      <c r="J40" s="232"/>
      <c r="K40" s="232"/>
      <c r="L40" s="232"/>
      <c r="M40" s="232"/>
      <c r="N40" s="233"/>
    </row>
    <row r="41" spans="2:14" ht="15.6" x14ac:dyDescent="0.3">
      <c r="B41" s="239" t="s">
        <v>169</v>
      </c>
      <c r="C41" s="240" t="s">
        <v>195</v>
      </c>
      <c r="D41" s="232"/>
      <c r="E41" s="232"/>
      <c r="F41" s="245"/>
      <c r="G41" s="232"/>
      <c r="H41" s="232"/>
      <c r="I41" s="232"/>
      <c r="J41" s="232"/>
      <c r="K41" s="232"/>
      <c r="L41" s="232"/>
      <c r="M41" s="232"/>
      <c r="N41" s="233"/>
    </row>
    <row r="42" spans="2:14" ht="15.6" x14ac:dyDescent="0.3">
      <c r="B42" s="234"/>
      <c r="C42" s="240" t="s">
        <v>163</v>
      </c>
      <c r="D42" s="240"/>
      <c r="E42" s="232"/>
      <c r="F42" s="232"/>
      <c r="G42" s="232"/>
      <c r="H42" s="232"/>
      <c r="I42" s="232"/>
      <c r="J42" s="232"/>
      <c r="K42" s="232"/>
      <c r="L42" s="232"/>
      <c r="M42" s="232"/>
      <c r="N42" s="233"/>
    </row>
    <row r="43" spans="2:14" ht="15.6" x14ac:dyDescent="0.3">
      <c r="B43" s="234"/>
      <c r="C43" s="232"/>
      <c r="D43" s="240"/>
      <c r="E43" s="232"/>
      <c r="F43" s="232"/>
      <c r="G43" s="232"/>
      <c r="H43" s="232"/>
      <c r="I43" s="232"/>
      <c r="J43" s="232"/>
      <c r="K43" s="232"/>
      <c r="L43" s="232"/>
      <c r="M43" s="232"/>
      <c r="N43" s="233"/>
    </row>
    <row r="44" spans="2:14" ht="15.6" x14ac:dyDescent="0.3">
      <c r="B44" s="234"/>
      <c r="C44" s="240"/>
      <c r="D44" s="241" t="s">
        <v>170</v>
      </c>
      <c r="E44" s="232"/>
      <c r="F44" s="232"/>
      <c r="G44" s="232"/>
      <c r="H44" s="232"/>
      <c r="I44" s="232"/>
      <c r="J44" s="232"/>
      <c r="K44" s="232"/>
      <c r="L44" s="232"/>
      <c r="M44" s="232"/>
      <c r="N44" s="233"/>
    </row>
    <row r="45" spans="2:14" ht="15.6" x14ac:dyDescent="0.3">
      <c r="B45" s="234"/>
      <c r="C45" s="240"/>
      <c r="D45" s="241" t="s">
        <v>171</v>
      </c>
      <c r="E45" s="232"/>
      <c r="F45" s="232"/>
      <c r="G45" s="232"/>
      <c r="H45" s="232"/>
      <c r="I45" s="232"/>
      <c r="J45" s="232"/>
      <c r="K45" s="232"/>
      <c r="L45" s="232"/>
      <c r="M45" s="232"/>
      <c r="N45" s="233"/>
    </row>
    <row r="46" spans="2:14" ht="15.6" x14ac:dyDescent="0.3">
      <c r="B46" s="234"/>
      <c r="C46" s="240"/>
      <c r="D46" s="240"/>
      <c r="E46" s="232"/>
      <c r="F46" s="232"/>
      <c r="G46" s="232"/>
      <c r="H46" s="232"/>
      <c r="I46" s="232"/>
      <c r="J46" s="232"/>
      <c r="K46" s="232"/>
      <c r="L46" s="232"/>
      <c r="M46" s="232"/>
      <c r="N46" s="233"/>
    </row>
    <row r="47" spans="2:14" ht="15.6" x14ac:dyDescent="0.3">
      <c r="B47" s="247"/>
      <c r="C47" s="240" t="s">
        <v>251</v>
      </c>
      <c r="D47" s="248"/>
      <c r="E47" s="232"/>
      <c r="F47" s="232"/>
      <c r="G47" s="232"/>
      <c r="H47" s="232"/>
      <c r="I47" s="232"/>
      <c r="J47" s="232"/>
      <c r="K47" s="232"/>
      <c r="L47" s="232"/>
      <c r="M47" s="232"/>
      <c r="N47" s="233"/>
    </row>
    <row r="48" spans="2:14" x14ac:dyDescent="0.25">
      <c r="B48" s="234"/>
      <c r="C48" s="232"/>
      <c r="D48" s="232"/>
      <c r="E48" s="232"/>
      <c r="F48" s="232"/>
      <c r="G48" s="232"/>
      <c r="H48" s="232"/>
      <c r="I48" s="232"/>
      <c r="J48" s="232"/>
      <c r="K48" s="232"/>
      <c r="L48" s="232"/>
      <c r="M48" s="232"/>
      <c r="N48" s="233"/>
    </row>
    <row r="49" spans="2:14" ht="15.6" x14ac:dyDescent="0.3">
      <c r="B49" s="239" t="s">
        <v>172</v>
      </c>
      <c r="C49" s="240" t="s">
        <v>270</v>
      </c>
      <c r="D49" s="232"/>
      <c r="E49" s="232"/>
      <c r="F49" s="232"/>
      <c r="G49" s="232"/>
      <c r="H49" s="232"/>
      <c r="I49" s="232"/>
      <c r="J49" s="232"/>
      <c r="K49" s="232"/>
      <c r="L49" s="232"/>
      <c r="M49" s="232"/>
      <c r="N49" s="233"/>
    </row>
    <row r="50" spans="2:14" ht="15.6" x14ac:dyDescent="0.3">
      <c r="B50" s="239"/>
      <c r="C50" s="240" t="s">
        <v>200</v>
      </c>
      <c r="D50" s="232"/>
      <c r="E50" s="232"/>
      <c r="F50" s="232"/>
      <c r="G50" s="232"/>
      <c r="H50" s="232"/>
      <c r="I50" s="232"/>
      <c r="J50" s="232"/>
      <c r="K50" s="232"/>
      <c r="L50" s="232"/>
      <c r="M50" s="232"/>
      <c r="N50" s="233"/>
    </row>
    <row r="51" spans="2:14" ht="15.6" x14ac:dyDescent="0.3">
      <c r="B51" s="247"/>
      <c r="C51" s="240" t="s">
        <v>201</v>
      </c>
      <c r="D51" s="232"/>
      <c r="E51" s="232"/>
      <c r="F51" s="232"/>
      <c r="G51" s="232"/>
      <c r="H51" s="232"/>
      <c r="I51" s="232"/>
      <c r="J51" s="232"/>
      <c r="K51" s="232"/>
      <c r="L51" s="232"/>
      <c r="M51" s="232"/>
      <c r="N51" s="233"/>
    </row>
    <row r="52" spans="2:14" ht="15.6" x14ac:dyDescent="0.3">
      <c r="B52" s="247"/>
      <c r="C52" s="240"/>
      <c r="D52" s="232"/>
      <c r="E52" s="232"/>
      <c r="F52" s="232"/>
      <c r="G52" s="232"/>
      <c r="H52" s="232"/>
      <c r="I52" s="232"/>
      <c r="J52" s="232"/>
      <c r="K52" s="232"/>
      <c r="L52" s="232"/>
      <c r="M52" s="232"/>
      <c r="N52" s="233"/>
    </row>
    <row r="53" spans="2:14" ht="15.6" x14ac:dyDescent="0.3">
      <c r="B53" s="243" t="s">
        <v>190</v>
      </c>
      <c r="C53" s="244" t="s">
        <v>202</v>
      </c>
      <c r="D53" s="232"/>
      <c r="E53" s="232"/>
      <c r="F53" s="232"/>
      <c r="G53" s="232"/>
      <c r="H53" s="232"/>
      <c r="I53" s="232"/>
      <c r="J53" s="232"/>
      <c r="K53" s="232"/>
      <c r="L53" s="232"/>
      <c r="M53" s="232"/>
      <c r="N53" s="233"/>
    </row>
    <row r="54" spans="2:14" ht="15.6" x14ac:dyDescent="0.3">
      <c r="B54" s="247"/>
      <c r="C54" s="244" t="s">
        <v>203</v>
      </c>
      <c r="D54" s="232"/>
      <c r="E54" s="232"/>
      <c r="F54" s="232"/>
      <c r="G54" s="232"/>
      <c r="H54" s="232"/>
      <c r="I54" s="232"/>
      <c r="J54" s="232"/>
      <c r="K54" s="232"/>
      <c r="L54" s="232"/>
      <c r="M54" s="232"/>
      <c r="N54" s="233"/>
    </row>
    <row r="55" spans="2:14" ht="15.6" x14ac:dyDescent="0.25">
      <c r="B55" s="247"/>
      <c r="C55" s="232"/>
      <c r="D55" s="232"/>
      <c r="E55" s="232"/>
      <c r="F55" s="232"/>
      <c r="G55" s="232"/>
      <c r="H55" s="232"/>
      <c r="I55" s="232"/>
      <c r="J55" s="232"/>
      <c r="K55" s="232"/>
      <c r="L55" s="232"/>
      <c r="M55" s="232"/>
      <c r="N55" s="233"/>
    </row>
    <row r="56" spans="2:14" x14ac:dyDescent="0.25">
      <c r="B56" s="234"/>
      <c r="C56" s="232"/>
      <c r="D56" s="232"/>
      <c r="E56" s="232"/>
      <c r="F56" s="232"/>
      <c r="G56" s="232"/>
      <c r="H56" s="232"/>
      <c r="I56" s="232"/>
      <c r="J56" s="232"/>
      <c r="K56" s="232"/>
      <c r="L56" s="232"/>
      <c r="M56" s="232"/>
      <c r="N56" s="233"/>
    </row>
    <row r="57" spans="2:14" ht="15.6" x14ac:dyDescent="0.3">
      <c r="B57" s="239" t="s">
        <v>173</v>
      </c>
      <c r="C57" s="240" t="s">
        <v>197</v>
      </c>
      <c r="D57" s="232"/>
      <c r="E57" s="232"/>
      <c r="F57" s="232"/>
      <c r="G57" s="232"/>
      <c r="H57" s="232"/>
      <c r="I57" s="232"/>
      <c r="J57" s="232"/>
      <c r="K57" s="232"/>
      <c r="L57" s="232"/>
      <c r="M57" s="232"/>
      <c r="N57" s="233"/>
    </row>
    <row r="58" spans="2:14" ht="15.6" x14ac:dyDescent="0.25">
      <c r="B58" s="239"/>
      <c r="C58" s="232"/>
      <c r="D58" s="232"/>
      <c r="E58" s="232"/>
      <c r="F58" s="232"/>
      <c r="G58" s="232"/>
      <c r="H58" s="232"/>
      <c r="I58" s="232"/>
      <c r="J58" s="232"/>
      <c r="K58" s="232"/>
      <c r="L58" s="232"/>
      <c r="M58" s="232"/>
      <c r="N58" s="233"/>
    </row>
    <row r="59" spans="2:14" ht="15.6" x14ac:dyDescent="0.3">
      <c r="B59" s="243" t="s">
        <v>190</v>
      </c>
      <c r="C59" s="244" t="s">
        <v>205</v>
      </c>
      <c r="D59" s="232"/>
      <c r="E59" s="232"/>
      <c r="F59" s="232"/>
      <c r="G59" s="232"/>
      <c r="H59" s="232"/>
      <c r="I59" s="232"/>
      <c r="J59" s="232"/>
      <c r="K59" s="232"/>
      <c r="L59" s="232"/>
      <c r="M59" s="232"/>
      <c r="N59" s="233"/>
    </row>
    <row r="60" spans="2:14" ht="15.6" x14ac:dyDescent="0.3">
      <c r="B60" s="239"/>
      <c r="C60" s="244" t="s">
        <v>204</v>
      </c>
      <c r="D60" s="232"/>
      <c r="E60" s="232"/>
      <c r="F60" s="232"/>
      <c r="G60" s="232"/>
      <c r="H60" s="232"/>
      <c r="I60" s="232"/>
      <c r="J60" s="232"/>
      <c r="K60" s="232"/>
      <c r="L60" s="232"/>
      <c r="M60" s="232"/>
      <c r="N60" s="233"/>
    </row>
    <row r="61" spans="2:14" x14ac:dyDescent="0.25">
      <c r="B61" s="234"/>
      <c r="C61" s="232"/>
      <c r="D61" s="232"/>
      <c r="E61" s="232"/>
      <c r="F61" s="232"/>
      <c r="G61" s="232"/>
      <c r="H61" s="232"/>
      <c r="I61" s="232"/>
      <c r="J61" s="232"/>
      <c r="K61" s="232"/>
      <c r="L61" s="232"/>
      <c r="M61" s="232"/>
      <c r="N61" s="233"/>
    </row>
    <row r="62" spans="2:14" ht="15.6" x14ac:dyDescent="0.3">
      <c r="B62" s="239" t="s">
        <v>174</v>
      </c>
      <c r="C62" s="240" t="s">
        <v>377</v>
      </c>
      <c r="D62" s="232"/>
      <c r="E62" s="232"/>
      <c r="F62" s="232"/>
      <c r="G62" s="232"/>
      <c r="H62" s="232"/>
      <c r="I62" s="232"/>
      <c r="J62" s="232"/>
      <c r="K62" s="232"/>
      <c r="L62" s="232"/>
      <c r="M62" s="232"/>
      <c r="N62" s="233"/>
    </row>
    <row r="63" spans="2:14" ht="15.6" x14ac:dyDescent="0.3">
      <c r="B63" s="234"/>
      <c r="C63" s="240" t="s">
        <v>198</v>
      </c>
      <c r="D63" s="232"/>
      <c r="E63" s="232"/>
      <c r="F63" s="232"/>
      <c r="G63" s="232"/>
      <c r="H63" s="232"/>
      <c r="I63" s="232"/>
      <c r="J63" s="232"/>
      <c r="K63" s="232"/>
      <c r="L63" s="232"/>
      <c r="M63" s="232"/>
      <c r="N63" s="233"/>
    </row>
    <row r="64" spans="2:14" x14ac:dyDescent="0.25">
      <c r="B64" s="234"/>
      <c r="C64" s="232"/>
      <c r="D64" s="232"/>
      <c r="E64" s="232"/>
      <c r="F64" s="232"/>
      <c r="G64" s="232"/>
      <c r="H64" s="232"/>
      <c r="I64" s="232"/>
      <c r="J64" s="232"/>
      <c r="K64" s="232"/>
      <c r="L64" s="232"/>
      <c r="M64" s="232"/>
      <c r="N64" s="233"/>
    </row>
    <row r="65" spans="2:14" x14ac:dyDescent="0.25">
      <c r="B65" s="249"/>
      <c r="C65" s="250"/>
      <c r="D65" s="250"/>
      <c r="E65" s="250"/>
      <c r="F65" s="250"/>
      <c r="G65" s="250"/>
      <c r="H65" s="250"/>
      <c r="I65" s="250"/>
      <c r="J65" s="250"/>
      <c r="K65" s="250"/>
      <c r="L65" s="250"/>
      <c r="M65" s="250"/>
      <c r="N65" s="251"/>
    </row>
  </sheetData>
  <mergeCells count="10">
    <mergeCell ref="C30:M31"/>
    <mergeCell ref="C7:L7"/>
    <mergeCell ref="C9:L9"/>
    <mergeCell ref="C11:L11"/>
    <mergeCell ref="C10:L10"/>
    <mergeCell ref="C16:L16"/>
    <mergeCell ref="C15:L15"/>
    <mergeCell ref="C14:L14"/>
    <mergeCell ref="C13:L13"/>
    <mergeCell ref="C12:L12"/>
  </mergeCells>
  <pageMargins left="0.7" right="0.7" top="0.75" bottom="0.75" header="0.3" footer="0.3"/>
  <pageSetup scale="56"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tabColor theme="1" tint="4.9989318521683403E-2"/>
  </sheetPr>
  <dimension ref="A1"/>
  <sheetViews>
    <sheetView workbookViewId="0">
      <selection activeCell="R38" sqref="R38"/>
    </sheetView>
  </sheetViews>
  <sheetFormatPr defaultRowHeight="13.2"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G28"/>
  <sheetViews>
    <sheetView zoomScaleNormal="100" workbookViewId="0">
      <selection activeCell="E23" sqref="E23"/>
    </sheetView>
  </sheetViews>
  <sheetFormatPr defaultColWidth="9.109375" defaultRowHeight="14.4" x14ac:dyDescent="0.3"/>
  <cols>
    <col min="1" max="1" width="20.44140625" style="380" customWidth="1"/>
    <col min="2" max="2" width="37.44140625" style="380" bestFit="1" customWidth="1"/>
    <col min="3" max="6" width="12.5546875" style="380" customWidth="1"/>
    <col min="7" max="7" width="16.109375" style="380" customWidth="1"/>
    <col min="8" max="16384" width="9.109375" style="380"/>
  </cols>
  <sheetData>
    <row r="1" spans="1:4" x14ac:dyDescent="0.3">
      <c r="A1" s="379" t="s">
        <v>292</v>
      </c>
      <c r="B1" s="379"/>
    </row>
    <row r="2" spans="1:4" x14ac:dyDescent="0.3">
      <c r="A2" s="379" t="s">
        <v>329</v>
      </c>
      <c r="B2" s="379"/>
    </row>
    <row r="3" spans="1:4" x14ac:dyDescent="0.3">
      <c r="A3" s="382"/>
      <c r="B3" s="382"/>
    </row>
    <row r="5" spans="1:4" x14ac:dyDescent="0.3">
      <c r="A5" s="379" t="s">
        <v>330</v>
      </c>
    </row>
    <row r="7" spans="1:4" x14ac:dyDescent="0.3">
      <c r="A7" s="380" t="s">
        <v>331</v>
      </c>
      <c r="C7" s="403">
        <v>2763000</v>
      </c>
    </row>
    <row r="8" spans="1:4" x14ac:dyDescent="0.3">
      <c r="A8" s="379"/>
      <c r="B8" s="379"/>
      <c r="C8" s="404"/>
      <c r="D8" s="383"/>
    </row>
    <row r="9" spans="1:4" x14ac:dyDescent="0.3">
      <c r="A9" s="385" t="s">
        <v>332</v>
      </c>
      <c r="B9" s="379"/>
      <c r="C9" s="405">
        <v>7500</v>
      </c>
      <c r="D9" s="383"/>
    </row>
    <row r="10" spans="1:4" x14ac:dyDescent="0.3">
      <c r="A10" s="385" t="s">
        <v>333</v>
      </c>
      <c r="B10" s="379"/>
      <c r="C10" s="406">
        <v>100000</v>
      </c>
      <c r="D10" s="383"/>
    </row>
    <row r="11" spans="1:4" x14ac:dyDescent="0.3">
      <c r="A11" s="385" t="s">
        <v>325</v>
      </c>
      <c r="B11" s="379"/>
      <c r="C11" s="405">
        <v>400000</v>
      </c>
      <c r="D11" s="383"/>
    </row>
    <row r="12" spans="1:4" x14ac:dyDescent="0.3">
      <c r="A12" s="385" t="s">
        <v>334</v>
      </c>
      <c r="B12" s="379"/>
      <c r="C12" s="405">
        <v>25000</v>
      </c>
      <c r="D12" s="383"/>
    </row>
    <row r="13" spans="1:4" x14ac:dyDescent="0.3">
      <c r="A13" s="385" t="s">
        <v>335</v>
      </c>
      <c r="B13" s="379"/>
      <c r="C13" s="406">
        <v>-200000</v>
      </c>
      <c r="D13" s="383"/>
    </row>
    <row r="14" spans="1:4" x14ac:dyDescent="0.3">
      <c r="A14" s="379"/>
      <c r="B14" s="379"/>
      <c r="C14" s="404"/>
      <c r="D14" s="383"/>
    </row>
    <row r="15" spans="1:4" x14ac:dyDescent="0.3">
      <c r="A15" s="385" t="s">
        <v>36</v>
      </c>
      <c r="B15" s="379"/>
      <c r="C15" s="405">
        <f>SUM(C7:C13)</f>
        <v>3095500</v>
      </c>
      <c r="D15" s="383"/>
    </row>
    <row r="16" spans="1:4" x14ac:dyDescent="0.3">
      <c r="A16" s="385" t="s">
        <v>24</v>
      </c>
      <c r="B16" s="379"/>
      <c r="C16" s="407">
        <v>0.27</v>
      </c>
      <c r="D16" s="383"/>
    </row>
    <row r="17" spans="1:7" x14ac:dyDescent="0.3">
      <c r="A17" s="385" t="s">
        <v>336</v>
      </c>
      <c r="C17" s="408">
        <f>C15*C16</f>
        <v>835785</v>
      </c>
    </row>
    <row r="18" spans="1:7" x14ac:dyDescent="0.3">
      <c r="A18" s="385"/>
      <c r="C18" s="386"/>
    </row>
    <row r="19" spans="1:7" x14ac:dyDescent="0.3">
      <c r="A19" s="385"/>
      <c r="C19" s="386"/>
    </row>
    <row r="20" spans="1:7" x14ac:dyDescent="0.3">
      <c r="A20" s="379" t="s">
        <v>337</v>
      </c>
      <c r="C20" s="386"/>
    </row>
    <row r="21" spans="1:7" x14ac:dyDescent="0.3">
      <c r="A21" s="379"/>
      <c r="C21" s="386"/>
    </row>
    <row r="22" spans="1:7" x14ac:dyDescent="0.3">
      <c r="A22" s="379" t="s">
        <v>338</v>
      </c>
      <c r="C22" s="387" t="s">
        <v>339</v>
      </c>
      <c r="D22" s="383" t="s">
        <v>340</v>
      </c>
      <c r="E22" s="383" t="s">
        <v>341</v>
      </c>
      <c r="F22" s="383" t="s">
        <v>20</v>
      </c>
      <c r="G22" s="383" t="s">
        <v>342</v>
      </c>
    </row>
    <row r="23" spans="1:7" x14ac:dyDescent="0.3">
      <c r="A23" s="385" t="s">
        <v>343</v>
      </c>
      <c r="C23" s="386">
        <v>-25000</v>
      </c>
      <c r="D23" s="380">
        <v>0</v>
      </c>
      <c r="E23" s="386">
        <f>D23-C23</f>
        <v>25000</v>
      </c>
      <c r="F23" s="381">
        <v>0.26</v>
      </c>
      <c r="G23" s="386">
        <f>E23*F23</f>
        <v>6500</v>
      </c>
    </row>
    <row r="24" spans="1:7" x14ac:dyDescent="0.3">
      <c r="A24" s="385" t="s">
        <v>344</v>
      </c>
      <c r="C24" s="386">
        <v>3000000</v>
      </c>
      <c r="D24" s="384">
        <v>3500000</v>
      </c>
      <c r="E24" s="386">
        <f>D24-C24</f>
        <v>500000</v>
      </c>
      <c r="F24" s="381">
        <v>0.26</v>
      </c>
      <c r="G24" s="386">
        <f>E24*F24</f>
        <v>130000</v>
      </c>
    </row>
    <row r="25" spans="1:7" x14ac:dyDescent="0.3">
      <c r="A25" s="385" t="s">
        <v>211</v>
      </c>
      <c r="C25" s="386">
        <v>100000</v>
      </c>
      <c r="D25" s="386">
        <v>100000</v>
      </c>
      <c r="E25" s="386">
        <f>D25-C25</f>
        <v>0</v>
      </c>
      <c r="F25" s="381">
        <v>0.26</v>
      </c>
      <c r="G25" s="386">
        <f>E25*F25</f>
        <v>0</v>
      </c>
    </row>
    <row r="26" spans="1:7" x14ac:dyDescent="0.3">
      <c r="A26" s="379"/>
      <c r="C26" s="386"/>
      <c r="G26" s="409">
        <f>SUM(G23:G25)</f>
        <v>136500</v>
      </c>
    </row>
    <row r="27" spans="1:7" x14ac:dyDescent="0.3">
      <c r="A27" s="385"/>
      <c r="C27" s="386"/>
    </row>
    <row r="28" spans="1:7" x14ac:dyDescent="0.3">
      <c r="A28" s="385"/>
      <c r="C28" s="386"/>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8"/>
  <dimension ref="A1:E42"/>
  <sheetViews>
    <sheetView workbookViewId="0">
      <selection activeCell="C29" sqref="C29"/>
    </sheetView>
  </sheetViews>
  <sheetFormatPr defaultColWidth="9.109375" defaultRowHeight="14.4" x14ac:dyDescent="0.3"/>
  <cols>
    <col min="1" max="1" width="20.44140625" style="380" customWidth="1"/>
    <col min="2" max="2" width="37.44140625" style="380" bestFit="1" customWidth="1"/>
    <col min="3" max="4" width="15.109375" style="380" customWidth="1"/>
    <col min="5" max="16384" width="9.109375" style="380"/>
  </cols>
  <sheetData>
    <row r="1" spans="1:5" x14ac:dyDescent="0.3">
      <c r="A1" s="379" t="s">
        <v>292</v>
      </c>
      <c r="B1" s="379"/>
    </row>
    <row r="2" spans="1:5" x14ac:dyDescent="0.3">
      <c r="A2" s="379" t="s">
        <v>293</v>
      </c>
      <c r="B2" s="379"/>
    </row>
    <row r="3" spans="1:5" x14ac:dyDescent="0.3">
      <c r="A3" s="382" t="s">
        <v>294</v>
      </c>
      <c r="B3" s="382"/>
    </row>
    <row r="6" spans="1:5" x14ac:dyDescent="0.3">
      <c r="C6" s="383" t="s">
        <v>295</v>
      </c>
      <c r="D6" s="383" t="s">
        <v>296</v>
      </c>
    </row>
    <row r="7" spans="1:5" x14ac:dyDescent="0.3">
      <c r="A7" s="379" t="s">
        <v>297</v>
      </c>
      <c r="B7" s="379" t="s">
        <v>298</v>
      </c>
      <c r="C7" s="383" t="s">
        <v>299</v>
      </c>
      <c r="D7" s="383" t="s">
        <v>300</v>
      </c>
    </row>
    <row r="8" spans="1:5" x14ac:dyDescent="0.3">
      <c r="A8" s="380">
        <v>1000</v>
      </c>
      <c r="B8" s="380" t="s">
        <v>301</v>
      </c>
      <c r="C8" s="384">
        <v>500000</v>
      </c>
      <c r="D8" s="384">
        <v>250000</v>
      </c>
    </row>
    <row r="9" spans="1:5" x14ac:dyDescent="0.3">
      <c r="A9" s="380">
        <v>1001</v>
      </c>
      <c r="B9" s="380" t="s">
        <v>302</v>
      </c>
      <c r="C9" s="384">
        <v>100000</v>
      </c>
      <c r="D9" s="384">
        <v>200000</v>
      </c>
    </row>
    <row r="10" spans="1:5" x14ac:dyDescent="0.3">
      <c r="A10" s="380">
        <v>1002</v>
      </c>
      <c r="B10" s="394" t="s">
        <v>303</v>
      </c>
      <c r="C10" s="393">
        <v>-50000</v>
      </c>
      <c r="D10" s="393">
        <v>-25000</v>
      </c>
    </row>
    <row r="11" spans="1:5" x14ac:dyDescent="0.3">
      <c r="A11" s="380">
        <v>1003</v>
      </c>
      <c r="B11" s="380" t="s">
        <v>304</v>
      </c>
      <c r="C11" s="384">
        <v>1000000</v>
      </c>
      <c r="D11" s="384">
        <v>1000000</v>
      </c>
    </row>
    <row r="12" spans="1:5" x14ac:dyDescent="0.3">
      <c r="A12" s="380">
        <v>1004</v>
      </c>
      <c r="B12" s="380" t="s">
        <v>305</v>
      </c>
      <c r="C12" s="384">
        <v>10000</v>
      </c>
      <c r="D12" s="384">
        <v>10000</v>
      </c>
    </row>
    <row r="13" spans="1:5" x14ac:dyDescent="0.3">
      <c r="A13" s="380">
        <v>1005</v>
      </c>
      <c r="B13" s="394" t="s">
        <v>306</v>
      </c>
      <c r="C13" s="393">
        <v>7000000</v>
      </c>
      <c r="D13" s="393">
        <v>5000000</v>
      </c>
    </row>
    <row r="14" spans="1:5" x14ac:dyDescent="0.3">
      <c r="A14" s="380">
        <v>1006</v>
      </c>
      <c r="B14" s="394" t="s">
        <v>307</v>
      </c>
      <c r="C14" s="393">
        <v>-2500000</v>
      </c>
      <c r="D14" s="393">
        <v>-2000000</v>
      </c>
    </row>
    <row r="15" spans="1:5" x14ac:dyDescent="0.3">
      <c r="A15" s="380">
        <v>1007</v>
      </c>
      <c r="B15" s="380" t="s">
        <v>308</v>
      </c>
      <c r="C15" s="384">
        <v>4500000</v>
      </c>
      <c r="D15" s="384">
        <v>5000000</v>
      </c>
    </row>
    <row r="16" spans="1:5" x14ac:dyDescent="0.3">
      <c r="A16" s="380">
        <v>1008</v>
      </c>
      <c r="B16" s="397" t="s">
        <v>309</v>
      </c>
      <c r="C16" s="396">
        <v>150000</v>
      </c>
      <c r="D16" s="396">
        <v>200000</v>
      </c>
      <c r="E16" s="398" t="s">
        <v>359</v>
      </c>
    </row>
    <row r="17" spans="1:5" x14ac:dyDescent="0.3">
      <c r="A17" s="380">
        <v>2000</v>
      </c>
      <c r="B17" s="380" t="s">
        <v>310</v>
      </c>
      <c r="C17" s="384">
        <v>-250000</v>
      </c>
      <c r="D17" s="384">
        <v>-250000</v>
      </c>
    </row>
    <row r="18" spans="1:5" x14ac:dyDescent="0.3">
      <c r="A18" s="380">
        <v>2001</v>
      </c>
      <c r="B18" s="397" t="s">
        <v>311</v>
      </c>
      <c r="C18" s="396">
        <v>-100000</v>
      </c>
      <c r="D18" s="396">
        <v>-50000</v>
      </c>
    </row>
    <row r="19" spans="1:5" x14ac:dyDescent="0.3">
      <c r="A19" s="380">
        <v>2002</v>
      </c>
      <c r="B19" s="380" t="s">
        <v>312</v>
      </c>
      <c r="C19" s="384">
        <v>-100000</v>
      </c>
      <c r="D19" s="384">
        <v>0</v>
      </c>
      <c r="E19" s="398" t="s">
        <v>360</v>
      </c>
    </row>
    <row r="20" spans="1:5" x14ac:dyDescent="0.3">
      <c r="A20" s="380">
        <v>2003</v>
      </c>
      <c r="B20" s="394" t="s">
        <v>313</v>
      </c>
      <c r="C20" s="393">
        <v>200000</v>
      </c>
      <c r="D20" s="393">
        <v>0</v>
      </c>
    </row>
    <row r="21" spans="1:5" x14ac:dyDescent="0.3">
      <c r="A21" s="380">
        <v>2004</v>
      </c>
      <c r="B21" s="380" t="s">
        <v>314</v>
      </c>
      <c r="C21" s="384">
        <v>-2000000</v>
      </c>
      <c r="D21" s="384">
        <v>-2000000</v>
      </c>
    </row>
    <row r="22" spans="1:5" x14ac:dyDescent="0.3">
      <c r="A22" s="380">
        <v>2005</v>
      </c>
      <c r="B22" s="394" t="s">
        <v>315</v>
      </c>
      <c r="C22" s="393">
        <v>136500</v>
      </c>
      <c r="D22" s="393">
        <v>136500</v>
      </c>
    </row>
    <row r="23" spans="1:5" x14ac:dyDescent="0.3">
      <c r="A23" s="388">
        <v>3000</v>
      </c>
      <c r="B23" s="388" t="s">
        <v>316</v>
      </c>
      <c r="C23" s="389">
        <v>-1000</v>
      </c>
      <c r="D23" s="389">
        <v>-1000</v>
      </c>
      <c r="E23" s="388"/>
    </row>
    <row r="24" spans="1:5" x14ac:dyDescent="0.3">
      <c r="A24" s="390">
        <v>3001</v>
      </c>
      <c r="B24" s="390" t="s">
        <v>238</v>
      </c>
      <c r="C24" s="391">
        <f>-SUM(C8:C23)-SUM(C25:C36)</f>
        <v>-5777500</v>
      </c>
      <c r="D24" s="391">
        <f>-SUM(D8:D23)-SUM(D25:D36)</f>
        <v>-5406000</v>
      </c>
      <c r="E24" s="390"/>
    </row>
    <row r="25" spans="1:5" x14ac:dyDescent="0.3">
      <c r="A25" s="380">
        <v>5000</v>
      </c>
      <c r="B25" s="380" t="s">
        <v>317</v>
      </c>
      <c r="C25" s="384">
        <v>-10000000</v>
      </c>
      <c r="D25" s="384">
        <f>C25</f>
        <v>-10000000</v>
      </c>
    </row>
    <row r="26" spans="1:5" x14ac:dyDescent="0.3">
      <c r="A26" s="380">
        <v>5001</v>
      </c>
      <c r="B26" s="380" t="s">
        <v>318</v>
      </c>
      <c r="C26" s="396">
        <v>10000</v>
      </c>
      <c r="D26" s="384">
        <v>0</v>
      </c>
    </row>
    <row r="27" spans="1:5" x14ac:dyDescent="0.3">
      <c r="A27" s="380">
        <v>6000</v>
      </c>
      <c r="B27" s="380" t="s">
        <v>319</v>
      </c>
      <c r="C27" s="384">
        <v>5000000</v>
      </c>
      <c r="D27" s="384">
        <v>5500000</v>
      </c>
    </row>
    <row r="28" spans="1:5" x14ac:dyDescent="0.3">
      <c r="A28" s="380">
        <v>6001</v>
      </c>
      <c r="B28" s="380" t="s">
        <v>320</v>
      </c>
      <c r="C28" s="396">
        <v>1000000</v>
      </c>
      <c r="D28" s="384">
        <v>1202000</v>
      </c>
    </row>
    <row r="29" spans="1:5" x14ac:dyDescent="0.3">
      <c r="A29" s="380">
        <v>6002</v>
      </c>
      <c r="B29" s="380" t="s">
        <v>321</v>
      </c>
      <c r="C29" s="393">
        <v>100000</v>
      </c>
      <c r="D29" s="384">
        <v>120000</v>
      </c>
    </row>
    <row r="30" spans="1:5" x14ac:dyDescent="0.3">
      <c r="A30" s="380">
        <v>6003</v>
      </c>
      <c r="B30" s="380" t="s">
        <v>322</v>
      </c>
      <c r="C30" s="393">
        <v>20000</v>
      </c>
      <c r="D30" s="384">
        <v>15000</v>
      </c>
    </row>
    <row r="31" spans="1:5" x14ac:dyDescent="0.3">
      <c r="A31" s="380">
        <v>6004</v>
      </c>
      <c r="B31" s="380" t="s">
        <v>323</v>
      </c>
      <c r="C31" s="393">
        <v>2000</v>
      </c>
      <c r="D31" s="384">
        <v>0</v>
      </c>
    </row>
    <row r="32" spans="1:5" x14ac:dyDescent="0.3">
      <c r="A32" s="380">
        <v>6005</v>
      </c>
      <c r="B32" s="380" t="s">
        <v>324</v>
      </c>
      <c r="C32" s="393">
        <v>500000</v>
      </c>
      <c r="D32" s="384">
        <v>0</v>
      </c>
    </row>
    <row r="33" spans="1:4" x14ac:dyDescent="0.3">
      <c r="A33" s="380">
        <v>6006</v>
      </c>
      <c r="B33" s="380" t="s">
        <v>325</v>
      </c>
      <c r="C33" s="393">
        <v>500000</v>
      </c>
      <c r="D33" s="384">
        <v>400000</v>
      </c>
    </row>
    <row r="34" spans="1:4" x14ac:dyDescent="0.3">
      <c r="A34" s="380">
        <v>6007</v>
      </c>
      <c r="B34" s="380" t="s">
        <v>326</v>
      </c>
      <c r="C34" s="396">
        <v>50000</v>
      </c>
      <c r="D34" s="396">
        <v>0</v>
      </c>
    </row>
    <row r="35" spans="1:4" x14ac:dyDescent="0.3">
      <c r="A35" s="380">
        <v>6008</v>
      </c>
      <c r="B35" s="380" t="s">
        <v>327</v>
      </c>
      <c r="C35" s="384">
        <v>0</v>
      </c>
      <c r="D35" s="384">
        <v>835000</v>
      </c>
    </row>
    <row r="36" spans="1:4" x14ac:dyDescent="0.3">
      <c r="A36" s="380">
        <v>6009</v>
      </c>
      <c r="B36" s="380" t="s">
        <v>328</v>
      </c>
      <c r="C36" s="384">
        <v>0</v>
      </c>
      <c r="D36" s="384">
        <v>-136500</v>
      </c>
    </row>
    <row r="37" spans="1:4" x14ac:dyDescent="0.3">
      <c r="C37" s="384"/>
    </row>
    <row r="38" spans="1:4" x14ac:dyDescent="0.3">
      <c r="B38" s="392" t="s">
        <v>345</v>
      </c>
      <c r="C38" s="384">
        <f>SUM(C25:C36)</f>
        <v>-2818000</v>
      </c>
      <c r="D38" s="384">
        <f>SUM(D25:D36)</f>
        <v>-2064500</v>
      </c>
    </row>
    <row r="39" spans="1:4" x14ac:dyDescent="0.3">
      <c r="B39" s="392" t="s">
        <v>346</v>
      </c>
      <c r="C39" s="384">
        <f>C38-C35-C36</f>
        <v>-2818000</v>
      </c>
      <c r="D39" s="384">
        <f>D38-D35-D36</f>
        <v>-2763000</v>
      </c>
    </row>
    <row r="40" spans="1:4" x14ac:dyDescent="0.3">
      <c r="C40" s="384"/>
      <c r="D40" s="384"/>
    </row>
    <row r="41" spans="1:4" x14ac:dyDescent="0.3">
      <c r="C41" s="384"/>
      <c r="D41" s="384"/>
    </row>
    <row r="42" spans="1:4" x14ac:dyDescent="0.3">
      <c r="C42" s="384"/>
      <c r="D42" s="384"/>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A1:D15"/>
  <sheetViews>
    <sheetView workbookViewId="0">
      <selection activeCell="P19" sqref="P19"/>
    </sheetView>
  </sheetViews>
  <sheetFormatPr defaultRowHeight="13.2" x14ac:dyDescent="0.25"/>
  <cols>
    <col min="3" max="3" width="21.44140625" customWidth="1"/>
    <col min="4" max="4" width="15.44140625" customWidth="1"/>
    <col min="5" max="5" width="10.33203125" bestFit="1" customWidth="1"/>
  </cols>
  <sheetData>
    <row r="1" spans="1:4" ht="14.4" x14ac:dyDescent="0.3">
      <c r="A1" s="379" t="s">
        <v>292</v>
      </c>
    </row>
    <row r="2" spans="1:4" ht="14.4" x14ac:dyDescent="0.3">
      <c r="A2" s="379" t="s">
        <v>376</v>
      </c>
    </row>
    <row r="3" spans="1:4" ht="14.4" x14ac:dyDescent="0.3">
      <c r="A3" s="382" t="s">
        <v>294</v>
      </c>
    </row>
    <row r="8" spans="1:4" x14ac:dyDescent="0.25">
      <c r="C8" t="s">
        <v>362</v>
      </c>
      <c r="D8" s="384">
        <v>3500000</v>
      </c>
    </row>
    <row r="9" spans="1:4" x14ac:dyDescent="0.25">
      <c r="C9" t="s">
        <v>363</v>
      </c>
      <c r="D9" s="384">
        <v>-700000</v>
      </c>
    </row>
    <row r="10" spans="1:4" x14ac:dyDescent="0.25">
      <c r="D10" s="384"/>
    </row>
    <row r="11" spans="1:4" x14ac:dyDescent="0.25">
      <c r="C11" t="s">
        <v>364</v>
      </c>
      <c r="D11" s="384">
        <v>2000000</v>
      </c>
    </row>
    <row r="12" spans="1:4" x14ac:dyDescent="0.25">
      <c r="C12" t="s">
        <v>363</v>
      </c>
      <c r="D12" s="384">
        <v>-200000</v>
      </c>
    </row>
    <row r="13" spans="1:4" x14ac:dyDescent="0.25">
      <c r="D13" s="384"/>
    </row>
    <row r="14" spans="1:4" x14ac:dyDescent="0.25">
      <c r="C14" t="s">
        <v>365</v>
      </c>
      <c r="D14" s="391">
        <v>-900000</v>
      </c>
    </row>
    <row r="15" spans="1:4" x14ac:dyDescent="0.25">
      <c r="C15" t="s">
        <v>366</v>
      </c>
      <c r="D15" s="384">
        <v>4600000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
  <dimension ref="A1"/>
  <sheetViews>
    <sheetView workbookViewId="0">
      <selection activeCell="N102" sqref="N102"/>
    </sheetView>
  </sheetViews>
  <sheetFormatPr defaultColWidth="9.109375" defaultRowHeight="14.4" x14ac:dyDescent="0.3"/>
  <cols>
    <col min="1" max="16384" width="9.109375" style="380"/>
  </cols>
  <sheetData/>
  <pageMargins left="0.7" right="0.7" top="0.75" bottom="0.75" header="0.3" footer="0.3"/>
  <pageSetup orientation="portrait" horizontalDpi="1200" verticalDpi="1200" r:id="rId1"/>
  <drawing r:id="rId2"/>
  <legacyDrawing r:id="rId3"/>
  <oleObjects>
    <mc:AlternateContent xmlns:mc="http://schemas.openxmlformats.org/markup-compatibility/2006">
      <mc:Choice Requires="x14">
        <oleObject progId="Acrobat.Document.2017" shapeId="89089" r:id="rId4">
          <objectPr defaultSize="0" autoPict="0" r:id="rId5">
            <anchor moveWithCells="1">
              <from>
                <xdr:col>0</xdr:col>
                <xdr:colOff>0</xdr:colOff>
                <xdr:row>1</xdr:row>
                <xdr:rowOff>190500</xdr:rowOff>
              </from>
              <to>
                <xdr:col>14</xdr:col>
                <xdr:colOff>594360</xdr:colOff>
                <xdr:row>63</xdr:row>
                <xdr:rowOff>0</xdr:rowOff>
              </to>
            </anchor>
          </objectPr>
        </oleObject>
      </mc:Choice>
      <mc:Fallback>
        <oleObject progId="Acrobat.Document.2017" shapeId="89089"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7">
    <pageSetUpPr fitToPage="1"/>
  </sheetPr>
  <dimension ref="A1:J31"/>
  <sheetViews>
    <sheetView showGridLines="0" workbookViewId="0">
      <selection activeCell="F23" sqref="F23"/>
    </sheetView>
  </sheetViews>
  <sheetFormatPr defaultColWidth="9.109375" defaultRowHeight="13.2" x14ac:dyDescent="0.25"/>
  <cols>
    <col min="1" max="1" width="4" style="27" customWidth="1"/>
    <col min="2" max="2" width="4.88671875" style="27" customWidth="1"/>
    <col min="3" max="3" width="26.6640625" style="27" customWidth="1"/>
    <col min="4" max="7" width="14" style="53" customWidth="1"/>
    <col min="8" max="9" width="9.109375" style="27"/>
    <col min="10" max="10" width="10.88671875" style="27" bestFit="1" customWidth="1"/>
    <col min="11" max="16384" width="9.109375" style="27"/>
  </cols>
  <sheetData>
    <row r="1" spans="1:10" x14ac:dyDescent="0.25">
      <c r="A1" s="54" t="s">
        <v>281</v>
      </c>
      <c r="B1" s="54"/>
      <c r="I1" s="125"/>
    </row>
    <row r="2" spans="1:10" x14ac:dyDescent="0.25">
      <c r="A2" s="54" t="s">
        <v>71</v>
      </c>
      <c r="B2" s="54"/>
    </row>
    <row r="3" spans="1:10" x14ac:dyDescent="0.25">
      <c r="A3" s="485" t="s">
        <v>280</v>
      </c>
      <c r="B3" s="485"/>
      <c r="C3" s="485"/>
    </row>
    <row r="5" spans="1:10" x14ac:dyDescent="0.25">
      <c r="A5" s="487"/>
      <c r="B5" s="487"/>
      <c r="C5" s="487"/>
    </row>
    <row r="8" spans="1:10" x14ac:dyDescent="0.25">
      <c r="C8" s="57" t="s">
        <v>78</v>
      </c>
      <c r="D8" s="486" t="s">
        <v>72</v>
      </c>
      <c r="E8" s="486"/>
      <c r="F8" s="486" t="s">
        <v>73</v>
      </c>
      <c r="G8" s="486"/>
    </row>
    <row r="9" spans="1:10" x14ac:dyDescent="0.25">
      <c r="D9" s="209" t="s">
        <v>74</v>
      </c>
      <c r="E9" s="209" t="s">
        <v>75</v>
      </c>
      <c r="F9" s="209" t="s">
        <v>74</v>
      </c>
      <c r="G9" s="209" t="s">
        <v>75</v>
      </c>
    </row>
    <row r="12" spans="1:10" x14ac:dyDescent="0.25">
      <c r="A12" s="70">
        <v>1</v>
      </c>
      <c r="B12" s="70"/>
      <c r="C12" s="413" t="s">
        <v>156</v>
      </c>
      <c r="D12" s="415"/>
      <c r="E12" s="415"/>
      <c r="F12" s="415">
        <f>'Step 4 - Tax Account Analysis'!I36</f>
        <v>862045</v>
      </c>
      <c r="G12" s="415"/>
    </row>
    <row r="13" spans="1:10" x14ac:dyDescent="0.25">
      <c r="A13" s="70"/>
      <c r="B13" s="70"/>
      <c r="C13" s="413" t="s">
        <v>157</v>
      </c>
      <c r="D13" s="415"/>
      <c r="E13" s="415">
        <f>-'Step 4 - Tax Account Analysis'!D36</f>
        <v>862045</v>
      </c>
      <c r="F13" s="415"/>
      <c r="G13" s="415"/>
    </row>
    <row r="14" spans="1:10" x14ac:dyDescent="0.25">
      <c r="A14" s="70"/>
      <c r="B14" s="70"/>
      <c r="C14" s="63" t="s">
        <v>79</v>
      </c>
    </row>
    <row r="15" spans="1:10" x14ac:dyDescent="0.25">
      <c r="A15" s="70"/>
      <c r="B15" s="70"/>
    </row>
    <row r="16" spans="1:10" x14ac:dyDescent="0.25">
      <c r="A16" s="70"/>
      <c r="B16" s="70"/>
      <c r="H16" s="133"/>
      <c r="J16" s="171"/>
    </row>
    <row r="17" spans="1:10" x14ac:dyDescent="0.25">
      <c r="A17" s="70">
        <v>2</v>
      </c>
      <c r="B17" s="70"/>
      <c r="C17" s="413" t="s">
        <v>155</v>
      </c>
      <c r="D17" s="414"/>
      <c r="E17" s="414">
        <f>-'Step 4 - Tax Account Analysis'!E42</f>
        <v>37125</v>
      </c>
      <c r="F17" s="414"/>
      <c r="G17" s="414"/>
      <c r="H17" s="133"/>
      <c r="I17" s="133"/>
      <c r="J17" s="133"/>
    </row>
    <row r="18" spans="1:10" x14ac:dyDescent="0.25">
      <c r="A18" s="70"/>
      <c r="B18" s="70"/>
      <c r="C18" s="413" t="s">
        <v>143</v>
      </c>
      <c r="D18" s="414"/>
      <c r="E18" s="414"/>
      <c r="F18" s="414">
        <f>'Step 4 - Tax Account Analysis'!J42</f>
        <v>37125</v>
      </c>
      <c r="G18" s="414"/>
    </row>
    <row r="19" spans="1:10" x14ac:dyDescent="0.25">
      <c r="A19" s="70"/>
      <c r="B19" s="70"/>
      <c r="D19" s="347"/>
      <c r="E19" s="347"/>
      <c r="F19" s="347"/>
      <c r="G19" s="347"/>
    </row>
    <row r="20" spans="1:10" x14ac:dyDescent="0.25">
      <c r="A20" s="70"/>
      <c r="B20" s="70"/>
      <c r="C20" s="63" t="s">
        <v>154</v>
      </c>
      <c r="D20" s="347"/>
      <c r="E20" s="347"/>
      <c r="F20" s="347"/>
      <c r="G20" s="347"/>
    </row>
    <row r="21" spans="1:10" x14ac:dyDescent="0.25">
      <c r="A21" s="70"/>
      <c r="B21" s="70"/>
      <c r="C21" s="63"/>
      <c r="D21" s="347"/>
      <c r="E21" s="347"/>
      <c r="F21" s="347"/>
      <c r="G21" s="347"/>
    </row>
    <row r="22" spans="1:10" x14ac:dyDescent="0.25">
      <c r="A22" s="70">
        <v>2</v>
      </c>
      <c r="B22" s="70"/>
      <c r="C22" s="413" t="s">
        <v>156</v>
      </c>
      <c r="D22" s="414"/>
      <c r="E22" s="414"/>
      <c r="F22" s="414">
        <f>'Step 4 - Tax Account Analysis'!I14</f>
        <v>18200</v>
      </c>
      <c r="G22" s="414"/>
      <c r="H22" s="133"/>
      <c r="I22" s="133"/>
      <c r="J22" s="133"/>
    </row>
    <row r="23" spans="1:10" x14ac:dyDescent="0.25">
      <c r="A23" s="70"/>
      <c r="B23" s="70"/>
      <c r="C23" s="413" t="s">
        <v>157</v>
      </c>
      <c r="D23" s="414"/>
      <c r="E23" s="414">
        <f>-'Step 4 - Tax Account Analysis'!D14</f>
        <v>18200</v>
      </c>
      <c r="F23" s="414"/>
      <c r="G23" s="414"/>
    </row>
    <row r="24" spans="1:10" x14ac:dyDescent="0.25">
      <c r="A24" s="70"/>
      <c r="B24" s="70"/>
      <c r="D24" s="347"/>
      <c r="E24" s="347"/>
      <c r="F24" s="347"/>
      <c r="G24" s="347"/>
    </row>
    <row r="25" spans="1:10" x14ac:dyDescent="0.25">
      <c r="A25" s="70"/>
      <c r="B25" s="70"/>
      <c r="C25" s="63" t="s">
        <v>373</v>
      </c>
      <c r="D25" s="347"/>
      <c r="E25" s="347"/>
      <c r="F25" s="347"/>
      <c r="G25" s="347"/>
    </row>
    <row r="26" spans="1:10" x14ac:dyDescent="0.25">
      <c r="D26" s="361"/>
      <c r="E26" s="361"/>
      <c r="F26" s="361"/>
      <c r="G26" s="361"/>
    </row>
    <row r="28" spans="1:10" x14ac:dyDescent="0.25">
      <c r="D28" s="361">
        <f>SUM(D11:D27)</f>
        <v>0</v>
      </c>
      <c r="E28" s="361">
        <f>SUM(E11:E27)</f>
        <v>917370</v>
      </c>
      <c r="F28" s="361">
        <f>SUM(F11:F27)</f>
        <v>917370</v>
      </c>
      <c r="G28" s="361">
        <f>SUM(G11:G27)</f>
        <v>0</v>
      </c>
    </row>
    <row r="30" spans="1:10" ht="13.8" thickBot="1" x14ac:dyDescent="0.3">
      <c r="E30" s="362">
        <f>D28-E28</f>
        <v>-917370</v>
      </c>
      <c r="F30" s="362">
        <f>F28-G28</f>
        <v>917370</v>
      </c>
    </row>
    <row r="31" spans="1:10" ht="13.8" thickTop="1" x14ac:dyDescent="0.25"/>
  </sheetData>
  <protectedRanges>
    <protectedRange sqref="C17:C18 C12:G13 C22:C23" name="Journal"/>
    <protectedRange sqref="D17:G18 D22:G23" name="Journal_2"/>
  </protectedRanges>
  <mergeCells count="4">
    <mergeCell ref="A3:C3"/>
    <mergeCell ref="D8:E8"/>
    <mergeCell ref="F8:G8"/>
    <mergeCell ref="A5:C5"/>
  </mergeCells>
  <phoneticPr fontId="0" type="noConversion"/>
  <pageMargins left="0.89" right="0.25" top="0.54" bottom="0.23" header="0.39" footer="0.17"/>
  <pageSetup scale="83"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1" tint="4.9989318521683403E-2"/>
  </sheetPr>
  <dimension ref="A1"/>
  <sheetViews>
    <sheetView topLeftCell="A25" workbookViewId="0">
      <selection activeCell="J36" sqref="J36"/>
    </sheetView>
  </sheetViews>
  <sheetFormatPr defaultRowHeight="13.2"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A1:P230"/>
  <sheetViews>
    <sheetView showGridLines="0" tabSelected="1" workbookViewId="0">
      <pane xSplit="2" ySplit="6" topLeftCell="C7" activePane="bottomRight" state="frozenSplit"/>
      <selection activeCell="C2" sqref="C2"/>
      <selection pane="topRight" activeCell="C2" sqref="C2"/>
      <selection pane="bottomLeft" activeCell="C2" sqref="C2"/>
      <selection pane="bottomRight" activeCell="D1" sqref="D1:P4"/>
    </sheetView>
  </sheetViews>
  <sheetFormatPr defaultColWidth="9.109375" defaultRowHeight="13.2" outlineLevelRow="1" x14ac:dyDescent="0.25"/>
  <cols>
    <col min="1" max="1" width="27" style="27" customWidth="1"/>
    <col min="2" max="2" width="37.6640625" style="27" customWidth="1"/>
    <col min="3" max="3" width="10.44140625" style="147" customWidth="1"/>
    <col min="4" max="4" width="7.33203125" style="27" customWidth="1"/>
    <col min="5" max="6" width="12.5546875" style="27" customWidth="1"/>
    <col min="7" max="7" width="18.5546875" style="27" customWidth="1"/>
    <col min="8" max="8" width="22.6640625" style="176" customWidth="1"/>
    <col min="9" max="15" width="9.109375" style="27"/>
    <col min="16" max="16" width="11.88671875" style="27" bestFit="1" customWidth="1"/>
    <col min="17" max="16384" width="9.109375" style="27"/>
  </cols>
  <sheetData>
    <row r="1" spans="1:16" s="75" customFormat="1" ht="17.399999999999999" x14ac:dyDescent="0.3">
      <c r="A1" s="363" t="str">
        <f>'Journal Entries'!A1</f>
        <v>[Client Name]</v>
      </c>
      <c r="B1" s="74"/>
      <c r="C1" s="161"/>
      <c r="D1" s="514" t="s">
        <v>379</v>
      </c>
      <c r="E1" s="514"/>
      <c r="F1" s="514"/>
      <c r="G1" s="514"/>
      <c r="H1" s="514"/>
      <c r="I1" s="514"/>
      <c r="J1" s="514"/>
      <c r="K1" s="514"/>
      <c r="L1" s="514"/>
      <c r="M1" s="514"/>
      <c r="N1" s="514"/>
      <c r="O1" s="514"/>
      <c r="P1" s="514"/>
    </row>
    <row r="2" spans="1:16" s="75" customFormat="1" ht="17.399999999999999" x14ac:dyDescent="0.3">
      <c r="A2" s="364" t="s">
        <v>207</v>
      </c>
      <c r="B2" s="77"/>
      <c r="C2" s="162"/>
      <c r="D2" s="514"/>
      <c r="E2" s="514"/>
      <c r="F2" s="514"/>
      <c r="G2" s="514"/>
      <c r="H2" s="514"/>
      <c r="I2" s="514"/>
      <c r="J2" s="514"/>
      <c r="K2" s="514"/>
      <c r="L2" s="514"/>
      <c r="M2" s="514"/>
      <c r="N2" s="514"/>
      <c r="O2" s="514"/>
      <c r="P2" s="514"/>
    </row>
    <row r="3" spans="1:16" s="75" customFormat="1" ht="17.399999999999999" x14ac:dyDescent="0.3">
      <c r="A3" s="343" t="str">
        <f>'Journal Entries'!A3:C3</f>
        <v>[Tax Reporting Period]</v>
      </c>
      <c r="B3" s="78"/>
      <c r="C3" s="163"/>
      <c r="D3" s="514"/>
      <c r="E3" s="514"/>
      <c r="F3" s="514"/>
      <c r="G3" s="514"/>
      <c r="H3" s="514"/>
      <c r="I3" s="514"/>
      <c r="J3" s="514"/>
      <c r="K3" s="514"/>
      <c r="L3" s="514"/>
      <c r="M3" s="514"/>
      <c r="N3" s="514"/>
      <c r="O3" s="514"/>
      <c r="P3" s="514"/>
    </row>
    <row r="4" spans="1:16" s="75" customFormat="1" ht="17.399999999999999" x14ac:dyDescent="0.3">
      <c r="A4" s="94"/>
      <c r="B4" s="65"/>
      <c r="C4" s="161"/>
      <c r="D4" s="514"/>
      <c r="E4" s="514"/>
      <c r="F4" s="514"/>
      <c r="G4" s="514"/>
      <c r="H4" s="514"/>
      <c r="I4" s="514"/>
      <c r="J4" s="514"/>
      <c r="K4" s="514"/>
      <c r="L4" s="514"/>
      <c r="M4" s="514"/>
      <c r="N4" s="514"/>
      <c r="O4" s="514"/>
      <c r="P4" s="514"/>
    </row>
    <row r="5" spans="1:16" x14ac:dyDescent="0.25">
      <c r="A5" s="113"/>
      <c r="D5" s="28"/>
      <c r="E5" s="30"/>
    </row>
    <row r="6" spans="1:16" ht="26.4" x14ac:dyDescent="0.25">
      <c r="A6" s="29"/>
      <c r="B6" s="29"/>
      <c r="C6" s="147" t="s">
        <v>348</v>
      </c>
      <c r="D6" s="29"/>
      <c r="E6" s="174" t="s">
        <v>36</v>
      </c>
      <c r="F6" s="174" t="s">
        <v>60</v>
      </c>
      <c r="H6" s="215" t="s">
        <v>206</v>
      </c>
    </row>
    <row r="7" spans="1:16" x14ac:dyDescent="0.25">
      <c r="A7" s="29"/>
      <c r="B7" s="29"/>
      <c r="D7" s="29"/>
      <c r="E7" s="30"/>
      <c r="H7" s="216"/>
    </row>
    <row r="8" spans="1:16" x14ac:dyDescent="0.25">
      <c r="A8" s="29" t="s">
        <v>272</v>
      </c>
      <c r="B8" s="29"/>
      <c r="C8" s="147" t="s">
        <v>349</v>
      </c>
      <c r="D8" s="29"/>
      <c r="E8" s="205">
        <f>-'Trial Balances'!C39</f>
        <v>2818000</v>
      </c>
      <c r="H8" s="216"/>
    </row>
    <row r="9" spans="1:16" x14ac:dyDescent="0.25">
      <c r="A9" s="29"/>
      <c r="B9" s="29"/>
      <c r="D9" s="29"/>
      <c r="E9" s="30"/>
      <c r="H9" s="216"/>
    </row>
    <row r="10" spans="1:16" x14ac:dyDescent="0.25">
      <c r="A10" s="54" t="s">
        <v>64</v>
      </c>
      <c r="B10" s="28"/>
      <c r="D10" s="29"/>
      <c r="E10" s="30"/>
      <c r="H10" s="489"/>
    </row>
    <row r="11" spans="1:16" x14ac:dyDescent="0.25">
      <c r="A11" s="97" t="s">
        <v>124</v>
      </c>
      <c r="B11" s="97"/>
      <c r="D11" s="123" t="s">
        <v>0</v>
      </c>
      <c r="E11" s="416">
        <v>0</v>
      </c>
      <c r="H11" s="489"/>
    </row>
    <row r="12" spans="1:16" x14ac:dyDescent="0.25">
      <c r="A12" s="97" t="s">
        <v>126</v>
      </c>
      <c r="B12" s="97"/>
      <c r="C12" s="147" t="s">
        <v>349</v>
      </c>
      <c r="D12" s="123" t="s">
        <v>0</v>
      </c>
      <c r="E12" s="416">
        <f>'Trial Balances'!C30/2</f>
        <v>10000</v>
      </c>
      <c r="G12" s="177"/>
      <c r="H12" s="489"/>
    </row>
    <row r="13" spans="1:16" x14ac:dyDescent="0.25">
      <c r="A13" s="97" t="s">
        <v>347</v>
      </c>
      <c r="B13" s="97"/>
      <c r="C13" s="147" t="s">
        <v>349</v>
      </c>
      <c r="D13" s="123" t="s">
        <v>0</v>
      </c>
      <c r="E13" s="416">
        <f>'Trial Balances'!C29</f>
        <v>100000</v>
      </c>
      <c r="H13" s="489"/>
    </row>
    <row r="14" spans="1:16" x14ac:dyDescent="0.25">
      <c r="A14" s="97" t="s">
        <v>351</v>
      </c>
      <c r="B14" s="97"/>
      <c r="C14" s="147" t="s">
        <v>349</v>
      </c>
      <c r="D14" s="123" t="s">
        <v>0</v>
      </c>
      <c r="E14" s="416">
        <f>'Trial Balances'!C34/2</f>
        <v>25000</v>
      </c>
      <c r="H14" s="489"/>
    </row>
    <row r="15" spans="1:16" x14ac:dyDescent="0.25">
      <c r="A15" s="97" t="s">
        <v>350</v>
      </c>
      <c r="B15" s="97"/>
      <c r="C15" s="147" t="s">
        <v>349</v>
      </c>
      <c r="D15" s="123" t="s">
        <v>0</v>
      </c>
      <c r="E15" s="416">
        <f>'Trial Balances'!C32</f>
        <v>500000</v>
      </c>
      <c r="G15" s="114"/>
      <c r="H15" s="489"/>
    </row>
    <row r="16" spans="1:16" ht="12.75" customHeight="1" outlineLevel="1" x14ac:dyDescent="0.25">
      <c r="A16" s="108"/>
      <c r="B16" s="108"/>
      <c r="D16" s="96"/>
      <c r="E16" s="92">
        <v>0</v>
      </c>
      <c r="H16" s="489"/>
    </row>
    <row r="17" spans="1:8" ht="12.75" customHeight="1" outlineLevel="1" x14ac:dyDescent="0.25">
      <c r="A17" s="108"/>
      <c r="B17" s="108"/>
      <c r="D17" s="96"/>
      <c r="E17" s="92">
        <v>0</v>
      </c>
      <c r="H17" s="489"/>
    </row>
    <row r="18" spans="1:8" ht="12.75" customHeight="1" outlineLevel="1" x14ac:dyDescent="0.25">
      <c r="A18" s="108"/>
      <c r="B18" s="108"/>
      <c r="D18" s="96"/>
      <c r="E18" s="92">
        <v>0</v>
      </c>
      <c r="H18" s="489"/>
    </row>
    <row r="19" spans="1:8" ht="12.75" customHeight="1" outlineLevel="1" x14ac:dyDescent="0.25">
      <c r="A19" s="108"/>
      <c r="B19" s="108"/>
      <c r="D19" s="96"/>
      <c r="E19" s="92">
        <v>0</v>
      </c>
      <c r="H19" s="489"/>
    </row>
    <row r="20" spans="1:8" ht="12.75" customHeight="1" outlineLevel="1" x14ac:dyDescent="0.25">
      <c r="A20" s="108"/>
      <c r="B20" s="108"/>
      <c r="D20" s="96"/>
      <c r="E20" s="92">
        <v>0</v>
      </c>
      <c r="H20" s="489"/>
    </row>
    <row r="21" spans="1:8" ht="12.75" customHeight="1" outlineLevel="1" x14ac:dyDescent="0.25">
      <c r="A21" s="108"/>
      <c r="B21" s="108"/>
      <c r="D21" s="96"/>
      <c r="E21" s="92">
        <v>0</v>
      </c>
      <c r="H21" s="489"/>
    </row>
    <row r="22" spans="1:8" ht="12.75" customHeight="1" outlineLevel="1" x14ac:dyDescent="0.25">
      <c r="A22" s="108"/>
      <c r="B22" s="108"/>
      <c r="D22" s="96"/>
      <c r="E22" s="92">
        <v>0</v>
      </c>
      <c r="H22" s="489"/>
    </row>
    <row r="23" spans="1:8" ht="12.75" customHeight="1" outlineLevel="1" x14ac:dyDescent="0.25">
      <c r="A23" s="108"/>
      <c r="B23" s="108"/>
      <c r="D23" s="96"/>
      <c r="E23" s="92">
        <v>0</v>
      </c>
      <c r="H23" s="489"/>
    </row>
    <row r="24" spans="1:8" ht="12.75" customHeight="1" outlineLevel="1" x14ac:dyDescent="0.25">
      <c r="A24" s="108"/>
      <c r="B24" s="108"/>
      <c r="D24" s="96"/>
      <c r="E24" s="92">
        <v>0</v>
      </c>
      <c r="H24" s="489"/>
    </row>
    <row r="25" spans="1:8" ht="12.75" customHeight="1" outlineLevel="1" x14ac:dyDescent="0.25">
      <c r="A25" s="108"/>
      <c r="B25" s="108"/>
      <c r="D25" s="96"/>
      <c r="E25" s="92">
        <v>0</v>
      </c>
      <c r="H25" s="489"/>
    </row>
    <row r="26" spans="1:8" ht="12.75" customHeight="1" outlineLevel="1" x14ac:dyDescent="0.25">
      <c r="A26" s="108"/>
      <c r="B26" s="108"/>
      <c r="D26" s="96"/>
      <c r="E26" s="92">
        <v>0</v>
      </c>
      <c r="H26" s="489"/>
    </row>
    <row r="27" spans="1:8" ht="12.75" customHeight="1" outlineLevel="1" x14ac:dyDescent="0.25">
      <c r="A27" s="108"/>
      <c r="B27" s="108"/>
      <c r="D27" s="96"/>
      <c r="E27" s="92">
        <v>0</v>
      </c>
      <c r="H27" s="489"/>
    </row>
    <row r="28" spans="1:8" ht="12.75" customHeight="1" outlineLevel="1" x14ac:dyDescent="0.25">
      <c r="A28" s="108"/>
      <c r="B28" s="108"/>
      <c r="D28" s="96"/>
      <c r="E28" s="92">
        <v>0</v>
      </c>
      <c r="H28" s="489"/>
    </row>
    <row r="29" spans="1:8" ht="12.75" customHeight="1" outlineLevel="1" x14ac:dyDescent="0.25">
      <c r="A29" s="108"/>
      <c r="B29" s="108"/>
      <c r="D29" s="96"/>
      <c r="E29" s="92">
        <v>0</v>
      </c>
      <c r="H29" s="489"/>
    </row>
    <row r="30" spans="1:8" ht="12.75" customHeight="1" outlineLevel="1" x14ac:dyDescent="0.25">
      <c r="A30" s="108"/>
      <c r="B30" s="108"/>
      <c r="D30" s="96"/>
      <c r="E30" s="92">
        <v>0</v>
      </c>
      <c r="H30" s="489"/>
    </row>
    <row r="31" spans="1:8" ht="12.75" customHeight="1" outlineLevel="1" x14ac:dyDescent="0.25">
      <c r="A31" s="108"/>
      <c r="B31" s="108"/>
      <c r="D31" s="96"/>
      <c r="E31" s="92">
        <v>0</v>
      </c>
      <c r="H31" s="489"/>
    </row>
    <row r="32" spans="1:8" ht="12.75" customHeight="1" outlineLevel="1" x14ac:dyDescent="0.25">
      <c r="A32" s="108"/>
      <c r="B32" s="108"/>
      <c r="D32" s="96"/>
      <c r="E32" s="92">
        <v>0</v>
      </c>
      <c r="H32" s="489"/>
    </row>
    <row r="33" spans="1:8" ht="12.75" customHeight="1" outlineLevel="1" x14ac:dyDescent="0.25">
      <c r="A33" s="108"/>
      <c r="B33" s="108"/>
      <c r="D33" s="96"/>
      <c r="E33" s="92">
        <v>0</v>
      </c>
      <c r="H33" s="489"/>
    </row>
    <row r="34" spans="1:8" ht="12.75" customHeight="1" outlineLevel="1" x14ac:dyDescent="0.25">
      <c r="A34" s="108"/>
      <c r="B34" s="108"/>
      <c r="D34" s="96"/>
      <c r="E34" s="92">
        <v>0</v>
      </c>
      <c r="H34" s="489"/>
    </row>
    <row r="35" spans="1:8" ht="12.75" customHeight="1" outlineLevel="1" x14ac:dyDescent="0.25">
      <c r="A35" s="108"/>
      <c r="B35" s="108"/>
      <c r="D35" s="96"/>
      <c r="E35" s="92">
        <v>0</v>
      </c>
      <c r="H35" s="489"/>
    </row>
    <row r="36" spans="1:8" ht="12.75" customHeight="1" outlineLevel="1" x14ac:dyDescent="0.25">
      <c r="A36" s="108"/>
      <c r="B36" s="108"/>
      <c r="D36" s="96"/>
      <c r="E36" s="92">
        <v>0</v>
      </c>
      <c r="H36" s="489"/>
    </row>
    <row r="37" spans="1:8" ht="12.75" customHeight="1" outlineLevel="1" x14ac:dyDescent="0.25">
      <c r="A37" s="108"/>
      <c r="B37" s="108"/>
      <c r="D37" s="96"/>
      <c r="E37" s="92">
        <v>0</v>
      </c>
      <c r="H37" s="489"/>
    </row>
    <row r="38" spans="1:8" ht="12.75" customHeight="1" outlineLevel="1" x14ac:dyDescent="0.25">
      <c r="A38" s="108"/>
      <c r="B38" s="108"/>
      <c r="D38" s="96"/>
      <c r="E38" s="92">
        <v>0</v>
      </c>
      <c r="H38" s="489"/>
    </row>
    <row r="39" spans="1:8" ht="12.75" customHeight="1" outlineLevel="1" x14ac:dyDescent="0.25">
      <c r="A39" s="108"/>
      <c r="B39" s="108"/>
      <c r="D39" s="96"/>
      <c r="E39" s="92">
        <v>0</v>
      </c>
      <c r="H39" s="489"/>
    </row>
    <row r="40" spans="1:8" ht="12.75" customHeight="1" outlineLevel="1" x14ac:dyDescent="0.25">
      <c r="A40" s="108"/>
      <c r="B40" s="108"/>
      <c r="D40" s="96"/>
      <c r="E40" s="92">
        <v>0</v>
      </c>
      <c r="H40" s="489"/>
    </row>
    <row r="41" spans="1:8" ht="12.75" customHeight="1" outlineLevel="1" x14ac:dyDescent="0.25">
      <c r="A41" s="108"/>
      <c r="B41" s="108"/>
      <c r="D41" s="96"/>
      <c r="E41" s="92">
        <v>0</v>
      </c>
      <c r="H41" s="489"/>
    </row>
    <row r="42" spans="1:8" ht="12.75" customHeight="1" outlineLevel="1" x14ac:dyDescent="0.25">
      <c r="A42" s="108"/>
      <c r="B42" s="108"/>
      <c r="D42" s="96"/>
      <c r="E42" s="92">
        <v>0</v>
      </c>
      <c r="H42" s="489"/>
    </row>
    <row r="43" spans="1:8" ht="12.75" customHeight="1" outlineLevel="1" x14ac:dyDescent="0.25">
      <c r="A43" s="108"/>
      <c r="B43" s="108"/>
      <c r="D43" s="96"/>
      <c r="E43" s="92">
        <v>0</v>
      </c>
      <c r="H43" s="489"/>
    </row>
    <row r="44" spans="1:8" ht="12.75" customHeight="1" outlineLevel="1" x14ac:dyDescent="0.25">
      <c r="A44" s="108"/>
      <c r="B44" s="108"/>
      <c r="D44" s="96"/>
      <c r="E44" s="92">
        <v>0</v>
      </c>
      <c r="H44" s="489"/>
    </row>
    <row r="45" spans="1:8" ht="12.75" customHeight="1" outlineLevel="1" x14ac:dyDescent="0.25">
      <c r="A45" s="108"/>
      <c r="B45" s="108"/>
      <c r="D45" s="96"/>
      <c r="E45" s="92">
        <v>0</v>
      </c>
      <c r="H45" s="489"/>
    </row>
    <row r="46" spans="1:8" ht="12.75" customHeight="1" outlineLevel="1" x14ac:dyDescent="0.25">
      <c r="A46" s="108"/>
      <c r="B46" s="108"/>
      <c r="D46" s="96"/>
      <c r="E46" s="92">
        <v>0</v>
      </c>
      <c r="H46" s="489"/>
    </row>
    <row r="47" spans="1:8" ht="12.75" customHeight="1" outlineLevel="1" x14ac:dyDescent="0.25">
      <c r="A47" s="108"/>
      <c r="B47" s="108"/>
      <c r="D47" s="96"/>
      <c r="E47" s="92">
        <v>0</v>
      </c>
      <c r="H47" s="489"/>
    </row>
    <row r="48" spans="1:8" ht="12.75" customHeight="1" outlineLevel="1" x14ac:dyDescent="0.25">
      <c r="A48" s="108"/>
      <c r="B48" s="108"/>
      <c r="D48" s="96"/>
      <c r="E48" s="92">
        <v>0</v>
      </c>
      <c r="H48" s="489"/>
    </row>
    <row r="49" spans="1:8" ht="12.75" customHeight="1" outlineLevel="1" x14ac:dyDescent="0.25">
      <c r="A49" s="108"/>
      <c r="B49" s="108"/>
      <c r="D49" s="96"/>
      <c r="E49" s="92">
        <v>0</v>
      </c>
      <c r="H49" s="489"/>
    </row>
    <row r="50" spans="1:8" ht="12.75" customHeight="1" outlineLevel="1" x14ac:dyDescent="0.25">
      <c r="A50" s="108"/>
      <c r="B50" s="108"/>
      <c r="D50" s="96"/>
      <c r="E50" s="92">
        <v>0</v>
      </c>
      <c r="H50" s="489"/>
    </row>
    <row r="51" spans="1:8" ht="12.75" customHeight="1" outlineLevel="1" x14ac:dyDescent="0.25">
      <c r="A51" s="108"/>
      <c r="B51" s="108"/>
      <c r="D51" s="96"/>
      <c r="E51" s="92">
        <v>0</v>
      </c>
      <c r="H51" s="489"/>
    </row>
    <row r="52" spans="1:8" ht="12.75" customHeight="1" outlineLevel="1" x14ac:dyDescent="0.25">
      <c r="A52" s="108"/>
      <c r="B52" s="108"/>
      <c r="D52" s="96"/>
      <c r="E52" s="92">
        <v>0</v>
      </c>
      <c r="H52" s="489"/>
    </row>
    <row r="53" spans="1:8" ht="12.75" customHeight="1" outlineLevel="1" x14ac:dyDescent="0.25">
      <c r="A53" s="108"/>
      <c r="B53" s="108"/>
      <c r="D53" s="96"/>
      <c r="E53" s="92">
        <v>0</v>
      </c>
      <c r="H53" s="489"/>
    </row>
    <row r="54" spans="1:8" ht="12.75" customHeight="1" outlineLevel="1" x14ac:dyDescent="0.25">
      <c r="A54" s="108"/>
      <c r="B54" s="108"/>
      <c r="D54" s="96"/>
      <c r="E54" s="92">
        <v>0</v>
      </c>
      <c r="H54" s="489"/>
    </row>
    <row r="55" spans="1:8" ht="12.75" customHeight="1" outlineLevel="1" x14ac:dyDescent="0.25">
      <c r="A55" s="108"/>
      <c r="B55" s="108"/>
      <c r="D55" s="96"/>
      <c r="E55" s="92">
        <v>0</v>
      </c>
      <c r="H55" s="489"/>
    </row>
    <row r="56" spans="1:8" ht="12.75" customHeight="1" outlineLevel="1" x14ac:dyDescent="0.25">
      <c r="A56" s="108"/>
      <c r="B56" s="108"/>
      <c r="D56" s="96"/>
      <c r="E56" s="92">
        <v>0</v>
      </c>
      <c r="H56" s="489"/>
    </row>
    <row r="57" spans="1:8" ht="12.75" customHeight="1" outlineLevel="1" x14ac:dyDescent="0.25">
      <c r="A57" s="108"/>
      <c r="B57" s="108"/>
      <c r="D57" s="96"/>
      <c r="E57" s="92">
        <v>0</v>
      </c>
      <c r="H57" s="489"/>
    </row>
    <row r="58" spans="1:8" ht="12.75" customHeight="1" outlineLevel="1" x14ac:dyDescent="0.25">
      <c r="A58" s="108"/>
      <c r="B58" s="108"/>
      <c r="D58" s="96"/>
      <c r="E58" s="92">
        <v>0</v>
      </c>
      <c r="H58" s="489"/>
    </row>
    <row r="59" spans="1:8" ht="12.75" customHeight="1" outlineLevel="1" x14ac:dyDescent="0.25">
      <c r="A59" s="108"/>
      <c r="B59" s="108"/>
      <c r="D59" s="96"/>
      <c r="E59" s="92">
        <v>0</v>
      </c>
      <c r="H59" s="489"/>
    </row>
    <row r="60" spans="1:8" outlineLevel="1" x14ac:dyDescent="0.25">
      <c r="A60" s="108"/>
      <c r="B60" s="108"/>
      <c r="D60" s="96"/>
      <c r="E60" s="92">
        <v>0</v>
      </c>
      <c r="F60" s="114"/>
      <c r="G60" s="114"/>
      <c r="H60" s="489"/>
    </row>
    <row r="61" spans="1:8" x14ac:dyDescent="0.25">
      <c r="A61" s="54" t="s">
        <v>228</v>
      </c>
      <c r="B61" s="32"/>
      <c r="C61" s="219"/>
      <c r="D61" s="220"/>
      <c r="E61" s="33">
        <f>SUM(E11:E60)</f>
        <v>635000</v>
      </c>
      <c r="H61" s="489"/>
    </row>
    <row r="62" spans="1:8" x14ac:dyDescent="0.25">
      <c r="A62"/>
      <c r="B62" s="32"/>
      <c r="C62" s="219"/>
      <c r="D62" s="221"/>
      <c r="E62" s="30"/>
      <c r="H62" s="216"/>
    </row>
    <row r="63" spans="1:8" x14ac:dyDescent="0.25">
      <c r="A63"/>
      <c r="B63" s="32"/>
      <c r="C63" s="219"/>
      <c r="D63" s="221"/>
      <c r="E63" s="34">
        <f>E8+E61</f>
        <v>3453000</v>
      </c>
      <c r="H63" s="216"/>
    </row>
    <row r="64" spans="1:8" x14ac:dyDescent="0.25">
      <c r="A64"/>
      <c r="B64" s="32"/>
      <c r="C64" s="219"/>
      <c r="D64" s="221"/>
      <c r="E64" s="30"/>
      <c r="H64" s="216"/>
    </row>
    <row r="65" spans="1:8" x14ac:dyDescent="0.25">
      <c r="A65" s="51" t="s">
        <v>35</v>
      </c>
      <c r="B65" s="51"/>
      <c r="C65" s="219"/>
      <c r="D65" s="221"/>
      <c r="E65" s="30"/>
      <c r="H65" s="216"/>
    </row>
    <row r="66" spans="1:8" x14ac:dyDescent="0.25">
      <c r="B66"/>
      <c r="C66" s="219"/>
      <c r="D66" s="222"/>
      <c r="E66" s="55"/>
      <c r="F66" s="55"/>
      <c r="G66" s="55"/>
      <c r="H66" s="216"/>
    </row>
    <row r="67" spans="1:8" ht="14.25" customHeight="1" x14ac:dyDescent="0.25">
      <c r="A67" s="54" t="s">
        <v>129</v>
      </c>
      <c r="B67"/>
      <c r="C67" s="219"/>
      <c r="D67" s="222"/>
      <c r="E67" s="55"/>
      <c r="F67" s="55"/>
      <c r="G67" s="55"/>
      <c r="H67" s="216"/>
    </row>
    <row r="68" spans="1:8" x14ac:dyDescent="0.25">
      <c r="A68" t="s">
        <v>125</v>
      </c>
      <c r="B68"/>
      <c r="C68" s="147" t="s">
        <v>349</v>
      </c>
      <c r="D68" s="123" t="s">
        <v>0</v>
      </c>
      <c r="E68" s="417">
        <f>'Trial Balances'!C33</f>
        <v>500000</v>
      </c>
      <c r="F68" s="399">
        <f>-E68</f>
        <v>-500000</v>
      </c>
      <c r="G68" s="55"/>
      <c r="H68" s="488"/>
    </row>
    <row r="69" spans="1:8" x14ac:dyDescent="0.25">
      <c r="A69" t="s">
        <v>93</v>
      </c>
      <c r="B69"/>
      <c r="C69" s="219"/>
      <c r="D69" s="123" t="s">
        <v>0</v>
      </c>
      <c r="E69" s="418">
        <v>0</v>
      </c>
      <c r="F69" s="225">
        <f t="shared" ref="F69:F88" si="0">-E69</f>
        <v>0</v>
      </c>
      <c r="G69" s="55"/>
      <c r="H69" s="488"/>
    </row>
    <row r="70" spans="1:8" x14ac:dyDescent="0.25">
      <c r="A70" s="100" t="s">
        <v>128</v>
      </c>
      <c r="B70"/>
      <c r="C70" s="219" t="s">
        <v>361</v>
      </c>
      <c r="D70" s="123" t="s">
        <v>0</v>
      </c>
      <c r="E70" s="418">
        <f>'CCA Sch'!D14</f>
        <v>-900000</v>
      </c>
      <c r="F70" s="225">
        <f t="shared" si="0"/>
        <v>900000</v>
      </c>
      <c r="G70" s="56"/>
      <c r="H70" s="488"/>
    </row>
    <row r="71" spans="1:8" x14ac:dyDescent="0.25">
      <c r="A71" s="100"/>
      <c r="B71"/>
      <c r="C71" s="219"/>
      <c r="D71" s="123"/>
      <c r="E71" s="419"/>
      <c r="F71" s="225"/>
      <c r="G71" s="56"/>
      <c r="H71" s="216"/>
    </row>
    <row r="72" spans="1:8" x14ac:dyDescent="0.25">
      <c r="A72" s="54" t="s">
        <v>352</v>
      </c>
      <c r="B72"/>
      <c r="C72" s="219"/>
      <c r="D72" s="123"/>
      <c r="E72" s="419"/>
      <c r="F72" s="225"/>
      <c r="G72" s="56"/>
      <c r="H72" s="216"/>
    </row>
    <row r="73" spans="1:8" x14ac:dyDescent="0.25">
      <c r="A73" s="27" t="s">
        <v>353</v>
      </c>
      <c r="B73"/>
      <c r="C73" s="147" t="s">
        <v>349</v>
      </c>
      <c r="D73" s="123" t="s">
        <v>0</v>
      </c>
      <c r="E73" s="418">
        <f>-'Trial Balances'!C19</f>
        <v>100000</v>
      </c>
      <c r="F73" s="225">
        <f t="shared" si="0"/>
        <v>-100000</v>
      </c>
      <c r="G73" s="55"/>
      <c r="H73" s="488"/>
    </row>
    <row r="74" spans="1:8" x14ac:dyDescent="0.25">
      <c r="A74" s="27" t="s">
        <v>354</v>
      </c>
      <c r="B74"/>
      <c r="C74" s="147" t="s">
        <v>349</v>
      </c>
      <c r="D74" s="123" t="s">
        <v>0</v>
      </c>
      <c r="E74" s="418">
        <v>0</v>
      </c>
      <c r="F74" s="225">
        <f t="shared" si="0"/>
        <v>0</v>
      </c>
      <c r="G74" s="55"/>
      <c r="H74" s="488"/>
    </row>
    <row r="75" spans="1:8" x14ac:dyDescent="0.25">
      <c r="A75" s="395"/>
      <c r="B75"/>
      <c r="C75" s="219"/>
      <c r="D75" s="123"/>
      <c r="E75" s="418"/>
      <c r="F75" s="225"/>
      <c r="G75" s="55"/>
      <c r="H75" s="488"/>
    </row>
    <row r="76" spans="1:8" x14ac:dyDescent="0.25">
      <c r="A76" s="27" t="s">
        <v>355</v>
      </c>
      <c r="B76"/>
      <c r="C76" s="147" t="s">
        <v>349</v>
      </c>
      <c r="D76" s="123" t="s">
        <v>0</v>
      </c>
      <c r="E76" s="418">
        <f>-'Trial Balances'!C10</f>
        <v>50000</v>
      </c>
      <c r="F76" s="225">
        <f t="shared" si="0"/>
        <v>-50000</v>
      </c>
      <c r="G76" s="55"/>
      <c r="H76" s="216"/>
    </row>
    <row r="77" spans="1:8" x14ac:dyDescent="0.25">
      <c r="A77" s="27" t="s">
        <v>356</v>
      </c>
      <c r="B77"/>
      <c r="C77" s="147" t="s">
        <v>349</v>
      </c>
      <c r="D77" s="123" t="s">
        <v>0</v>
      </c>
      <c r="E77" s="418">
        <f>'Trial Balances'!D10</f>
        <v>-25000</v>
      </c>
      <c r="F77" s="225">
        <f t="shared" si="0"/>
        <v>25000</v>
      </c>
      <c r="G77" s="55"/>
      <c r="H77" s="216"/>
    </row>
    <row r="78" spans="1:8" x14ac:dyDescent="0.25">
      <c r="A78" s="395"/>
      <c r="B78"/>
      <c r="C78" s="219"/>
      <c r="D78" s="123"/>
      <c r="E78" s="418"/>
      <c r="F78" s="225"/>
      <c r="G78" s="55"/>
      <c r="H78" s="488"/>
    </row>
    <row r="79" spans="1:8" x14ac:dyDescent="0.25">
      <c r="A79" s="27" t="s">
        <v>357</v>
      </c>
      <c r="B79"/>
      <c r="C79" s="147" t="s">
        <v>349</v>
      </c>
      <c r="D79" s="123" t="s">
        <v>0</v>
      </c>
      <c r="E79" s="418">
        <f>-'Trial Balances'!C18</f>
        <v>100000</v>
      </c>
      <c r="F79" s="225">
        <f>-E79</f>
        <v>-100000</v>
      </c>
      <c r="G79" s="55"/>
      <c r="H79" s="488"/>
    </row>
    <row r="80" spans="1:8" x14ac:dyDescent="0.25">
      <c r="A80" s="27" t="s">
        <v>358</v>
      </c>
      <c r="B80"/>
      <c r="C80" s="147" t="s">
        <v>349</v>
      </c>
      <c r="D80" s="123" t="s">
        <v>0</v>
      </c>
      <c r="E80" s="418">
        <f>'Trial Balances'!D18</f>
        <v>-50000</v>
      </c>
      <c r="F80" s="225">
        <f t="shared" si="0"/>
        <v>50000</v>
      </c>
      <c r="G80" s="55"/>
      <c r="H80" s="488"/>
    </row>
    <row r="81" spans="1:8" x14ac:dyDescent="0.25">
      <c r="A81" s="100"/>
      <c r="B81"/>
      <c r="C81" s="219"/>
      <c r="D81" s="123"/>
      <c r="E81" s="418"/>
      <c r="F81" s="225"/>
      <c r="G81" s="55"/>
      <c r="H81" s="216"/>
    </row>
    <row r="82" spans="1:8" x14ac:dyDescent="0.25">
      <c r="A82" t="s">
        <v>127</v>
      </c>
      <c r="B82"/>
      <c r="C82" s="219"/>
      <c r="D82" s="123" t="s">
        <v>0</v>
      </c>
      <c r="E82" s="420">
        <v>0</v>
      </c>
      <c r="F82" s="225">
        <f t="shared" si="0"/>
        <v>0</v>
      </c>
      <c r="G82" s="55"/>
      <c r="H82" s="216"/>
    </row>
    <row r="83" spans="1:8" x14ac:dyDescent="0.25">
      <c r="A83" s="100" t="s">
        <v>130</v>
      </c>
      <c r="B83"/>
      <c r="C83" s="219"/>
      <c r="D83" s="123" t="s">
        <v>0</v>
      </c>
      <c r="E83" s="420">
        <v>0</v>
      </c>
      <c r="F83" s="225">
        <f>-E83</f>
        <v>0</v>
      </c>
      <c r="G83" s="55"/>
      <c r="H83" s="488"/>
    </row>
    <row r="84" spans="1:8" x14ac:dyDescent="0.25">
      <c r="A84" s="100"/>
      <c r="B84"/>
      <c r="C84" s="219"/>
      <c r="D84" s="123"/>
      <c r="E84" s="420"/>
      <c r="F84" s="225"/>
      <c r="G84" s="55"/>
      <c r="H84" s="488"/>
    </row>
    <row r="85" spans="1:8" x14ac:dyDescent="0.25">
      <c r="A85" s="97" t="s">
        <v>351</v>
      </c>
      <c r="B85"/>
      <c r="C85" s="147" t="s">
        <v>349</v>
      </c>
      <c r="D85" s="123" t="s">
        <v>0</v>
      </c>
      <c r="E85" s="420">
        <f>'Trial Balances'!C34/2</f>
        <v>25000</v>
      </c>
      <c r="F85" s="225">
        <f>-E85</f>
        <v>-25000</v>
      </c>
      <c r="G85" s="55"/>
      <c r="H85" s="488"/>
    </row>
    <row r="86" spans="1:8" x14ac:dyDescent="0.25">
      <c r="A86" s="99"/>
      <c r="B86"/>
      <c r="C86" s="219"/>
      <c r="D86" s="123"/>
      <c r="E86" s="420"/>
      <c r="F86" s="225"/>
      <c r="G86" s="55"/>
    </row>
    <row r="87" spans="1:8" x14ac:dyDescent="0.25">
      <c r="A87" s="27" t="s">
        <v>150</v>
      </c>
      <c r="B87"/>
      <c r="C87" s="219"/>
      <c r="D87" s="123" t="s">
        <v>0</v>
      </c>
      <c r="E87" s="420">
        <v>0</v>
      </c>
      <c r="F87" s="225">
        <f t="shared" si="0"/>
        <v>0</v>
      </c>
      <c r="G87" s="55"/>
    </row>
    <row r="88" spans="1:8" hidden="1" x14ac:dyDescent="0.25">
      <c r="A88" s="83"/>
      <c r="B88" s="93"/>
      <c r="C88" s="219"/>
      <c r="D88" s="123" t="s">
        <v>0</v>
      </c>
      <c r="E88" s="421"/>
      <c r="F88" s="225">
        <f t="shared" si="0"/>
        <v>0</v>
      </c>
    </row>
    <row r="89" spans="1:8" hidden="1" x14ac:dyDescent="0.25">
      <c r="A89" s="83"/>
      <c r="B89" s="93"/>
      <c r="C89" s="219"/>
      <c r="D89" s="123" t="s">
        <v>0</v>
      </c>
      <c r="E89" s="421"/>
      <c r="F89" s="225">
        <f t="shared" ref="F89:F137" si="1">-E89</f>
        <v>0</v>
      </c>
    </row>
    <row r="90" spans="1:8" hidden="1" x14ac:dyDescent="0.25">
      <c r="A90" s="83"/>
      <c r="B90" s="93"/>
      <c r="C90" s="219"/>
      <c r="D90" s="222"/>
      <c r="E90" s="421"/>
      <c r="F90" s="225">
        <f t="shared" si="1"/>
        <v>0</v>
      </c>
    </row>
    <row r="91" spans="1:8" hidden="1" x14ac:dyDescent="0.25">
      <c r="A91" s="83"/>
      <c r="B91" s="93"/>
      <c r="C91" s="219"/>
      <c r="D91" s="222"/>
      <c r="E91" s="421"/>
      <c r="F91" s="225">
        <f t="shared" si="1"/>
        <v>0</v>
      </c>
    </row>
    <row r="92" spans="1:8" hidden="1" x14ac:dyDescent="0.25">
      <c r="A92" s="83"/>
      <c r="B92" s="93"/>
      <c r="C92" s="219"/>
      <c r="D92" s="222"/>
      <c r="E92" s="421"/>
      <c r="F92" s="225">
        <f t="shared" si="1"/>
        <v>0</v>
      </c>
    </row>
    <row r="93" spans="1:8" hidden="1" x14ac:dyDescent="0.25">
      <c r="A93" s="83"/>
      <c r="B93" s="93"/>
      <c r="C93" s="219"/>
      <c r="D93" s="222"/>
      <c r="E93" s="421"/>
      <c r="F93" s="225">
        <f t="shared" si="1"/>
        <v>0</v>
      </c>
    </row>
    <row r="94" spans="1:8" hidden="1" x14ac:dyDescent="0.25">
      <c r="A94" s="83"/>
      <c r="B94" s="93"/>
      <c r="C94" s="219"/>
      <c r="D94" s="222"/>
      <c r="E94" s="421"/>
      <c r="F94" s="225">
        <f t="shared" si="1"/>
        <v>0</v>
      </c>
    </row>
    <row r="95" spans="1:8" hidden="1" x14ac:dyDescent="0.25">
      <c r="A95" s="83"/>
      <c r="B95" s="93"/>
      <c r="C95" s="219"/>
      <c r="D95" s="222"/>
      <c r="E95" s="421"/>
      <c r="F95" s="225">
        <f t="shared" si="1"/>
        <v>0</v>
      </c>
    </row>
    <row r="96" spans="1:8" hidden="1" x14ac:dyDescent="0.25">
      <c r="A96" s="83"/>
      <c r="B96" s="93"/>
      <c r="C96" s="219"/>
      <c r="D96" s="222"/>
      <c r="E96" s="421"/>
      <c r="F96" s="225">
        <f t="shared" si="1"/>
        <v>0</v>
      </c>
    </row>
    <row r="97" spans="1:6" hidden="1" x14ac:dyDescent="0.25">
      <c r="A97" s="83"/>
      <c r="B97" s="93"/>
      <c r="C97" s="219"/>
      <c r="D97" s="222"/>
      <c r="E97" s="421"/>
      <c r="F97" s="225">
        <f t="shared" si="1"/>
        <v>0</v>
      </c>
    </row>
    <row r="98" spans="1:6" hidden="1" x14ac:dyDescent="0.25">
      <c r="A98" s="83"/>
      <c r="B98" s="93"/>
      <c r="C98" s="219"/>
      <c r="D98" s="222"/>
      <c r="E98" s="421"/>
      <c r="F98" s="225">
        <f t="shared" si="1"/>
        <v>0</v>
      </c>
    </row>
    <row r="99" spans="1:6" hidden="1" x14ac:dyDescent="0.25">
      <c r="A99" s="83"/>
      <c r="B99" s="93"/>
      <c r="C99" s="219"/>
      <c r="D99" s="222"/>
      <c r="E99" s="421"/>
      <c r="F99" s="225">
        <f t="shared" si="1"/>
        <v>0</v>
      </c>
    </row>
    <row r="100" spans="1:6" hidden="1" x14ac:dyDescent="0.25">
      <c r="A100" s="83"/>
      <c r="B100" s="93"/>
      <c r="C100" s="219"/>
      <c r="D100" s="222"/>
      <c r="E100" s="421"/>
      <c r="F100" s="225">
        <f t="shared" si="1"/>
        <v>0</v>
      </c>
    </row>
    <row r="101" spans="1:6" hidden="1" x14ac:dyDescent="0.25">
      <c r="A101" s="83"/>
      <c r="B101" s="93"/>
      <c r="C101" s="219"/>
      <c r="D101" s="222"/>
      <c r="E101" s="421"/>
      <c r="F101" s="225">
        <f t="shared" si="1"/>
        <v>0</v>
      </c>
    </row>
    <row r="102" spans="1:6" hidden="1" x14ac:dyDescent="0.25">
      <c r="A102" s="83"/>
      <c r="B102" s="93"/>
      <c r="C102" s="219"/>
      <c r="D102" s="222"/>
      <c r="E102" s="421"/>
      <c r="F102" s="225">
        <f t="shared" si="1"/>
        <v>0</v>
      </c>
    </row>
    <row r="103" spans="1:6" hidden="1" x14ac:dyDescent="0.25">
      <c r="A103" s="83"/>
      <c r="B103" s="93"/>
      <c r="C103" s="219"/>
      <c r="D103" s="222"/>
      <c r="E103" s="421"/>
      <c r="F103" s="225">
        <f t="shared" si="1"/>
        <v>0</v>
      </c>
    </row>
    <row r="104" spans="1:6" hidden="1" x14ac:dyDescent="0.25">
      <c r="A104" s="83"/>
      <c r="B104" s="93"/>
      <c r="C104" s="219"/>
      <c r="D104" s="222"/>
      <c r="E104" s="421"/>
      <c r="F104" s="225">
        <f t="shared" si="1"/>
        <v>0</v>
      </c>
    </row>
    <row r="105" spans="1:6" hidden="1" x14ac:dyDescent="0.25">
      <c r="A105" s="83"/>
      <c r="B105" s="93"/>
      <c r="C105" s="219"/>
      <c r="D105" s="222"/>
      <c r="E105" s="421"/>
      <c r="F105" s="225">
        <f t="shared" si="1"/>
        <v>0</v>
      </c>
    </row>
    <row r="106" spans="1:6" hidden="1" x14ac:dyDescent="0.25">
      <c r="A106" s="83"/>
      <c r="B106" s="93"/>
      <c r="C106" s="219"/>
      <c r="D106" s="222"/>
      <c r="E106" s="421"/>
      <c r="F106" s="225">
        <f t="shared" si="1"/>
        <v>0</v>
      </c>
    </row>
    <row r="107" spans="1:6" hidden="1" x14ac:dyDescent="0.25">
      <c r="A107" s="83"/>
      <c r="B107" s="93"/>
      <c r="C107" s="219"/>
      <c r="D107" s="222"/>
      <c r="E107" s="421"/>
      <c r="F107" s="225">
        <f t="shared" si="1"/>
        <v>0</v>
      </c>
    </row>
    <row r="108" spans="1:6" hidden="1" x14ac:dyDescent="0.25">
      <c r="A108" s="83"/>
      <c r="B108" s="93"/>
      <c r="C108" s="219"/>
      <c r="D108" s="222"/>
      <c r="E108" s="421"/>
      <c r="F108" s="225">
        <f t="shared" si="1"/>
        <v>0</v>
      </c>
    </row>
    <row r="109" spans="1:6" hidden="1" x14ac:dyDescent="0.25">
      <c r="A109" s="83"/>
      <c r="B109" s="93"/>
      <c r="C109" s="219"/>
      <c r="D109" s="222"/>
      <c r="E109" s="421"/>
      <c r="F109" s="225">
        <f t="shared" si="1"/>
        <v>0</v>
      </c>
    </row>
    <row r="110" spans="1:6" hidden="1" x14ac:dyDescent="0.25">
      <c r="A110" s="83"/>
      <c r="B110" s="93"/>
      <c r="C110" s="219"/>
      <c r="D110" s="222"/>
      <c r="E110" s="421"/>
      <c r="F110" s="225">
        <f t="shared" si="1"/>
        <v>0</v>
      </c>
    </row>
    <row r="111" spans="1:6" hidden="1" x14ac:dyDescent="0.25">
      <c r="A111" s="83"/>
      <c r="B111" s="93"/>
      <c r="C111" s="219"/>
      <c r="D111" s="222"/>
      <c r="E111" s="421"/>
      <c r="F111" s="225">
        <f t="shared" si="1"/>
        <v>0</v>
      </c>
    </row>
    <row r="112" spans="1:6" hidden="1" x14ac:dyDescent="0.25">
      <c r="A112" s="83"/>
      <c r="B112" s="93"/>
      <c r="C112" s="219"/>
      <c r="D112" s="222"/>
      <c r="E112" s="421"/>
      <c r="F112" s="225">
        <f t="shared" si="1"/>
        <v>0</v>
      </c>
    </row>
    <row r="113" spans="1:6" hidden="1" x14ac:dyDescent="0.25">
      <c r="A113" s="83"/>
      <c r="B113" s="93"/>
      <c r="C113" s="219"/>
      <c r="D113" s="222"/>
      <c r="E113" s="421"/>
      <c r="F113" s="225">
        <f t="shared" si="1"/>
        <v>0</v>
      </c>
    </row>
    <row r="114" spans="1:6" hidden="1" x14ac:dyDescent="0.25">
      <c r="A114" s="83"/>
      <c r="B114" s="93"/>
      <c r="C114" s="219"/>
      <c r="D114" s="222"/>
      <c r="E114" s="421"/>
      <c r="F114" s="225">
        <f t="shared" si="1"/>
        <v>0</v>
      </c>
    </row>
    <row r="115" spans="1:6" hidden="1" x14ac:dyDescent="0.25">
      <c r="A115" s="83"/>
      <c r="B115" s="93"/>
      <c r="C115" s="219"/>
      <c r="D115" s="222"/>
      <c r="E115" s="421"/>
      <c r="F115" s="225">
        <f t="shared" si="1"/>
        <v>0</v>
      </c>
    </row>
    <row r="116" spans="1:6" hidden="1" x14ac:dyDescent="0.25">
      <c r="A116" s="83"/>
      <c r="B116" s="93"/>
      <c r="C116" s="219"/>
      <c r="D116" s="222"/>
      <c r="E116" s="421"/>
      <c r="F116" s="225">
        <f t="shared" si="1"/>
        <v>0</v>
      </c>
    </row>
    <row r="117" spans="1:6" hidden="1" x14ac:dyDescent="0.25">
      <c r="A117" s="83"/>
      <c r="B117" s="93"/>
      <c r="C117" s="219"/>
      <c r="D117" s="222"/>
      <c r="E117" s="421"/>
      <c r="F117" s="225">
        <f t="shared" si="1"/>
        <v>0</v>
      </c>
    </row>
    <row r="118" spans="1:6" hidden="1" x14ac:dyDescent="0.25">
      <c r="A118" s="83"/>
      <c r="B118" s="93"/>
      <c r="C118" s="219"/>
      <c r="D118" s="222"/>
      <c r="E118" s="421"/>
      <c r="F118" s="225">
        <f t="shared" si="1"/>
        <v>0</v>
      </c>
    </row>
    <row r="119" spans="1:6" hidden="1" x14ac:dyDescent="0.25">
      <c r="A119" s="83"/>
      <c r="B119" s="93"/>
      <c r="C119" s="219"/>
      <c r="D119" s="222"/>
      <c r="E119" s="421"/>
      <c r="F119" s="225">
        <f t="shared" si="1"/>
        <v>0</v>
      </c>
    </row>
    <row r="120" spans="1:6" hidden="1" x14ac:dyDescent="0.25">
      <c r="A120" s="83"/>
      <c r="B120" s="93"/>
      <c r="C120" s="219"/>
      <c r="D120" s="222"/>
      <c r="E120" s="421"/>
      <c r="F120" s="225">
        <f t="shared" si="1"/>
        <v>0</v>
      </c>
    </row>
    <row r="121" spans="1:6" hidden="1" x14ac:dyDescent="0.25">
      <c r="A121" s="83"/>
      <c r="B121" s="93"/>
      <c r="C121" s="219"/>
      <c r="D121" s="222"/>
      <c r="E121" s="421"/>
      <c r="F121" s="225">
        <f t="shared" si="1"/>
        <v>0</v>
      </c>
    </row>
    <row r="122" spans="1:6" hidden="1" x14ac:dyDescent="0.25">
      <c r="A122" s="83"/>
      <c r="B122" s="93"/>
      <c r="C122" s="219"/>
      <c r="D122" s="222"/>
      <c r="E122" s="421"/>
      <c r="F122" s="225">
        <f t="shared" si="1"/>
        <v>0</v>
      </c>
    </row>
    <row r="123" spans="1:6" hidden="1" x14ac:dyDescent="0.25">
      <c r="A123" s="83"/>
      <c r="B123" s="93"/>
      <c r="C123" s="219"/>
      <c r="D123" s="222"/>
      <c r="E123" s="421"/>
      <c r="F123" s="225">
        <f t="shared" si="1"/>
        <v>0</v>
      </c>
    </row>
    <row r="124" spans="1:6" hidden="1" x14ac:dyDescent="0.25">
      <c r="A124" s="83"/>
      <c r="B124" s="93"/>
      <c r="C124" s="219"/>
      <c r="D124" s="222"/>
      <c r="E124" s="421"/>
      <c r="F124" s="225">
        <f t="shared" si="1"/>
        <v>0</v>
      </c>
    </row>
    <row r="125" spans="1:6" hidden="1" x14ac:dyDescent="0.25">
      <c r="A125" s="83"/>
      <c r="B125" s="93"/>
      <c r="C125" s="219"/>
      <c r="D125" s="222"/>
      <c r="E125" s="421"/>
      <c r="F125" s="225">
        <f t="shared" si="1"/>
        <v>0</v>
      </c>
    </row>
    <row r="126" spans="1:6" hidden="1" x14ac:dyDescent="0.25">
      <c r="A126" s="83"/>
      <c r="B126" s="93"/>
      <c r="C126" s="219"/>
      <c r="D126" s="222"/>
      <c r="E126" s="421"/>
      <c r="F126" s="225">
        <f t="shared" si="1"/>
        <v>0</v>
      </c>
    </row>
    <row r="127" spans="1:6" hidden="1" x14ac:dyDescent="0.25">
      <c r="A127" s="83"/>
      <c r="B127" s="93"/>
      <c r="C127" s="219"/>
      <c r="D127" s="222"/>
      <c r="E127" s="421"/>
      <c r="F127" s="225">
        <f t="shared" si="1"/>
        <v>0</v>
      </c>
    </row>
    <row r="128" spans="1:6" hidden="1" x14ac:dyDescent="0.25">
      <c r="A128" s="83"/>
      <c r="B128" s="93"/>
      <c r="C128" s="219"/>
      <c r="D128" s="222"/>
      <c r="E128" s="421"/>
      <c r="F128" s="225">
        <f t="shared" si="1"/>
        <v>0</v>
      </c>
    </row>
    <row r="129" spans="1:7" hidden="1" x14ac:dyDescent="0.25">
      <c r="A129" s="83"/>
      <c r="B129" s="93"/>
      <c r="C129" s="219"/>
      <c r="D129" s="222"/>
      <c r="E129" s="421"/>
      <c r="F129" s="225">
        <f t="shared" si="1"/>
        <v>0</v>
      </c>
    </row>
    <row r="130" spans="1:7" hidden="1" x14ac:dyDescent="0.25">
      <c r="A130" s="83"/>
      <c r="B130" s="93"/>
      <c r="C130" s="219"/>
      <c r="D130" s="222"/>
      <c r="E130" s="421"/>
      <c r="F130" s="225">
        <f t="shared" si="1"/>
        <v>0</v>
      </c>
    </row>
    <row r="131" spans="1:7" hidden="1" x14ac:dyDescent="0.25">
      <c r="A131" s="83"/>
      <c r="B131" s="93"/>
      <c r="C131" s="219"/>
      <c r="D131" s="222"/>
      <c r="E131" s="421"/>
      <c r="F131" s="225">
        <f t="shared" si="1"/>
        <v>0</v>
      </c>
    </row>
    <row r="132" spans="1:7" hidden="1" x14ac:dyDescent="0.25">
      <c r="A132" s="83"/>
      <c r="B132" s="93"/>
      <c r="C132" s="219"/>
      <c r="D132" s="222"/>
      <c r="E132" s="421"/>
      <c r="F132" s="225">
        <f t="shared" si="1"/>
        <v>0</v>
      </c>
    </row>
    <row r="133" spans="1:7" hidden="1" x14ac:dyDescent="0.25">
      <c r="A133" s="83"/>
      <c r="B133" s="93"/>
      <c r="C133" s="219"/>
      <c r="D133" s="222"/>
      <c r="E133" s="421"/>
      <c r="F133" s="225">
        <f t="shared" si="1"/>
        <v>0</v>
      </c>
    </row>
    <row r="134" spans="1:7" hidden="1" x14ac:dyDescent="0.25">
      <c r="A134" s="83"/>
      <c r="B134" s="93"/>
      <c r="C134" s="219"/>
      <c r="D134" s="222"/>
      <c r="E134" s="421"/>
      <c r="F134" s="225">
        <f t="shared" si="1"/>
        <v>0</v>
      </c>
    </row>
    <row r="135" spans="1:7" hidden="1" x14ac:dyDescent="0.25">
      <c r="A135" s="83"/>
      <c r="B135" s="93"/>
      <c r="C135" s="219"/>
      <c r="D135" s="222"/>
      <c r="E135" s="421"/>
      <c r="F135" s="225">
        <f t="shared" si="1"/>
        <v>0</v>
      </c>
    </row>
    <row r="136" spans="1:7" hidden="1" x14ac:dyDescent="0.25">
      <c r="A136" s="83"/>
      <c r="B136" s="93"/>
      <c r="C136" s="219"/>
      <c r="D136" s="222"/>
      <c r="E136" s="421"/>
      <c r="F136" s="225">
        <f t="shared" si="1"/>
        <v>0</v>
      </c>
    </row>
    <row r="137" spans="1:7" hidden="1" x14ac:dyDescent="0.25">
      <c r="A137" s="83"/>
      <c r="B137" s="93"/>
      <c r="C137" s="219"/>
      <c r="D137" s="222"/>
      <c r="E137" s="421"/>
      <c r="F137" s="225">
        <f t="shared" si="1"/>
        <v>0</v>
      </c>
      <c r="G137" s="114"/>
    </row>
    <row r="138" spans="1:7" x14ac:dyDescent="0.25">
      <c r="A138" s="99"/>
      <c r="B138" s="99"/>
      <c r="C138" s="219"/>
      <c r="D138" s="222"/>
      <c r="E138" s="422"/>
      <c r="F138" s="400"/>
    </row>
    <row r="139" spans="1:7" x14ac:dyDescent="0.25">
      <c r="A139" s="120" t="s">
        <v>86</v>
      </c>
      <c r="B139" s="99"/>
      <c r="C139" s="219"/>
      <c r="D139" s="223"/>
      <c r="E139" s="430">
        <f>SUM(E68:E138)</f>
        <v>-200000</v>
      </c>
      <c r="F139" s="50">
        <f>SUM(F68:F138)</f>
        <v>200000</v>
      </c>
    </row>
    <row r="140" spans="1:7" x14ac:dyDescent="0.25">
      <c r="A140" s="120"/>
      <c r="B140" s="99"/>
      <c r="C140" s="219"/>
      <c r="D140" s="222"/>
      <c r="E140" s="118"/>
      <c r="F140" s="58"/>
    </row>
    <row r="141" spans="1:7" x14ac:dyDescent="0.25">
      <c r="A141" s="120" t="s">
        <v>87</v>
      </c>
      <c r="B141" s="99"/>
      <c r="C141" s="219"/>
      <c r="D141" s="222"/>
      <c r="E141" s="431">
        <f>E63+E139</f>
        <v>3253000</v>
      </c>
      <c r="F141" s="148"/>
    </row>
    <row r="142" spans="1:7" x14ac:dyDescent="0.25">
      <c r="A142" s="99"/>
      <c r="B142" s="99"/>
      <c r="C142" s="219"/>
      <c r="D142" s="222"/>
      <c r="E142" s="118"/>
      <c r="F142" s="58"/>
    </row>
    <row r="143" spans="1:7" x14ac:dyDescent="0.25">
      <c r="A143" s="100" t="s">
        <v>94</v>
      </c>
      <c r="B143" s="99"/>
      <c r="C143" s="219"/>
      <c r="D143" s="223"/>
      <c r="E143" s="423">
        <v>0</v>
      </c>
      <c r="F143" s="109">
        <f>-E143</f>
        <v>0</v>
      </c>
    </row>
    <row r="144" spans="1:7" ht="12" customHeight="1" x14ac:dyDescent="0.25">
      <c r="A144" s="100" t="s">
        <v>95</v>
      </c>
      <c r="B144" s="99"/>
      <c r="C144" s="219"/>
      <c r="D144" s="222"/>
      <c r="E144" s="424"/>
      <c r="F144" s="225">
        <v>0</v>
      </c>
    </row>
    <row r="145" spans="1:7" ht="12" customHeight="1" x14ac:dyDescent="0.25">
      <c r="A145" s="100" t="s">
        <v>96</v>
      </c>
      <c r="B145" s="99"/>
      <c r="C145" s="224"/>
      <c r="D145" s="222"/>
      <c r="E145" s="424"/>
      <c r="F145" s="225">
        <v>0</v>
      </c>
    </row>
    <row r="146" spans="1:7" ht="12" customHeight="1" x14ac:dyDescent="0.25">
      <c r="A146" s="115" t="s">
        <v>97</v>
      </c>
      <c r="B146" s="99"/>
      <c r="C146" s="224"/>
      <c r="D146" s="223"/>
      <c r="E146" s="424"/>
      <c r="F146" s="225">
        <v>0</v>
      </c>
    </row>
    <row r="147" spans="1:7" x14ac:dyDescent="0.25">
      <c r="A147" s="115" t="s">
        <v>98</v>
      </c>
      <c r="B147" s="99"/>
      <c r="C147" s="224"/>
      <c r="D147" s="223"/>
      <c r="E147" s="424"/>
      <c r="F147" s="225">
        <v>0</v>
      </c>
    </row>
    <row r="148" spans="1:7" x14ac:dyDescent="0.25">
      <c r="A148" s="115" t="s">
        <v>99</v>
      </c>
      <c r="C148" s="219"/>
      <c r="D148" s="223"/>
      <c r="E148" s="424"/>
      <c r="F148" s="225">
        <v>0</v>
      </c>
    </row>
    <row r="149" spans="1:7" x14ac:dyDescent="0.25">
      <c r="A149" s="115" t="s">
        <v>100</v>
      </c>
      <c r="C149" s="219"/>
      <c r="D149" s="223"/>
      <c r="E149" s="424"/>
      <c r="F149" s="225">
        <v>0</v>
      </c>
    </row>
    <row r="150" spans="1:7" x14ac:dyDescent="0.25">
      <c r="A150" s="218" t="s">
        <v>229</v>
      </c>
      <c r="B150" s="206"/>
      <c r="C150" s="164"/>
      <c r="D150" s="98"/>
      <c r="E150" s="425"/>
      <c r="F150" s="226">
        <v>0</v>
      </c>
      <c r="G150" s="114"/>
    </row>
    <row r="151" spans="1:7" hidden="1" x14ac:dyDescent="0.25">
      <c r="A151" s="116" t="s">
        <v>131</v>
      </c>
      <c r="B151" s="93"/>
      <c r="C151" s="164"/>
      <c r="D151" s="98"/>
      <c r="E151" s="119"/>
      <c r="F151" s="95"/>
    </row>
    <row r="152" spans="1:7" hidden="1" x14ac:dyDescent="0.25">
      <c r="A152" s="116" t="s">
        <v>131</v>
      </c>
      <c r="B152" s="93"/>
      <c r="C152" s="164"/>
      <c r="D152" s="98"/>
      <c r="E152" s="119"/>
      <c r="F152" s="95"/>
    </row>
    <row r="153" spans="1:7" hidden="1" x14ac:dyDescent="0.25">
      <c r="A153" s="116" t="s">
        <v>131</v>
      </c>
      <c r="B153" s="93"/>
      <c r="C153" s="164"/>
      <c r="D153" s="98"/>
      <c r="E153" s="119"/>
      <c r="F153" s="95"/>
    </row>
    <row r="154" spans="1:7" hidden="1" x14ac:dyDescent="0.25">
      <c r="A154" s="116" t="s">
        <v>131</v>
      </c>
      <c r="B154" s="93"/>
      <c r="C154" s="164"/>
      <c r="D154" s="98"/>
      <c r="E154" s="119"/>
      <c r="F154" s="95"/>
    </row>
    <row r="155" spans="1:7" hidden="1" x14ac:dyDescent="0.25">
      <c r="A155" s="116" t="s">
        <v>131</v>
      </c>
      <c r="B155" s="93"/>
      <c r="C155" s="164"/>
      <c r="D155" s="98"/>
      <c r="E155" s="119"/>
      <c r="F155" s="95"/>
    </row>
    <row r="156" spans="1:7" hidden="1" x14ac:dyDescent="0.25">
      <c r="A156" s="116" t="s">
        <v>131</v>
      </c>
      <c r="B156" s="93"/>
      <c r="C156" s="164"/>
      <c r="D156" s="98"/>
      <c r="E156" s="119"/>
      <c r="F156" s="95"/>
    </row>
    <row r="157" spans="1:7" hidden="1" x14ac:dyDescent="0.25">
      <c r="A157" s="116" t="s">
        <v>131</v>
      </c>
      <c r="B157" s="93"/>
      <c r="C157" s="164"/>
      <c r="D157" s="98"/>
      <c r="E157" s="119"/>
      <c r="F157" s="95"/>
    </row>
    <row r="158" spans="1:7" hidden="1" x14ac:dyDescent="0.25">
      <c r="A158" s="116" t="s">
        <v>131</v>
      </c>
      <c r="B158" s="93"/>
      <c r="C158" s="164"/>
      <c r="D158" s="98"/>
      <c r="E158" s="119"/>
      <c r="F158" s="95"/>
    </row>
    <row r="159" spans="1:7" hidden="1" x14ac:dyDescent="0.25">
      <c r="A159" s="116" t="s">
        <v>131</v>
      </c>
      <c r="B159" s="93"/>
      <c r="C159" s="164"/>
      <c r="D159" s="98"/>
      <c r="E159" s="119"/>
      <c r="F159" s="95"/>
    </row>
    <row r="160" spans="1:7" hidden="1" x14ac:dyDescent="0.25">
      <c r="A160" s="116" t="s">
        <v>131</v>
      </c>
      <c r="B160" s="93"/>
      <c r="C160" s="164"/>
      <c r="D160" s="98"/>
      <c r="E160" s="119"/>
      <c r="F160" s="95"/>
    </row>
    <row r="161" spans="1:6" hidden="1" x14ac:dyDescent="0.25">
      <c r="A161" s="116" t="s">
        <v>131</v>
      </c>
      <c r="B161" s="93"/>
      <c r="C161" s="164"/>
      <c r="D161" s="98"/>
      <c r="E161" s="119"/>
      <c r="F161" s="95"/>
    </row>
    <row r="162" spans="1:6" hidden="1" x14ac:dyDescent="0.25">
      <c r="A162" s="116" t="s">
        <v>131</v>
      </c>
      <c r="B162" s="93"/>
      <c r="C162" s="164"/>
      <c r="D162" s="98"/>
      <c r="E162" s="119"/>
      <c r="F162" s="95"/>
    </row>
    <row r="163" spans="1:6" hidden="1" x14ac:dyDescent="0.25">
      <c r="A163" s="116" t="s">
        <v>131</v>
      </c>
      <c r="B163" s="93"/>
      <c r="C163" s="164"/>
      <c r="D163" s="98"/>
      <c r="E163" s="119"/>
      <c r="F163" s="95"/>
    </row>
    <row r="164" spans="1:6" hidden="1" x14ac:dyDescent="0.25">
      <c r="A164" s="116" t="s">
        <v>131</v>
      </c>
      <c r="B164" s="93"/>
      <c r="C164" s="164"/>
      <c r="D164" s="98"/>
      <c r="E164" s="119"/>
      <c r="F164" s="95"/>
    </row>
    <row r="165" spans="1:6" hidden="1" x14ac:dyDescent="0.25">
      <c r="A165" s="116" t="s">
        <v>131</v>
      </c>
      <c r="B165" s="93"/>
      <c r="C165" s="164"/>
      <c r="D165" s="98"/>
      <c r="E165" s="119"/>
      <c r="F165" s="95"/>
    </row>
    <row r="166" spans="1:6" hidden="1" x14ac:dyDescent="0.25">
      <c r="A166" s="116" t="s">
        <v>131</v>
      </c>
      <c r="B166" s="93"/>
      <c r="C166" s="164"/>
      <c r="D166" s="98"/>
      <c r="E166" s="119"/>
      <c r="F166" s="95"/>
    </row>
    <row r="167" spans="1:6" hidden="1" x14ac:dyDescent="0.25">
      <c r="A167" s="116" t="s">
        <v>131</v>
      </c>
      <c r="B167" s="93"/>
      <c r="C167" s="164"/>
      <c r="D167" s="98"/>
      <c r="E167" s="119"/>
      <c r="F167" s="95"/>
    </row>
    <row r="168" spans="1:6" hidden="1" x14ac:dyDescent="0.25">
      <c r="A168" s="116" t="s">
        <v>131</v>
      </c>
      <c r="B168" s="93"/>
      <c r="C168" s="164"/>
      <c r="D168" s="98"/>
      <c r="E168" s="119"/>
      <c r="F168" s="95"/>
    </row>
    <row r="169" spans="1:6" hidden="1" x14ac:dyDescent="0.25">
      <c r="A169" s="116" t="s">
        <v>131</v>
      </c>
      <c r="B169" s="93"/>
      <c r="C169" s="164"/>
      <c r="D169" s="98"/>
      <c r="E169" s="119"/>
      <c r="F169" s="95"/>
    </row>
    <row r="170" spans="1:6" hidden="1" x14ac:dyDescent="0.25">
      <c r="A170" s="116" t="s">
        <v>131</v>
      </c>
      <c r="B170" s="93"/>
      <c r="C170" s="164"/>
      <c r="D170" s="98"/>
      <c r="E170" s="119"/>
      <c r="F170" s="95"/>
    </row>
    <row r="171" spans="1:6" hidden="1" x14ac:dyDescent="0.25">
      <c r="A171" s="116" t="s">
        <v>131</v>
      </c>
      <c r="B171" s="93"/>
      <c r="C171" s="164"/>
      <c r="D171" s="98"/>
      <c r="E171" s="119"/>
      <c r="F171" s="95"/>
    </row>
    <row r="172" spans="1:6" hidden="1" x14ac:dyDescent="0.25">
      <c r="A172" s="116" t="s">
        <v>131</v>
      </c>
      <c r="B172" s="93"/>
      <c r="C172" s="164"/>
      <c r="D172" s="98"/>
      <c r="E172" s="119"/>
      <c r="F172" s="95"/>
    </row>
    <row r="173" spans="1:6" hidden="1" x14ac:dyDescent="0.25">
      <c r="A173" s="116" t="s">
        <v>131</v>
      </c>
      <c r="B173" s="93"/>
      <c r="C173" s="164"/>
      <c r="D173" s="98"/>
      <c r="E173" s="119"/>
      <c r="F173" s="95"/>
    </row>
    <row r="174" spans="1:6" hidden="1" x14ac:dyDescent="0.25">
      <c r="A174" s="116" t="s">
        <v>131</v>
      </c>
      <c r="B174" s="93"/>
      <c r="C174" s="164"/>
      <c r="D174" s="98"/>
      <c r="E174" s="119"/>
      <c r="F174" s="95"/>
    </row>
    <row r="175" spans="1:6" hidden="1" x14ac:dyDescent="0.25">
      <c r="A175" s="116" t="s">
        <v>131</v>
      </c>
      <c r="B175" s="93"/>
      <c r="C175" s="164"/>
      <c r="D175" s="98"/>
      <c r="E175" s="119"/>
      <c r="F175" s="95"/>
    </row>
    <row r="176" spans="1:6" hidden="1" x14ac:dyDescent="0.25">
      <c r="A176" s="116" t="s">
        <v>131</v>
      </c>
      <c r="B176" s="93"/>
      <c r="C176" s="164"/>
      <c r="D176" s="98"/>
      <c r="E176" s="119"/>
      <c r="F176" s="95"/>
    </row>
    <row r="177" spans="1:6" hidden="1" x14ac:dyDescent="0.25">
      <c r="A177" s="116" t="s">
        <v>131</v>
      </c>
      <c r="B177" s="93"/>
      <c r="C177" s="164"/>
      <c r="D177" s="98"/>
      <c r="E177" s="119"/>
      <c r="F177" s="95"/>
    </row>
    <row r="178" spans="1:6" hidden="1" x14ac:dyDescent="0.25">
      <c r="A178" s="116" t="s">
        <v>131</v>
      </c>
      <c r="B178" s="93"/>
      <c r="C178" s="164"/>
      <c r="D178" s="98"/>
      <c r="E178" s="119"/>
      <c r="F178" s="95"/>
    </row>
    <row r="179" spans="1:6" hidden="1" x14ac:dyDescent="0.25">
      <c r="A179" s="116" t="s">
        <v>131</v>
      </c>
      <c r="B179" s="93"/>
      <c r="C179" s="164"/>
      <c r="D179" s="98"/>
      <c r="E179" s="119"/>
      <c r="F179" s="95"/>
    </row>
    <row r="180" spans="1:6" hidden="1" x14ac:dyDescent="0.25">
      <c r="A180" s="116" t="s">
        <v>131</v>
      </c>
      <c r="B180" s="93"/>
      <c r="C180" s="164"/>
      <c r="D180" s="98"/>
      <c r="E180" s="119"/>
      <c r="F180" s="95"/>
    </row>
    <row r="181" spans="1:6" hidden="1" x14ac:dyDescent="0.25">
      <c r="A181" s="116" t="s">
        <v>131</v>
      </c>
      <c r="B181" s="93"/>
      <c r="C181" s="164"/>
      <c r="D181" s="98"/>
      <c r="E181" s="119"/>
      <c r="F181" s="95"/>
    </row>
    <row r="182" spans="1:6" hidden="1" x14ac:dyDescent="0.25">
      <c r="A182" s="116" t="s">
        <v>131</v>
      </c>
      <c r="B182" s="93"/>
      <c r="C182" s="164"/>
      <c r="D182" s="98"/>
      <c r="E182" s="119"/>
      <c r="F182" s="95"/>
    </row>
    <row r="183" spans="1:6" hidden="1" x14ac:dyDescent="0.25">
      <c r="A183" s="116" t="s">
        <v>131</v>
      </c>
      <c r="B183" s="93"/>
      <c r="C183" s="164"/>
      <c r="D183" s="98"/>
      <c r="E183" s="119"/>
      <c r="F183" s="95"/>
    </row>
    <row r="184" spans="1:6" hidden="1" x14ac:dyDescent="0.25">
      <c r="A184" s="116" t="s">
        <v>131</v>
      </c>
      <c r="B184" s="93"/>
      <c r="C184" s="164"/>
      <c r="D184" s="98"/>
      <c r="E184" s="119"/>
      <c r="F184" s="95"/>
    </row>
    <row r="185" spans="1:6" hidden="1" x14ac:dyDescent="0.25">
      <c r="A185" s="116" t="s">
        <v>131</v>
      </c>
      <c r="B185" s="93"/>
      <c r="C185" s="164"/>
      <c r="D185" s="98"/>
      <c r="E185" s="119"/>
      <c r="F185" s="95"/>
    </row>
    <row r="186" spans="1:6" hidden="1" x14ac:dyDescent="0.25">
      <c r="A186" s="116" t="s">
        <v>131</v>
      </c>
      <c r="B186" s="93"/>
      <c r="C186" s="164"/>
      <c r="D186" s="98"/>
      <c r="E186" s="119"/>
      <c r="F186" s="95"/>
    </row>
    <row r="187" spans="1:6" hidden="1" x14ac:dyDescent="0.25">
      <c r="A187" s="116" t="s">
        <v>131</v>
      </c>
      <c r="B187" s="93"/>
      <c r="C187" s="164"/>
      <c r="D187" s="98"/>
      <c r="E187" s="119"/>
      <c r="F187" s="95"/>
    </row>
    <row r="188" spans="1:6" hidden="1" x14ac:dyDescent="0.25">
      <c r="A188" s="116" t="s">
        <v>131</v>
      </c>
      <c r="B188" s="93"/>
      <c r="C188" s="164"/>
      <c r="D188" s="98"/>
      <c r="E188" s="119"/>
      <c r="F188" s="95"/>
    </row>
    <row r="189" spans="1:6" hidden="1" x14ac:dyDescent="0.25">
      <c r="A189" s="116" t="s">
        <v>131</v>
      </c>
      <c r="B189" s="93"/>
      <c r="C189" s="164"/>
      <c r="D189" s="98"/>
      <c r="E189" s="119"/>
      <c r="F189" s="95"/>
    </row>
    <row r="190" spans="1:6" hidden="1" x14ac:dyDescent="0.25">
      <c r="A190" s="116" t="s">
        <v>131</v>
      </c>
      <c r="B190" s="93"/>
      <c r="C190" s="164"/>
      <c r="D190" s="98"/>
      <c r="E190" s="119"/>
      <c r="F190" s="95"/>
    </row>
    <row r="191" spans="1:6" hidden="1" x14ac:dyDescent="0.25">
      <c r="A191" s="116" t="s">
        <v>131</v>
      </c>
      <c r="B191" s="93"/>
      <c r="C191" s="164"/>
      <c r="D191" s="98"/>
      <c r="E191" s="119"/>
      <c r="F191" s="95"/>
    </row>
    <row r="192" spans="1:6" hidden="1" x14ac:dyDescent="0.25">
      <c r="A192" s="116" t="s">
        <v>131</v>
      </c>
      <c r="B192" s="93"/>
      <c r="C192" s="164"/>
      <c r="D192" s="98"/>
      <c r="E192" s="119"/>
      <c r="F192" s="95"/>
    </row>
    <row r="193" spans="1:7" hidden="1" x14ac:dyDescent="0.25">
      <c r="A193" s="116" t="s">
        <v>131</v>
      </c>
      <c r="B193" s="93"/>
      <c r="C193" s="164"/>
      <c r="D193" s="98"/>
      <c r="E193" s="119"/>
      <c r="F193" s="95"/>
    </row>
    <row r="194" spans="1:7" hidden="1" x14ac:dyDescent="0.25">
      <c r="A194" s="116" t="s">
        <v>131</v>
      </c>
      <c r="B194" s="93"/>
      <c r="C194" s="164"/>
      <c r="D194" s="98"/>
      <c r="E194" s="119"/>
      <c r="F194" s="95"/>
    </row>
    <row r="195" spans="1:7" hidden="1" x14ac:dyDescent="0.25">
      <c r="A195" s="116" t="s">
        <v>131</v>
      </c>
      <c r="B195" s="93"/>
      <c r="C195" s="164"/>
      <c r="D195" s="98"/>
      <c r="E195" s="119"/>
      <c r="F195" s="95"/>
    </row>
    <row r="196" spans="1:7" hidden="1" x14ac:dyDescent="0.25">
      <c r="A196" s="116" t="s">
        <v>131</v>
      </c>
      <c r="B196" s="93"/>
      <c r="C196" s="164"/>
      <c r="D196" s="98"/>
      <c r="E196" s="119"/>
      <c r="F196" s="95"/>
    </row>
    <row r="197" spans="1:7" hidden="1" x14ac:dyDescent="0.25">
      <c r="A197" s="116" t="s">
        <v>131</v>
      </c>
      <c r="B197" s="93"/>
      <c r="C197" s="164"/>
      <c r="D197" s="98"/>
      <c r="E197" s="119"/>
      <c r="F197" s="95"/>
    </row>
    <row r="198" spans="1:7" hidden="1" x14ac:dyDescent="0.25">
      <c r="A198" s="116" t="s">
        <v>131</v>
      </c>
      <c r="B198" s="93"/>
      <c r="C198" s="164"/>
      <c r="D198" s="98"/>
      <c r="E198" s="119"/>
      <c r="F198" s="95"/>
    </row>
    <row r="199" spans="1:7" hidden="1" x14ac:dyDescent="0.25">
      <c r="A199" s="116" t="s">
        <v>131</v>
      </c>
      <c r="B199" s="93"/>
      <c r="C199" s="164"/>
      <c r="D199" s="98"/>
      <c r="E199" s="119"/>
      <c r="F199" s="95"/>
    </row>
    <row r="200" spans="1:7" hidden="1" x14ac:dyDescent="0.25">
      <c r="A200" s="116" t="s">
        <v>131</v>
      </c>
      <c r="B200" s="93"/>
      <c r="C200" s="164"/>
      <c r="D200" s="98"/>
      <c r="E200" s="119"/>
      <c r="F200" s="95"/>
      <c r="G200" s="114"/>
    </row>
    <row r="201" spans="1:7" x14ac:dyDescent="0.25">
      <c r="A201" s="36"/>
      <c r="B201" s="36"/>
      <c r="C201" s="165"/>
      <c r="D201" s="29"/>
      <c r="E201" s="30"/>
    </row>
    <row r="202" spans="1:7" x14ac:dyDescent="0.25">
      <c r="A202" s="29" t="s">
        <v>36</v>
      </c>
      <c r="B202" s="29"/>
      <c r="D202" s="29"/>
      <c r="E202" s="34">
        <f>E141-SUM(E143:E200)</f>
        <v>3253000</v>
      </c>
    </row>
    <row r="203" spans="1:7" x14ac:dyDescent="0.25">
      <c r="A203" s="29"/>
      <c r="B203" s="29"/>
      <c r="D203" s="29"/>
      <c r="E203" s="31"/>
    </row>
    <row r="204" spans="1:7" x14ac:dyDescent="0.25">
      <c r="A204" s="29" t="s">
        <v>123</v>
      </c>
      <c r="B204" s="29"/>
      <c r="D204" s="29"/>
      <c r="E204" s="72">
        <f>'Step 3 - Tax Rates'!L31</f>
        <v>0.26500000000000001</v>
      </c>
      <c r="F204" s="72">
        <f>'Step 3 - Future Taxes'!L16</f>
        <v>0.26500000000000001</v>
      </c>
    </row>
    <row r="205" spans="1:7" x14ac:dyDescent="0.25">
      <c r="A205" s="29"/>
      <c r="B205" s="29"/>
      <c r="D205" s="29"/>
      <c r="E205" s="31"/>
    </row>
    <row r="206" spans="1:7" x14ac:dyDescent="0.25">
      <c r="A206" s="29" t="s">
        <v>82</v>
      </c>
      <c r="B206" s="29"/>
      <c r="D206" s="29"/>
      <c r="E206" s="33">
        <f>E202*E204</f>
        <v>862045</v>
      </c>
      <c r="F206" s="135">
        <f>F139*F204</f>
        <v>53000</v>
      </c>
      <c r="G206" s="125"/>
    </row>
    <row r="207" spans="1:7" x14ac:dyDescent="0.25">
      <c r="A207" s="29"/>
      <c r="B207" s="29"/>
      <c r="D207" s="29"/>
      <c r="E207" s="35"/>
      <c r="F207" s="35"/>
    </row>
    <row r="208" spans="1:7" x14ac:dyDescent="0.25">
      <c r="A208" s="29" t="s">
        <v>63</v>
      </c>
      <c r="B208" s="29"/>
      <c r="D208" s="29"/>
      <c r="E208" s="426">
        <v>0</v>
      </c>
      <c r="F208" s="35"/>
    </row>
    <row r="209" spans="1:9" x14ac:dyDescent="0.25">
      <c r="A209" s="29" t="s">
        <v>69</v>
      </c>
      <c r="B209" s="29"/>
      <c r="D209" s="29"/>
      <c r="E209" s="427">
        <v>0</v>
      </c>
      <c r="F209" s="35"/>
    </row>
    <row r="210" spans="1:9" x14ac:dyDescent="0.25">
      <c r="A210" s="29" t="s">
        <v>65</v>
      </c>
      <c r="B210" s="29"/>
      <c r="D210" s="29"/>
      <c r="E210" s="428">
        <v>0</v>
      </c>
      <c r="F210" s="35"/>
    </row>
    <row r="211" spans="1:9" x14ac:dyDescent="0.25">
      <c r="A211" s="29"/>
      <c r="B211" s="29"/>
      <c r="D211" s="29"/>
      <c r="E211" s="35"/>
      <c r="F211" s="35"/>
    </row>
    <row r="212" spans="1:9" x14ac:dyDescent="0.25">
      <c r="A212" s="29"/>
      <c r="B212" s="29"/>
      <c r="D212" s="29"/>
      <c r="E212" s="31"/>
    </row>
    <row r="213" spans="1:9" x14ac:dyDescent="0.25">
      <c r="A213" s="29" t="s">
        <v>37</v>
      </c>
      <c r="B213" s="29"/>
      <c r="D213" s="29"/>
      <c r="E213" s="71">
        <v>0</v>
      </c>
      <c r="F213" s="59"/>
    </row>
    <row r="214" spans="1:9" x14ac:dyDescent="0.25">
      <c r="A214" s="29"/>
      <c r="B214" s="29"/>
      <c r="D214" s="29"/>
      <c r="E214" s="59"/>
      <c r="F214" s="59"/>
    </row>
    <row r="215" spans="1:9" x14ac:dyDescent="0.25">
      <c r="A215" s="29" t="s">
        <v>34</v>
      </c>
      <c r="B215" s="29"/>
      <c r="D215" s="29"/>
      <c r="E215" s="59"/>
    </row>
    <row r="216" spans="1:9" x14ac:dyDescent="0.25">
      <c r="A216" s="37"/>
      <c r="B216" s="37"/>
      <c r="C216" s="166"/>
      <c r="E216" s="429">
        <v>0</v>
      </c>
    </row>
    <row r="217" spans="1:9" x14ac:dyDescent="0.25">
      <c r="A217" s="59" t="s">
        <v>92</v>
      </c>
      <c r="B217" s="59"/>
      <c r="E217" s="365">
        <v>0</v>
      </c>
      <c r="F217" s="167"/>
      <c r="G217" s="167" t="s">
        <v>276</v>
      </c>
    </row>
    <row r="218" spans="1:9" x14ac:dyDescent="0.25">
      <c r="A218" s="37" t="s">
        <v>144</v>
      </c>
      <c r="B218" s="37"/>
      <c r="C218" s="166"/>
      <c r="E218" s="365">
        <v>0</v>
      </c>
      <c r="F218" s="167"/>
    </row>
    <row r="219" spans="1:9" x14ac:dyDescent="0.25">
      <c r="A219" s="37" t="s">
        <v>145</v>
      </c>
      <c r="B219" s="37"/>
      <c r="C219" s="166"/>
      <c r="E219" s="365">
        <v>0</v>
      </c>
      <c r="F219" s="167"/>
      <c r="G219" s="167"/>
    </row>
    <row r="220" spans="1:9" x14ac:dyDescent="0.25">
      <c r="A220" s="37" t="s">
        <v>147</v>
      </c>
      <c r="B220" s="37"/>
      <c r="C220" s="166"/>
      <c r="E220" s="365">
        <v>0</v>
      </c>
      <c r="F220" s="167"/>
      <c r="G220" s="167"/>
    </row>
    <row r="221" spans="1:9" x14ac:dyDescent="0.25">
      <c r="A221" s="37" t="s">
        <v>148</v>
      </c>
      <c r="B221" s="37"/>
      <c r="C221" s="166"/>
      <c r="E221" s="365">
        <v>0</v>
      </c>
      <c r="F221" s="167"/>
      <c r="G221" s="167"/>
    </row>
    <row r="222" spans="1:9" x14ac:dyDescent="0.25">
      <c r="A222" s="37" t="s">
        <v>146</v>
      </c>
      <c r="B222" s="37"/>
      <c r="C222" s="166"/>
      <c r="E222" s="366">
        <v>0</v>
      </c>
      <c r="F222" s="167"/>
      <c r="G222" s="167"/>
    </row>
    <row r="223" spans="1:9" x14ac:dyDescent="0.25">
      <c r="A223" s="37" t="s">
        <v>151</v>
      </c>
      <c r="B223" s="37"/>
      <c r="C223" s="166"/>
      <c r="E223" s="367">
        <v>0</v>
      </c>
    </row>
    <row r="224" spans="1:9" x14ac:dyDescent="0.25">
      <c r="A224" s="29"/>
      <c r="B224" s="29"/>
      <c r="D224" s="29"/>
      <c r="E224" s="33">
        <f>SUM(E216:E223)</f>
        <v>0</v>
      </c>
      <c r="I224" s="54"/>
    </row>
    <row r="225" spans="1:16" x14ac:dyDescent="0.25">
      <c r="A225" s="29"/>
      <c r="B225" s="29"/>
      <c r="D225" s="29"/>
      <c r="E225" s="59"/>
      <c r="O225" s="153"/>
    </row>
    <row r="226" spans="1:16" x14ac:dyDescent="0.25">
      <c r="A226" s="29" t="s">
        <v>38</v>
      </c>
      <c r="B226" s="29"/>
      <c r="D226" s="29"/>
      <c r="E226" s="38">
        <f>E206+E208+E209+E210+E213+E224</f>
        <v>862045</v>
      </c>
      <c r="O226" s="153"/>
    </row>
    <row r="227" spans="1:16" x14ac:dyDescent="0.25">
      <c r="E227" s="59"/>
      <c r="O227" s="154"/>
    </row>
    <row r="228" spans="1:16" x14ac:dyDescent="0.25">
      <c r="A228" s="29" t="s">
        <v>66</v>
      </c>
      <c r="B228" s="29"/>
      <c r="E228" s="73">
        <f>'Trial Balances'!C35</f>
        <v>0</v>
      </c>
      <c r="O228" s="154"/>
    </row>
    <row r="229" spans="1:16" x14ac:dyDescent="0.25">
      <c r="E229" s="59"/>
      <c r="O229" s="118"/>
    </row>
    <row r="230" spans="1:16" x14ac:dyDescent="0.25">
      <c r="A230" s="54" t="s">
        <v>1</v>
      </c>
      <c r="B230" s="54"/>
      <c r="E230" s="53">
        <f>E226-E228</f>
        <v>862045</v>
      </c>
      <c r="I230" s="54"/>
      <c r="O230" s="153"/>
      <c r="P230" s="145"/>
    </row>
  </sheetData>
  <protectedRanges>
    <protectedRange sqref="E228 E217:E223 E68:E69 E8 E150:E200 E87 A15:B60 E82 E11:E60" name="Current Taxes"/>
  </protectedRanges>
  <mergeCells count="6">
    <mergeCell ref="D1:P4"/>
    <mergeCell ref="H83:H85"/>
    <mergeCell ref="H10:H61"/>
    <mergeCell ref="H68:H70"/>
    <mergeCell ref="H73:H75"/>
    <mergeCell ref="H78:H80"/>
  </mergeCells>
  <phoneticPr fontId="0" type="noConversion"/>
  <pageMargins left="0.78" right="0.25" top="0.54" bottom="0.22" header="0.39" footer="0.17"/>
  <pageSetup paperSize="5" scale="52"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pageSetUpPr fitToPage="1"/>
  </sheetPr>
  <dimension ref="A1:Q274"/>
  <sheetViews>
    <sheetView showGridLines="0" zoomScale="90" zoomScaleNormal="90" workbookViewId="0">
      <pane xSplit="2" ySplit="6" topLeftCell="C61" activePane="bottomRight" state="frozenSplit"/>
      <selection activeCell="C2" sqref="C2"/>
      <selection pane="topRight" activeCell="C2" sqref="C2"/>
      <selection pane="bottomLeft" activeCell="C2" sqref="C2"/>
      <selection pane="bottomRight" activeCell="F74" sqref="F74"/>
    </sheetView>
  </sheetViews>
  <sheetFormatPr defaultColWidth="9.109375" defaultRowHeight="13.2" outlineLevelRow="1" x14ac:dyDescent="0.25"/>
  <cols>
    <col min="1" max="1" width="27" style="27" customWidth="1"/>
    <col min="2" max="2" width="37.6640625" style="27" customWidth="1"/>
    <col min="3" max="3" width="10.44140625" style="147" customWidth="1"/>
    <col min="4" max="4" width="7.33203125" style="27" customWidth="1"/>
    <col min="5" max="6" width="12.5546875" style="27" customWidth="1"/>
    <col min="7" max="7" width="13.88671875" style="27" bestFit="1" customWidth="1"/>
    <col min="8" max="8" width="18.5546875" style="27" customWidth="1"/>
    <col min="9" max="9" width="22" style="176" customWidth="1"/>
    <col min="10" max="16" width="9.109375" style="27"/>
    <col min="17" max="17" width="11.88671875" style="27" bestFit="1" customWidth="1"/>
    <col min="18" max="16384" width="9.109375" style="27"/>
  </cols>
  <sheetData>
    <row r="1" spans="1:9" s="75" customFormat="1" ht="17.399999999999999" x14ac:dyDescent="0.3">
      <c r="A1" s="363" t="str">
        <f>'Journal Entries'!A1</f>
        <v>[Client Name]</v>
      </c>
      <c r="B1" s="74"/>
      <c r="C1" s="161"/>
      <c r="H1" s="125"/>
      <c r="I1" s="175"/>
    </row>
    <row r="2" spans="1:9" s="75" customFormat="1" ht="17.399999999999999" x14ac:dyDescent="0.3">
      <c r="A2" s="364" t="s">
        <v>285</v>
      </c>
      <c r="B2" s="77"/>
      <c r="C2" s="162"/>
      <c r="D2" s="78"/>
      <c r="E2" s="79"/>
      <c r="F2" s="79"/>
      <c r="I2" s="175"/>
    </row>
    <row r="3" spans="1:9" s="75" customFormat="1" ht="17.25" customHeight="1" x14ac:dyDescent="0.3">
      <c r="A3" s="364" t="str">
        <f>'Journal Entries'!A3:C3</f>
        <v>[Tax Reporting Period]</v>
      </c>
      <c r="B3" s="78"/>
      <c r="C3" s="163"/>
      <c r="D3" s="78"/>
      <c r="E3" s="79"/>
      <c r="F3" s="79"/>
      <c r="I3" s="175"/>
    </row>
    <row r="4" spans="1:9" s="75" customFormat="1" ht="17.399999999999999" x14ac:dyDescent="0.3">
      <c r="A4" s="371"/>
      <c r="B4" s="65"/>
      <c r="C4" s="161"/>
      <c r="D4" s="65"/>
      <c r="E4" s="80"/>
      <c r="F4" s="80"/>
      <c r="G4" s="207"/>
      <c r="I4" s="175"/>
    </row>
    <row r="5" spans="1:9" ht="15" x14ac:dyDescent="0.25">
      <c r="A5" s="372"/>
      <c r="D5" s="28"/>
      <c r="E5" s="378" t="s">
        <v>242</v>
      </c>
      <c r="F5" s="378" t="s">
        <v>242</v>
      </c>
    </row>
    <row r="6" spans="1:9" ht="26.4" x14ac:dyDescent="0.3">
      <c r="A6" s="342"/>
      <c r="B6" s="29"/>
      <c r="D6" s="29"/>
      <c r="E6" s="174" t="s">
        <v>230</v>
      </c>
      <c r="F6" s="174" t="s">
        <v>231</v>
      </c>
      <c r="G6" s="174" t="s">
        <v>1</v>
      </c>
      <c r="I6" s="215" t="s">
        <v>206</v>
      </c>
    </row>
    <row r="7" spans="1:9" x14ac:dyDescent="0.25">
      <c r="A7" s="29"/>
      <c r="B7" s="29"/>
      <c r="D7" s="29"/>
      <c r="E7" s="30"/>
      <c r="F7" s="30"/>
      <c r="I7" s="216"/>
    </row>
    <row r="8" spans="1:9" x14ac:dyDescent="0.25">
      <c r="A8" s="29" t="s">
        <v>272</v>
      </c>
      <c r="B8" s="29"/>
      <c r="D8" s="29"/>
      <c r="E8" s="205">
        <f>'2018 TWP '!C7</f>
        <v>2763000</v>
      </c>
      <c r="F8" s="205">
        <f>2064500+835000-136500</f>
        <v>2763000</v>
      </c>
      <c r="G8" s="50">
        <f>Income-E8</f>
        <v>0</v>
      </c>
      <c r="I8" s="216"/>
    </row>
    <row r="9" spans="1:9" x14ac:dyDescent="0.25">
      <c r="A9" s="29"/>
      <c r="B9" s="29"/>
      <c r="D9" s="29"/>
      <c r="E9" s="30"/>
      <c r="F9" s="30"/>
      <c r="I9" s="216"/>
    </row>
    <row r="10" spans="1:9" x14ac:dyDescent="0.25">
      <c r="A10" s="54" t="s">
        <v>64</v>
      </c>
      <c r="B10" s="28"/>
      <c r="D10" s="29"/>
      <c r="E10" s="30"/>
      <c r="F10" s="30"/>
      <c r="I10" s="489"/>
    </row>
    <row r="11" spans="1:9" x14ac:dyDescent="0.25">
      <c r="A11" s="97" t="str">
        <f>'Step 1 - Current Taxes'!A11</f>
        <v>Interest and penalties on taxes</v>
      </c>
      <c r="B11" s="97"/>
      <c r="D11" s="90" t="s">
        <v>81</v>
      </c>
      <c r="E11" s="432">
        <v>0</v>
      </c>
      <c r="F11" s="416">
        <v>0</v>
      </c>
      <c r="G11" s="227">
        <f t="shared" ref="G11:G55" si="0">F11-E11</f>
        <v>0</v>
      </c>
      <c r="I11" s="489"/>
    </row>
    <row r="12" spans="1:9" x14ac:dyDescent="0.25">
      <c r="A12" s="97" t="str">
        <f>'Step 1 - Current Taxes'!A12</f>
        <v>Non-deductible meals and entertainment expenses</v>
      </c>
      <c r="B12" s="97"/>
      <c r="D12" s="90" t="s">
        <v>81</v>
      </c>
      <c r="E12" s="416">
        <f>'2018 TWP '!C9</f>
        <v>7500</v>
      </c>
      <c r="F12" s="416">
        <v>7500</v>
      </c>
      <c r="G12" s="227">
        <f t="shared" si="0"/>
        <v>0</v>
      </c>
      <c r="H12" s="177"/>
      <c r="I12" s="489"/>
    </row>
    <row r="13" spans="1:9" x14ac:dyDescent="0.25">
      <c r="A13" s="97" t="str">
        <f>'Step 1 - Current Taxes'!A13</f>
        <v>Non-deductible stock comp</v>
      </c>
      <c r="B13" s="97"/>
      <c r="D13" s="90" t="s">
        <v>81</v>
      </c>
      <c r="E13" s="416">
        <f>'2018 TWP '!C10</f>
        <v>100000</v>
      </c>
      <c r="F13" s="416">
        <v>120000</v>
      </c>
      <c r="G13" s="410">
        <f t="shared" si="0"/>
        <v>20000</v>
      </c>
      <c r="I13" s="489"/>
    </row>
    <row r="14" spans="1:9" x14ac:dyDescent="0.25">
      <c r="A14" s="97" t="str">
        <f>'Step 1 - Current Taxes'!A14</f>
        <v>Unrealized Fair Value on M2M Securities (capital nature)</v>
      </c>
      <c r="B14" s="97"/>
      <c r="D14" s="90" t="s">
        <v>81</v>
      </c>
      <c r="E14" s="432">
        <v>0</v>
      </c>
      <c r="F14" s="416">
        <v>0</v>
      </c>
      <c r="G14" s="227">
        <f t="shared" si="0"/>
        <v>0</v>
      </c>
      <c r="I14" s="489"/>
    </row>
    <row r="15" spans="1:9" x14ac:dyDescent="0.25">
      <c r="A15" s="97" t="str">
        <f>'Step 1 - Current Taxes'!A15</f>
        <v>Goodwill impairment</v>
      </c>
      <c r="B15" s="97"/>
      <c r="D15" s="96"/>
      <c r="E15" s="416">
        <v>0</v>
      </c>
      <c r="F15" s="416">
        <v>0</v>
      </c>
      <c r="G15" s="227">
        <f t="shared" si="0"/>
        <v>0</v>
      </c>
      <c r="H15" s="114"/>
      <c r="I15" s="489"/>
    </row>
    <row r="16" spans="1:9" ht="12.75" hidden="1" customHeight="1" outlineLevel="1" x14ac:dyDescent="0.25">
      <c r="A16" s="108"/>
      <c r="B16" s="108"/>
      <c r="D16" s="96"/>
      <c r="E16" s="92">
        <v>0</v>
      </c>
      <c r="F16" s="92">
        <v>0</v>
      </c>
      <c r="G16" s="227">
        <f t="shared" si="0"/>
        <v>0</v>
      </c>
      <c r="I16" s="489"/>
    </row>
    <row r="17" spans="1:9" ht="12.75" hidden="1" customHeight="1" outlineLevel="1" x14ac:dyDescent="0.25">
      <c r="A17" s="108"/>
      <c r="B17" s="108"/>
      <c r="D17" s="96"/>
      <c r="E17" s="92">
        <v>0</v>
      </c>
      <c r="F17" s="92">
        <v>0</v>
      </c>
      <c r="G17" s="227">
        <f t="shared" si="0"/>
        <v>0</v>
      </c>
      <c r="I17" s="489"/>
    </row>
    <row r="18" spans="1:9" ht="12.75" hidden="1" customHeight="1" outlineLevel="1" x14ac:dyDescent="0.25">
      <c r="A18" s="108"/>
      <c r="B18" s="108"/>
      <c r="D18" s="96"/>
      <c r="E18" s="92">
        <v>0</v>
      </c>
      <c r="F18" s="92">
        <v>0</v>
      </c>
      <c r="G18" s="227">
        <f t="shared" si="0"/>
        <v>0</v>
      </c>
      <c r="I18" s="489"/>
    </row>
    <row r="19" spans="1:9" ht="12.75" hidden="1" customHeight="1" outlineLevel="1" x14ac:dyDescent="0.25">
      <c r="A19" s="108"/>
      <c r="B19" s="108"/>
      <c r="D19" s="96"/>
      <c r="E19" s="92">
        <v>0</v>
      </c>
      <c r="F19" s="92">
        <v>0</v>
      </c>
      <c r="G19" s="227">
        <f t="shared" si="0"/>
        <v>0</v>
      </c>
      <c r="I19" s="489"/>
    </row>
    <row r="20" spans="1:9" ht="12.75" hidden="1" customHeight="1" outlineLevel="1" x14ac:dyDescent="0.25">
      <c r="A20" s="108"/>
      <c r="B20" s="108"/>
      <c r="D20" s="96"/>
      <c r="E20" s="92">
        <v>0</v>
      </c>
      <c r="F20" s="92">
        <v>0</v>
      </c>
      <c r="G20" s="227">
        <f t="shared" si="0"/>
        <v>0</v>
      </c>
      <c r="I20" s="489"/>
    </row>
    <row r="21" spans="1:9" ht="12.75" hidden="1" customHeight="1" outlineLevel="1" x14ac:dyDescent="0.25">
      <c r="A21" s="108"/>
      <c r="B21" s="108"/>
      <c r="D21" s="96"/>
      <c r="E21" s="92">
        <v>0</v>
      </c>
      <c r="F21" s="92">
        <v>0</v>
      </c>
      <c r="G21" s="227">
        <f t="shared" si="0"/>
        <v>0</v>
      </c>
      <c r="I21" s="489"/>
    </row>
    <row r="22" spans="1:9" ht="12.75" hidden="1" customHeight="1" outlineLevel="1" x14ac:dyDescent="0.25">
      <c r="A22" s="108"/>
      <c r="B22" s="108"/>
      <c r="D22" s="96"/>
      <c r="E22" s="92">
        <v>0</v>
      </c>
      <c r="F22" s="92">
        <v>0</v>
      </c>
      <c r="G22" s="227">
        <f t="shared" si="0"/>
        <v>0</v>
      </c>
      <c r="I22" s="489"/>
    </row>
    <row r="23" spans="1:9" ht="12.75" hidden="1" customHeight="1" outlineLevel="1" x14ac:dyDescent="0.25">
      <c r="A23" s="108"/>
      <c r="B23" s="108"/>
      <c r="D23" s="96"/>
      <c r="E23" s="92">
        <v>0</v>
      </c>
      <c r="F23" s="92">
        <v>0</v>
      </c>
      <c r="G23" s="227">
        <f t="shared" si="0"/>
        <v>0</v>
      </c>
      <c r="I23" s="489"/>
    </row>
    <row r="24" spans="1:9" ht="12.75" hidden="1" customHeight="1" outlineLevel="1" x14ac:dyDescent="0.25">
      <c r="A24" s="108"/>
      <c r="B24" s="108"/>
      <c r="D24" s="96"/>
      <c r="E24" s="92">
        <v>0</v>
      </c>
      <c r="F24" s="92">
        <v>0</v>
      </c>
      <c r="G24" s="227">
        <f t="shared" si="0"/>
        <v>0</v>
      </c>
      <c r="I24" s="489"/>
    </row>
    <row r="25" spans="1:9" ht="12.75" hidden="1" customHeight="1" outlineLevel="1" x14ac:dyDescent="0.25">
      <c r="A25" s="108"/>
      <c r="B25" s="108"/>
      <c r="D25" s="96"/>
      <c r="E25" s="92">
        <v>0</v>
      </c>
      <c r="F25" s="92">
        <v>0</v>
      </c>
      <c r="G25" s="227">
        <f t="shared" si="0"/>
        <v>0</v>
      </c>
      <c r="I25" s="489"/>
    </row>
    <row r="26" spans="1:9" ht="12.75" hidden="1" customHeight="1" outlineLevel="1" x14ac:dyDescent="0.25">
      <c r="A26" s="108"/>
      <c r="B26" s="108"/>
      <c r="D26" s="96"/>
      <c r="E26" s="92">
        <v>0</v>
      </c>
      <c r="F26" s="92">
        <v>0</v>
      </c>
      <c r="G26" s="227">
        <f t="shared" si="0"/>
        <v>0</v>
      </c>
      <c r="I26" s="489"/>
    </row>
    <row r="27" spans="1:9" ht="12.75" hidden="1" customHeight="1" outlineLevel="1" x14ac:dyDescent="0.25">
      <c r="A27" s="108"/>
      <c r="B27" s="108"/>
      <c r="D27" s="96"/>
      <c r="E27" s="92">
        <v>0</v>
      </c>
      <c r="F27" s="92">
        <v>0</v>
      </c>
      <c r="G27" s="227">
        <f t="shared" si="0"/>
        <v>0</v>
      </c>
      <c r="I27" s="489"/>
    </row>
    <row r="28" spans="1:9" ht="12.75" hidden="1" customHeight="1" outlineLevel="1" x14ac:dyDescent="0.25">
      <c r="A28" s="108"/>
      <c r="B28" s="108"/>
      <c r="D28" s="96"/>
      <c r="E28" s="92">
        <v>0</v>
      </c>
      <c r="F28" s="92">
        <v>0</v>
      </c>
      <c r="G28" s="227">
        <f t="shared" si="0"/>
        <v>0</v>
      </c>
      <c r="I28" s="489"/>
    </row>
    <row r="29" spans="1:9" ht="12.75" hidden="1" customHeight="1" outlineLevel="1" x14ac:dyDescent="0.25">
      <c r="A29" s="108"/>
      <c r="B29" s="108"/>
      <c r="D29" s="96"/>
      <c r="E29" s="92">
        <v>0</v>
      </c>
      <c r="F29" s="92">
        <v>0</v>
      </c>
      <c r="G29" s="227">
        <f t="shared" si="0"/>
        <v>0</v>
      </c>
      <c r="I29" s="489"/>
    </row>
    <row r="30" spans="1:9" ht="12.75" hidden="1" customHeight="1" outlineLevel="1" x14ac:dyDescent="0.25">
      <c r="A30" s="108"/>
      <c r="B30" s="108"/>
      <c r="D30" s="96"/>
      <c r="E30" s="92">
        <v>0</v>
      </c>
      <c r="F30" s="92">
        <v>0</v>
      </c>
      <c r="G30" s="227">
        <f t="shared" si="0"/>
        <v>0</v>
      </c>
      <c r="I30" s="489"/>
    </row>
    <row r="31" spans="1:9" ht="12.75" hidden="1" customHeight="1" outlineLevel="1" x14ac:dyDescent="0.25">
      <c r="A31" s="108"/>
      <c r="B31" s="108"/>
      <c r="D31" s="96"/>
      <c r="E31" s="92">
        <v>0</v>
      </c>
      <c r="F31" s="92">
        <v>0</v>
      </c>
      <c r="G31" s="227">
        <f t="shared" si="0"/>
        <v>0</v>
      </c>
      <c r="I31" s="489"/>
    </row>
    <row r="32" spans="1:9" ht="12.75" hidden="1" customHeight="1" outlineLevel="1" x14ac:dyDescent="0.25">
      <c r="A32" s="108"/>
      <c r="B32" s="108"/>
      <c r="D32" s="96"/>
      <c r="E32" s="92">
        <v>0</v>
      </c>
      <c r="F32" s="92">
        <v>0</v>
      </c>
      <c r="G32" s="227">
        <f t="shared" si="0"/>
        <v>0</v>
      </c>
      <c r="I32" s="489"/>
    </row>
    <row r="33" spans="1:9" ht="12.75" hidden="1" customHeight="1" outlineLevel="1" x14ac:dyDescent="0.25">
      <c r="A33" s="108"/>
      <c r="B33" s="108"/>
      <c r="D33" s="96"/>
      <c r="E33" s="92">
        <v>0</v>
      </c>
      <c r="F33" s="92">
        <v>0</v>
      </c>
      <c r="G33" s="227">
        <f t="shared" si="0"/>
        <v>0</v>
      </c>
      <c r="I33" s="489"/>
    </row>
    <row r="34" spans="1:9" ht="12.75" hidden="1" customHeight="1" outlineLevel="1" x14ac:dyDescent="0.25">
      <c r="A34" s="108"/>
      <c r="B34" s="108"/>
      <c r="D34" s="96"/>
      <c r="E34" s="92">
        <v>0</v>
      </c>
      <c r="F34" s="92">
        <v>0</v>
      </c>
      <c r="G34" s="227">
        <f t="shared" si="0"/>
        <v>0</v>
      </c>
      <c r="I34" s="489"/>
    </row>
    <row r="35" spans="1:9" ht="12.75" hidden="1" customHeight="1" outlineLevel="1" x14ac:dyDescent="0.25">
      <c r="A35" s="108"/>
      <c r="B35" s="108"/>
      <c r="D35" s="96"/>
      <c r="E35" s="92">
        <v>0</v>
      </c>
      <c r="F35" s="92">
        <v>0</v>
      </c>
      <c r="G35" s="227">
        <f t="shared" si="0"/>
        <v>0</v>
      </c>
      <c r="I35" s="489"/>
    </row>
    <row r="36" spans="1:9" ht="12.75" hidden="1" customHeight="1" outlineLevel="1" x14ac:dyDescent="0.25">
      <c r="A36" s="108"/>
      <c r="B36" s="108"/>
      <c r="D36" s="96"/>
      <c r="E36" s="92">
        <v>0</v>
      </c>
      <c r="F36" s="92">
        <v>0</v>
      </c>
      <c r="G36" s="227">
        <f t="shared" si="0"/>
        <v>0</v>
      </c>
      <c r="I36" s="489"/>
    </row>
    <row r="37" spans="1:9" ht="12.75" hidden="1" customHeight="1" outlineLevel="1" x14ac:dyDescent="0.25">
      <c r="A37" s="108"/>
      <c r="B37" s="108"/>
      <c r="D37" s="96"/>
      <c r="E37" s="92">
        <v>0</v>
      </c>
      <c r="F37" s="92">
        <v>0</v>
      </c>
      <c r="G37" s="227">
        <f t="shared" si="0"/>
        <v>0</v>
      </c>
      <c r="I37" s="489"/>
    </row>
    <row r="38" spans="1:9" ht="12.75" hidden="1" customHeight="1" outlineLevel="1" x14ac:dyDescent="0.25">
      <c r="A38" s="108"/>
      <c r="B38" s="108"/>
      <c r="D38" s="96"/>
      <c r="E38" s="92">
        <v>0</v>
      </c>
      <c r="F38" s="92">
        <v>0</v>
      </c>
      <c r="G38" s="227">
        <f t="shared" si="0"/>
        <v>0</v>
      </c>
      <c r="I38" s="489"/>
    </row>
    <row r="39" spans="1:9" ht="12.75" hidden="1" customHeight="1" outlineLevel="1" x14ac:dyDescent="0.25">
      <c r="A39" s="108"/>
      <c r="B39" s="108"/>
      <c r="D39" s="96"/>
      <c r="E39" s="92">
        <v>0</v>
      </c>
      <c r="F39" s="92">
        <v>0</v>
      </c>
      <c r="G39" s="227">
        <f t="shared" si="0"/>
        <v>0</v>
      </c>
      <c r="I39" s="489"/>
    </row>
    <row r="40" spans="1:9" ht="12.75" hidden="1" customHeight="1" outlineLevel="1" x14ac:dyDescent="0.25">
      <c r="A40" s="108"/>
      <c r="B40" s="108"/>
      <c r="D40" s="96"/>
      <c r="E40" s="92">
        <v>0</v>
      </c>
      <c r="F40" s="92">
        <v>0</v>
      </c>
      <c r="G40" s="227">
        <f t="shared" si="0"/>
        <v>0</v>
      </c>
      <c r="I40" s="489"/>
    </row>
    <row r="41" spans="1:9" ht="12.75" hidden="1" customHeight="1" outlineLevel="1" x14ac:dyDescent="0.25">
      <c r="A41" s="108"/>
      <c r="B41" s="108"/>
      <c r="D41" s="96"/>
      <c r="E41" s="92">
        <v>0</v>
      </c>
      <c r="F41" s="92">
        <v>0</v>
      </c>
      <c r="G41" s="227">
        <f t="shared" si="0"/>
        <v>0</v>
      </c>
      <c r="I41" s="489"/>
    </row>
    <row r="42" spans="1:9" ht="12.75" hidden="1" customHeight="1" outlineLevel="1" x14ac:dyDescent="0.25">
      <c r="A42" s="108"/>
      <c r="B42" s="108"/>
      <c r="D42" s="96"/>
      <c r="E42" s="92">
        <v>0</v>
      </c>
      <c r="F42" s="92">
        <v>0</v>
      </c>
      <c r="G42" s="227">
        <f t="shared" si="0"/>
        <v>0</v>
      </c>
      <c r="I42" s="489"/>
    </row>
    <row r="43" spans="1:9" ht="12.75" hidden="1" customHeight="1" outlineLevel="1" x14ac:dyDescent="0.25">
      <c r="A43" s="108"/>
      <c r="B43" s="108"/>
      <c r="D43" s="96"/>
      <c r="E43" s="92">
        <v>0</v>
      </c>
      <c r="F43" s="92">
        <v>0</v>
      </c>
      <c r="G43" s="227">
        <f t="shared" si="0"/>
        <v>0</v>
      </c>
      <c r="I43" s="489"/>
    </row>
    <row r="44" spans="1:9" ht="12.75" hidden="1" customHeight="1" outlineLevel="1" x14ac:dyDescent="0.25">
      <c r="A44" s="108"/>
      <c r="B44" s="108"/>
      <c r="D44" s="96"/>
      <c r="E44" s="92">
        <v>0</v>
      </c>
      <c r="F44" s="92">
        <v>0</v>
      </c>
      <c r="G44" s="227">
        <f t="shared" si="0"/>
        <v>0</v>
      </c>
      <c r="I44" s="489"/>
    </row>
    <row r="45" spans="1:9" ht="12.75" hidden="1" customHeight="1" outlineLevel="1" x14ac:dyDescent="0.25">
      <c r="A45" s="108"/>
      <c r="B45" s="108"/>
      <c r="D45" s="96"/>
      <c r="E45" s="92">
        <v>0</v>
      </c>
      <c r="F45" s="92">
        <v>0</v>
      </c>
      <c r="G45" s="227">
        <f t="shared" si="0"/>
        <v>0</v>
      </c>
      <c r="I45" s="489"/>
    </row>
    <row r="46" spans="1:9" ht="12.75" hidden="1" customHeight="1" outlineLevel="1" x14ac:dyDescent="0.25">
      <c r="A46" s="108"/>
      <c r="B46" s="108"/>
      <c r="D46" s="96"/>
      <c r="E46" s="92">
        <v>0</v>
      </c>
      <c r="F46" s="92">
        <v>0</v>
      </c>
      <c r="G46" s="227">
        <f t="shared" si="0"/>
        <v>0</v>
      </c>
      <c r="I46" s="489"/>
    </row>
    <row r="47" spans="1:9" ht="12.75" hidden="1" customHeight="1" outlineLevel="1" x14ac:dyDescent="0.25">
      <c r="A47" s="108"/>
      <c r="B47" s="108"/>
      <c r="D47" s="96"/>
      <c r="E47" s="92">
        <v>0</v>
      </c>
      <c r="F47" s="92">
        <v>0</v>
      </c>
      <c r="G47" s="227">
        <f t="shared" si="0"/>
        <v>0</v>
      </c>
      <c r="I47" s="489"/>
    </row>
    <row r="48" spans="1:9" ht="12.75" hidden="1" customHeight="1" outlineLevel="1" x14ac:dyDescent="0.25">
      <c r="A48" s="108"/>
      <c r="B48" s="108"/>
      <c r="D48" s="96"/>
      <c r="E48" s="92">
        <v>0</v>
      </c>
      <c r="F48" s="92">
        <v>0</v>
      </c>
      <c r="G48" s="227">
        <f t="shared" si="0"/>
        <v>0</v>
      </c>
      <c r="I48" s="489"/>
    </row>
    <row r="49" spans="1:9" ht="12.75" hidden="1" customHeight="1" outlineLevel="1" x14ac:dyDescent="0.25">
      <c r="A49" s="108"/>
      <c r="B49" s="108"/>
      <c r="D49" s="96"/>
      <c r="E49" s="92">
        <v>0</v>
      </c>
      <c r="F49" s="92">
        <v>0</v>
      </c>
      <c r="G49" s="227">
        <f t="shared" si="0"/>
        <v>0</v>
      </c>
      <c r="I49" s="489"/>
    </row>
    <row r="50" spans="1:9" ht="12.75" hidden="1" customHeight="1" outlineLevel="1" x14ac:dyDescent="0.25">
      <c r="A50" s="108"/>
      <c r="B50" s="108"/>
      <c r="D50" s="96"/>
      <c r="E50" s="92">
        <v>0</v>
      </c>
      <c r="F50" s="92">
        <v>0</v>
      </c>
      <c r="G50" s="227">
        <f t="shared" si="0"/>
        <v>0</v>
      </c>
      <c r="I50" s="489"/>
    </row>
    <row r="51" spans="1:9" ht="12.75" hidden="1" customHeight="1" outlineLevel="1" x14ac:dyDescent="0.25">
      <c r="A51" s="108"/>
      <c r="B51" s="108"/>
      <c r="D51" s="96"/>
      <c r="E51" s="92">
        <v>0</v>
      </c>
      <c r="F51" s="92">
        <v>0</v>
      </c>
      <c r="G51" s="227">
        <f t="shared" si="0"/>
        <v>0</v>
      </c>
      <c r="I51" s="489"/>
    </row>
    <row r="52" spans="1:9" ht="12.75" hidden="1" customHeight="1" outlineLevel="1" x14ac:dyDescent="0.25">
      <c r="A52" s="108"/>
      <c r="B52" s="108"/>
      <c r="D52" s="96"/>
      <c r="E52" s="92">
        <v>0</v>
      </c>
      <c r="F52" s="92">
        <v>0</v>
      </c>
      <c r="G52" s="227">
        <f t="shared" si="0"/>
        <v>0</v>
      </c>
      <c r="I52" s="489"/>
    </row>
    <row r="53" spans="1:9" ht="12.75" hidden="1" customHeight="1" outlineLevel="1" x14ac:dyDescent="0.25">
      <c r="A53" s="108"/>
      <c r="B53" s="108"/>
      <c r="D53" s="96"/>
      <c r="E53" s="92">
        <v>0</v>
      </c>
      <c r="F53" s="92">
        <v>0</v>
      </c>
      <c r="G53" s="227">
        <f t="shared" si="0"/>
        <v>0</v>
      </c>
      <c r="I53" s="489"/>
    </row>
    <row r="54" spans="1:9" ht="12.75" hidden="1" customHeight="1" outlineLevel="1" x14ac:dyDescent="0.25">
      <c r="A54" s="108"/>
      <c r="B54" s="108"/>
      <c r="D54" s="96"/>
      <c r="E54" s="92">
        <v>0</v>
      </c>
      <c r="F54" s="92">
        <v>0</v>
      </c>
      <c r="G54" s="227">
        <f t="shared" si="0"/>
        <v>0</v>
      </c>
      <c r="I54" s="489"/>
    </row>
    <row r="55" spans="1:9" ht="12.75" hidden="1" customHeight="1" outlineLevel="1" x14ac:dyDescent="0.25">
      <c r="A55" s="108"/>
      <c r="B55" s="108"/>
      <c r="D55" s="96"/>
      <c r="E55" s="92">
        <v>0</v>
      </c>
      <c r="F55" s="92">
        <v>0</v>
      </c>
      <c r="G55" s="228">
        <f t="shared" si="0"/>
        <v>0</v>
      </c>
      <c r="H55" s="114"/>
      <c r="I55" s="489"/>
    </row>
    <row r="56" spans="1:9" collapsed="1" x14ac:dyDescent="0.25">
      <c r="A56" s="54" t="s">
        <v>228</v>
      </c>
      <c r="B56" s="32"/>
      <c r="C56" s="219"/>
      <c r="D56" s="220"/>
      <c r="E56" s="468">
        <f>SUM(E11:E55)</f>
        <v>107500</v>
      </c>
      <c r="F56" s="468">
        <f>SUM(F11:F55)</f>
        <v>127500</v>
      </c>
      <c r="G56" s="411">
        <f>F56-E56</f>
        <v>20000</v>
      </c>
      <c r="I56" s="489"/>
    </row>
    <row r="57" spans="1:9" x14ac:dyDescent="0.25">
      <c r="A57"/>
      <c r="B57" s="32"/>
      <c r="C57" s="219"/>
      <c r="D57" s="221"/>
      <c r="E57" s="30"/>
      <c r="F57" s="30"/>
      <c r="G57" s="412"/>
      <c r="I57" s="216"/>
    </row>
    <row r="58" spans="1:9" x14ac:dyDescent="0.25">
      <c r="A58"/>
      <c r="B58" s="32"/>
      <c r="C58" s="219"/>
      <c r="D58" s="221"/>
      <c r="E58" s="34">
        <f>E8+E56</f>
        <v>2870500</v>
      </c>
      <c r="F58" s="34">
        <f>F8+F56</f>
        <v>2890500</v>
      </c>
      <c r="G58" s="411">
        <f>F58-E58</f>
        <v>20000</v>
      </c>
      <c r="I58" s="216"/>
    </row>
    <row r="59" spans="1:9" x14ac:dyDescent="0.25">
      <c r="A59"/>
      <c r="B59" s="32"/>
      <c r="C59" s="219"/>
      <c r="D59" s="221"/>
      <c r="E59" s="30"/>
      <c r="F59" s="30"/>
      <c r="I59" s="216"/>
    </row>
    <row r="60" spans="1:9" x14ac:dyDescent="0.25">
      <c r="A60" s="51" t="s">
        <v>35</v>
      </c>
      <c r="B60" s="51"/>
      <c r="C60" s="219"/>
      <c r="D60" s="221"/>
      <c r="E60" s="30"/>
      <c r="F60" s="30"/>
      <c r="I60" s="216"/>
    </row>
    <row r="61" spans="1:9" x14ac:dyDescent="0.25">
      <c r="B61"/>
      <c r="C61" s="219"/>
      <c r="D61" s="222"/>
      <c r="E61" s="55"/>
      <c r="F61" s="55"/>
      <c r="G61" s="55"/>
      <c r="H61" s="55"/>
      <c r="I61" s="216"/>
    </row>
    <row r="62" spans="1:9" ht="14.25" customHeight="1" x14ac:dyDescent="0.25">
      <c r="A62" s="54" t="str">
        <f>'Step 1 - Current Taxes'!A67</f>
        <v>FIXED ASSETS</v>
      </c>
      <c r="B62"/>
      <c r="C62" s="219"/>
      <c r="D62" s="222"/>
      <c r="E62" s="55"/>
      <c r="F62" s="55"/>
      <c r="G62" s="55"/>
      <c r="H62" s="55"/>
      <c r="I62" s="216"/>
    </row>
    <row r="63" spans="1:9" x14ac:dyDescent="0.25">
      <c r="A63" s="27" t="str">
        <f>'Step 1 - Current Taxes'!A68</f>
        <v>Amortization of tangible assets</v>
      </c>
      <c r="B63"/>
      <c r="C63" s="219"/>
      <c r="D63" s="222"/>
      <c r="E63" s="433">
        <f>'2018 TWP '!C11</f>
        <v>400000</v>
      </c>
      <c r="F63" s="433">
        <v>400000</v>
      </c>
      <c r="G63" s="109">
        <f t="shared" ref="G63:G182" si="1">F63-E63</f>
        <v>0</v>
      </c>
      <c r="H63" s="55"/>
      <c r="I63" s="488"/>
    </row>
    <row r="64" spans="1:9" x14ac:dyDescent="0.25">
      <c r="A64" s="27" t="str">
        <f>'Step 1 - Current Taxes'!A69</f>
        <v>Loss on disposal of assets</v>
      </c>
      <c r="B64"/>
      <c r="C64" s="219"/>
      <c r="D64" s="222"/>
      <c r="E64" s="434">
        <v>0</v>
      </c>
      <c r="F64" s="434">
        <v>0</v>
      </c>
      <c r="G64" s="110">
        <f t="shared" si="1"/>
        <v>0</v>
      </c>
      <c r="H64" s="55"/>
      <c r="I64" s="488"/>
    </row>
    <row r="65" spans="1:9" x14ac:dyDescent="0.25">
      <c r="A65" s="27" t="str">
        <f>'Step 1 - Current Taxes'!A70</f>
        <v>Capital cost allowance</v>
      </c>
      <c r="B65"/>
      <c r="C65" s="219"/>
      <c r="D65" s="222"/>
      <c r="E65" s="434">
        <f>'2018 TWP '!C13</f>
        <v>-200000</v>
      </c>
      <c r="F65" s="434">
        <v>-200000</v>
      </c>
      <c r="G65" s="110">
        <f t="shared" si="1"/>
        <v>0</v>
      </c>
      <c r="H65" s="56"/>
      <c r="I65" s="488"/>
    </row>
    <row r="66" spans="1:9" x14ac:dyDescent="0.25">
      <c r="B66"/>
      <c r="C66" s="219"/>
      <c r="D66" s="222"/>
      <c r="E66" s="434"/>
      <c r="F66" s="434"/>
      <c r="G66" s="110"/>
      <c r="H66" s="55"/>
      <c r="I66" s="489"/>
    </row>
    <row r="67" spans="1:9" x14ac:dyDescent="0.25">
      <c r="A67" s="54" t="str">
        <f>'Step 1 - Current Taxes'!A72</f>
        <v>RESERVES</v>
      </c>
      <c r="B67"/>
      <c r="C67" s="219"/>
      <c r="D67" s="222"/>
      <c r="E67" s="434"/>
      <c r="F67" s="434"/>
      <c r="G67" s="110"/>
      <c r="H67" s="55"/>
      <c r="I67" s="489"/>
    </row>
    <row r="68" spans="1:9" x14ac:dyDescent="0.25">
      <c r="A68" s="27" t="str">
        <f>'Step 1 - Current Taxes'!A73</f>
        <v>Unpaid bonus - Schedule 13S non-deductible - Closing  Balance</v>
      </c>
      <c r="B68"/>
      <c r="C68" s="219"/>
      <c r="D68" s="222"/>
      <c r="E68" s="434">
        <v>0</v>
      </c>
      <c r="F68" s="435">
        <v>0</v>
      </c>
      <c r="G68" s="110">
        <f t="shared" si="1"/>
        <v>0</v>
      </c>
      <c r="H68" s="55"/>
      <c r="I68" s="216"/>
    </row>
    <row r="69" spans="1:9" x14ac:dyDescent="0.25">
      <c r="A69" s="27" t="str">
        <f>'Step 1 - Current Taxes'!A74</f>
        <v>Unpaid bonus - Schedule 13S non-deductible - Opening  Balance</v>
      </c>
      <c r="B69"/>
      <c r="C69" s="219"/>
      <c r="D69" s="222"/>
      <c r="E69" s="434">
        <v>0</v>
      </c>
      <c r="F69" s="435">
        <v>0</v>
      </c>
      <c r="G69" s="110">
        <f t="shared" si="1"/>
        <v>0</v>
      </c>
      <c r="H69" s="55"/>
    </row>
    <row r="70" spans="1:9" x14ac:dyDescent="0.25">
      <c r="B70"/>
      <c r="C70" s="219"/>
      <c r="D70" s="222"/>
      <c r="E70" s="434"/>
      <c r="F70" s="435"/>
      <c r="G70" s="110"/>
      <c r="H70" s="55"/>
    </row>
    <row r="71" spans="1:9" x14ac:dyDescent="0.25">
      <c r="A71" s="27" t="str">
        <f>'Step 1 - Current Taxes'!A76</f>
        <v>Bad debt - Schedule 13S non-deductible - Closing  Balance</v>
      </c>
      <c r="B71"/>
      <c r="C71" s="219"/>
      <c r="D71" s="222"/>
      <c r="E71" s="434">
        <f>-'2018 TWP '!C23</f>
        <v>25000</v>
      </c>
      <c r="F71" s="435">
        <f>E71</f>
        <v>25000</v>
      </c>
      <c r="G71" s="110">
        <f t="shared" si="1"/>
        <v>0</v>
      </c>
      <c r="H71" s="55"/>
    </row>
    <row r="72" spans="1:9" x14ac:dyDescent="0.25">
      <c r="A72" s="27" t="str">
        <f>'Step 1 - Current Taxes'!A77</f>
        <v>Bad debt - Schedule 13S non-deductible - Opening  Balance</v>
      </c>
      <c r="B72"/>
      <c r="C72" s="219"/>
      <c r="D72" s="222"/>
      <c r="E72" s="434">
        <v>0</v>
      </c>
      <c r="F72" s="435">
        <f>E72</f>
        <v>0</v>
      </c>
      <c r="G72" s="110">
        <f t="shared" si="1"/>
        <v>0</v>
      </c>
      <c r="H72" s="55"/>
    </row>
    <row r="73" spans="1:9" x14ac:dyDescent="0.25">
      <c r="B73"/>
      <c r="C73" s="219"/>
      <c r="D73" s="222"/>
      <c r="E73" s="434"/>
      <c r="F73" s="435"/>
      <c r="G73" s="110"/>
      <c r="H73" s="55"/>
    </row>
    <row r="74" spans="1:9" x14ac:dyDescent="0.25">
      <c r="A74" s="27" t="str">
        <f>'Step 1 - Current Taxes'!A79</f>
        <v>General accrual - Schedule 13S non-deductible - Closing  Balance</v>
      </c>
      <c r="B74"/>
      <c r="C74" s="219"/>
      <c r="D74" s="222"/>
      <c r="E74" s="434">
        <v>0</v>
      </c>
      <c r="F74" s="435">
        <v>50000</v>
      </c>
      <c r="G74" s="110">
        <f t="shared" si="1"/>
        <v>50000</v>
      </c>
      <c r="H74" s="55"/>
    </row>
    <row r="75" spans="1:9" x14ac:dyDescent="0.25">
      <c r="A75" s="27" t="str">
        <f>'Step 1 - Current Taxes'!A80</f>
        <v>General accrual - Schedule 13S non-deductible - Opening  Balance</v>
      </c>
      <c r="B75"/>
      <c r="C75" s="219"/>
      <c r="D75" s="222"/>
      <c r="E75" s="434">
        <v>0</v>
      </c>
      <c r="F75" s="435">
        <v>0</v>
      </c>
      <c r="G75" s="110">
        <f t="shared" si="1"/>
        <v>0</v>
      </c>
      <c r="H75" s="55"/>
    </row>
    <row r="76" spans="1:9" x14ac:dyDescent="0.25">
      <c r="B76"/>
      <c r="C76" s="219"/>
      <c r="D76" s="222"/>
      <c r="E76" s="434"/>
      <c r="F76" s="435"/>
      <c r="G76" s="110"/>
      <c r="H76" s="55"/>
    </row>
    <row r="77" spans="1:9" x14ac:dyDescent="0.25">
      <c r="A77" s="27" t="str">
        <f>'Step 1 - Current Taxes'!A82</f>
        <v>OITC - prior year - 12(1)(x)</v>
      </c>
      <c r="B77"/>
      <c r="C77" s="219"/>
      <c r="D77" s="222"/>
      <c r="E77" s="434"/>
      <c r="F77" s="435"/>
      <c r="G77" s="110"/>
      <c r="H77" s="55"/>
    </row>
    <row r="78" spans="1:9" x14ac:dyDescent="0.25">
      <c r="A78" s="27" t="str">
        <f>'Step 1 - Current Taxes'!A83</f>
        <v>Scientific research expenses claimed in year</v>
      </c>
      <c r="B78"/>
      <c r="C78" s="219"/>
      <c r="D78" s="222"/>
      <c r="E78" s="434"/>
      <c r="F78" s="435"/>
      <c r="G78" s="110"/>
      <c r="H78" s="55"/>
    </row>
    <row r="79" spans="1:9" x14ac:dyDescent="0.25">
      <c r="B79"/>
      <c r="C79" s="219"/>
      <c r="D79" s="222"/>
      <c r="E79" s="434"/>
      <c r="F79" s="435"/>
      <c r="G79" s="110"/>
      <c r="H79" s="55"/>
    </row>
    <row r="80" spans="1:9" x14ac:dyDescent="0.25">
      <c r="A80" s="27" t="str">
        <f>'Step 1 - Current Taxes'!A85</f>
        <v>Unrealized Fair Value on M2M Securities (capital nature)</v>
      </c>
      <c r="B80"/>
      <c r="C80" s="219"/>
      <c r="D80" s="222"/>
      <c r="E80" s="434"/>
      <c r="F80" s="435"/>
      <c r="G80" s="110"/>
      <c r="H80" s="55"/>
    </row>
    <row r="81" spans="1:8" x14ac:dyDescent="0.25">
      <c r="B81"/>
      <c r="C81" s="219"/>
      <c r="D81" s="222"/>
      <c r="E81" s="434"/>
      <c r="F81" s="435"/>
      <c r="G81" s="110"/>
      <c r="H81" s="55"/>
    </row>
    <row r="82" spans="1:8" x14ac:dyDescent="0.25">
      <c r="A82" s="27" t="str">
        <f>'Step 1 - Current Taxes'!A87</f>
        <v>Ontario co-operative education tax credit (as part of 12(1)(x) deduction)</v>
      </c>
      <c r="B82"/>
      <c r="C82" s="219"/>
      <c r="D82" s="222"/>
      <c r="E82" s="434"/>
      <c r="F82" s="435"/>
      <c r="G82" s="110"/>
      <c r="H82" s="55"/>
    </row>
    <row r="83" spans="1:8" hidden="1" outlineLevel="1" x14ac:dyDescent="0.25">
      <c r="B83"/>
      <c r="C83" s="219"/>
      <c r="D83" s="222"/>
      <c r="E83" s="434"/>
      <c r="F83" s="435"/>
      <c r="G83" s="110"/>
      <c r="H83" s="55"/>
    </row>
    <row r="84" spans="1:8" hidden="1" outlineLevel="1" x14ac:dyDescent="0.25">
      <c r="B84"/>
      <c r="C84" s="219"/>
      <c r="D84" s="222"/>
      <c r="E84" s="434"/>
      <c r="F84" s="435"/>
      <c r="G84" s="110"/>
      <c r="H84" s="55"/>
    </row>
    <row r="85" spans="1:8" hidden="1" outlineLevel="1" x14ac:dyDescent="0.25">
      <c r="B85"/>
      <c r="C85" s="219"/>
      <c r="D85" s="222"/>
      <c r="E85" s="434"/>
      <c r="F85" s="435"/>
      <c r="G85" s="110"/>
      <c r="H85" s="55"/>
    </row>
    <row r="86" spans="1:8" hidden="1" outlineLevel="1" x14ac:dyDescent="0.25">
      <c r="B86"/>
      <c r="C86" s="219"/>
      <c r="D86" s="222"/>
      <c r="E86" s="434"/>
      <c r="F86" s="435"/>
      <c r="G86" s="110"/>
      <c r="H86" s="55"/>
    </row>
    <row r="87" spans="1:8" hidden="1" outlineLevel="1" x14ac:dyDescent="0.25">
      <c r="B87"/>
      <c r="C87" s="219"/>
      <c r="D87" s="222"/>
      <c r="E87" s="434"/>
      <c r="F87" s="435"/>
      <c r="G87" s="110"/>
      <c r="H87" s="55"/>
    </row>
    <row r="88" spans="1:8" hidden="1" outlineLevel="1" x14ac:dyDescent="0.25">
      <c r="B88"/>
      <c r="C88" s="219"/>
      <c r="D88" s="222"/>
      <c r="E88" s="434"/>
      <c r="F88" s="435"/>
      <c r="G88" s="110"/>
      <c r="H88" s="55"/>
    </row>
    <row r="89" spans="1:8" hidden="1" outlineLevel="1" x14ac:dyDescent="0.25">
      <c r="A89" s="100"/>
      <c r="B89"/>
      <c r="C89" s="219"/>
      <c r="D89" s="222"/>
      <c r="E89" s="434"/>
      <c r="F89" s="435"/>
      <c r="G89" s="110"/>
      <c r="H89" s="55"/>
    </row>
    <row r="90" spans="1:8" hidden="1" outlineLevel="1" x14ac:dyDescent="0.25">
      <c r="A90" s="100"/>
      <c r="B90"/>
      <c r="C90" s="219"/>
      <c r="D90" s="222"/>
      <c r="E90" s="434"/>
      <c r="F90" s="435"/>
      <c r="G90" s="110"/>
      <c r="H90" s="55"/>
    </row>
    <row r="91" spans="1:8" hidden="1" outlineLevel="1" x14ac:dyDescent="0.25">
      <c r="A91" s="100"/>
      <c r="B91"/>
      <c r="C91" s="219"/>
      <c r="D91" s="222"/>
      <c r="E91" s="434"/>
      <c r="F91" s="435"/>
      <c r="G91" s="110"/>
      <c r="H91" s="55"/>
    </row>
    <row r="92" spans="1:8" hidden="1" outlineLevel="1" x14ac:dyDescent="0.25">
      <c r="A92" s="100"/>
      <c r="B92"/>
      <c r="C92" s="219"/>
      <c r="D92" s="222"/>
      <c r="E92" s="434"/>
      <c r="F92" s="435"/>
      <c r="G92" s="110"/>
      <c r="H92" s="55"/>
    </row>
    <row r="93" spans="1:8" hidden="1" outlineLevel="1" x14ac:dyDescent="0.25">
      <c r="A93" s="100"/>
      <c r="B93"/>
      <c r="C93" s="219"/>
      <c r="D93" s="222"/>
      <c r="E93" s="434"/>
      <c r="F93" s="435"/>
      <c r="G93" s="110"/>
      <c r="H93" s="55"/>
    </row>
    <row r="94" spans="1:8" hidden="1" outlineLevel="1" x14ac:dyDescent="0.25">
      <c r="A94" s="100"/>
      <c r="B94"/>
      <c r="C94" s="219"/>
      <c r="D94" s="222"/>
      <c r="E94" s="434"/>
      <c r="F94" s="435"/>
      <c r="G94" s="110"/>
      <c r="H94" s="55"/>
    </row>
    <row r="95" spans="1:8" hidden="1" outlineLevel="1" x14ac:dyDescent="0.25">
      <c r="A95" s="100"/>
      <c r="B95"/>
      <c r="C95" s="219"/>
      <c r="D95" s="222"/>
      <c r="E95" s="434"/>
      <c r="F95" s="435"/>
      <c r="G95" s="110"/>
      <c r="H95" s="55"/>
    </row>
    <row r="96" spans="1:8" hidden="1" outlineLevel="1" x14ac:dyDescent="0.25">
      <c r="A96" s="100"/>
      <c r="B96"/>
      <c r="C96" s="219"/>
      <c r="D96" s="222"/>
      <c r="E96" s="434"/>
      <c r="F96" s="435"/>
      <c r="G96" s="110"/>
      <c r="H96" s="55"/>
    </row>
    <row r="97" spans="1:8" hidden="1" outlineLevel="1" x14ac:dyDescent="0.25">
      <c r="A97" s="100"/>
      <c r="B97"/>
      <c r="C97" s="219"/>
      <c r="D97" s="222"/>
      <c r="E97" s="434"/>
      <c r="F97" s="435"/>
      <c r="G97" s="110"/>
      <c r="H97" s="55"/>
    </row>
    <row r="98" spans="1:8" hidden="1" outlineLevel="1" x14ac:dyDescent="0.25">
      <c r="A98" s="100"/>
      <c r="B98"/>
      <c r="C98" s="219"/>
      <c r="D98" s="222"/>
      <c r="E98" s="434"/>
      <c r="F98" s="435"/>
      <c r="G98" s="110"/>
      <c r="H98" s="55"/>
    </row>
    <row r="99" spans="1:8" hidden="1" outlineLevel="1" x14ac:dyDescent="0.25">
      <c r="A99" s="100"/>
      <c r="B99"/>
      <c r="C99" s="219"/>
      <c r="D99" s="222"/>
      <c r="E99" s="434"/>
      <c r="F99" s="435"/>
      <c r="G99" s="110"/>
      <c r="H99" s="55"/>
    </row>
    <row r="100" spans="1:8" hidden="1" outlineLevel="1" x14ac:dyDescent="0.25">
      <c r="A100" s="100"/>
      <c r="B100"/>
      <c r="C100" s="219"/>
      <c r="D100" s="222"/>
      <c r="E100" s="434"/>
      <c r="F100" s="435"/>
      <c r="G100" s="110"/>
      <c r="H100" s="55"/>
    </row>
    <row r="101" spans="1:8" hidden="1" outlineLevel="1" x14ac:dyDescent="0.25">
      <c r="A101" s="100"/>
      <c r="B101"/>
      <c r="C101" s="219"/>
      <c r="D101" s="222"/>
      <c r="E101" s="434"/>
      <c r="F101" s="435"/>
      <c r="G101" s="110"/>
      <c r="H101" s="55"/>
    </row>
    <row r="102" spans="1:8" hidden="1" outlineLevel="1" x14ac:dyDescent="0.25">
      <c r="A102" s="100"/>
      <c r="B102"/>
      <c r="C102" s="219"/>
      <c r="D102" s="222"/>
      <c r="E102" s="434"/>
      <c r="F102" s="435"/>
      <c r="G102" s="110"/>
      <c r="H102" s="55"/>
    </row>
    <row r="103" spans="1:8" hidden="1" outlineLevel="1" x14ac:dyDescent="0.25">
      <c r="A103" s="100"/>
      <c r="B103"/>
      <c r="C103" s="219"/>
      <c r="D103" s="222"/>
      <c r="E103" s="434"/>
      <c r="F103" s="435"/>
      <c r="G103" s="110"/>
      <c r="H103" s="55"/>
    </row>
    <row r="104" spans="1:8" hidden="1" outlineLevel="1" x14ac:dyDescent="0.25">
      <c r="A104" s="100"/>
      <c r="B104"/>
      <c r="C104" s="219"/>
      <c r="D104" s="222"/>
      <c r="E104" s="434"/>
      <c r="F104" s="435"/>
      <c r="G104" s="110"/>
      <c r="H104" s="55"/>
    </row>
    <row r="105" spans="1:8" hidden="1" outlineLevel="1" x14ac:dyDescent="0.25">
      <c r="A105" s="100"/>
      <c r="B105"/>
      <c r="C105" s="219"/>
      <c r="D105" s="222"/>
      <c r="E105" s="434"/>
      <c r="F105" s="435"/>
      <c r="G105" s="110"/>
      <c r="H105" s="55"/>
    </row>
    <row r="106" spans="1:8" hidden="1" outlineLevel="1" x14ac:dyDescent="0.25">
      <c r="A106" s="100"/>
      <c r="B106"/>
      <c r="C106" s="219"/>
      <c r="D106" s="222"/>
      <c r="E106" s="434"/>
      <c r="F106" s="435"/>
      <c r="G106" s="110"/>
      <c r="H106" s="55"/>
    </row>
    <row r="107" spans="1:8" hidden="1" outlineLevel="1" x14ac:dyDescent="0.25">
      <c r="A107" s="100"/>
      <c r="B107"/>
      <c r="C107" s="219"/>
      <c r="D107" s="222"/>
      <c r="E107" s="434"/>
      <c r="F107" s="435"/>
      <c r="G107" s="110"/>
      <c r="H107" s="55"/>
    </row>
    <row r="108" spans="1:8" hidden="1" outlineLevel="1" x14ac:dyDescent="0.25">
      <c r="A108" s="100"/>
      <c r="B108"/>
      <c r="C108" s="219"/>
      <c r="D108" s="222"/>
      <c r="E108" s="434"/>
      <c r="F108" s="435"/>
      <c r="G108" s="110"/>
      <c r="H108" s="55"/>
    </row>
    <row r="109" spans="1:8" hidden="1" outlineLevel="1" x14ac:dyDescent="0.25">
      <c r="A109" s="100"/>
      <c r="B109"/>
      <c r="C109" s="219"/>
      <c r="D109" s="222"/>
      <c r="E109" s="434"/>
      <c r="F109" s="435"/>
      <c r="G109" s="110"/>
      <c r="H109" s="55"/>
    </row>
    <row r="110" spans="1:8" hidden="1" outlineLevel="1" x14ac:dyDescent="0.25">
      <c r="A110" s="100"/>
      <c r="B110"/>
      <c r="C110" s="219"/>
      <c r="D110" s="222"/>
      <c r="E110" s="434"/>
      <c r="F110" s="435"/>
      <c r="G110" s="110"/>
      <c r="H110" s="55"/>
    </row>
    <row r="111" spans="1:8" hidden="1" outlineLevel="1" x14ac:dyDescent="0.25">
      <c r="A111" s="100"/>
      <c r="B111"/>
      <c r="C111" s="219"/>
      <c r="D111" s="222"/>
      <c r="E111" s="434"/>
      <c r="F111" s="435"/>
      <c r="G111" s="110"/>
      <c r="H111" s="55"/>
    </row>
    <row r="112" spans="1:8" hidden="1" outlineLevel="1" x14ac:dyDescent="0.25">
      <c r="A112" s="100"/>
      <c r="B112"/>
      <c r="C112" s="219"/>
      <c r="D112" s="222"/>
      <c r="E112" s="434"/>
      <c r="F112" s="435"/>
      <c r="G112" s="110"/>
      <c r="H112" s="55"/>
    </row>
    <row r="113" spans="1:8" hidden="1" outlineLevel="1" x14ac:dyDescent="0.25">
      <c r="A113" s="100"/>
      <c r="B113"/>
      <c r="C113" s="219"/>
      <c r="D113" s="222"/>
      <c r="E113" s="434"/>
      <c r="F113" s="435"/>
      <c r="G113" s="110"/>
      <c r="H113" s="55"/>
    </row>
    <row r="114" spans="1:8" hidden="1" outlineLevel="1" x14ac:dyDescent="0.25">
      <c r="A114" s="100"/>
      <c r="B114"/>
      <c r="C114" s="219"/>
      <c r="D114" s="222"/>
      <c r="E114" s="434"/>
      <c r="F114" s="435"/>
      <c r="G114" s="110"/>
      <c r="H114" s="55"/>
    </row>
    <row r="115" spans="1:8" hidden="1" outlineLevel="1" x14ac:dyDescent="0.25">
      <c r="A115" s="100"/>
      <c r="B115"/>
      <c r="C115" s="219"/>
      <c r="D115" s="222"/>
      <c r="E115" s="434"/>
      <c r="F115" s="435"/>
      <c r="G115" s="110"/>
      <c r="H115" s="55"/>
    </row>
    <row r="116" spans="1:8" hidden="1" outlineLevel="1" x14ac:dyDescent="0.25">
      <c r="A116" s="100"/>
      <c r="B116"/>
      <c r="C116" s="219"/>
      <c r="D116" s="222"/>
      <c r="E116" s="434"/>
      <c r="F116" s="435"/>
      <c r="G116" s="110"/>
      <c r="H116" s="55"/>
    </row>
    <row r="117" spans="1:8" hidden="1" outlineLevel="1" x14ac:dyDescent="0.25">
      <c r="A117" s="100"/>
      <c r="B117"/>
      <c r="C117" s="219"/>
      <c r="D117" s="222"/>
      <c r="E117" s="434"/>
      <c r="F117" s="435"/>
      <c r="G117" s="110"/>
      <c r="H117" s="55"/>
    </row>
    <row r="118" spans="1:8" hidden="1" outlineLevel="1" x14ac:dyDescent="0.25">
      <c r="A118" s="100"/>
      <c r="B118"/>
      <c r="C118" s="219"/>
      <c r="D118" s="222"/>
      <c r="E118" s="434"/>
      <c r="F118" s="435"/>
      <c r="G118" s="110"/>
      <c r="H118" s="55"/>
    </row>
    <row r="119" spans="1:8" hidden="1" outlineLevel="1" x14ac:dyDescent="0.25">
      <c r="A119" s="100"/>
      <c r="B119"/>
      <c r="C119" s="219"/>
      <c r="D119" s="222"/>
      <c r="E119" s="434"/>
      <c r="F119" s="435"/>
      <c r="G119" s="110"/>
      <c r="H119" s="55"/>
    </row>
    <row r="120" spans="1:8" hidden="1" outlineLevel="1" x14ac:dyDescent="0.25">
      <c r="A120" s="100"/>
      <c r="B120"/>
      <c r="C120" s="219"/>
      <c r="D120" s="222"/>
      <c r="E120" s="434"/>
      <c r="F120" s="435"/>
      <c r="G120" s="110"/>
      <c r="H120" s="55"/>
    </row>
    <row r="121" spans="1:8" hidden="1" outlineLevel="1" x14ac:dyDescent="0.25">
      <c r="A121" s="100"/>
      <c r="B121"/>
      <c r="C121" s="219"/>
      <c r="D121" s="222"/>
      <c r="E121" s="434"/>
      <c r="F121" s="435"/>
      <c r="G121" s="110"/>
      <c r="H121" s="55"/>
    </row>
    <row r="122" spans="1:8" hidden="1" outlineLevel="1" x14ac:dyDescent="0.25">
      <c r="A122" s="100"/>
      <c r="B122"/>
      <c r="C122" s="219"/>
      <c r="D122" s="222"/>
      <c r="E122" s="434"/>
      <c r="F122" s="435"/>
      <c r="G122" s="110"/>
      <c r="H122" s="55"/>
    </row>
    <row r="123" spans="1:8" hidden="1" outlineLevel="1" x14ac:dyDescent="0.25">
      <c r="A123" s="100"/>
      <c r="B123"/>
      <c r="C123" s="219"/>
      <c r="D123" s="222"/>
      <c r="E123" s="434"/>
      <c r="F123" s="435"/>
      <c r="G123" s="110"/>
      <c r="H123" s="55"/>
    </row>
    <row r="124" spans="1:8" hidden="1" outlineLevel="1" x14ac:dyDescent="0.25">
      <c r="A124" s="100"/>
      <c r="B124"/>
      <c r="C124" s="219"/>
      <c r="D124" s="222"/>
      <c r="E124" s="434"/>
      <c r="F124" s="435"/>
      <c r="G124" s="110"/>
      <c r="H124" s="55"/>
    </row>
    <row r="125" spans="1:8" hidden="1" outlineLevel="1" x14ac:dyDescent="0.25">
      <c r="A125" s="100"/>
      <c r="B125"/>
      <c r="C125" s="219"/>
      <c r="D125" s="222"/>
      <c r="E125" s="434"/>
      <c r="F125" s="435"/>
      <c r="G125" s="110"/>
      <c r="H125" s="55"/>
    </row>
    <row r="126" spans="1:8" hidden="1" outlineLevel="1" x14ac:dyDescent="0.25">
      <c r="A126" s="100"/>
      <c r="B126"/>
      <c r="C126" s="219"/>
      <c r="D126" s="222"/>
      <c r="E126" s="434"/>
      <c r="F126" s="435"/>
      <c r="G126" s="110"/>
      <c r="H126" s="55"/>
    </row>
    <row r="127" spans="1:8" hidden="1" outlineLevel="1" x14ac:dyDescent="0.25">
      <c r="A127" s="100"/>
      <c r="B127"/>
      <c r="C127" s="219"/>
      <c r="D127" s="222"/>
      <c r="E127" s="434"/>
      <c r="F127" s="435"/>
      <c r="G127" s="110"/>
      <c r="H127" s="55"/>
    </row>
    <row r="128" spans="1:8" hidden="1" outlineLevel="1" x14ac:dyDescent="0.25">
      <c r="A128" s="100"/>
      <c r="B128"/>
      <c r="C128" s="219"/>
      <c r="D128" s="222"/>
      <c r="E128" s="434"/>
      <c r="F128" s="435"/>
      <c r="G128" s="110"/>
      <c r="H128" s="55"/>
    </row>
    <row r="129" spans="1:8" hidden="1" outlineLevel="1" x14ac:dyDescent="0.25">
      <c r="A129" s="100"/>
      <c r="B129"/>
      <c r="C129" s="219"/>
      <c r="D129" s="222"/>
      <c r="E129" s="434"/>
      <c r="F129" s="435"/>
      <c r="G129" s="110"/>
      <c r="H129" s="55"/>
    </row>
    <row r="130" spans="1:8" collapsed="1" x14ac:dyDescent="0.25">
      <c r="A130" s="100"/>
      <c r="B130"/>
      <c r="C130" s="219"/>
      <c r="D130" s="222"/>
      <c r="E130" s="434"/>
      <c r="F130" s="435"/>
      <c r="G130" s="110"/>
      <c r="H130" s="55"/>
    </row>
    <row r="131" spans="1:8" x14ac:dyDescent="0.25">
      <c r="A131" s="27" t="s">
        <v>150</v>
      </c>
      <c r="B131"/>
      <c r="C131" s="219"/>
      <c r="D131" s="222"/>
      <c r="E131" s="434">
        <v>0</v>
      </c>
      <c r="F131" s="435">
        <v>0</v>
      </c>
      <c r="G131" s="110">
        <f t="shared" si="1"/>
        <v>0</v>
      </c>
      <c r="H131" s="55"/>
    </row>
    <row r="132" spans="1:8" hidden="1" x14ac:dyDescent="0.25">
      <c r="A132" s="83"/>
      <c r="B132" s="93"/>
      <c r="C132" s="219"/>
      <c r="D132" s="222"/>
      <c r="E132" s="436"/>
      <c r="F132" s="436"/>
      <c r="G132" s="110">
        <f t="shared" si="1"/>
        <v>0</v>
      </c>
    </row>
    <row r="133" spans="1:8" hidden="1" x14ac:dyDescent="0.25">
      <c r="A133" s="83"/>
      <c r="B133" s="93"/>
      <c r="C133" s="219"/>
      <c r="D133" s="222"/>
      <c r="E133" s="436"/>
      <c r="F133" s="436"/>
      <c r="G133" s="110">
        <f t="shared" si="1"/>
        <v>0</v>
      </c>
    </row>
    <row r="134" spans="1:8" hidden="1" x14ac:dyDescent="0.25">
      <c r="A134" s="83"/>
      <c r="B134" s="93"/>
      <c r="C134" s="219"/>
      <c r="D134" s="222"/>
      <c r="E134" s="436"/>
      <c r="F134" s="436"/>
      <c r="G134" s="110">
        <f t="shared" si="1"/>
        <v>0</v>
      </c>
    </row>
    <row r="135" spans="1:8" hidden="1" x14ac:dyDescent="0.25">
      <c r="A135" s="83"/>
      <c r="B135" s="93"/>
      <c r="C135" s="219"/>
      <c r="D135" s="222"/>
      <c r="E135" s="436"/>
      <c r="F135" s="436"/>
      <c r="G135" s="110">
        <f t="shared" si="1"/>
        <v>0</v>
      </c>
    </row>
    <row r="136" spans="1:8" hidden="1" x14ac:dyDescent="0.25">
      <c r="A136" s="83"/>
      <c r="B136" s="93"/>
      <c r="C136" s="219"/>
      <c r="D136" s="222"/>
      <c r="E136" s="436"/>
      <c r="F136" s="436"/>
      <c r="G136" s="110">
        <f t="shared" si="1"/>
        <v>0</v>
      </c>
    </row>
    <row r="137" spans="1:8" hidden="1" x14ac:dyDescent="0.25">
      <c r="A137" s="83"/>
      <c r="B137" s="93"/>
      <c r="C137" s="219"/>
      <c r="D137" s="222"/>
      <c r="E137" s="436"/>
      <c r="F137" s="436"/>
      <c r="G137" s="110">
        <f t="shared" si="1"/>
        <v>0</v>
      </c>
    </row>
    <row r="138" spans="1:8" hidden="1" x14ac:dyDescent="0.25">
      <c r="A138" s="83"/>
      <c r="B138" s="93"/>
      <c r="C138" s="219"/>
      <c r="D138" s="222"/>
      <c r="E138" s="436"/>
      <c r="F138" s="436"/>
      <c r="G138" s="110">
        <f t="shared" si="1"/>
        <v>0</v>
      </c>
    </row>
    <row r="139" spans="1:8" hidden="1" x14ac:dyDescent="0.25">
      <c r="A139" s="83"/>
      <c r="B139" s="93"/>
      <c r="C139" s="219"/>
      <c r="D139" s="222"/>
      <c r="E139" s="436"/>
      <c r="F139" s="436"/>
      <c r="G139" s="110">
        <f t="shared" si="1"/>
        <v>0</v>
      </c>
    </row>
    <row r="140" spans="1:8" hidden="1" x14ac:dyDescent="0.25">
      <c r="A140" s="83"/>
      <c r="B140" s="93"/>
      <c r="C140" s="219"/>
      <c r="D140" s="222"/>
      <c r="E140" s="436"/>
      <c r="F140" s="436"/>
      <c r="G140" s="110">
        <f t="shared" si="1"/>
        <v>0</v>
      </c>
    </row>
    <row r="141" spans="1:8" hidden="1" x14ac:dyDescent="0.25">
      <c r="A141" s="83"/>
      <c r="B141" s="93"/>
      <c r="C141" s="219"/>
      <c r="D141" s="222"/>
      <c r="E141" s="436"/>
      <c r="F141" s="436"/>
      <c r="G141" s="110">
        <f t="shared" si="1"/>
        <v>0</v>
      </c>
    </row>
    <row r="142" spans="1:8" hidden="1" x14ac:dyDescent="0.25">
      <c r="A142" s="83"/>
      <c r="B142" s="93"/>
      <c r="C142" s="219"/>
      <c r="D142" s="222"/>
      <c r="E142" s="436"/>
      <c r="F142" s="436"/>
      <c r="G142" s="110">
        <f t="shared" si="1"/>
        <v>0</v>
      </c>
    </row>
    <row r="143" spans="1:8" hidden="1" x14ac:dyDescent="0.25">
      <c r="A143" s="83"/>
      <c r="B143" s="93"/>
      <c r="C143" s="219"/>
      <c r="D143" s="222"/>
      <c r="E143" s="436"/>
      <c r="F143" s="436"/>
      <c r="G143" s="110">
        <f t="shared" si="1"/>
        <v>0</v>
      </c>
    </row>
    <row r="144" spans="1:8" hidden="1" x14ac:dyDescent="0.25">
      <c r="A144" s="83"/>
      <c r="B144" s="93"/>
      <c r="C144" s="219"/>
      <c r="D144" s="222"/>
      <c r="E144" s="436"/>
      <c r="F144" s="436"/>
      <c r="G144" s="110">
        <f t="shared" si="1"/>
        <v>0</v>
      </c>
    </row>
    <row r="145" spans="1:7" hidden="1" x14ac:dyDescent="0.25">
      <c r="A145" s="83"/>
      <c r="B145" s="93"/>
      <c r="C145" s="219"/>
      <c r="D145" s="222"/>
      <c r="E145" s="436"/>
      <c r="F145" s="436"/>
      <c r="G145" s="110">
        <f t="shared" si="1"/>
        <v>0</v>
      </c>
    </row>
    <row r="146" spans="1:7" hidden="1" x14ac:dyDescent="0.25">
      <c r="A146" s="83"/>
      <c r="B146" s="93"/>
      <c r="C146" s="219"/>
      <c r="D146" s="222"/>
      <c r="E146" s="436"/>
      <c r="F146" s="436"/>
      <c r="G146" s="110">
        <f t="shared" si="1"/>
        <v>0</v>
      </c>
    </row>
    <row r="147" spans="1:7" hidden="1" x14ac:dyDescent="0.25">
      <c r="A147" s="83"/>
      <c r="B147" s="93"/>
      <c r="C147" s="219"/>
      <c r="D147" s="222"/>
      <c r="E147" s="436"/>
      <c r="F147" s="436"/>
      <c r="G147" s="110">
        <f t="shared" si="1"/>
        <v>0</v>
      </c>
    </row>
    <row r="148" spans="1:7" hidden="1" x14ac:dyDescent="0.25">
      <c r="A148" s="83"/>
      <c r="B148" s="93"/>
      <c r="C148" s="219"/>
      <c r="D148" s="222"/>
      <c r="E148" s="436"/>
      <c r="F148" s="436"/>
      <c r="G148" s="110">
        <f t="shared" si="1"/>
        <v>0</v>
      </c>
    </row>
    <row r="149" spans="1:7" hidden="1" x14ac:dyDescent="0.25">
      <c r="A149" s="83"/>
      <c r="B149" s="93"/>
      <c r="C149" s="219"/>
      <c r="D149" s="222"/>
      <c r="E149" s="436"/>
      <c r="F149" s="436"/>
      <c r="G149" s="110">
        <f t="shared" si="1"/>
        <v>0</v>
      </c>
    </row>
    <row r="150" spans="1:7" hidden="1" x14ac:dyDescent="0.25">
      <c r="A150" s="83"/>
      <c r="B150" s="93"/>
      <c r="C150" s="219"/>
      <c r="D150" s="222"/>
      <c r="E150" s="436"/>
      <c r="F150" s="436"/>
      <c r="G150" s="110">
        <f t="shared" si="1"/>
        <v>0</v>
      </c>
    </row>
    <row r="151" spans="1:7" hidden="1" x14ac:dyDescent="0.25">
      <c r="A151" s="83"/>
      <c r="B151" s="93"/>
      <c r="C151" s="219"/>
      <c r="D151" s="222"/>
      <c r="E151" s="436"/>
      <c r="F151" s="436"/>
      <c r="G151" s="110">
        <f t="shared" si="1"/>
        <v>0</v>
      </c>
    </row>
    <row r="152" spans="1:7" hidden="1" x14ac:dyDescent="0.25">
      <c r="A152" s="83"/>
      <c r="B152" s="93"/>
      <c r="C152" s="219"/>
      <c r="D152" s="222"/>
      <c r="E152" s="436"/>
      <c r="F152" s="436"/>
      <c r="G152" s="110">
        <f t="shared" si="1"/>
        <v>0</v>
      </c>
    </row>
    <row r="153" spans="1:7" hidden="1" x14ac:dyDescent="0.25">
      <c r="A153" s="83"/>
      <c r="B153" s="93"/>
      <c r="C153" s="219"/>
      <c r="D153" s="222"/>
      <c r="E153" s="436"/>
      <c r="F153" s="436"/>
      <c r="G153" s="110">
        <f t="shared" si="1"/>
        <v>0</v>
      </c>
    </row>
    <row r="154" spans="1:7" hidden="1" x14ac:dyDescent="0.25">
      <c r="A154" s="83"/>
      <c r="B154" s="93"/>
      <c r="C154" s="219"/>
      <c r="D154" s="222"/>
      <c r="E154" s="436"/>
      <c r="F154" s="436"/>
      <c r="G154" s="110">
        <f t="shared" si="1"/>
        <v>0</v>
      </c>
    </row>
    <row r="155" spans="1:7" hidden="1" x14ac:dyDescent="0.25">
      <c r="A155" s="83"/>
      <c r="B155" s="93"/>
      <c r="C155" s="219"/>
      <c r="D155" s="222"/>
      <c r="E155" s="436"/>
      <c r="F155" s="436"/>
      <c r="G155" s="110">
        <f t="shared" si="1"/>
        <v>0</v>
      </c>
    </row>
    <row r="156" spans="1:7" hidden="1" x14ac:dyDescent="0.25">
      <c r="A156" s="83"/>
      <c r="B156" s="93"/>
      <c r="C156" s="219"/>
      <c r="D156" s="222"/>
      <c r="E156" s="436"/>
      <c r="F156" s="436"/>
      <c r="G156" s="110">
        <f t="shared" si="1"/>
        <v>0</v>
      </c>
    </row>
    <row r="157" spans="1:7" hidden="1" x14ac:dyDescent="0.25">
      <c r="A157" s="83"/>
      <c r="B157" s="93"/>
      <c r="C157" s="219"/>
      <c r="D157" s="222"/>
      <c r="E157" s="436"/>
      <c r="F157" s="436"/>
      <c r="G157" s="110">
        <f t="shared" si="1"/>
        <v>0</v>
      </c>
    </row>
    <row r="158" spans="1:7" hidden="1" x14ac:dyDescent="0.25">
      <c r="A158" s="83"/>
      <c r="B158" s="93"/>
      <c r="C158" s="219"/>
      <c r="D158" s="222"/>
      <c r="E158" s="436"/>
      <c r="F158" s="436"/>
      <c r="G158" s="110">
        <f t="shared" si="1"/>
        <v>0</v>
      </c>
    </row>
    <row r="159" spans="1:7" hidden="1" x14ac:dyDescent="0.25">
      <c r="A159" s="83"/>
      <c r="B159" s="93"/>
      <c r="C159" s="219"/>
      <c r="D159" s="222"/>
      <c r="E159" s="436"/>
      <c r="F159" s="436"/>
      <c r="G159" s="110">
        <f t="shared" si="1"/>
        <v>0</v>
      </c>
    </row>
    <row r="160" spans="1:7" hidden="1" x14ac:dyDescent="0.25">
      <c r="A160" s="83"/>
      <c r="B160" s="93"/>
      <c r="C160" s="219"/>
      <c r="D160" s="222"/>
      <c r="E160" s="436"/>
      <c r="F160" s="436"/>
      <c r="G160" s="110">
        <f t="shared" si="1"/>
        <v>0</v>
      </c>
    </row>
    <row r="161" spans="1:7" hidden="1" x14ac:dyDescent="0.25">
      <c r="A161" s="83"/>
      <c r="B161" s="93"/>
      <c r="C161" s="219"/>
      <c r="D161" s="222"/>
      <c r="E161" s="436"/>
      <c r="F161" s="436"/>
      <c r="G161" s="110">
        <f t="shared" si="1"/>
        <v>0</v>
      </c>
    </row>
    <row r="162" spans="1:7" hidden="1" x14ac:dyDescent="0.25">
      <c r="A162" s="83"/>
      <c r="B162" s="93"/>
      <c r="C162" s="219"/>
      <c r="D162" s="222"/>
      <c r="E162" s="436"/>
      <c r="F162" s="436"/>
      <c r="G162" s="110">
        <f t="shared" si="1"/>
        <v>0</v>
      </c>
    </row>
    <row r="163" spans="1:7" hidden="1" x14ac:dyDescent="0.25">
      <c r="A163" s="83"/>
      <c r="B163" s="93"/>
      <c r="C163" s="219"/>
      <c r="D163" s="222"/>
      <c r="E163" s="436"/>
      <c r="F163" s="436"/>
      <c r="G163" s="110">
        <f t="shared" si="1"/>
        <v>0</v>
      </c>
    </row>
    <row r="164" spans="1:7" hidden="1" x14ac:dyDescent="0.25">
      <c r="A164" s="83"/>
      <c r="B164" s="93"/>
      <c r="C164" s="219"/>
      <c r="D164" s="222"/>
      <c r="E164" s="436"/>
      <c r="F164" s="436"/>
      <c r="G164" s="110">
        <f t="shared" si="1"/>
        <v>0</v>
      </c>
    </row>
    <row r="165" spans="1:7" hidden="1" x14ac:dyDescent="0.25">
      <c r="A165" s="83"/>
      <c r="B165" s="93"/>
      <c r="C165" s="219"/>
      <c r="D165" s="222"/>
      <c r="E165" s="436"/>
      <c r="F165" s="436"/>
      <c r="G165" s="110">
        <f t="shared" si="1"/>
        <v>0</v>
      </c>
    </row>
    <row r="166" spans="1:7" hidden="1" x14ac:dyDescent="0.25">
      <c r="A166" s="83"/>
      <c r="B166" s="93"/>
      <c r="C166" s="219"/>
      <c r="D166" s="222"/>
      <c r="E166" s="436"/>
      <c r="F166" s="436"/>
      <c r="G166" s="110">
        <f t="shared" si="1"/>
        <v>0</v>
      </c>
    </row>
    <row r="167" spans="1:7" hidden="1" x14ac:dyDescent="0.25">
      <c r="A167" s="83"/>
      <c r="B167" s="93"/>
      <c r="C167" s="219"/>
      <c r="D167" s="222"/>
      <c r="E167" s="436"/>
      <c r="F167" s="436"/>
      <c r="G167" s="110">
        <f t="shared" si="1"/>
        <v>0</v>
      </c>
    </row>
    <row r="168" spans="1:7" hidden="1" x14ac:dyDescent="0.25">
      <c r="A168" s="83"/>
      <c r="B168" s="93"/>
      <c r="C168" s="219"/>
      <c r="D168" s="222"/>
      <c r="E168" s="436"/>
      <c r="F168" s="436"/>
      <c r="G168" s="110">
        <f t="shared" si="1"/>
        <v>0</v>
      </c>
    </row>
    <row r="169" spans="1:7" hidden="1" x14ac:dyDescent="0.25">
      <c r="A169" s="83"/>
      <c r="B169" s="93"/>
      <c r="C169" s="219"/>
      <c r="D169" s="222"/>
      <c r="E169" s="436"/>
      <c r="F169" s="436"/>
      <c r="G169" s="110">
        <f t="shared" si="1"/>
        <v>0</v>
      </c>
    </row>
    <row r="170" spans="1:7" hidden="1" x14ac:dyDescent="0.25">
      <c r="A170" s="83"/>
      <c r="B170" s="93"/>
      <c r="C170" s="219"/>
      <c r="D170" s="222"/>
      <c r="E170" s="436"/>
      <c r="F170" s="436"/>
      <c r="G170" s="110">
        <f t="shared" si="1"/>
        <v>0</v>
      </c>
    </row>
    <row r="171" spans="1:7" hidden="1" x14ac:dyDescent="0.25">
      <c r="A171" s="83"/>
      <c r="B171" s="93"/>
      <c r="C171" s="219"/>
      <c r="D171" s="222"/>
      <c r="E171" s="436"/>
      <c r="F171" s="436"/>
      <c r="G171" s="110">
        <f t="shared" si="1"/>
        <v>0</v>
      </c>
    </row>
    <row r="172" spans="1:7" hidden="1" x14ac:dyDescent="0.25">
      <c r="A172" s="83"/>
      <c r="B172" s="93"/>
      <c r="C172" s="219"/>
      <c r="D172" s="222"/>
      <c r="E172" s="436"/>
      <c r="F172" s="436"/>
      <c r="G172" s="110">
        <f t="shared" si="1"/>
        <v>0</v>
      </c>
    </row>
    <row r="173" spans="1:7" hidden="1" x14ac:dyDescent="0.25">
      <c r="A173" s="83"/>
      <c r="B173" s="93"/>
      <c r="C173" s="219"/>
      <c r="D173" s="222"/>
      <c r="E173" s="436"/>
      <c r="F173" s="436"/>
      <c r="G173" s="110">
        <f t="shared" si="1"/>
        <v>0</v>
      </c>
    </row>
    <row r="174" spans="1:7" hidden="1" x14ac:dyDescent="0.25">
      <c r="A174" s="83"/>
      <c r="B174" s="93"/>
      <c r="C174" s="219"/>
      <c r="D174" s="222"/>
      <c r="E174" s="436"/>
      <c r="F174" s="436"/>
      <c r="G174" s="110">
        <f t="shared" si="1"/>
        <v>0</v>
      </c>
    </row>
    <row r="175" spans="1:7" hidden="1" x14ac:dyDescent="0.25">
      <c r="A175" s="83"/>
      <c r="B175" s="93"/>
      <c r="C175" s="219"/>
      <c r="D175" s="222"/>
      <c r="E175" s="436"/>
      <c r="F175" s="436"/>
      <c r="G175" s="110">
        <f t="shared" si="1"/>
        <v>0</v>
      </c>
    </row>
    <row r="176" spans="1:7" hidden="1" x14ac:dyDescent="0.25">
      <c r="A176" s="83"/>
      <c r="B176" s="93"/>
      <c r="C176" s="219"/>
      <c r="D176" s="222"/>
      <c r="E176" s="436"/>
      <c r="F176" s="436"/>
      <c r="G176" s="110">
        <f t="shared" si="1"/>
        <v>0</v>
      </c>
    </row>
    <row r="177" spans="1:8" hidden="1" x14ac:dyDescent="0.25">
      <c r="A177" s="83"/>
      <c r="B177" s="93"/>
      <c r="C177" s="219"/>
      <c r="D177" s="222"/>
      <c r="E177" s="436"/>
      <c r="F177" s="436"/>
      <c r="G177" s="110">
        <f t="shared" si="1"/>
        <v>0</v>
      </c>
    </row>
    <row r="178" spans="1:8" hidden="1" x14ac:dyDescent="0.25">
      <c r="A178" s="83"/>
      <c r="B178" s="93"/>
      <c r="C178" s="219"/>
      <c r="D178" s="222"/>
      <c r="E178" s="436"/>
      <c r="F178" s="436"/>
      <c r="G178" s="110">
        <f t="shared" si="1"/>
        <v>0</v>
      </c>
    </row>
    <row r="179" spans="1:8" hidden="1" x14ac:dyDescent="0.25">
      <c r="A179" s="83"/>
      <c r="B179" s="93"/>
      <c r="C179" s="219"/>
      <c r="D179" s="222"/>
      <c r="E179" s="436"/>
      <c r="F179" s="436"/>
      <c r="G179" s="110">
        <f t="shared" si="1"/>
        <v>0</v>
      </c>
    </row>
    <row r="180" spans="1:8" hidden="1" x14ac:dyDescent="0.25">
      <c r="A180" s="83"/>
      <c r="B180" s="93"/>
      <c r="C180" s="219"/>
      <c r="D180" s="222"/>
      <c r="E180" s="436"/>
      <c r="F180" s="436"/>
      <c r="G180" s="110">
        <f t="shared" si="1"/>
        <v>0</v>
      </c>
    </row>
    <row r="181" spans="1:8" hidden="1" x14ac:dyDescent="0.25">
      <c r="A181" s="83"/>
      <c r="B181" s="93"/>
      <c r="C181" s="219"/>
      <c r="D181" s="222"/>
      <c r="E181" s="436"/>
      <c r="F181" s="436"/>
      <c r="G181" s="110">
        <f t="shared" si="1"/>
        <v>0</v>
      </c>
      <c r="H181" s="114"/>
    </row>
    <row r="182" spans="1:8" x14ac:dyDescent="0.25">
      <c r="A182" s="99"/>
      <c r="B182" s="99"/>
      <c r="C182" s="219"/>
      <c r="D182" s="222"/>
      <c r="E182" s="422"/>
      <c r="F182" s="422"/>
      <c r="G182" s="121">
        <f t="shared" si="1"/>
        <v>0</v>
      </c>
    </row>
    <row r="183" spans="1:8" x14ac:dyDescent="0.25">
      <c r="A183" s="120" t="s">
        <v>86</v>
      </c>
      <c r="B183" s="99"/>
      <c r="C183" s="219"/>
      <c r="D183" s="223"/>
      <c r="E183" s="469">
        <f>SUM(E63:E182)</f>
        <v>225000</v>
      </c>
      <c r="F183" s="469">
        <f>SUM(F63:F182)</f>
        <v>275000</v>
      </c>
      <c r="G183" s="50">
        <f>F183-E183</f>
        <v>50000</v>
      </c>
    </row>
    <row r="184" spans="1:8" x14ac:dyDescent="0.25">
      <c r="A184" s="120"/>
      <c r="B184" s="99"/>
      <c r="C184" s="219"/>
      <c r="D184" s="222"/>
      <c r="E184" s="118"/>
      <c r="F184" s="118"/>
      <c r="G184" s="58"/>
    </row>
    <row r="185" spans="1:8" x14ac:dyDescent="0.25">
      <c r="A185" s="120" t="s">
        <v>87</v>
      </c>
      <c r="B185" s="99"/>
      <c r="C185" s="219"/>
      <c r="D185" s="222"/>
      <c r="E185" s="469">
        <f>E58+E183</f>
        <v>3095500</v>
      </c>
      <c r="F185" s="469">
        <f>F58+F183</f>
        <v>3165500</v>
      </c>
      <c r="G185" s="50">
        <f>F185-E185</f>
        <v>70000</v>
      </c>
    </row>
    <row r="186" spans="1:8" x14ac:dyDescent="0.25">
      <c r="A186" s="99"/>
      <c r="B186" s="99"/>
      <c r="C186" s="219"/>
      <c r="D186" s="222"/>
      <c r="E186" s="118"/>
      <c r="F186" s="118"/>
      <c r="G186" s="58"/>
    </row>
    <row r="187" spans="1:8" x14ac:dyDescent="0.25">
      <c r="A187" s="100" t="s">
        <v>94</v>
      </c>
      <c r="B187" s="99"/>
      <c r="C187" s="219"/>
      <c r="D187" s="223"/>
      <c r="E187" s="423">
        <v>0</v>
      </c>
      <c r="F187" s="423">
        <v>0</v>
      </c>
      <c r="G187" s="109">
        <f t="shared" ref="G187:G192" si="2">F187-E187</f>
        <v>0</v>
      </c>
    </row>
    <row r="188" spans="1:8" ht="12" customHeight="1" x14ac:dyDescent="0.25">
      <c r="A188" s="100" t="s">
        <v>95</v>
      </c>
      <c r="B188" s="99"/>
      <c r="C188" s="219"/>
      <c r="D188" s="222"/>
      <c r="E188" s="424"/>
      <c r="F188" s="424"/>
      <c r="G188" s="225">
        <f t="shared" si="2"/>
        <v>0</v>
      </c>
    </row>
    <row r="189" spans="1:8" ht="12" customHeight="1" x14ac:dyDescent="0.25">
      <c r="A189" s="100" t="s">
        <v>96</v>
      </c>
      <c r="B189" s="99"/>
      <c r="C189" s="224"/>
      <c r="D189" s="222"/>
      <c r="E189" s="424"/>
      <c r="F189" s="424"/>
      <c r="G189" s="225">
        <f t="shared" si="2"/>
        <v>0</v>
      </c>
    </row>
    <row r="190" spans="1:8" ht="12" customHeight="1" x14ac:dyDescent="0.25">
      <c r="A190" s="115" t="s">
        <v>97</v>
      </c>
      <c r="B190" s="99"/>
      <c r="C190" s="224"/>
      <c r="D190" s="223"/>
      <c r="E190" s="424"/>
      <c r="F190" s="424"/>
      <c r="G190" s="225">
        <f t="shared" si="2"/>
        <v>0</v>
      </c>
    </row>
    <row r="191" spans="1:8" x14ac:dyDescent="0.25">
      <c r="A191" s="115" t="s">
        <v>98</v>
      </c>
      <c r="B191" s="99"/>
      <c r="C191" s="224"/>
      <c r="D191" s="223"/>
      <c r="E191" s="424"/>
      <c r="F191" s="424"/>
      <c r="G191" s="225">
        <f t="shared" si="2"/>
        <v>0</v>
      </c>
    </row>
    <row r="192" spans="1:8" x14ac:dyDescent="0.25">
      <c r="A192" s="115" t="s">
        <v>99</v>
      </c>
      <c r="C192" s="219"/>
      <c r="D192" s="223"/>
      <c r="E192" s="424"/>
      <c r="F192" s="424"/>
      <c r="G192" s="225">
        <f t="shared" si="2"/>
        <v>0</v>
      </c>
    </row>
    <row r="193" spans="1:8" x14ac:dyDescent="0.25">
      <c r="A193" s="115" t="s">
        <v>100</v>
      </c>
      <c r="C193" s="219"/>
      <c r="D193" s="223"/>
      <c r="E193" s="424"/>
      <c r="F193" s="424"/>
      <c r="G193" s="225">
        <f>F193-E193</f>
        <v>0</v>
      </c>
    </row>
    <row r="194" spans="1:8" x14ac:dyDescent="0.25">
      <c r="A194" s="218" t="s">
        <v>229</v>
      </c>
      <c r="B194" s="206"/>
      <c r="C194" s="164"/>
      <c r="D194" s="98"/>
      <c r="E194" s="425"/>
      <c r="F194" s="425"/>
      <c r="G194" s="226">
        <f>F194-E194</f>
        <v>0</v>
      </c>
      <c r="H194" s="114"/>
    </row>
    <row r="195" spans="1:8" hidden="1" x14ac:dyDescent="0.25">
      <c r="A195" s="116" t="s">
        <v>131</v>
      </c>
      <c r="B195" s="93"/>
      <c r="C195" s="164"/>
      <c r="D195" s="98"/>
      <c r="E195" s="119"/>
      <c r="F195" s="119"/>
      <c r="G195" s="95"/>
    </row>
    <row r="196" spans="1:8" hidden="1" x14ac:dyDescent="0.25">
      <c r="A196" s="116" t="s">
        <v>131</v>
      </c>
      <c r="B196" s="93"/>
      <c r="C196" s="164"/>
      <c r="D196" s="98"/>
      <c r="E196" s="119"/>
      <c r="F196" s="119"/>
      <c r="G196" s="95"/>
    </row>
    <row r="197" spans="1:8" hidden="1" x14ac:dyDescent="0.25">
      <c r="A197" s="116" t="s">
        <v>131</v>
      </c>
      <c r="B197" s="93"/>
      <c r="C197" s="164"/>
      <c r="D197" s="98"/>
      <c r="E197" s="119"/>
      <c r="F197" s="119"/>
      <c r="G197" s="95"/>
    </row>
    <row r="198" spans="1:8" hidden="1" x14ac:dyDescent="0.25">
      <c r="A198" s="116" t="s">
        <v>131</v>
      </c>
      <c r="B198" s="93"/>
      <c r="C198" s="164"/>
      <c r="D198" s="98"/>
      <c r="E198" s="119"/>
      <c r="F198" s="119"/>
      <c r="G198" s="95"/>
    </row>
    <row r="199" spans="1:8" hidden="1" x14ac:dyDescent="0.25">
      <c r="A199" s="116" t="s">
        <v>131</v>
      </c>
      <c r="B199" s="93"/>
      <c r="C199" s="164"/>
      <c r="D199" s="98"/>
      <c r="E199" s="119"/>
      <c r="F199" s="119"/>
      <c r="G199" s="95"/>
    </row>
    <row r="200" spans="1:8" hidden="1" x14ac:dyDescent="0.25">
      <c r="A200" s="116" t="s">
        <v>131</v>
      </c>
      <c r="B200" s="93"/>
      <c r="C200" s="164"/>
      <c r="D200" s="98"/>
      <c r="E200" s="119"/>
      <c r="F200" s="119"/>
      <c r="G200" s="95"/>
    </row>
    <row r="201" spans="1:8" hidden="1" x14ac:dyDescent="0.25">
      <c r="A201" s="116" t="s">
        <v>131</v>
      </c>
      <c r="B201" s="93"/>
      <c r="C201" s="164"/>
      <c r="D201" s="98"/>
      <c r="E201" s="119"/>
      <c r="F201" s="119"/>
      <c r="G201" s="95"/>
    </row>
    <row r="202" spans="1:8" hidden="1" x14ac:dyDescent="0.25">
      <c r="A202" s="116" t="s">
        <v>131</v>
      </c>
      <c r="B202" s="93"/>
      <c r="C202" s="164"/>
      <c r="D202" s="98"/>
      <c r="E202" s="119"/>
      <c r="F202" s="119"/>
      <c r="G202" s="95"/>
    </row>
    <row r="203" spans="1:8" hidden="1" x14ac:dyDescent="0.25">
      <c r="A203" s="116" t="s">
        <v>131</v>
      </c>
      <c r="B203" s="93"/>
      <c r="C203" s="164"/>
      <c r="D203" s="98"/>
      <c r="E203" s="119"/>
      <c r="F203" s="119"/>
      <c r="G203" s="95"/>
    </row>
    <row r="204" spans="1:8" hidden="1" x14ac:dyDescent="0.25">
      <c r="A204" s="116" t="s">
        <v>131</v>
      </c>
      <c r="B204" s="93"/>
      <c r="C204" s="164"/>
      <c r="D204" s="98"/>
      <c r="E204" s="119"/>
      <c r="F204" s="119"/>
      <c r="G204" s="95"/>
    </row>
    <row r="205" spans="1:8" hidden="1" x14ac:dyDescent="0.25">
      <c r="A205" s="116" t="s">
        <v>131</v>
      </c>
      <c r="B205" s="93"/>
      <c r="C205" s="164"/>
      <c r="D205" s="98"/>
      <c r="E205" s="119"/>
      <c r="F205" s="119"/>
      <c r="G205" s="95"/>
    </row>
    <row r="206" spans="1:8" hidden="1" x14ac:dyDescent="0.25">
      <c r="A206" s="116" t="s">
        <v>131</v>
      </c>
      <c r="B206" s="93"/>
      <c r="C206" s="164"/>
      <c r="D206" s="98"/>
      <c r="E206" s="119"/>
      <c r="F206" s="119"/>
      <c r="G206" s="95"/>
    </row>
    <row r="207" spans="1:8" hidden="1" x14ac:dyDescent="0.25">
      <c r="A207" s="116" t="s">
        <v>131</v>
      </c>
      <c r="B207" s="93"/>
      <c r="C207" s="164"/>
      <c r="D207" s="98"/>
      <c r="E207" s="119"/>
      <c r="F207" s="119"/>
      <c r="G207" s="95"/>
    </row>
    <row r="208" spans="1:8" hidden="1" x14ac:dyDescent="0.25">
      <c r="A208" s="116" t="s">
        <v>131</v>
      </c>
      <c r="B208" s="93"/>
      <c r="C208" s="164"/>
      <c r="D208" s="98"/>
      <c r="E208" s="119"/>
      <c r="F208" s="119"/>
      <c r="G208" s="95"/>
    </row>
    <row r="209" spans="1:7" hidden="1" x14ac:dyDescent="0.25">
      <c r="A209" s="116" t="s">
        <v>131</v>
      </c>
      <c r="B209" s="93"/>
      <c r="C209" s="164"/>
      <c r="D209" s="98"/>
      <c r="E209" s="119"/>
      <c r="F209" s="119"/>
      <c r="G209" s="95"/>
    </row>
    <row r="210" spans="1:7" hidden="1" x14ac:dyDescent="0.25">
      <c r="A210" s="116" t="s">
        <v>131</v>
      </c>
      <c r="B210" s="93"/>
      <c r="C210" s="164"/>
      <c r="D210" s="98"/>
      <c r="E210" s="119"/>
      <c r="F210" s="119"/>
      <c r="G210" s="95"/>
    </row>
    <row r="211" spans="1:7" hidden="1" x14ac:dyDescent="0.25">
      <c r="A211" s="116" t="s">
        <v>131</v>
      </c>
      <c r="B211" s="93"/>
      <c r="C211" s="164"/>
      <c r="D211" s="98"/>
      <c r="E211" s="119"/>
      <c r="F211" s="119"/>
      <c r="G211" s="95"/>
    </row>
    <row r="212" spans="1:7" hidden="1" x14ac:dyDescent="0.25">
      <c r="A212" s="116" t="s">
        <v>131</v>
      </c>
      <c r="B212" s="93"/>
      <c r="C212" s="164"/>
      <c r="D212" s="98"/>
      <c r="E212" s="119"/>
      <c r="F212" s="119"/>
      <c r="G212" s="95"/>
    </row>
    <row r="213" spans="1:7" hidden="1" x14ac:dyDescent="0.25">
      <c r="A213" s="116" t="s">
        <v>131</v>
      </c>
      <c r="B213" s="93"/>
      <c r="C213" s="164"/>
      <c r="D213" s="98"/>
      <c r="E213" s="119"/>
      <c r="F213" s="119"/>
      <c r="G213" s="95"/>
    </row>
    <row r="214" spans="1:7" hidden="1" x14ac:dyDescent="0.25">
      <c r="A214" s="116" t="s">
        <v>131</v>
      </c>
      <c r="B214" s="93"/>
      <c r="C214" s="164"/>
      <c r="D214" s="98"/>
      <c r="E214" s="119"/>
      <c r="F214" s="119"/>
      <c r="G214" s="95"/>
    </row>
    <row r="215" spans="1:7" hidden="1" x14ac:dyDescent="0.25">
      <c r="A215" s="116" t="s">
        <v>131</v>
      </c>
      <c r="B215" s="93"/>
      <c r="C215" s="164"/>
      <c r="D215" s="98"/>
      <c r="E215" s="119"/>
      <c r="F215" s="119"/>
      <c r="G215" s="95"/>
    </row>
    <row r="216" spans="1:7" hidden="1" x14ac:dyDescent="0.25">
      <c r="A216" s="116" t="s">
        <v>131</v>
      </c>
      <c r="B216" s="93"/>
      <c r="C216" s="164"/>
      <c r="D216" s="98"/>
      <c r="E216" s="119"/>
      <c r="F216" s="119"/>
      <c r="G216" s="95"/>
    </row>
    <row r="217" spans="1:7" hidden="1" x14ac:dyDescent="0.25">
      <c r="A217" s="116" t="s">
        <v>131</v>
      </c>
      <c r="B217" s="93"/>
      <c r="C217" s="164"/>
      <c r="D217" s="98"/>
      <c r="E217" s="119"/>
      <c r="F217" s="119"/>
      <c r="G217" s="95"/>
    </row>
    <row r="218" spans="1:7" hidden="1" x14ac:dyDescent="0.25">
      <c r="A218" s="116" t="s">
        <v>131</v>
      </c>
      <c r="B218" s="93"/>
      <c r="C218" s="164"/>
      <c r="D218" s="98"/>
      <c r="E218" s="119"/>
      <c r="F218" s="119"/>
      <c r="G218" s="95"/>
    </row>
    <row r="219" spans="1:7" hidden="1" x14ac:dyDescent="0.25">
      <c r="A219" s="116" t="s">
        <v>131</v>
      </c>
      <c r="B219" s="93"/>
      <c r="C219" s="164"/>
      <c r="D219" s="98"/>
      <c r="E219" s="119"/>
      <c r="F219" s="119"/>
      <c r="G219" s="95"/>
    </row>
    <row r="220" spans="1:7" hidden="1" x14ac:dyDescent="0.25">
      <c r="A220" s="116" t="s">
        <v>131</v>
      </c>
      <c r="B220" s="93"/>
      <c r="C220" s="164"/>
      <c r="D220" s="98"/>
      <c r="E220" s="119"/>
      <c r="F220" s="119"/>
      <c r="G220" s="95"/>
    </row>
    <row r="221" spans="1:7" hidden="1" x14ac:dyDescent="0.25">
      <c r="A221" s="116" t="s">
        <v>131</v>
      </c>
      <c r="B221" s="93"/>
      <c r="C221" s="164"/>
      <c r="D221" s="98"/>
      <c r="E221" s="119"/>
      <c r="F221" s="119"/>
      <c r="G221" s="95"/>
    </row>
    <row r="222" spans="1:7" hidden="1" x14ac:dyDescent="0.25">
      <c r="A222" s="116" t="s">
        <v>131</v>
      </c>
      <c r="B222" s="93"/>
      <c r="C222" s="164"/>
      <c r="D222" s="98"/>
      <c r="E222" s="119"/>
      <c r="F222" s="119"/>
      <c r="G222" s="95"/>
    </row>
    <row r="223" spans="1:7" hidden="1" x14ac:dyDescent="0.25">
      <c r="A223" s="116" t="s">
        <v>131</v>
      </c>
      <c r="B223" s="93"/>
      <c r="C223" s="164"/>
      <c r="D223" s="98"/>
      <c r="E223" s="119"/>
      <c r="F223" s="119"/>
      <c r="G223" s="95"/>
    </row>
    <row r="224" spans="1:7" hidden="1" x14ac:dyDescent="0.25">
      <c r="A224" s="116" t="s">
        <v>131</v>
      </c>
      <c r="B224" s="93"/>
      <c r="C224" s="164"/>
      <c r="D224" s="98"/>
      <c r="E224" s="119"/>
      <c r="F224" s="119"/>
      <c r="G224" s="95"/>
    </row>
    <row r="225" spans="1:7" hidden="1" x14ac:dyDescent="0.25">
      <c r="A225" s="116" t="s">
        <v>131</v>
      </c>
      <c r="B225" s="93"/>
      <c r="C225" s="164"/>
      <c r="D225" s="98"/>
      <c r="E225" s="119"/>
      <c r="F225" s="119"/>
      <c r="G225" s="95"/>
    </row>
    <row r="226" spans="1:7" hidden="1" x14ac:dyDescent="0.25">
      <c r="A226" s="116" t="s">
        <v>131</v>
      </c>
      <c r="B226" s="93"/>
      <c r="C226" s="164"/>
      <c r="D226" s="98"/>
      <c r="E226" s="119"/>
      <c r="F226" s="119"/>
      <c r="G226" s="95"/>
    </row>
    <row r="227" spans="1:7" hidden="1" x14ac:dyDescent="0.25">
      <c r="A227" s="116" t="s">
        <v>131</v>
      </c>
      <c r="B227" s="93"/>
      <c r="C227" s="164"/>
      <c r="D227" s="98"/>
      <c r="E227" s="119"/>
      <c r="F227" s="119"/>
      <c r="G227" s="95"/>
    </row>
    <row r="228" spans="1:7" hidden="1" x14ac:dyDescent="0.25">
      <c r="A228" s="116" t="s">
        <v>131</v>
      </c>
      <c r="B228" s="93"/>
      <c r="C228" s="164"/>
      <c r="D228" s="98"/>
      <c r="E228" s="119"/>
      <c r="F228" s="119"/>
      <c r="G228" s="95"/>
    </row>
    <row r="229" spans="1:7" hidden="1" x14ac:dyDescent="0.25">
      <c r="A229" s="116" t="s">
        <v>131</v>
      </c>
      <c r="B229" s="93"/>
      <c r="C229" s="164"/>
      <c r="D229" s="98"/>
      <c r="E229" s="119"/>
      <c r="F229" s="119"/>
      <c r="G229" s="95"/>
    </row>
    <row r="230" spans="1:7" hidden="1" x14ac:dyDescent="0.25">
      <c r="A230" s="116" t="s">
        <v>131</v>
      </c>
      <c r="B230" s="93"/>
      <c r="C230" s="164"/>
      <c r="D230" s="98"/>
      <c r="E230" s="119"/>
      <c r="F230" s="119"/>
      <c r="G230" s="95"/>
    </row>
    <row r="231" spans="1:7" hidden="1" x14ac:dyDescent="0.25">
      <c r="A231" s="116" t="s">
        <v>131</v>
      </c>
      <c r="B231" s="93"/>
      <c r="C231" s="164"/>
      <c r="D231" s="98"/>
      <c r="E231" s="119"/>
      <c r="F231" s="119"/>
      <c r="G231" s="95"/>
    </row>
    <row r="232" spans="1:7" hidden="1" x14ac:dyDescent="0.25">
      <c r="A232" s="116" t="s">
        <v>131</v>
      </c>
      <c r="B232" s="93"/>
      <c r="C232" s="164"/>
      <c r="D232" s="98"/>
      <c r="E232" s="119"/>
      <c r="F232" s="119"/>
      <c r="G232" s="95"/>
    </row>
    <row r="233" spans="1:7" hidden="1" x14ac:dyDescent="0.25">
      <c r="A233" s="116" t="s">
        <v>131</v>
      </c>
      <c r="B233" s="93"/>
      <c r="C233" s="164"/>
      <c r="D233" s="98"/>
      <c r="E233" s="119"/>
      <c r="F233" s="119"/>
      <c r="G233" s="95"/>
    </row>
    <row r="234" spans="1:7" hidden="1" x14ac:dyDescent="0.25">
      <c r="A234" s="116" t="s">
        <v>131</v>
      </c>
      <c r="B234" s="93"/>
      <c r="C234" s="164"/>
      <c r="D234" s="98"/>
      <c r="E234" s="119"/>
      <c r="F234" s="119"/>
      <c r="G234" s="95"/>
    </row>
    <row r="235" spans="1:7" hidden="1" x14ac:dyDescent="0.25">
      <c r="A235" s="116" t="s">
        <v>131</v>
      </c>
      <c r="B235" s="93"/>
      <c r="C235" s="164"/>
      <c r="D235" s="98"/>
      <c r="E235" s="119"/>
      <c r="F235" s="119"/>
      <c r="G235" s="95"/>
    </row>
    <row r="236" spans="1:7" hidden="1" x14ac:dyDescent="0.25">
      <c r="A236" s="116" t="s">
        <v>131</v>
      </c>
      <c r="B236" s="93"/>
      <c r="C236" s="164"/>
      <c r="D236" s="98"/>
      <c r="E236" s="119"/>
      <c r="F236" s="119"/>
      <c r="G236" s="95"/>
    </row>
    <row r="237" spans="1:7" hidden="1" x14ac:dyDescent="0.25">
      <c r="A237" s="116" t="s">
        <v>131</v>
      </c>
      <c r="B237" s="93"/>
      <c r="C237" s="164"/>
      <c r="D237" s="98"/>
      <c r="E237" s="119"/>
      <c r="F237" s="119"/>
      <c r="G237" s="95"/>
    </row>
    <row r="238" spans="1:7" hidden="1" x14ac:dyDescent="0.25">
      <c r="A238" s="116" t="s">
        <v>131</v>
      </c>
      <c r="B238" s="93"/>
      <c r="C238" s="164"/>
      <c r="D238" s="98"/>
      <c r="E238" s="119"/>
      <c r="F238" s="119"/>
      <c r="G238" s="95"/>
    </row>
    <row r="239" spans="1:7" hidden="1" x14ac:dyDescent="0.25">
      <c r="A239" s="116" t="s">
        <v>131</v>
      </c>
      <c r="B239" s="93"/>
      <c r="C239" s="164"/>
      <c r="D239" s="98"/>
      <c r="E239" s="119"/>
      <c r="F239" s="119"/>
      <c r="G239" s="95"/>
    </row>
    <row r="240" spans="1:7" hidden="1" x14ac:dyDescent="0.25">
      <c r="A240" s="116" t="s">
        <v>131</v>
      </c>
      <c r="B240" s="93"/>
      <c r="C240" s="164"/>
      <c r="D240" s="98"/>
      <c r="E240" s="119"/>
      <c r="F240" s="119"/>
      <c r="G240" s="95"/>
    </row>
    <row r="241" spans="1:8" hidden="1" x14ac:dyDescent="0.25">
      <c r="A241" s="116" t="s">
        <v>131</v>
      </c>
      <c r="B241" s="93"/>
      <c r="C241" s="164"/>
      <c r="D241" s="98"/>
      <c r="E241" s="119"/>
      <c r="F241" s="119"/>
      <c r="G241" s="95"/>
    </row>
    <row r="242" spans="1:8" hidden="1" x14ac:dyDescent="0.25">
      <c r="A242" s="116" t="s">
        <v>131</v>
      </c>
      <c r="B242" s="93"/>
      <c r="C242" s="164"/>
      <c r="D242" s="98"/>
      <c r="E242" s="119"/>
      <c r="F242" s="119"/>
      <c r="G242" s="95"/>
    </row>
    <row r="243" spans="1:8" hidden="1" x14ac:dyDescent="0.25">
      <c r="A243" s="116" t="s">
        <v>131</v>
      </c>
      <c r="B243" s="93"/>
      <c r="C243" s="164"/>
      <c r="D243" s="98"/>
      <c r="E243" s="119"/>
      <c r="F243" s="119"/>
      <c r="G243" s="95"/>
    </row>
    <row r="244" spans="1:8" hidden="1" x14ac:dyDescent="0.25">
      <c r="A244" s="116" t="s">
        <v>131</v>
      </c>
      <c r="B244" s="93"/>
      <c r="C244" s="164"/>
      <c r="D244" s="98"/>
      <c r="E244" s="119"/>
      <c r="F244" s="119"/>
      <c r="G244" s="95"/>
      <c r="H244" s="114"/>
    </row>
    <row r="245" spans="1:8" x14ac:dyDescent="0.25">
      <c r="A245" s="36"/>
      <c r="B245" s="36"/>
      <c r="C245" s="165"/>
      <c r="D245" s="29"/>
      <c r="E245" s="30"/>
      <c r="F245" s="30"/>
    </row>
    <row r="246" spans="1:8" x14ac:dyDescent="0.25">
      <c r="A246" s="29" t="s">
        <v>36</v>
      </c>
      <c r="B246" s="29"/>
      <c r="D246" s="29"/>
      <c r="E246" s="470">
        <f>E185-SUM(E187:E244)</f>
        <v>3095500</v>
      </c>
      <c r="F246" s="470">
        <f>F185-SUM(F187:F244)</f>
        <v>3165500</v>
      </c>
      <c r="G246" s="50">
        <f>F246-E246</f>
        <v>70000</v>
      </c>
    </row>
    <row r="247" spans="1:8" x14ac:dyDescent="0.25">
      <c r="A247" s="29"/>
      <c r="B247" s="29"/>
      <c r="D247" s="29"/>
      <c r="E247" s="31"/>
      <c r="F247" s="31"/>
    </row>
    <row r="248" spans="1:8" x14ac:dyDescent="0.25">
      <c r="A248" s="29" t="s">
        <v>123</v>
      </c>
      <c r="B248" s="29"/>
      <c r="D248" s="29"/>
      <c r="E248" s="72">
        <v>0.26</v>
      </c>
      <c r="F248" s="72">
        <v>0.26</v>
      </c>
    </row>
    <row r="249" spans="1:8" x14ac:dyDescent="0.25">
      <c r="A249" s="29"/>
      <c r="B249" s="29"/>
      <c r="D249" s="29"/>
      <c r="E249" s="31"/>
      <c r="F249" s="31"/>
    </row>
    <row r="250" spans="1:8" x14ac:dyDescent="0.25">
      <c r="A250" s="29" t="s">
        <v>82</v>
      </c>
      <c r="B250" s="29"/>
      <c r="D250" s="29"/>
      <c r="E250" s="33">
        <f>E246*E248</f>
        <v>804830</v>
      </c>
      <c r="F250" s="33">
        <f>F246*F248</f>
        <v>823030</v>
      </c>
      <c r="G250" s="33">
        <f>F250-E250</f>
        <v>18200</v>
      </c>
    </row>
    <row r="251" spans="1:8" x14ac:dyDescent="0.25">
      <c r="A251" s="29"/>
      <c r="B251" s="29"/>
      <c r="D251" s="29"/>
      <c r="E251" s="35"/>
      <c r="F251" s="35"/>
      <c r="G251" s="35"/>
    </row>
    <row r="252" spans="1:8" x14ac:dyDescent="0.25">
      <c r="A252" s="29" t="s">
        <v>63</v>
      </c>
      <c r="B252" s="29"/>
      <c r="D252" s="29"/>
      <c r="E252" s="426">
        <v>0</v>
      </c>
      <c r="F252" s="426">
        <v>0</v>
      </c>
      <c r="G252" s="88">
        <f>F252-E252</f>
        <v>0</v>
      </c>
    </row>
    <row r="253" spans="1:8" x14ac:dyDescent="0.25">
      <c r="A253" s="29" t="s">
        <v>69</v>
      </c>
      <c r="B253" s="29"/>
      <c r="D253" s="29"/>
      <c r="E253" s="427">
        <v>0</v>
      </c>
      <c r="F253" s="427">
        <v>0</v>
      </c>
      <c r="G253" s="84">
        <f t="shared" ref="G253:G254" si="3">F253-E253</f>
        <v>0</v>
      </c>
    </row>
    <row r="254" spans="1:8" x14ac:dyDescent="0.25">
      <c r="A254" s="29" t="s">
        <v>65</v>
      </c>
      <c r="B254" s="29"/>
      <c r="D254" s="29"/>
      <c r="E254" s="428">
        <v>0</v>
      </c>
      <c r="F254" s="428">
        <v>0</v>
      </c>
      <c r="G254" s="85">
        <f t="shared" si="3"/>
        <v>0</v>
      </c>
    </row>
    <row r="255" spans="1:8" x14ac:dyDescent="0.25">
      <c r="A255" s="29"/>
      <c r="B255" s="29"/>
      <c r="D255" s="29"/>
      <c r="E255" s="35"/>
      <c r="F255" s="35"/>
      <c r="G255" s="35"/>
    </row>
    <row r="256" spans="1:8" x14ac:dyDescent="0.25">
      <c r="A256" s="29"/>
      <c r="B256" s="29"/>
      <c r="D256" s="29"/>
      <c r="E256" s="31"/>
      <c r="F256" s="31"/>
    </row>
    <row r="257" spans="1:16" x14ac:dyDescent="0.25">
      <c r="A257" s="29" t="s">
        <v>37</v>
      </c>
      <c r="B257" s="29"/>
      <c r="D257" s="29"/>
      <c r="E257" s="437">
        <v>0</v>
      </c>
      <c r="F257" s="437">
        <v>0</v>
      </c>
      <c r="G257" s="135">
        <f>F257-E257</f>
        <v>0</v>
      </c>
    </row>
    <row r="258" spans="1:16" x14ac:dyDescent="0.25">
      <c r="A258" s="29"/>
      <c r="B258" s="29"/>
      <c r="D258" s="29"/>
      <c r="E258" s="59"/>
      <c r="F258" s="59"/>
      <c r="G258" s="59"/>
    </row>
    <row r="259" spans="1:16" x14ac:dyDescent="0.25">
      <c r="A259" s="29" t="s">
        <v>34</v>
      </c>
      <c r="B259" s="29"/>
      <c r="D259" s="29"/>
      <c r="E259" s="59"/>
      <c r="F259" s="59"/>
    </row>
    <row r="260" spans="1:16" x14ac:dyDescent="0.25">
      <c r="A260" s="37"/>
      <c r="B260" s="37"/>
      <c r="C260" s="166"/>
      <c r="E260" s="429">
        <v>0</v>
      </c>
      <c r="F260" s="429">
        <v>0</v>
      </c>
      <c r="G260" s="101">
        <f>F260-E260</f>
        <v>0</v>
      </c>
    </row>
    <row r="261" spans="1:16" x14ac:dyDescent="0.25">
      <c r="A261" s="59" t="s">
        <v>92</v>
      </c>
      <c r="B261" s="59"/>
      <c r="E261" s="365">
        <v>0</v>
      </c>
      <c r="F261" s="365">
        <v>0</v>
      </c>
      <c r="G261" s="122">
        <f t="shared" ref="G261:G268" si="4">F261-E261</f>
        <v>0</v>
      </c>
      <c r="H261" s="167"/>
    </row>
    <row r="262" spans="1:16" x14ac:dyDescent="0.25">
      <c r="A262" s="37" t="s">
        <v>144</v>
      </c>
      <c r="B262" s="37"/>
      <c r="C262" s="166"/>
      <c r="E262" s="365">
        <v>0</v>
      </c>
      <c r="F262" s="365">
        <v>0</v>
      </c>
      <c r="G262" s="122">
        <f t="shared" si="4"/>
        <v>0</v>
      </c>
      <c r="H262" s="167"/>
    </row>
    <row r="263" spans="1:16" x14ac:dyDescent="0.25">
      <c r="A263" s="37" t="s">
        <v>145</v>
      </c>
      <c r="B263" s="37"/>
      <c r="C263" s="166"/>
      <c r="E263" s="365">
        <v>0</v>
      </c>
      <c r="F263" s="365">
        <v>0</v>
      </c>
      <c r="G263" s="122">
        <f t="shared" si="4"/>
        <v>0</v>
      </c>
      <c r="H263" s="167"/>
    </row>
    <row r="264" spans="1:16" x14ac:dyDescent="0.25">
      <c r="A264" s="37" t="s">
        <v>147</v>
      </c>
      <c r="B264" s="37"/>
      <c r="C264" s="166"/>
      <c r="E264" s="365">
        <v>0</v>
      </c>
      <c r="F264" s="365">
        <v>0</v>
      </c>
      <c r="G264" s="122">
        <f t="shared" si="4"/>
        <v>0</v>
      </c>
      <c r="H264" s="167"/>
    </row>
    <row r="265" spans="1:16" x14ac:dyDescent="0.25">
      <c r="A265" s="37" t="s">
        <v>148</v>
      </c>
      <c r="B265" s="37"/>
      <c r="C265" s="166"/>
      <c r="E265" s="365">
        <v>0</v>
      </c>
      <c r="F265" s="365">
        <v>0</v>
      </c>
      <c r="G265" s="122">
        <f t="shared" si="4"/>
        <v>0</v>
      </c>
      <c r="H265" s="167"/>
    </row>
    <row r="266" spans="1:16" x14ac:dyDescent="0.25">
      <c r="A266" s="37" t="s">
        <v>146</v>
      </c>
      <c r="B266" s="37"/>
      <c r="C266" s="166"/>
      <c r="E266" s="366">
        <v>0</v>
      </c>
      <c r="F266" s="366">
        <v>0</v>
      </c>
      <c r="G266" s="91">
        <f t="shared" si="4"/>
        <v>0</v>
      </c>
      <c r="H266" s="167"/>
    </row>
    <row r="267" spans="1:16" x14ac:dyDescent="0.25">
      <c r="A267" s="37" t="s">
        <v>151</v>
      </c>
      <c r="B267" s="37"/>
      <c r="C267" s="166"/>
      <c r="E267" s="367">
        <v>0</v>
      </c>
      <c r="F267" s="367">
        <v>0</v>
      </c>
      <c r="G267" s="160">
        <f t="shared" si="4"/>
        <v>0</v>
      </c>
    </row>
    <row r="268" spans="1:16" x14ac:dyDescent="0.25">
      <c r="A268" s="29"/>
      <c r="B268" s="29"/>
      <c r="D268" s="29"/>
      <c r="E268" s="33">
        <f>SUM(E260:E267)</f>
        <v>0</v>
      </c>
      <c r="F268" s="33">
        <f>SUM(F260:F267)</f>
        <v>0</v>
      </c>
      <c r="G268" s="33">
        <f t="shared" si="4"/>
        <v>0</v>
      </c>
      <c r="J268" s="54"/>
    </row>
    <row r="269" spans="1:16" x14ac:dyDescent="0.25">
      <c r="A269" s="29"/>
      <c r="B269" s="29"/>
      <c r="D269" s="29"/>
      <c r="E269" s="59"/>
      <c r="F269" s="59"/>
      <c r="P269" s="153"/>
    </row>
    <row r="270" spans="1:16" x14ac:dyDescent="0.25">
      <c r="A270" s="29" t="s">
        <v>38</v>
      </c>
      <c r="B270" s="29"/>
      <c r="D270" s="29"/>
      <c r="E270" s="38">
        <f>E250+E252+E253+E254+E257+E268</f>
        <v>804830</v>
      </c>
      <c r="F270" s="38">
        <f>F250+F252+F253+F254+F257+F268</f>
        <v>823030</v>
      </c>
      <c r="G270" s="135">
        <f>F270-E270</f>
        <v>18200</v>
      </c>
      <c r="P270" s="153"/>
    </row>
    <row r="271" spans="1:16" x14ac:dyDescent="0.25">
      <c r="E271" s="59"/>
      <c r="F271" s="59"/>
      <c r="P271" s="154"/>
    </row>
    <row r="272" spans="1:16" x14ac:dyDescent="0.25">
      <c r="A272" s="29" t="s">
        <v>66</v>
      </c>
      <c r="B272" s="29"/>
      <c r="E272" s="438"/>
      <c r="F272" s="438"/>
      <c r="G272" s="135">
        <f>F272-E272</f>
        <v>0</v>
      </c>
      <c r="P272" s="154"/>
    </row>
    <row r="273" spans="1:17" x14ac:dyDescent="0.25">
      <c r="E273" s="59"/>
      <c r="F273" s="59"/>
      <c r="P273" s="118"/>
    </row>
    <row r="274" spans="1:17" x14ac:dyDescent="0.25">
      <c r="A274" s="54" t="s">
        <v>1</v>
      </c>
      <c r="B274" s="54"/>
      <c r="E274" s="53">
        <f>E270-E272</f>
        <v>804830</v>
      </c>
      <c r="F274" s="53">
        <f>F270-F272</f>
        <v>823030</v>
      </c>
      <c r="G274" s="53">
        <f>F274-E274</f>
        <v>18200</v>
      </c>
      <c r="J274" s="54"/>
      <c r="P274" s="153"/>
      <c r="Q274" s="145"/>
    </row>
  </sheetData>
  <protectedRanges>
    <protectedRange sqref="A16:B55 E272:F272 E63:F64 E8:F8 E194:F244 E131:F131 E68:F68 E261:G267 B15 E11:F55" name="Current Taxes"/>
  </protectedRanges>
  <mergeCells count="3">
    <mergeCell ref="I10:I56"/>
    <mergeCell ref="I63:I65"/>
    <mergeCell ref="I66:I67"/>
  </mergeCells>
  <pageMargins left="0.78" right="0.25" top="0.54" bottom="0.22" header="0.39" footer="0.17"/>
  <pageSetup paperSize="5" scale="52"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2">
    <pageSetUpPr fitToPage="1"/>
  </sheetPr>
  <dimension ref="A1:Y116"/>
  <sheetViews>
    <sheetView showGridLines="0" zoomScale="110" zoomScaleNormal="110" workbookViewId="0">
      <pane xSplit="1" ySplit="15" topLeftCell="B16" activePane="bottomRight" state="frozenSplit"/>
      <selection activeCell="C2" sqref="C2"/>
      <selection pane="topRight" activeCell="C2" sqref="C2"/>
      <selection pane="bottomLeft" activeCell="C2" sqref="C2"/>
      <selection pane="bottomRight" activeCell="F21" sqref="F21"/>
    </sheetView>
  </sheetViews>
  <sheetFormatPr defaultColWidth="9.109375" defaultRowHeight="10.199999999999999" outlineLevelRow="1" x14ac:dyDescent="0.2"/>
  <cols>
    <col min="1" max="1" width="32.88671875" style="4" customWidth="1"/>
    <col min="2" max="3" width="11.6640625" style="2" customWidth="1"/>
    <col min="4" max="4" width="13.33203125" style="2" customWidth="1"/>
    <col min="5" max="5" width="11.6640625" style="3" customWidth="1"/>
    <col min="6" max="7" width="13.44140625" style="2" customWidth="1"/>
    <col min="8" max="8" width="9" style="3" customWidth="1"/>
    <col min="9" max="10" width="11.5546875" style="2" customWidth="1"/>
    <col min="11" max="11" width="12.88671875" style="2" customWidth="1"/>
    <col min="12" max="12" width="10.109375" style="3" customWidth="1"/>
    <col min="13" max="13" width="11.109375" style="2" bestFit="1" customWidth="1"/>
    <col min="14" max="14" width="10.44140625" style="2" customWidth="1"/>
    <col min="15" max="15" width="4.44140625" style="4" customWidth="1"/>
    <col min="16" max="18" width="13" style="4" customWidth="1"/>
    <col min="19" max="19" width="5.33203125" style="4" customWidth="1"/>
    <col min="20" max="20" width="18.33203125" style="4" customWidth="1"/>
    <col min="21" max="21" width="17.6640625" style="4" customWidth="1"/>
    <col min="22" max="22" width="5.33203125" style="4" customWidth="1"/>
    <col min="23" max="23" width="19.6640625" style="4" customWidth="1"/>
    <col min="24" max="24" width="21.33203125" style="4" customWidth="1"/>
    <col min="25" max="25" width="26.5546875" style="4" customWidth="1"/>
    <col min="26" max="26" width="9.5546875" style="4" bestFit="1" customWidth="1"/>
    <col min="27" max="16384" width="9.109375" style="4"/>
  </cols>
  <sheetData>
    <row r="1" spans="1:25" ht="15.6" x14ac:dyDescent="0.3">
      <c r="A1" s="373" t="str">
        <f>'Journal Entries'!A1</f>
        <v>[Client Name]</v>
      </c>
      <c r="B1" s="369"/>
      <c r="C1" s="369"/>
      <c r="D1" s="369"/>
      <c r="E1" s="369"/>
      <c r="F1" s="369"/>
      <c r="G1" s="369"/>
      <c r="H1" s="369"/>
      <c r="I1" s="369"/>
      <c r="J1" s="369"/>
      <c r="K1" s="369"/>
      <c r="L1" s="369"/>
      <c r="M1" s="369"/>
      <c r="N1" s="369"/>
      <c r="O1" s="369"/>
      <c r="P1" s="369"/>
      <c r="Q1" s="369"/>
      <c r="R1" s="369"/>
      <c r="S1" s="369"/>
      <c r="T1" s="369"/>
      <c r="U1" s="369"/>
    </row>
    <row r="2" spans="1:25" ht="15.6" x14ac:dyDescent="0.3">
      <c r="A2" s="373" t="s">
        <v>153</v>
      </c>
      <c r="B2" s="370"/>
      <c r="C2" s="370"/>
      <c r="D2" s="370"/>
      <c r="E2" s="370"/>
      <c r="F2" s="370"/>
      <c r="G2" s="370"/>
      <c r="H2" s="370"/>
      <c r="I2" s="370"/>
      <c r="J2" s="370"/>
      <c r="K2" s="370"/>
      <c r="L2" s="370"/>
      <c r="M2" s="370"/>
      <c r="N2" s="370"/>
      <c r="O2" s="370"/>
      <c r="P2" s="370"/>
      <c r="Q2" s="370"/>
      <c r="R2" s="370"/>
      <c r="S2" s="370"/>
      <c r="T2" s="370"/>
      <c r="U2" s="370"/>
    </row>
    <row r="3" spans="1:25" ht="15.6" x14ac:dyDescent="0.3">
      <c r="A3" s="343" t="s">
        <v>280</v>
      </c>
      <c r="B3" s="368"/>
      <c r="C3" s="368"/>
      <c r="D3" s="368"/>
      <c r="E3" s="368"/>
      <c r="F3" s="368"/>
      <c r="G3" s="368"/>
      <c r="H3" s="368"/>
      <c r="I3" s="368"/>
      <c r="J3" s="368"/>
      <c r="K3" s="368"/>
      <c r="L3" s="368"/>
      <c r="M3" s="368"/>
      <c r="N3" s="368"/>
      <c r="O3" s="368"/>
      <c r="P3" s="368"/>
      <c r="Q3" s="368"/>
      <c r="R3" s="368"/>
      <c r="S3" s="368"/>
      <c r="T3" s="368"/>
      <c r="U3" s="368"/>
    </row>
    <row r="4" spans="1:25" ht="17.399999999999999" x14ac:dyDescent="0.3">
      <c r="A4" s="374"/>
      <c r="B4" s="374"/>
      <c r="C4" s="374"/>
      <c r="D4" s="374"/>
      <c r="E4" s="374"/>
      <c r="F4" s="374"/>
      <c r="G4" s="374"/>
      <c r="H4" s="374"/>
      <c r="I4" s="374"/>
      <c r="J4" s="374"/>
      <c r="K4" s="374"/>
      <c r="L4" s="374"/>
      <c r="M4" s="374"/>
      <c r="N4" s="374"/>
      <c r="O4" s="374"/>
      <c r="P4" s="374"/>
      <c r="Q4" s="374"/>
      <c r="R4" s="374"/>
      <c r="S4" s="374"/>
      <c r="T4" s="374"/>
      <c r="U4" s="374"/>
    </row>
    <row r="5" spans="1:25" ht="17.399999999999999" x14ac:dyDescent="0.3">
      <c r="A5" s="208"/>
      <c r="B5" s="208"/>
      <c r="C5" s="208"/>
      <c r="D5" s="208"/>
      <c r="E5" s="208"/>
      <c r="F5" s="208"/>
      <c r="G5" s="208"/>
      <c r="H5" s="208"/>
      <c r="I5" s="208"/>
      <c r="J5" s="208"/>
      <c r="K5" s="208"/>
      <c r="L5" s="208"/>
      <c r="M5" s="208"/>
      <c r="N5" s="208"/>
      <c r="O5" s="208"/>
      <c r="P5" s="208"/>
      <c r="Q5" s="208"/>
      <c r="R5" s="208"/>
      <c r="S5" s="208"/>
      <c r="T5" s="208"/>
      <c r="U5" s="208"/>
    </row>
    <row r="6" spans="1:25" ht="18.75" customHeight="1" x14ac:dyDescent="0.3">
      <c r="A6" s="208"/>
      <c r="B6" s="499" t="s">
        <v>221</v>
      </c>
      <c r="C6" s="499"/>
      <c r="D6" s="499"/>
      <c r="E6" s="499"/>
      <c r="F6" s="499"/>
      <c r="G6" s="499"/>
      <c r="H6" s="208"/>
      <c r="I6" s="490" t="s">
        <v>220</v>
      </c>
      <c r="J6" s="491"/>
      <c r="K6" s="491"/>
      <c r="L6" s="491"/>
      <c r="M6" s="491"/>
      <c r="N6" s="492"/>
      <c r="O6" s="208"/>
      <c r="P6" s="500" t="s">
        <v>223</v>
      </c>
      <c r="Q6" s="500"/>
      <c r="R6" s="500"/>
      <c r="S6" s="208"/>
      <c r="T6" s="499" t="s">
        <v>224</v>
      </c>
      <c r="U6" s="500" t="s">
        <v>222</v>
      </c>
      <c r="W6" s="499" t="s">
        <v>286</v>
      </c>
      <c r="X6" s="500" t="s">
        <v>226</v>
      </c>
    </row>
    <row r="7" spans="1:25" ht="18.75" customHeight="1" x14ac:dyDescent="0.3">
      <c r="A7" s="208"/>
      <c r="B7" s="499"/>
      <c r="C7" s="499"/>
      <c r="D7" s="499"/>
      <c r="E7" s="499"/>
      <c r="F7" s="499"/>
      <c r="G7" s="499"/>
      <c r="H7" s="208"/>
      <c r="I7" s="493"/>
      <c r="J7" s="494"/>
      <c r="K7" s="494"/>
      <c r="L7" s="494"/>
      <c r="M7" s="494"/>
      <c r="N7" s="495"/>
      <c r="O7" s="208"/>
      <c r="P7" s="500"/>
      <c r="Q7" s="500"/>
      <c r="R7" s="500"/>
      <c r="S7" s="208"/>
      <c r="T7" s="499"/>
      <c r="U7" s="500"/>
      <c r="W7" s="499"/>
      <c r="X7" s="500"/>
    </row>
    <row r="8" spans="1:25" ht="17.399999999999999" x14ac:dyDescent="0.3">
      <c r="A8" s="208"/>
      <c r="B8" s="499"/>
      <c r="C8" s="499"/>
      <c r="D8" s="499"/>
      <c r="E8" s="499"/>
      <c r="F8" s="499"/>
      <c r="G8" s="499"/>
      <c r="H8" s="208"/>
      <c r="I8" s="493"/>
      <c r="J8" s="494"/>
      <c r="K8" s="494"/>
      <c r="L8" s="494"/>
      <c r="M8" s="494"/>
      <c r="N8" s="495"/>
      <c r="O8" s="208"/>
      <c r="P8" s="500"/>
      <c r="Q8" s="500"/>
      <c r="R8" s="500"/>
      <c r="S8" s="208"/>
      <c r="T8" s="499"/>
      <c r="U8" s="500"/>
      <c r="W8" s="499"/>
      <c r="X8" s="500"/>
    </row>
    <row r="9" spans="1:25" ht="17.399999999999999" x14ac:dyDescent="0.3">
      <c r="A9" s="208"/>
      <c r="B9" s="499"/>
      <c r="C9" s="499"/>
      <c r="D9" s="499"/>
      <c r="E9" s="499"/>
      <c r="F9" s="499"/>
      <c r="G9" s="499"/>
      <c r="H9" s="208"/>
      <c r="I9" s="496"/>
      <c r="J9" s="497"/>
      <c r="K9" s="497"/>
      <c r="L9" s="497"/>
      <c r="M9" s="497"/>
      <c r="N9" s="498"/>
      <c r="O9" s="208"/>
      <c r="P9" s="500"/>
      <c r="Q9" s="500"/>
      <c r="R9" s="500"/>
      <c r="S9" s="208"/>
      <c r="T9" s="499"/>
      <c r="U9" s="500"/>
      <c r="W9" s="499"/>
      <c r="X9" s="500"/>
    </row>
    <row r="10" spans="1:25" ht="12.75" customHeight="1" x14ac:dyDescent="0.25">
      <c r="A10" s="113"/>
      <c r="O10" s="501"/>
      <c r="U10" s="6" t="s">
        <v>1</v>
      </c>
    </row>
    <row r="11" spans="1:25" ht="12" x14ac:dyDescent="0.35">
      <c r="A11" s="1"/>
      <c r="B11" s="7" t="s">
        <v>2</v>
      </c>
      <c r="C11" s="8"/>
      <c r="D11" s="8"/>
      <c r="E11" s="9"/>
      <c r="F11" s="10"/>
      <c r="G11" s="8"/>
      <c r="H11" s="11"/>
      <c r="I11" s="7" t="s">
        <v>3</v>
      </c>
      <c r="J11" s="8"/>
      <c r="K11" s="8"/>
      <c r="L11" s="9"/>
      <c r="M11" s="10"/>
      <c r="N11" s="8"/>
      <c r="O11" s="501"/>
      <c r="P11" s="9" t="s">
        <v>4</v>
      </c>
      <c r="Q11" s="9" t="s">
        <v>4</v>
      </c>
      <c r="R11" s="9" t="s">
        <v>5</v>
      </c>
      <c r="T11" s="6" t="s">
        <v>6</v>
      </c>
      <c r="U11" s="6" t="s">
        <v>7</v>
      </c>
    </row>
    <row r="12" spans="1:25" ht="11.25" customHeight="1" x14ac:dyDescent="0.2">
      <c r="A12" s="1"/>
      <c r="B12" s="12" t="s">
        <v>8</v>
      </c>
      <c r="C12" s="8"/>
      <c r="D12" s="6" t="s">
        <v>9</v>
      </c>
      <c r="E12" s="11" t="s">
        <v>6</v>
      </c>
      <c r="F12" s="12" t="s">
        <v>10</v>
      </c>
      <c r="G12" s="8"/>
      <c r="H12" s="11"/>
      <c r="I12" s="12" t="s">
        <v>11</v>
      </c>
      <c r="J12" s="8"/>
      <c r="K12" s="6" t="s">
        <v>9</v>
      </c>
      <c r="L12" s="11" t="s">
        <v>6</v>
      </c>
      <c r="M12" s="12" t="s">
        <v>10</v>
      </c>
      <c r="N12" s="8"/>
      <c r="O12" s="501"/>
      <c r="P12" s="11" t="s">
        <v>12</v>
      </c>
      <c r="Q12" s="11" t="s">
        <v>13</v>
      </c>
      <c r="R12" s="11" t="s">
        <v>14</v>
      </c>
      <c r="T12" s="6" t="s">
        <v>15</v>
      </c>
      <c r="U12" s="6" t="s">
        <v>16</v>
      </c>
      <c r="W12" s="14" t="s">
        <v>225</v>
      </c>
      <c r="X12" s="14" t="s">
        <v>1</v>
      </c>
      <c r="Y12" s="14" t="s">
        <v>227</v>
      </c>
    </row>
    <row r="13" spans="1:25" s="5" customFormat="1" ht="11.25" customHeight="1" x14ac:dyDescent="0.2">
      <c r="A13" s="13" t="s">
        <v>17</v>
      </c>
      <c r="B13" s="14" t="s">
        <v>18</v>
      </c>
      <c r="C13" s="14" t="s">
        <v>6</v>
      </c>
      <c r="D13" s="14" t="s">
        <v>19</v>
      </c>
      <c r="E13" s="15" t="s">
        <v>20</v>
      </c>
      <c r="F13" s="14" t="s">
        <v>21</v>
      </c>
      <c r="G13" s="14" t="s">
        <v>22</v>
      </c>
      <c r="H13" s="15"/>
      <c r="I13" s="14" t="s">
        <v>18</v>
      </c>
      <c r="J13" s="14" t="s">
        <v>6</v>
      </c>
      <c r="K13" s="14" t="s">
        <v>19</v>
      </c>
      <c r="L13" s="15" t="s">
        <v>20</v>
      </c>
      <c r="M13" s="14" t="s">
        <v>21</v>
      </c>
      <c r="N13" s="14" t="s">
        <v>22</v>
      </c>
      <c r="O13" s="501"/>
      <c r="P13" s="15" t="s">
        <v>19</v>
      </c>
      <c r="Q13" s="15" t="s">
        <v>23</v>
      </c>
      <c r="R13" s="15" t="s">
        <v>24</v>
      </c>
      <c r="T13" s="14" t="s">
        <v>25</v>
      </c>
      <c r="U13" s="14" t="s">
        <v>26</v>
      </c>
    </row>
    <row r="14" spans="1:25" x14ac:dyDescent="0.2">
      <c r="D14" s="16" t="s">
        <v>27</v>
      </c>
      <c r="E14" s="2"/>
      <c r="K14" s="16" t="s">
        <v>27</v>
      </c>
      <c r="O14" s="501"/>
      <c r="P14" s="16" t="s">
        <v>27</v>
      </c>
      <c r="Q14" s="17" t="s">
        <v>28</v>
      </c>
      <c r="R14" s="17" t="s">
        <v>28</v>
      </c>
    </row>
    <row r="15" spans="1:25" x14ac:dyDescent="0.2">
      <c r="A15" s="18"/>
      <c r="D15" s="16" t="s">
        <v>29</v>
      </c>
      <c r="K15" s="16" t="s">
        <v>29</v>
      </c>
      <c r="L15" s="2"/>
      <c r="O15" s="501"/>
      <c r="P15" s="16" t="s">
        <v>29</v>
      </c>
      <c r="Q15" s="17" t="s">
        <v>30</v>
      </c>
      <c r="R15" s="17" t="s">
        <v>30</v>
      </c>
    </row>
    <row r="16" spans="1:25" x14ac:dyDescent="0.2">
      <c r="A16" s="18"/>
      <c r="E16" s="451">
        <v>0.26</v>
      </c>
      <c r="L16" s="443">
        <f>'Step 3 - Tax Rates'!I33</f>
        <v>0.26500000000000001</v>
      </c>
      <c r="O16" s="106"/>
    </row>
    <row r="17" spans="1:25" x14ac:dyDescent="0.2">
      <c r="A17" s="375" t="s">
        <v>208</v>
      </c>
      <c r="B17" s="439">
        <f>'2018 TWP '!C24</f>
        <v>3000000</v>
      </c>
      <c r="C17" s="439">
        <f>'2018 TWP '!D24</f>
        <v>3500000</v>
      </c>
      <c r="D17" s="20">
        <f>C17-B17</f>
        <v>500000</v>
      </c>
      <c r="E17" s="21">
        <f>$E$16</f>
        <v>0.26</v>
      </c>
      <c r="F17" s="20">
        <f t="shared" ref="F17:F23" si="0">IF(E17*D17&gt;0,E17*D17,0)</f>
        <v>130000</v>
      </c>
      <c r="G17" s="20">
        <f t="shared" ref="G17:G23" si="1">IF(E17*D17&lt;0,E17*D17,0)</f>
        <v>0</v>
      </c>
      <c r="I17" s="439">
        <f>'Trial Balances'!C13+'Trial Balances'!C14</f>
        <v>4500000</v>
      </c>
      <c r="J17" s="439">
        <f>'CCA Sch'!D15</f>
        <v>4600000</v>
      </c>
      <c r="K17" s="20">
        <f t="shared" ref="K17:K18" si="2">J17-I17</f>
        <v>100000</v>
      </c>
      <c r="L17" s="21">
        <f t="shared" ref="L17:L18" si="3">$L$16</f>
        <v>0.26500000000000001</v>
      </c>
      <c r="M17" s="20">
        <f t="shared" ref="M17:M18" si="4">IF(L17*K17&gt;0,L17*K17,0)</f>
        <v>26500</v>
      </c>
      <c r="N17" s="20">
        <f t="shared" ref="N17:N18" si="5">IF(L17*K17&lt;0,L17*K17,0)</f>
        <v>0</v>
      </c>
      <c r="O17" s="105"/>
      <c r="P17" s="22">
        <f t="shared" ref="P17:P18" si="6">K17-D17</f>
        <v>-400000</v>
      </c>
      <c r="Q17" s="22">
        <f t="shared" ref="Q17:Q18" si="7">-(M17+N17-F17-G17)</f>
        <v>103500</v>
      </c>
      <c r="R17" s="22">
        <f t="shared" ref="R17:R18" si="8">(E17-L17)*D17</f>
        <v>-2500.0000000000023</v>
      </c>
      <c r="T17" s="446">
        <f>-('Step 1 - Current Taxes'!F70+'Step 1 - Current Taxes'!F69+'Step 1 - Current Taxes'!F68)</f>
        <v>-400000</v>
      </c>
      <c r="U17" s="22">
        <f>P17-T17</f>
        <v>0</v>
      </c>
      <c r="W17" s="446"/>
      <c r="X17" s="22">
        <f>U17-W17</f>
        <v>0</v>
      </c>
      <c r="Y17" s="445"/>
    </row>
    <row r="18" spans="1:25" x14ac:dyDescent="0.2">
      <c r="A18" s="375" t="s">
        <v>91</v>
      </c>
      <c r="B18" s="439"/>
      <c r="C18" s="439"/>
      <c r="D18" s="20">
        <f>C18-B18</f>
        <v>0</v>
      </c>
      <c r="E18" s="21">
        <f>$E$16</f>
        <v>0.26</v>
      </c>
      <c r="F18" s="20">
        <f t="shared" si="0"/>
        <v>0</v>
      </c>
      <c r="G18" s="20">
        <f t="shared" si="1"/>
        <v>0</v>
      </c>
      <c r="I18" s="439"/>
      <c r="J18" s="439"/>
      <c r="K18" s="20">
        <f t="shared" si="2"/>
        <v>0</v>
      </c>
      <c r="L18" s="21">
        <f t="shared" si="3"/>
        <v>0.26500000000000001</v>
      </c>
      <c r="M18" s="20">
        <f t="shared" si="4"/>
        <v>0</v>
      </c>
      <c r="N18" s="20">
        <f t="shared" si="5"/>
        <v>0</v>
      </c>
      <c r="O18" s="105"/>
      <c r="P18" s="22">
        <f t="shared" si="6"/>
        <v>0</v>
      </c>
      <c r="Q18" s="22">
        <f t="shared" si="7"/>
        <v>0</v>
      </c>
      <c r="R18" s="22">
        <f t="shared" si="8"/>
        <v>0</v>
      </c>
      <c r="T18" s="446"/>
      <c r="U18" s="22">
        <f t="shared" ref="U18" si="9">P18-T18</f>
        <v>0</v>
      </c>
      <c r="W18" s="446"/>
      <c r="X18" s="22">
        <f t="shared" ref="X18:X33" si="10">U18-W18</f>
        <v>0</v>
      </c>
      <c r="Y18" s="445"/>
    </row>
    <row r="19" spans="1:25" x14ac:dyDescent="0.2">
      <c r="A19" s="375" t="s">
        <v>209</v>
      </c>
      <c r="B19" s="439"/>
      <c r="C19" s="439"/>
      <c r="D19" s="20">
        <f>C19-B19</f>
        <v>0</v>
      </c>
      <c r="E19" s="21">
        <f>$E$16</f>
        <v>0.26</v>
      </c>
      <c r="F19" s="20">
        <f t="shared" si="0"/>
        <v>0</v>
      </c>
      <c r="G19" s="20">
        <f t="shared" si="1"/>
        <v>0</v>
      </c>
      <c r="I19" s="439"/>
      <c r="J19" s="439"/>
      <c r="K19" s="20">
        <f t="shared" ref="K19:K24" si="11">J19-I19</f>
        <v>0</v>
      </c>
      <c r="L19" s="21">
        <f>$L$16</f>
        <v>0.26500000000000001</v>
      </c>
      <c r="M19" s="20">
        <f t="shared" ref="M19:M23" si="12">IF(L19*K19&gt;0,L19*K19,0)</f>
        <v>0</v>
      </c>
      <c r="N19" s="20">
        <f t="shared" ref="N19:N23" si="13">IF(L19*K19&lt;0,L19*K19,0)</f>
        <v>0</v>
      </c>
      <c r="O19" s="105"/>
      <c r="P19" s="22">
        <f>K19-D19</f>
        <v>0</v>
      </c>
      <c r="Q19" s="22">
        <f t="shared" ref="Q19:Q24" si="14">-(M19+N19-F19-G19)</f>
        <v>0</v>
      </c>
      <c r="R19" s="22">
        <f t="shared" ref="R19:R24" si="15">(E19-L19)*D19</f>
        <v>0</v>
      </c>
      <c r="T19" s="446"/>
      <c r="U19" s="22">
        <f t="shared" ref="U19:U23" si="16">P19-T19</f>
        <v>0</v>
      </c>
      <c r="W19" s="446"/>
      <c r="X19" s="22">
        <f t="shared" si="10"/>
        <v>0</v>
      </c>
      <c r="Y19" s="445"/>
    </row>
    <row r="20" spans="1:25" x14ac:dyDescent="0.2">
      <c r="A20" s="375" t="s">
        <v>210</v>
      </c>
      <c r="B20" s="439"/>
      <c r="C20" s="439"/>
      <c r="D20" s="20">
        <f>C20-B20</f>
        <v>0</v>
      </c>
      <c r="E20" s="21">
        <f>$E$16</f>
        <v>0.26</v>
      </c>
      <c r="F20" s="20">
        <f t="shared" si="0"/>
        <v>0</v>
      </c>
      <c r="G20" s="20">
        <f t="shared" si="1"/>
        <v>0</v>
      </c>
      <c r="I20" s="439"/>
      <c r="J20" s="439"/>
      <c r="K20" s="20">
        <f t="shared" si="11"/>
        <v>0</v>
      </c>
      <c r="L20" s="21">
        <f t="shared" ref="L20:L24" si="17">$L$16</f>
        <v>0.26500000000000001</v>
      </c>
      <c r="M20" s="20">
        <f t="shared" si="12"/>
        <v>0</v>
      </c>
      <c r="N20" s="20">
        <f t="shared" si="13"/>
        <v>0</v>
      </c>
      <c r="O20" s="105"/>
      <c r="P20" s="22">
        <f>K20-D20</f>
        <v>0</v>
      </c>
      <c r="Q20" s="22">
        <f t="shared" si="14"/>
        <v>0</v>
      </c>
      <c r="R20" s="22">
        <f t="shared" si="15"/>
        <v>0</v>
      </c>
      <c r="T20" s="446"/>
      <c r="U20" s="22">
        <f>P20-T20</f>
        <v>0</v>
      </c>
      <c r="W20" s="446"/>
      <c r="X20" s="22">
        <f t="shared" si="10"/>
        <v>0</v>
      </c>
      <c r="Y20" s="445"/>
    </row>
    <row r="21" spans="1:25" x14ac:dyDescent="0.2">
      <c r="A21" s="375" t="s">
        <v>211</v>
      </c>
      <c r="B21" s="439">
        <f>'2018 TWP '!C25</f>
        <v>100000</v>
      </c>
      <c r="C21" s="439">
        <f>'2018 TWP '!D25</f>
        <v>100000</v>
      </c>
      <c r="D21" s="20">
        <f>C21-B21</f>
        <v>0</v>
      </c>
      <c r="E21" s="21">
        <f>$E$16</f>
        <v>0.26</v>
      </c>
      <c r="F21" s="20">
        <f>IF(E21*D21&gt;0,E21*D21,0)</f>
        <v>0</v>
      </c>
      <c r="G21" s="20">
        <f>IF(E21*D21&lt;0,E21*D21,0)</f>
        <v>0</v>
      </c>
      <c r="I21" s="439">
        <f>'Trial Balances'!C16/2</f>
        <v>75000</v>
      </c>
      <c r="J21" s="439">
        <f>C21</f>
        <v>100000</v>
      </c>
      <c r="K21" s="20">
        <f t="shared" si="11"/>
        <v>25000</v>
      </c>
      <c r="L21" s="21">
        <f t="shared" si="17"/>
        <v>0.26500000000000001</v>
      </c>
      <c r="M21" s="20">
        <f>IF(L21*K21&gt;0,L21*K21,0)</f>
        <v>6625</v>
      </c>
      <c r="N21" s="20">
        <f t="shared" si="13"/>
        <v>0</v>
      </c>
      <c r="O21" s="105"/>
      <c r="P21" s="22">
        <f>+IF(L21=L16/2,(K21-D21)*50%,K21-D21)</f>
        <v>25000</v>
      </c>
      <c r="Q21" s="22">
        <f t="shared" si="14"/>
        <v>-6625</v>
      </c>
      <c r="R21" s="22">
        <f t="shared" si="15"/>
        <v>0</v>
      </c>
      <c r="T21" s="446">
        <f>-'Step 1 - Current Taxes'!F85</f>
        <v>25000</v>
      </c>
      <c r="U21" s="22">
        <f>P21-T21</f>
        <v>0</v>
      </c>
      <c r="W21" s="446"/>
      <c r="X21" s="22">
        <f t="shared" si="10"/>
        <v>0</v>
      </c>
      <c r="Y21" s="445"/>
    </row>
    <row r="22" spans="1:25" ht="13.2" x14ac:dyDescent="0.25">
      <c r="A22" s="375" t="s">
        <v>367</v>
      </c>
      <c r="B22" s="439">
        <v>0</v>
      </c>
      <c r="C22" s="107"/>
      <c r="D22" s="20"/>
      <c r="E22" s="21">
        <f t="shared" ref="E22:E35" si="18">$E$16</f>
        <v>0.26</v>
      </c>
      <c r="F22" s="20">
        <f t="shared" si="0"/>
        <v>0</v>
      </c>
      <c r="G22" s="20">
        <f t="shared" si="1"/>
        <v>0</v>
      </c>
      <c r="I22" s="439">
        <f>'Trial Balances'!C19</f>
        <v>-100000</v>
      </c>
      <c r="J22" s="107"/>
      <c r="K22" s="20">
        <f t="shared" si="11"/>
        <v>100000</v>
      </c>
      <c r="L22" s="21">
        <f t="shared" si="17"/>
        <v>0.26500000000000001</v>
      </c>
      <c r="M22" s="20">
        <f t="shared" si="12"/>
        <v>26500</v>
      </c>
      <c r="N22" s="20">
        <f t="shared" si="13"/>
        <v>0</v>
      </c>
      <c r="O22" s="105"/>
      <c r="P22" s="22">
        <f>K22-D22</f>
        <v>100000</v>
      </c>
      <c r="Q22" s="22">
        <f t="shared" si="14"/>
        <v>-26500</v>
      </c>
      <c r="R22" s="22">
        <f t="shared" si="15"/>
        <v>0</v>
      </c>
      <c r="T22" s="446">
        <f>-'Step 1 - Current Taxes'!F73+'Step 1 - Current Taxes'!F74</f>
        <v>100000</v>
      </c>
      <c r="U22" s="22">
        <f>P22-T22</f>
        <v>0</v>
      </c>
      <c r="W22" s="446"/>
      <c r="X22" s="22">
        <f t="shared" si="10"/>
        <v>0</v>
      </c>
      <c r="Y22" s="445"/>
    </row>
    <row r="23" spans="1:25" ht="13.2" x14ac:dyDescent="0.25">
      <c r="A23" s="375" t="s">
        <v>368</v>
      </c>
      <c r="B23" s="439">
        <f>'Trial Balances'!D10</f>
        <v>-25000</v>
      </c>
      <c r="C23" s="107"/>
      <c r="D23" s="20">
        <f>C23-B23</f>
        <v>25000</v>
      </c>
      <c r="E23" s="21">
        <f t="shared" si="18"/>
        <v>0.26</v>
      </c>
      <c r="F23" s="20">
        <f t="shared" si="0"/>
        <v>6500</v>
      </c>
      <c r="G23" s="20">
        <f t="shared" si="1"/>
        <v>0</v>
      </c>
      <c r="I23" s="439">
        <f>'Trial Balances'!C10</f>
        <v>-50000</v>
      </c>
      <c r="J23" s="107"/>
      <c r="K23" s="20">
        <f t="shared" si="11"/>
        <v>50000</v>
      </c>
      <c r="L23" s="21">
        <f t="shared" si="17"/>
        <v>0.26500000000000001</v>
      </c>
      <c r="M23" s="20">
        <f t="shared" si="12"/>
        <v>13250</v>
      </c>
      <c r="N23" s="20">
        <f t="shared" si="13"/>
        <v>0</v>
      </c>
      <c r="O23" s="105"/>
      <c r="P23" s="22">
        <f>K23-D23</f>
        <v>25000</v>
      </c>
      <c r="Q23" s="22">
        <f t="shared" si="14"/>
        <v>-6750</v>
      </c>
      <c r="R23" s="22">
        <f t="shared" si="15"/>
        <v>-125.00000000000011</v>
      </c>
      <c r="T23" s="446">
        <f>-('Step 1 - Current Taxes'!F76+'Step 1 - Current Taxes'!F77)</f>
        <v>25000</v>
      </c>
      <c r="U23" s="22">
        <f t="shared" si="16"/>
        <v>0</v>
      </c>
      <c r="W23" s="446"/>
      <c r="X23" s="22">
        <f t="shared" si="10"/>
        <v>0</v>
      </c>
      <c r="Y23" s="445"/>
    </row>
    <row r="24" spans="1:25" ht="12.75" customHeight="1" x14ac:dyDescent="0.25">
      <c r="A24" s="376" t="s">
        <v>369</v>
      </c>
      <c r="B24" s="439">
        <v>0</v>
      </c>
      <c r="C24" s="107"/>
      <c r="D24" s="20">
        <f>C24-B24</f>
        <v>0</v>
      </c>
      <c r="E24" s="21">
        <f t="shared" si="18"/>
        <v>0.26</v>
      </c>
      <c r="F24" s="20">
        <f t="shared" ref="F24" si="19">IF(E24*D24&gt;0,E24*D24,0)</f>
        <v>0</v>
      </c>
      <c r="G24" s="20">
        <f t="shared" ref="G24" si="20">IF(E24*D24&lt;0,E24*D24,0)</f>
        <v>0</v>
      </c>
      <c r="I24" s="439">
        <f>'Trial Balances'!C18</f>
        <v>-100000</v>
      </c>
      <c r="J24" s="107"/>
      <c r="K24" s="20">
        <f t="shared" si="11"/>
        <v>100000</v>
      </c>
      <c r="L24" s="21">
        <f t="shared" si="17"/>
        <v>0.26500000000000001</v>
      </c>
      <c r="M24" s="20">
        <f t="shared" ref="M24" si="21">IF(L24*K24&gt;0,L24*K24,0)</f>
        <v>26500</v>
      </c>
      <c r="N24" s="20">
        <f t="shared" ref="N24" si="22">IF(L24*K24&lt;0,L24*K24,0)</f>
        <v>0</v>
      </c>
      <c r="O24" s="105"/>
      <c r="P24" s="22">
        <f>K24-D24</f>
        <v>100000</v>
      </c>
      <c r="Q24" s="22">
        <f t="shared" si="14"/>
        <v>-26500</v>
      </c>
      <c r="R24" s="22">
        <f t="shared" si="15"/>
        <v>0</v>
      </c>
      <c r="T24" s="446">
        <f>-('Step 1 - Current Taxes'!F79+'Step 1 - Current Taxes'!F80)</f>
        <v>50000</v>
      </c>
      <c r="U24" s="22">
        <f t="shared" ref="U24" si="23">P24-T24</f>
        <v>50000</v>
      </c>
      <c r="W24" s="446">
        <f>'Step 2 - Return-to-Provision'!G74</f>
        <v>50000</v>
      </c>
      <c r="X24" s="22">
        <f t="shared" si="10"/>
        <v>0</v>
      </c>
      <c r="Y24" s="445"/>
    </row>
    <row r="25" spans="1:25" x14ac:dyDescent="0.2">
      <c r="A25" s="375"/>
      <c r="B25" s="440"/>
      <c r="C25" s="440"/>
      <c r="D25" s="19"/>
      <c r="E25" s="19"/>
      <c r="F25" s="19"/>
      <c r="G25" s="19"/>
      <c r="H25" s="19"/>
      <c r="I25" s="440"/>
      <c r="J25" s="440"/>
      <c r="K25" s="19"/>
      <c r="L25" s="19"/>
      <c r="M25" s="19"/>
      <c r="N25" s="19"/>
      <c r="O25" s="19"/>
      <c r="P25" s="19"/>
      <c r="Q25" s="19"/>
      <c r="R25" s="19"/>
      <c r="S25" s="19"/>
      <c r="T25" s="440"/>
      <c r="U25" s="19"/>
      <c r="V25" s="178"/>
      <c r="W25" s="440"/>
      <c r="X25" s="22">
        <f t="shared" si="10"/>
        <v>0</v>
      </c>
      <c r="Y25" s="445"/>
    </row>
    <row r="26" spans="1:25" x14ac:dyDescent="0.2">
      <c r="A26" s="377" t="s">
        <v>212</v>
      </c>
      <c r="B26" s="441"/>
      <c r="C26" s="441"/>
      <c r="D26" s="20">
        <f>C26-B26</f>
        <v>0</v>
      </c>
      <c r="E26" s="21"/>
      <c r="F26" s="20"/>
      <c r="G26" s="20"/>
      <c r="I26" s="441"/>
      <c r="J26" s="441"/>
      <c r="K26" s="20"/>
      <c r="L26" s="21"/>
      <c r="M26" s="20"/>
      <c r="N26" s="20"/>
      <c r="O26" s="105"/>
      <c r="P26" s="22"/>
      <c r="Q26" s="22"/>
      <c r="R26" s="22"/>
      <c r="T26" s="447"/>
      <c r="U26" s="22">
        <f t="shared" ref="U26:U33" si="24">P26-T26</f>
        <v>0</v>
      </c>
      <c r="V26" s="178"/>
      <c r="W26" s="447"/>
      <c r="X26" s="22">
        <f t="shared" si="10"/>
        <v>0</v>
      </c>
      <c r="Y26" s="445"/>
    </row>
    <row r="27" spans="1:25" x14ac:dyDescent="0.2">
      <c r="A27" s="375" t="s">
        <v>213</v>
      </c>
      <c r="B27" s="442"/>
      <c r="C27" s="442"/>
      <c r="D27" s="20"/>
      <c r="E27" s="21">
        <f t="shared" si="18"/>
        <v>0.26</v>
      </c>
      <c r="F27" s="20">
        <f>IF(E27*D27&gt;0,E27*D27,0)</f>
        <v>0</v>
      </c>
      <c r="G27" s="20">
        <f t="shared" ref="G27:G33" si="25">IF(E27*D27&lt;0,E27*D27,0)</f>
        <v>0</v>
      </c>
      <c r="I27" s="442"/>
      <c r="J27" s="442"/>
      <c r="K27" s="20">
        <f t="shared" ref="K27:K57" si="26">J27-I27</f>
        <v>0</v>
      </c>
      <c r="L27" s="21">
        <f>$L$16</f>
        <v>0.26500000000000001</v>
      </c>
      <c r="M27" s="20">
        <f t="shared" ref="M27:M31" si="27">IF(L27*K27&gt;0,L27*K27,0)</f>
        <v>0</v>
      </c>
      <c r="N27" s="20">
        <f t="shared" ref="N27:N31" si="28">IF(L27*K27&lt;0,L27*K27,0)</f>
        <v>0</v>
      </c>
      <c r="O27" s="105"/>
      <c r="P27" s="22">
        <f t="shared" ref="P27:P57" si="29">K27-D27</f>
        <v>0</v>
      </c>
      <c r="Q27" s="22">
        <f t="shared" ref="Q27:Q57" si="30">-(M27+N27-F27-G27)</f>
        <v>0</v>
      </c>
      <c r="R27" s="22">
        <f t="shared" ref="R27:R57" si="31">(E27-L27)*D27</f>
        <v>0</v>
      </c>
      <c r="T27" s="448"/>
      <c r="U27" s="22">
        <f t="shared" si="24"/>
        <v>0</v>
      </c>
      <c r="V27" s="178"/>
      <c r="W27" s="448"/>
      <c r="X27" s="22">
        <f t="shared" si="10"/>
        <v>0</v>
      </c>
      <c r="Y27" s="445"/>
    </row>
    <row r="28" spans="1:25" x14ac:dyDescent="0.2">
      <c r="A28" s="375" t="s">
        <v>214</v>
      </c>
      <c r="B28" s="439"/>
      <c r="C28" s="439"/>
      <c r="D28" s="20">
        <f>C28-B28</f>
        <v>0</v>
      </c>
      <c r="E28" s="21">
        <f t="shared" si="18"/>
        <v>0.26</v>
      </c>
      <c r="F28" s="20">
        <f t="shared" ref="F28:F33" si="32">IF(E28*D28&gt;0,E28*D28,0)</f>
        <v>0</v>
      </c>
      <c r="G28" s="20">
        <f t="shared" si="25"/>
        <v>0</v>
      </c>
      <c r="I28" s="439"/>
      <c r="J28" s="439"/>
      <c r="K28" s="20">
        <f t="shared" si="26"/>
        <v>0</v>
      </c>
      <c r="L28" s="21">
        <f>$L$16</f>
        <v>0.26500000000000001</v>
      </c>
      <c r="M28" s="20">
        <f t="shared" si="27"/>
        <v>0</v>
      </c>
      <c r="N28" s="20">
        <f>IF(L28*K28&lt;0,L28*K28,0)</f>
        <v>0</v>
      </c>
      <c r="O28" s="105"/>
      <c r="P28" s="22">
        <f t="shared" si="29"/>
        <v>0</v>
      </c>
      <c r="Q28" s="22">
        <f t="shared" si="30"/>
        <v>0</v>
      </c>
      <c r="R28" s="22">
        <f t="shared" si="31"/>
        <v>0</v>
      </c>
      <c r="T28" s="446"/>
      <c r="U28" s="22">
        <f t="shared" si="24"/>
        <v>0</v>
      </c>
      <c r="V28" s="178"/>
      <c r="W28" s="446"/>
      <c r="X28" s="22">
        <f t="shared" si="10"/>
        <v>0</v>
      </c>
      <c r="Y28" s="445"/>
    </row>
    <row r="29" spans="1:25" x14ac:dyDescent="0.2">
      <c r="A29" s="375" t="s">
        <v>215</v>
      </c>
      <c r="B29" s="439"/>
      <c r="C29" s="439"/>
      <c r="D29" s="20"/>
      <c r="E29" s="21">
        <f>$E$16/2</f>
        <v>0.13</v>
      </c>
      <c r="F29" s="20">
        <f t="shared" si="32"/>
        <v>0</v>
      </c>
      <c r="G29" s="20">
        <f t="shared" si="25"/>
        <v>0</v>
      </c>
      <c r="I29" s="439"/>
      <c r="J29" s="439"/>
      <c r="K29" s="20">
        <f t="shared" si="26"/>
        <v>0</v>
      </c>
      <c r="L29" s="21">
        <f>$L$16/2</f>
        <v>0.13250000000000001</v>
      </c>
      <c r="M29" s="20">
        <f t="shared" si="27"/>
        <v>0</v>
      </c>
      <c r="N29" s="20">
        <f t="shared" si="28"/>
        <v>0</v>
      </c>
      <c r="O29" s="105"/>
      <c r="P29" s="22">
        <f t="shared" si="29"/>
        <v>0</v>
      </c>
      <c r="Q29" s="22">
        <f t="shared" si="30"/>
        <v>0</v>
      </c>
      <c r="R29" s="22">
        <f t="shared" si="31"/>
        <v>0</v>
      </c>
      <c r="T29" s="446"/>
      <c r="U29" s="22">
        <f t="shared" si="24"/>
        <v>0</v>
      </c>
      <c r="V29" s="178"/>
      <c r="W29" s="446"/>
      <c r="X29" s="22">
        <f t="shared" si="10"/>
        <v>0</v>
      </c>
      <c r="Y29" s="445"/>
    </row>
    <row r="30" spans="1:25" x14ac:dyDescent="0.2">
      <c r="A30" s="375" t="s">
        <v>216</v>
      </c>
      <c r="B30" s="439"/>
      <c r="C30" s="439"/>
      <c r="D30" s="20">
        <f>C30-B30</f>
        <v>0</v>
      </c>
      <c r="E30" s="21">
        <f t="shared" si="18"/>
        <v>0.26</v>
      </c>
      <c r="F30" s="20">
        <f t="shared" si="32"/>
        <v>0</v>
      </c>
      <c r="G30" s="20">
        <f t="shared" si="25"/>
        <v>0</v>
      </c>
      <c r="I30" s="439"/>
      <c r="J30" s="439"/>
      <c r="K30" s="20">
        <f t="shared" si="26"/>
        <v>0</v>
      </c>
      <c r="L30" s="21">
        <f t="shared" ref="L30:L82" si="33">$L$16</f>
        <v>0.26500000000000001</v>
      </c>
      <c r="M30" s="20">
        <f t="shared" si="27"/>
        <v>0</v>
      </c>
      <c r="N30" s="20">
        <f t="shared" si="28"/>
        <v>0</v>
      </c>
      <c r="O30" s="105"/>
      <c r="P30" s="22">
        <f t="shared" si="29"/>
        <v>0</v>
      </c>
      <c r="Q30" s="22">
        <f t="shared" si="30"/>
        <v>0</v>
      </c>
      <c r="R30" s="22">
        <f>(E30-L30)*D30</f>
        <v>0</v>
      </c>
      <c r="T30" s="446"/>
      <c r="U30" s="22">
        <f t="shared" si="24"/>
        <v>0</v>
      </c>
      <c r="V30" s="178"/>
      <c r="W30" s="446"/>
      <c r="X30" s="22">
        <f t="shared" si="10"/>
        <v>0</v>
      </c>
      <c r="Y30" s="445"/>
    </row>
    <row r="31" spans="1:25" x14ac:dyDescent="0.2">
      <c r="A31" s="375" t="s">
        <v>217</v>
      </c>
      <c r="B31" s="439"/>
      <c r="C31" s="439"/>
      <c r="D31" s="20"/>
      <c r="E31" s="21">
        <f t="shared" si="18"/>
        <v>0.26</v>
      </c>
      <c r="F31" s="20">
        <f t="shared" si="32"/>
        <v>0</v>
      </c>
      <c r="G31" s="20">
        <f t="shared" si="25"/>
        <v>0</v>
      </c>
      <c r="I31" s="439"/>
      <c r="J31" s="439"/>
      <c r="K31" s="20">
        <f t="shared" si="26"/>
        <v>0</v>
      </c>
      <c r="L31" s="21">
        <f t="shared" si="33"/>
        <v>0.26500000000000001</v>
      </c>
      <c r="M31" s="20">
        <f t="shared" si="27"/>
        <v>0</v>
      </c>
      <c r="N31" s="20">
        <f t="shared" si="28"/>
        <v>0</v>
      </c>
      <c r="O31" s="105"/>
      <c r="P31" s="22">
        <f t="shared" si="29"/>
        <v>0</v>
      </c>
      <c r="Q31" s="22">
        <f t="shared" si="30"/>
        <v>0</v>
      </c>
      <c r="R31" s="22">
        <f t="shared" si="31"/>
        <v>0</v>
      </c>
      <c r="T31" s="446"/>
      <c r="U31" s="22">
        <f t="shared" si="24"/>
        <v>0</v>
      </c>
      <c r="V31" s="178"/>
      <c r="W31" s="446"/>
      <c r="X31" s="22">
        <f t="shared" si="10"/>
        <v>0</v>
      </c>
      <c r="Y31" s="445"/>
    </row>
    <row r="32" spans="1:25" ht="12.75" customHeight="1" x14ac:dyDescent="0.2">
      <c r="A32" s="375" t="s">
        <v>218</v>
      </c>
      <c r="B32" s="439"/>
      <c r="C32" s="439"/>
      <c r="D32" s="20">
        <f>C32-B32</f>
        <v>0</v>
      </c>
      <c r="E32" s="21">
        <f t="shared" si="18"/>
        <v>0.26</v>
      </c>
      <c r="F32" s="20">
        <f t="shared" si="32"/>
        <v>0</v>
      </c>
      <c r="G32" s="20">
        <f t="shared" si="25"/>
        <v>0</v>
      </c>
      <c r="H32" s="111"/>
      <c r="I32" s="439"/>
      <c r="J32" s="439"/>
      <c r="K32" s="20">
        <f t="shared" si="26"/>
        <v>0</v>
      </c>
      <c r="L32" s="21">
        <f t="shared" si="33"/>
        <v>0.26500000000000001</v>
      </c>
      <c r="M32" s="20">
        <f>IF(L32*K32&gt;0,L32*K32,0)</f>
        <v>0</v>
      </c>
      <c r="N32" s="20">
        <f>IF(L32*K32&lt;0,L32*K32,0)</f>
        <v>0</v>
      </c>
      <c r="O32" s="105"/>
      <c r="P32" s="22">
        <f t="shared" si="29"/>
        <v>0</v>
      </c>
      <c r="Q32" s="22">
        <f t="shared" si="30"/>
        <v>0</v>
      </c>
      <c r="R32" s="22">
        <f t="shared" si="31"/>
        <v>0</v>
      </c>
      <c r="T32" s="446"/>
      <c r="U32" s="22">
        <f t="shared" si="24"/>
        <v>0</v>
      </c>
      <c r="V32" s="178"/>
      <c r="W32" s="446"/>
      <c r="X32" s="22">
        <f t="shared" si="10"/>
        <v>0</v>
      </c>
      <c r="Y32" s="445"/>
    </row>
    <row r="33" spans="1:25" ht="12.75" customHeight="1" x14ac:dyDescent="0.2">
      <c r="A33" s="375" t="s">
        <v>219</v>
      </c>
      <c r="B33" s="439"/>
      <c r="C33" s="439"/>
      <c r="D33" s="20">
        <f>C33-B33</f>
        <v>0</v>
      </c>
      <c r="E33" s="21">
        <f t="shared" si="18"/>
        <v>0.26</v>
      </c>
      <c r="F33" s="20">
        <f t="shared" si="32"/>
        <v>0</v>
      </c>
      <c r="G33" s="20">
        <f t="shared" si="25"/>
        <v>0</v>
      </c>
      <c r="I33" s="439"/>
      <c r="J33" s="439"/>
      <c r="K33" s="20">
        <f t="shared" si="26"/>
        <v>0</v>
      </c>
      <c r="L33" s="21">
        <f t="shared" si="33"/>
        <v>0.26500000000000001</v>
      </c>
      <c r="M33" s="20">
        <f>IF(L33*K33&gt;0,L33*K33,0)</f>
        <v>0</v>
      </c>
      <c r="N33" s="20">
        <f>IF(L33*K33&lt;0,L33*K33,0)</f>
        <v>0</v>
      </c>
      <c r="O33" s="105"/>
      <c r="P33" s="22">
        <f t="shared" si="29"/>
        <v>0</v>
      </c>
      <c r="Q33" s="22">
        <f t="shared" si="30"/>
        <v>0</v>
      </c>
      <c r="R33" s="22">
        <f t="shared" si="31"/>
        <v>0</v>
      </c>
      <c r="T33" s="446"/>
      <c r="U33" s="22">
        <f t="shared" si="24"/>
        <v>0</v>
      </c>
      <c r="V33" s="178"/>
      <c r="W33" s="446"/>
      <c r="X33" s="22">
        <f t="shared" si="10"/>
        <v>0</v>
      </c>
      <c r="Y33" s="445"/>
    </row>
    <row r="34" spans="1:25" ht="12.75" hidden="1" customHeight="1" outlineLevel="1" x14ac:dyDescent="0.2">
      <c r="A34" s="19"/>
      <c r="B34" s="86"/>
      <c r="C34" s="86"/>
      <c r="D34" s="20">
        <f t="shared" ref="D34" si="34">C34-B34</f>
        <v>0</v>
      </c>
      <c r="E34" s="21">
        <f t="shared" si="18"/>
        <v>0.26</v>
      </c>
      <c r="F34" s="20">
        <f t="shared" ref="F34" si="35">IF(E34*D34&gt;0,E34*D34,0)</f>
        <v>0</v>
      </c>
      <c r="G34" s="20">
        <f t="shared" ref="G34" si="36">IF(E34*D34&lt;0,E34*D34,0)</f>
        <v>0</v>
      </c>
      <c r="I34" s="86"/>
      <c r="J34" s="86"/>
      <c r="K34" s="20">
        <f t="shared" si="26"/>
        <v>0</v>
      </c>
      <c r="L34" s="21">
        <f t="shared" si="33"/>
        <v>0.26500000000000001</v>
      </c>
      <c r="M34" s="20">
        <f>IF(L34*K34&gt;0,L34*K34,0)</f>
        <v>0</v>
      </c>
      <c r="N34" s="20">
        <f>IF(L34*K34&lt;0,L34*K34,0)</f>
        <v>0</v>
      </c>
      <c r="O34" s="105"/>
      <c r="P34" s="22">
        <f t="shared" si="29"/>
        <v>0</v>
      </c>
      <c r="Q34" s="22">
        <f t="shared" si="30"/>
        <v>0</v>
      </c>
      <c r="R34" s="22">
        <f t="shared" si="31"/>
        <v>0</v>
      </c>
      <c r="T34" s="449"/>
      <c r="U34" s="22">
        <f t="shared" ref="U34" si="37">P34-T34</f>
        <v>0</v>
      </c>
      <c r="W34" s="449"/>
      <c r="X34" s="22">
        <f t="shared" ref="X34:X82" si="38">S34-W34</f>
        <v>0</v>
      </c>
      <c r="Y34" s="217"/>
    </row>
    <row r="35" spans="1:25" ht="12.75" hidden="1" customHeight="1" outlineLevel="1" x14ac:dyDescent="0.2">
      <c r="A35" s="19"/>
      <c r="B35" s="86"/>
      <c r="C35" s="86"/>
      <c r="D35" s="20">
        <f t="shared" ref="D35:D82" si="39">C35-B35</f>
        <v>0</v>
      </c>
      <c r="E35" s="21">
        <f t="shared" si="18"/>
        <v>0.26</v>
      </c>
      <c r="F35" s="20">
        <f t="shared" ref="F35:F82" si="40">IF(E35*D35&gt;0,E35*D35,0)</f>
        <v>0</v>
      </c>
      <c r="G35" s="20">
        <f t="shared" ref="G35:G82" si="41">IF(E35*D35&lt;0,E35*D35,0)</f>
        <v>0</v>
      </c>
      <c r="I35" s="86"/>
      <c r="J35" s="86"/>
      <c r="K35" s="20">
        <f t="shared" si="26"/>
        <v>0</v>
      </c>
      <c r="L35" s="21">
        <f t="shared" si="33"/>
        <v>0.26500000000000001</v>
      </c>
      <c r="M35" s="20">
        <f t="shared" ref="M35:M82" si="42">IF(L35*K35&gt;0,L35*K35,0)</f>
        <v>0</v>
      </c>
      <c r="N35" s="20">
        <f t="shared" ref="N35:N82" si="43">IF(L35*K35&lt;0,L35*K35,0)</f>
        <v>0</v>
      </c>
      <c r="O35" s="105"/>
      <c r="P35" s="22">
        <f t="shared" si="29"/>
        <v>0</v>
      </c>
      <c r="Q35" s="22">
        <f t="shared" si="30"/>
        <v>0</v>
      </c>
      <c r="R35" s="22">
        <f t="shared" si="31"/>
        <v>0</v>
      </c>
      <c r="T35" s="449"/>
      <c r="U35" s="22">
        <f t="shared" ref="U35:U82" si="44">P35-T35</f>
        <v>0</v>
      </c>
      <c r="W35" s="449"/>
      <c r="X35" s="22">
        <f t="shared" si="38"/>
        <v>0</v>
      </c>
      <c r="Y35" s="217"/>
    </row>
    <row r="36" spans="1:25" ht="12.75" hidden="1" customHeight="1" outlineLevel="1" x14ac:dyDescent="0.2">
      <c r="A36" s="19"/>
      <c r="B36" s="86"/>
      <c r="C36" s="86"/>
      <c r="D36" s="20">
        <f t="shared" si="39"/>
        <v>0</v>
      </c>
      <c r="E36" s="21">
        <f t="shared" ref="E36:E82" si="45">$E$16</f>
        <v>0.26</v>
      </c>
      <c r="F36" s="20">
        <f t="shared" si="40"/>
        <v>0</v>
      </c>
      <c r="G36" s="20">
        <f t="shared" si="41"/>
        <v>0</v>
      </c>
      <c r="I36" s="86"/>
      <c r="J36" s="86"/>
      <c r="K36" s="20">
        <f t="shared" si="26"/>
        <v>0</v>
      </c>
      <c r="L36" s="21">
        <f t="shared" si="33"/>
        <v>0.26500000000000001</v>
      </c>
      <c r="M36" s="20">
        <f t="shared" si="42"/>
        <v>0</v>
      </c>
      <c r="N36" s="20">
        <f t="shared" si="43"/>
        <v>0</v>
      </c>
      <c r="O36" s="105"/>
      <c r="P36" s="22">
        <f t="shared" si="29"/>
        <v>0</v>
      </c>
      <c r="Q36" s="22">
        <f t="shared" si="30"/>
        <v>0</v>
      </c>
      <c r="R36" s="22">
        <f t="shared" si="31"/>
        <v>0</v>
      </c>
      <c r="T36" s="449"/>
      <c r="U36" s="22">
        <f t="shared" si="44"/>
        <v>0</v>
      </c>
      <c r="W36" s="449"/>
      <c r="X36" s="22">
        <f t="shared" si="38"/>
        <v>0</v>
      </c>
      <c r="Y36" s="217"/>
    </row>
    <row r="37" spans="1:25" ht="12.75" hidden="1" customHeight="1" outlineLevel="1" x14ac:dyDescent="0.2">
      <c r="A37" s="19"/>
      <c r="B37" s="86"/>
      <c r="C37" s="86"/>
      <c r="D37" s="20">
        <f t="shared" si="39"/>
        <v>0</v>
      </c>
      <c r="E37" s="21">
        <f t="shared" si="45"/>
        <v>0.26</v>
      </c>
      <c r="F37" s="20">
        <f t="shared" si="40"/>
        <v>0</v>
      </c>
      <c r="G37" s="20">
        <f t="shared" si="41"/>
        <v>0</v>
      </c>
      <c r="I37" s="86"/>
      <c r="J37" s="86"/>
      <c r="K37" s="20">
        <f t="shared" si="26"/>
        <v>0</v>
      </c>
      <c r="L37" s="21">
        <f t="shared" si="33"/>
        <v>0.26500000000000001</v>
      </c>
      <c r="M37" s="20">
        <f t="shared" si="42"/>
        <v>0</v>
      </c>
      <c r="N37" s="20">
        <f t="shared" si="43"/>
        <v>0</v>
      </c>
      <c r="O37" s="105"/>
      <c r="P37" s="22">
        <f t="shared" si="29"/>
        <v>0</v>
      </c>
      <c r="Q37" s="22">
        <f t="shared" si="30"/>
        <v>0</v>
      </c>
      <c r="R37" s="22">
        <f t="shared" si="31"/>
        <v>0</v>
      </c>
      <c r="T37" s="449"/>
      <c r="U37" s="22">
        <f t="shared" si="44"/>
        <v>0</v>
      </c>
      <c r="W37" s="449"/>
      <c r="X37" s="22">
        <f t="shared" si="38"/>
        <v>0</v>
      </c>
      <c r="Y37" s="217"/>
    </row>
    <row r="38" spans="1:25" ht="12.75" hidden="1" customHeight="1" outlineLevel="1" x14ac:dyDescent="0.2">
      <c r="A38" s="19"/>
      <c r="B38" s="86"/>
      <c r="C38" s="86"/>
      <c r="D38" s="20">
        <f t="shared" si="39"/>
        <v>0</v>
      </c>
      <c r="E38" s="21">
        <f t="shared" si="45"/>
        <v>0.26</v>
      </c>
      <c r="F38" s="20">
        <f t="shared" si="40"/>
        <v>0</v>
      </c>
      <c r="G38" s="20">
        <f t="shared" si="41"/>
        <v>0</v>
      </c>
      <c r="I38" s="86"/>
      <c r="J38" s="86"/>
      <c r="K38" s="20">
        <f t="shared" si="26"/>
        <v>0</v>
      </c>
      <c r="L38" s="21">
        <f t="shared" si="33"/>
        <v>0.26500000000000001</v>
      </c>
      <c r="M38" s="20">
        <f t="shared" si="42"/>
        <v>0</v>
      </c>
      <c r="N38" s="20">
        <f t="shared" si="43"/>
        <v>0</v>
      </c>
      <c r="O38" s="105"/>
      <c r="P38" s="22">
        <f t="shared" si="29"/>
        <v>0</v>
      </c>
      <c r="Q38" s="22">
        <f t="shared" si="30"/>
        <v>0</v>
      </c>
      <c r="R38" s="22">
        <f t="shared" si="31"/>
        <v>0</v>
      </c>
      <c r="T38" s="449"/>
      <c r="U38" s="22">
        <f t="shared" si="44"/>
        <v>0</v>
      </c>
      <c r="W38" s="449"/>
      <c r="X38" s="22">
        <f t="shared" si="38"/>
        <v>0</v>
      </c>
      <c r="Y38" s="217"/>
    </row>
    <row r="39" spans="1:25" ht="12.75" hidden="1" customHeight="1" outlineLevel="1" x14ac:dyDescent="0.2">
      <c r="A39" s="19"/>
      <c r="B39" s="86"/>
      <c r="C39" s="86"/>
      <c r="D39" s="20">
        <f t="shared" si="39"/>
        <v>0</v>
      </c>
      <c r="E39" s="21">
        <f t="shared" si="45"/>
        <v>0.26</v>
      </c>
      <c r="F39" s="20">
        <f t="shared" si="40"/>
        <v>0</v>
      </c>
      <c r="G39" s="20">
        <f t="shared" si="41"/>
        <v>0</v>
      </c>
      <c r="I39" s="86"/>
      <c r="J39" s="86"/>
      <c r="K39" s="20">
        <f t="shared" si="26"/>
        <v>0</v>
      </c>
      <c r="L39" s="21">
        <f t="shared" si="33"/>
        <v>0.26500000000000001</v>
      </c>
      <c r="M39" s="20">
        <f t="shared" si="42"/>
        <v>0</v>
      </c>
      <c r="N39" s="20">
        <f t="shared" si="43"/>
        <v>0</v>
      </c>
      <c r="O39" s="105"/>
      <c r="P39" s="22">
        <f t="shared" si="29"/>
        <v>0</v>
      </c>
      <c r="Q39" s="22">
        <f t="shared" si="30"/>
        <v>0</v>
      </c>
      <c r="R39" s="22">
        <f t="shared" si="31"/>
        <v>0</v>
      </c>
      <c r="T39" s="449"/>
      <c r="U39" s="22">
        <f t="shared" si="44"/>
        <v>0</v>
      </c>
      <c r="W39" s="449"/>
      <c r="X39" s="22">
        <f t="shared" si="38"/>
        <v>0</v>
      </c>
      <c r="Y39" s="217"/>
    </row>
    <row r="40" spans="1:25" ht="12.75" hidden="1" customHeight="1" outlineLevel="1" x14ac:dyDescent="0.2">
      <c r="A40" s="19"/>
      <c r="B40" s="86"/>
      <c r="C40" s="86"/>
      <c r="D40" s="20">
        <f t="shared" si="39"/>
        <v>0</v>
      </c>
      <c r="E40" s="21">
        <f t="shared" si="45"/>
        <v>0.26</v>
      </c>
      <c r="F40" s="20">
        <f t="shared" si="40"/>
        <v>0</v>
      </c>
      <c r="G40" s="20">
        <f t="shared" si="41"/>
        <v>0</v>
      </c>
      <c r="I40" s="86"/>
      <c r="J40" s="86"/>
      <c r="K40" s="20">
        <f t="shared" si="26"/>
        <v>0</v>
      </c>
      <c r="L40" s="21">
        <f t="shared" si="33"/>
        <v>0.26500000000000001</v>
      </c>
      <c r="M40" s="20">
        <f t="shared" si="42"/>
        <v>0</v>
      </c>
      <c r="N40" s="20">
        <f t="shared" si="43"/>
        <v>0</v>
      </c>
      <c r="O40" s="105"/>
      <c r="P40" s="22">
        <f t="shared" si="29"/>
        <v>0</v>
      </c>
      <c r="Q40" s="22">
        <f t="shared" si="30"/>
        <v>0</v>
      </c>
      <c r="R40" s="22">
        <f t="shared" si="31"/>
        <v>0</v>
      </c>
      <c r="T40" s="449"/>
      <c r="U40" s="22">
        <f t="shared" si="44"/>
        <v>0</v>
      </c>
      <c r="W40" s="449"/>
      <c r="X40" s="22">
        <f t="shared" si="38"/>
        <v>0</v>
      </c>
      <c r="Y40" s="217"/>
    </row>
    <row r="41" spans="1:25" ht="12.75" hidden="1" customHeight="1" outlineLevel="1" x14ac:dyDescent="0.2">
      <c r="A41" s="19"/>
      <c r="B41" s="86"/>
      <c r="C41" s="86"/>
      <c r="D41" s="20">
        <f t="shared" si="39"/>
        <v>0</v>
      </c>
      <c r="E41" s="21">
        <f t="shared" si="45"/>
        <v>0.26</v>
      </c>
      <c r="F41" s="20">
        <f t="shared" si="40"/>
        <v>0</v>
      </c>
      <c r="G41" s="20">
        <f t="shared" si="41"/>
        <v>0</v>
      </c>
      <c r="I41" s="86"/>
      <c r="J41" s="86"/>
      <c r="K41" s="20">
        <f t="shared" si="26"/>
        <v>0</v>
      </c>
      <c r="L41" s="21">
        <f t="shared" si="33"/>
        <v>0.26500000000000001</v>
      </c>
      <c r="M41" s="20">
        <f t="shared" si="42"/>
        <v>0</v>
      </c>
      <c r="N41" s="20">
        <f t="shared" si="43"/>
        <v>0</v>
      </c>
      <c r="O41" s="105"/>
      <c r="P41" s="22">
        <f t="shared" si="29"/>
        <v>0</v>
      </c>
      <c r="Q41" s="22">
        <f t="shared" si="30"/>
        <v>0</v>
      </c>
      <c r="R41" s="22">
        <f t="shared" si="31"/>
        <v>0</v>
      </c>
      <c r="T41" s="449"/>
      <c r="U41" s="22">
        <f t="shared" si="44"/>
        <v>0</v>
      </c>
      <c r="W41" s="449"/>
      <c r="X41" s="22">
        <f t="shared" si="38"/>
        <v>0</v>
      </c>
      <c r="Y41" s="217"/>
    </row>
    <row r="42" spans="1:25" ht="12.75" hidden="1" customHeight="1" outlineLevel="1" x14ac:dyDescent="0.2">
      <c r="A42" s="19"/>
      <c r="B42" s="86"/>
      <c r="C42" s="86"/>
      <c r="D42" s="20">
        <f t="shared" si="39"/>
        <v>0</v>
      </c>
      <c r="E42" s="21">
        <f t="shared" si="45"/>
        <v>0.26</v>
      </c>
      <c r="F42" s="20">
        <f t="shared" si="40"/>
        <v>0</v>
      </c>
      <c r="G42" s="20">
        <f t="shared" si="41"/>
        <v>0</v>
      </c>
      <c r="I42" s="86"/>
      <c r="J42" s="86"/>
      <c r="K42" s="20">
        <f t="shared" si="26"/>
        <v>0</v>
      </c>
      <c r="L42" s="21">
        <f t="shared" si="33"/>
        <v>0.26500000000000001</v>
      </c>
      <c r="M42" s="20">
        <f t="shared" si="42"/>
        <v>0</v>
      </c>
      <c r="N42" s="20">
        <f t="shared" si="43"/>
        <v>0</v>
      </c>
      <c r="O42" s="105"/>
      <c r="P42" s="22">
        <f t="shared" si="29"/>
        <v>0</v>
      </c>
      <c r="Q42" s="22">
        <f t="shared" si="30"/>
        <v>0</v>
      </c>
      <c r="R42" s="22">
        <f t="shared" si="31"/>
        <v>0</v>
      </c>
      <c r="T42" s="449"/>
      <c r="U42" s="22">
        <f t="shared" si="44"/>
        <v>0</v>
      </c>
      <c r="W42" s="449"/>
      <c r="X42" s="22">
        <f t="shared" si="38"/>
        <v>0</v>
      </c>
      <c r="Y42" s="217"/>
    </row>
    <row r="43" spans="1:25" ht="12.75" hidden="1" customHeight="1" outlineLevel="1" x14ac:dyDescent="0.2">
      <c r="A43" s="19"/>
      <c r="B43" s="86"/>
      <c r="C43" s="86"/>
      <c r="D43" s="20">
        <f t="shared" si="39"/>
        <v>0</v>
      </c>
      <c r="E43" s="21">
        <f t="shared" si="45"/>
        <v>0.26</v>
      </c>
      <c r="F43" s="20">
        <f t="shared" si="40"/>
        <v>0</v>
      </c>
      <c r="G43" s="20">
        <f t="shared" si="41"/>
        <v>0</v>
      </c>
      <c r="I43" s="86"/>
      <c r="J43" s="86"/>
      <c r="K43" s="20">
        <f t="shared" si="26"/>
        <v>0</v>
      </c>
      <c r="L43" s="21">
        <f t="shared" si="33"/>
        <v>0.26500000000000001</v>
      </c>
      <c r="M43" s="20">
        <f t="shared" si="42"/>
        <v>0</v>
      </c>
      <c r="N43" s="20">
        <f t="shared" si="43"/>
        <v>0</v>
      </c>
      <c r="O43" s="105"/>
      <c r="P43" s="22">
        <f t="shared" si="29"/>
        <v>0</v>
      </c>
      <c r="Q43" s="22">
        <f t="shared" si="30"/>
        <v>0</v>
      </c>
      <c r="R43" s="22">
        <f t="shared" si="31"/>
        <v>0</v>
      </c>
      <c r="T43" s="449"/>
      <c r="U43" s="22">
        <f t="shared" si="44"/>
        <v>0</v>
      </c>
      <c r="W43" s="449"/>
      <c r="X43" s="22">
        <f t="shared" si="38"/>
        <v>0</v>
      </c>
      <c r="Y43" s="217"/>
    </row>
    <row r="44" spans="1:25" ht="12.75" hidden="1" customHeight="1" outlineLevel="1" x14ac:dyDescent="0.2">
      <c r="A44" s="19"/>
      <c r="B44" s="86"/>
      <c r="C44" s="86"/>
      <c r="D44" s="20">
        <f t="shared" si="39"/>
        <v>0</v>
      </c>
      <c r="E44" s="21">
        <f t="shared" si="45"/>
        <v>0.26</v>
      </c>
      <c r="F44" s="20">
        <f t="shared" si="40"/>
        <v>0</v>
      </c>
      <c r="G44" s="20">
        <f t="shared" si="41"/>
        <v>0</v>
      </c>
      <c r="I44" s="86"/>
      <c r="J44" s="86"/>
      <c r="K44" s="20">
        <f t="shared" si="26"/>
        <v>0</v>
      </c>
      <c r="L44" s="21">
        <f t="shared" si="33"/>
        <v>0.26500000000000001</v>
      </c>
      <c r="M44" s="20">
        <f t="shared" si="42"/>
        <v>0</v>
      </c>
      <c r="N44" s="20">
        <f t="shared" si="43"/>
        <v>0</v>
      </c>
      <c r="O44" s="105"/>
      <c r="P44" s="22">
        <f t="shared" si="29"/>
        <v>0</v>
      </c>
      <c r="Q44" s="22">
        <f t="shared" si="30"/>
        <v>0</v>
      </c>
      <c r="R44" s="22">
        <f t="shared" si="31"/>
        <v>0</v>
      </c>
      <c r="T44" s="449"/>
      <c r="U44" s="22">
        <f t="shared" si="44"/>
        <v>0</v>
      </c>
      <c r="W44" s="449"/>
      <c r="X44" s="22">
        <f t="shared" si="38"/>
        <v>0</v>
      </c>
      <c r="Y44" s="217"/>
    </row>
    <row r="45" spans="1:25" ht="12.75" hidden="1" customHeight="1" outlineLevel="1" x14ac:dyDescent="0.2">
      <c r="A45" s="19"/>
      <c r="B45" s="86"/>
      <c r="C45" s="86"/>
      <c r="D45" s="20">
        <f t="shared" si="39"/>
        <v>0</v>
      </c>
      <c r="E45" s="21">
        <f t="shared" si="45"/>
        <v>0.26</v>
      </c>
      <c r="F45" s="20">
        <f t="shared" si="40"/>
        <v>0</v>
      </c>
      <c r="G45" s="20">
        <f t="shared" si="41"/>
        <v>0</v>
      </c>
      <c r="I45" s="86"/>
      <c r="J45" s="86"/>
      <c r="K45" s="20">
        <f t="shared" si="26"/>
        <v>0</v>
      </c>
      <c r="L45" s="21">
        <f t="shared" si="33"/>
        <v>0.26500000000000001</v>
      </c>
      <c r="M45" s="20">
        <f t="shared" si="42"/>
        <v>0</v>
      </c>
      <c r="N45" s="20">
        <f t="shared" si="43"/>
        <v>0</v>
      </c>
      <c r="O45" s="105"/>
      <c r="P45" s="22">
        <f t="shared" si="29"/>
        <v>0</v>
      </c>
      <c r="Q45" s="22">
        <f t="shared" si="30"/>
        <v>0</v>
      </c>
      <c r="R45" s="22">
        <f t="shared" si="31"/>
        <v>0</v>
      </c>
      <c r="T45" s="449"/>
      <c r="U45" s="22">
        <f t="shared" si="44"/>
        <v>0</v>
      </c>
      <c r="W45" s="449"/>
      <c r="X45" s="22">
        <f t="shared" si="38"/>
        <v>0</v>
      </c>
      <c r="Y45" s="217"/>
    </row>
    <row r="46" spans="1:25" ht="12.75" hidden="1" customHeight="1" outlineLevel="1" x14ac:dyDescent="0.2">
      <c r="A46" s="19"/>
      <c r="B46" s="86"/>
      <c r="C46" s="86"/>
      <c r="D46" s="20">
        <f t="shared" si="39"/>
        <v>0</v>
      </c>
      <c r="E46" s="21">
        <f t="shared" si="45"/>
        <v>0.26</v>
      </c>
      <c r="F46" s="20">
        <f t="shared" si="40"/>
        <v>0</v>
      </c>
      <c r="G46" s="20">
        <f t="shared" si="41"/>
        <v>0</v>
      </c>
      <c r="I46" s="86"/>
      <c r="J46" s="86"/>
      <c r="K46" s="20">
        <f t="shared" si="26"/>
        <v>0</v>
      </c>
      <c r="L46" s="21">
        <f t="shared" si="33"/>
        <v>0.26500000000000001</v>
      </c>
      <c r="M46" s="20">
        <f t="shared" si="42"/>
        <v>0</v>
      </c>
      <c r="N46" s="20">
        <f t="shared" si="43"/>
        <v>0</v>
      </c>
      <c r="O46" s="105"/>
      <c r="P46" s="22">
        <f t="shared" si="29"/>
        <v>0</v>
      </c>
      <c r="Q46" s="22">
        <f t="shared" si="30"/>
        <v>0</v>
      </c>
      <c r="R46" s="22">
        <f t="shared" si="31"/>
        <v>0</v>
      </c>
      <c r="T46" s="449"/>
      <c r="U46" s="22">
        <f t="shared" si="44"/>
        <v>0</v>
      </c>
      <c r="W46" s="449"/>
      <c r="X46" s="22">
        <f t="shared" si="38"/>
        <v>0</v>
      </c>
      <c r="Y46" s="217"/>
    </row>
    <row r="47" spans="1:25" ht="12.75" hidden="1" customHeight="1" outlineLevel="1" x14ac:dyDescent="0.2">
      <c r="A47" s="19"/>
      <c r="B47" s="86"/>
      <c r="C47" s="86"/>
      <c r="D47" s="20">
        <f t="shared" si="39"/>
        <v>0</v>
      </c>
      <c r="E47" s="21">
        <f t="shared" si="45"/>
        <v>0.26</v>
      </c>
      <c r="F47" s="20">
        <f t="shared" si="40"/>
        <v>0</v>
      </c>
      <c r="G47" s="20">
        <f t="shared" si="41"/>
        <v>0</v>
      </c>
      <c r="I47" s="86"/>
      <c r="J47" s="86"/>
      <c r="K47" s="20">
        <f t="shared" si="26"/>
        <v>0</v>
      </c>
      <c r="L47" s="21">
        <f t="shared" si="33"/>
        <v>0.26500000000000001</v>
      </c>
      <c r="M47" s="20">
        <f t="shared" si="42"/>
        <v>0</v>
      </c>
      <c r="N47" s="20">
        <f t="shared" si="43"/>
        <v>0</v>
      </c>
      <c r="O47" s="105"/>
      <c r="P47" s="22">
        <f t="shared" si="29"/>
        <v>0</v>
      </c>
      <c r="Q47" s="22">
        <f t="shared" si="30"/>
        <v>0</v>
      </c>
      <c r="R47" s="22">
        <f t="shared" si="31"/>
        <v>0</v>
      </c>
      <c r="T47" s="449"/>
      <c r="U47" s="22">
        <f t="shared" si="44"/>
        <v>0</v>
      </c>
      <c r="W47" s="449"/>
      <c r="X47" s="22">
        <f t="shared" si="38"/>
        <v>0</v>
      </c>
      <c r="Y47" s="217"/>
    </row>
    <row r="48" spans="1:25" ht="12.75" hidden="1" customHeight="1" outlineLevel="1" x14ac:dyDescent="0.2">
      <c r="A48" s="19"/>
      <c r="B48" s="86"/>
      <c r="C48" s="86"/>
      <c r="D48" s="20">
        <f t="shared" si="39"/>
        <v>0</v>
      </c>
      <c r="E48" s="21">
        <f t="shared" si="45"/>
        <v>0.26</v>
      </c>
      <c r="F48" s="20">
        <f t="shared" si="40"/>
        <v>0</v>
      </c>
      <c r="G48" s="20">
        <f t="shared" si="41"/>
        <v>0</v>
      </c>
      <c r="I48" s="86"/>
      <c r="J48" s="86"/>
      <c r="K48" s="20">
        <f t="shared" si="26"/>
        <v>0</v>
      </c>
      <c r="L48" s="21">
        <f t="shared" si="33"/>
        <v>0.26500000000000001</v>
      </c>
      <c r="M48" s="20">
        <f t="shared" si="42"/>
        <v>0</v>
      </c>
      <c r="N48" s="20">
        <f t="shared" si="43"/>
        <v>0</v>
      </c>
      <c r="O48" s="105"/>
      <c r="P48" s="22">
        <f t="shared" si="29"/>
        <v>0</v>
      </c>
      <c r="Q48" s="22">
        <f t="shared" si="30"/>
        <v>0</v>
      </c>
      <c r="R48" s="22">
        <f t="shared" si="31"/>
        <v>0</v>
      </c>
      <c r="T48" s="449"/>
      <c r="U48" s="22">
        <f t="shared" si="44"/>
        <v>0</v>
      </c>
      <c r="W48" s="449"/>
      <c r="X48" s="22">
        <f t="shared" si="38"/>
        <v>0</v>
      </c>
      <c r="Y48" s="217"/>
    </row>
    <row r="49" spans="1:25" ht="12.75" hidden="1" customHeight="1" outlineLevel="1" x14ac:dyDescent="0.2">
      <c r="A49" s="19"/>
      <c r="B49" s="86"/>
      <c r="C49" s="86"/>
      <c r="D49" s="20">
        <f t="shared" si="39"/>
        <v>0</v>
      </c>
      <c r="E49" s="21">
        <f t="shared" si="45"/>
        <v>0.26</v>
      </c>
      <c r="F49" s="20">
        <f t="shared" si="40"/>
        <v>0</v>
      </c>
      <c r="G49" s="20">
        <f t="shared" si="41"/>
        <v>0</v>
      </c>
      <c r="I49" s="86"/>
      <c r="J49" s="86"/>
      <c r="K49" s="20">
        <f t="shared" si="26"/>
        <v>0</v>
      </c>
      <c r="L49" s="21">
        <f t="shared" si="33"/>
        <v>0.26500000000000001</v>
      </c>
      <c r="M49" s="20">
        <f t="shared" si="42"/>
        <v>0</v>
      </c>
      <c r="N49" s="20">
        <f t="shared" si="43"/>
        <v>0</v>
      </c>
      <c r="O49" s="105"/>
      <c r="P49" s="22">
        <f t="shared" si="29"/>
        <v>0</v>
      </c>
      <c r="Q49" s="22">
        <f t="shared" si="30"/>
        <v>0</v>
      </c>
      <c r="R49" s="22">
        <f t="shared" si="31"/>
        <v>0</v>
      </c>
      <c r="T49" s="449"/>
      <c r="U49" s="22">
        <f t="shared" si="44"/>
        <v>0</v>
      </c>
      <c r="W49" s="449"/>
      <c r="X49" s="22">
        <f t="shared" si="38"/>
        <v>0</v>
      </c>
      <c r="Y49" s="217"/>
    </row>
    <row r="50" spans="1:25" ht="12.75" hidden="1" customHeight="1" outlineLevel="1" x14ac:dyDescent="0.2">
      <c r="A50" s="19"/>
      <c r="B50" s="86"/>
      <c r="C50" s="86"/>
      <c r="D50" s="20">
        <f t="shared" si="39"/>
        <v>0</v>
      </c>
      <c r="E50" s="21">
        <f t="shared" si="45"/>
        <v>0.26</v>
      </c>
      <c r="F50" s="20">
        <f t="shared" si="40"/>
        <v>0</v>
      </c>
      <c r="G50" s="20">
        <f t="shared" si="41"/>
        <v>0</v>
      </c>
      <c r="I50" s="86"/>
      <c r="J50" s="86"/>
      <c r="K50" s="20">
        <f t="shared" si="26"/>
        <v>0</v>
      </c>
      <c r="L50" s="21">
        <f t="shared" si="33"/>
        <v>0.26500000000000001</v>
      </c>
      <c r="M50" s="20">
        <f t="shared" si="42"/>
        <v>0</v>
      </c>
      <c r="N50" s="20">
        <f t="shared" si="43"/>
        <v>0</v>
      </c>
      <c r="O50" s="105"/>
      <c r="P50" s="22">
        <f t="shared" si="29"/>
        <v>0</v>
      </c>
      <c r="Q50" s="22">
        <f t="shared" si="30"/>
        <v>0</v>
      </c>
      <c r="R50" s="22">
        <f t="shared" si="31"/>
        <v>0</v>
      </c>
      <c r="T50" s="449"/>
      <c r="U50" s="22">
        <f t="shared" si="44"/>
        <v>0</v>
      </c>
      <c r="W50" s="449"/>
      <c r="X50" s="22">
        <f t="shared" si="38"/>
        <v>0</v>
      </c>
      <c r="Y50" s="217"/>
    </row>
    <row r="51" spans="1:25" ht="12.75" hidden="1" customHeight="1" outlineLevel="1" x14ac:dyDescent="0.2">
      <c r="A51" s="19"/>
      <c r="B51" s="86"/>
      <c r="C51" s="86"/>
      <c r="D51" s="20">
        <f t="shared" si="39"/>
        <v>0</v>
      </c>
      <c r="E51" s="21">
        <f t="shared" si="45"/>
        <v>0.26</v>
      </c>
      <c r="F51" s="20">
        <f t="shared" si="40"/>
        <v>0</v>
      </c>
      <c r="G51" s="20">
        <f t="shared" si="41"/>
        <v>0</v>
      </c>
      <c r="I51" s="86"/>
      <c r="J51" s="86"/>
      <c r="K51" s="20">
        <f t="shared" si="26"/>
        <v>0</v>
      </c>
      <c r="L51" s="21">
        <f t="shared" si="33"/>
        <v>0.26500000000000001</v>
      </c>
      <c r="M51" s="20">
        <f t="shared" si="42"/>
        <v>0</v>
      </c>
      <c r="N51" s="20">
        <f t="shared" si="43"/>
        <v>0</v>
      </c>
      <c r="O51" s="105"/>
      <c r="P51" s="22">
        <f t="shared" si="29"/>
        <v>0</v>
      </c>
      <c r="Q51" s="22">
        <f t="shared" si="30"/>
        <v>0</v>
      </c>
      <c r="R51" s="22">
        <f t="shared" si="31"/>
        <v>0</v>
      </c>
      <c r="T51" s="449"/>
      <c r="U51" s="22">
        <f t="shared" si="44"/>
        <v>0</v>
      </c>
      <c r="W51" s="449"/>
      <c r="X51" s="22">
        <f t="shared" si="38"/>
        <v>0</v>
      </c>
      <c r="Y51" s="217"/>
    </row>
    <row r="52" spans="1:25" ht="12.75" hidden="1" customHeight="1" outlineLevel="1" x14ac:dyDescent="0.2">
      <c r="A52" s="19"/>
      <c r="B52" s="86"/>
      <c r="C52" s="86"/>
      <c r="D52" s="20">
        <f t="shared" si="39"/>
        <v>0</v>
      </c>
      <c r="E52" s="21">
        <f t="shared" si="45"/>
        <v>0.26</v>
      </c>
      <c r="F52" s="20">
        <f t="shared" si="40"/>
        <v>0</v>
      </c>
      <c r="G52" s="20">
        <f t="shared" si="41"/>
        <v>0</v>
      </c>
      <c r="I52" s="86"/>
      <c r="J52" s="86"/>
      <c r="K52" s="20">
        <f t="shared" si="26"/>
        <v>0</v>
      </c>
      <c r="L52" s="21">
        <f t="shared" si="33"/>
        <v>0.26500000000000001</v>
      </c>
      <c r="M52" s="20">
        <f t="shared" si="42"/>
        <v>0</v>
      </c>
      <c r="N52" s="20">
        <f t="shared" si="43"/>
        <v>0</v>
      </c>
      <c r="O52" s="105"/>
      <c r="P52" s="22">
        <f t="shared" si="29"/>
        <v>0</v>
      </c>
      <c r="Q52" s="22">
        <f t="shared" si="30"/>
        <v>0</v>
      </c>
      <c r="R52" s="22">
        <f t="shared" si="31"/>
        <v>0</v>
      </c>
      <c r="T52" s="449"/>
      <c r="U52" s="22">
        <f t="shared" si="44"/>
        <v>0</v>
      </c>
      <c r="W52" s="449"/>
      <c r="X52" s="22">
        <f t="shared" si="38"/>
        <v>0</v>
      </c>
      <c r="Y52" s="217"/>
    </row>
    <row r="53" spans="1:25" ht="12.75" hidden="1" customHeight="1" outlineLevel="1" x14ac:dyDescent="0.2">
      <c r="A53" s="19"/>
      <c r="B53" s="86"/>
      <c r="C53" s="86"/>
      <c r="D53" s="20">
        <f t="shared" si="39"/>
        <v>0</v>
      </c>
      <c r="E53" s="21">
        <f t="shared" si="45"/>
        <v>0.26</v>
      </c>
      <c r="F53" s="20">
        <f t="shared" si="40"/>
        <v>0</v>
      </c>
      <c r="G53" s="20">
        <f t="shared" si="41"/>
        <v>0</v>
      </c>
      <c r="I53" s="86"/>
      <c r="J53" s="86"/>
      <c r="K53" s="20">
        <f t="shared" si="26"/>
        <v>0</v>
      </c>
      <c r="L53" s="21">
        <f t="shared" si="33"/>
        <v>0.26500000000000001</v>
      </c>
      <c r="M53" s="20">
        <f t="shared" si="42"/>
        <v>0</v>
      </c>
      <c r="N53" s="20">
        <f t="shared" si="43"/>
        <v>0</v>
      </c>
      <c r="O53" s="105"/>
      <c r="P53" s="22">
        <f t="shared" si="29"/>
        <v>0</v>
      </c>
      <c r="Q53" s="22">
        <f t="shared" si="30"/>
        <v>0</v>
      </c>
      <c r="R53" s="22">
        <f t="shared" si="31"/>
        <v>0</v>
      </c>
      <c r="T53" s="449"/>
      <c r="U53" s="22">
        <f t="shared" si="44"/>
        <v>0</v>
      </c>
      <c r="W53" s="449"/>
      <c r="X53" s="22">
        <f t="shared" si="38"/>
        <v>0</v>
      </c>
      <c r="Y53" s="217"/>
    </row>
    <row r="54" spans="1:25" ht="12.75" hidden="1" customHeight="1" outlineLevel="1" x14ac:dyDescent="0.2">
      <c r="A54" s="19"/>
      <c r="B54" s="86"/>
      <c r="C54" s="86"/>
      <c r="D54" s="20">
        <f t="shared" si="39"/>
        <v>0</v>
      </c>
      <c r="E54" s="21">
        <f t="shared" si="45"/>
        <v>0.26</v>
      </c>
      <c r="F54" s="20">
        <f t="shared" si="40"/>
        <v>0</v>
      </c>
      <c r="G54" s="20">
        <f t="shared" si="41"/>
        <v>0</v>
      </c>
      <c r="I54" s="86"/>
      <c r="J54" s="86"/>
      <c r="K54" s="20">
        <f t="shared" si="26"/>
        <v>0</v>
      </c>
      <c r="L54" s="21">
        <f t="shared" si="33"/>
        <v>0.26500000000000001</v>
      </c>
      <c r="M54" s="20">
        <f t="shared" si="42"/>
        <v>0</v>
      </c>
      <c r="N54" s="20">
        <f t="shared" si="43"/>
        <v>0</v>
      </c>
      <c r="O54" s="105"/>
      <c r="P54" s="22">
        <f t="shared" si="29"/>
        <v>0</v>
      </c>
      <c r="Q54" s="22">
        <f t="shared" si="30"/>
        <v>0</v>
      </c>
      <c r="R54" s="22">
        <f t="shared" si="31"/>
        <v>0</v>
      </c>
      <c r="T54" s="449"/>
      <c r="U54" s="22">
        <f t="shared" si="44"/>
        <v>0</v>
      </c>
      <c r="W54" s="449"/>
      <c r="X54" s="22">
        <f t="shared" si="38"/>
        <v>0</v>
      </c>
      <c r="Y54" s="217"/>
    </row>
    <row r="55" spans="1:25" ht="12.75" hidden="1" customHeight="1" outlineLevel="1" x14ac:dyDescent="0.2">
      <c r="A55" s="19"/>
      <c r="B55" s="86"/>
      <c r="C55" s="86"/>
      <c r="D55" s="20">
        <f t="shared" si="39"/>
        <v>0</v>
      </c>
      <c r="E55" s="21">
        <f t="shared" si="45"/>
        <v>0.26</v>
      </c>
      <c r="F55" s="20">
        <f t="shared" si="40"/>
        <v>0</v>
      </c>
      <c r="G55" s="20">
        <f t="shared" si="41"/>
        <v>0</v>
      </c>
      <c r="I55" s="86"/>
      <c r="J55" s="86"/>
      <c r="K55" s="20">
        <f t="shared" si="26"/>
        <v>0</v>
      </c>
      <c r="L55" s="21">
        <f t="shared" si="33"/>
        <v>0.26500000000000001</v>
      </c>
      <c r="M55" s="20">
        <f t="shared" si="42"/>
        <v>0</v>
      </c>
      <c r="N55" s="20">
        <f t="shared" si="43"/>
        <v>0</v>
      </c>
      <c r="O55" s="105"/>
      <c r="P55" s="22">
        <f t="shared" si="29"/>
        <v>0</v>
      </c>
      <c r="Q55" s="22">
        <f t="shared" si="30"/>
        <v>0</v>
      </c>
      <c r="R55" s="22">
        <f t="shared" si="31"/>
        <v>0</v>
      </c>
      <c r="T55" s="449"/>
      <c r="U55" s="22">
        <f t="shared" si="44"/>
        <v>0</v>
      </c>
      <c r="W55" s="449"/>
      <c r="X55" s="22">
        <f t="shared" si="38"/>
        <v>0</v>
      </c>
      <c r="Y55" s="217"/>
    </row>
    <row r="56" spans="1:25" ht="12.75" hidden="1" customHeight="1" outlineLevel="1" x14ac:dyDescent="0.2">
      <c r="A56" s="19"/>
      <c r="B56" s="86"/>
      <c r="C56" s="86"/>
      <c r="D56" s="20">
        <f t="shared" si="39"/>
        <v>0</v>
      </c>
      <c r="E56" s="21">
        <f t="shared" si="45"/>
        <v>0.26</v>
      </c>
      <c r="F56" s="20">
        <f t="shared" si="40"/>
        <v>0</v>
      </c>
      <c r="G56" s="20">
        <f t="shared" si="41"/>
        <v>0</v>
      </c>
      <c r="I56" s="86"/>
      <c r="J56" s="86"/>
      <c r="K56" s="20">
        <f t="shared" si="26"/>
        <v>0</v>
      </c>
      <c r="L56" s="21">
        <f t="shared" si="33"/>
        <v>0.26500000000000001</v>
      </c>
      <c r="M56" s="20">
        <f t="shared" si="42"/>
        <v>0</v>
      </c>
      <c r="N56" s="20">
        <f t="shared" si="43"/>
        <v>0</v>
      </c>
      <c r="O56" s="105"/>
      <c r="P56" s="22">
        <f t="shared" si="29"/>
        <v>0</v>
      </c>
      <c r="Q56" s="22">
        <f t="shared" si="30"/>
        <v>0</v>
      </c>
      <c r="R56" s="22">
        <f t="shared" si="31"/>
        <v>0</v>
      </c>
      <c r="T56" s="449"/>
      <c r="U56" s="22">
        <f t="shared" si="44"/>
        <v>0</v>
      </c>
      <c r="W56" s="449"/>
      <c r="X56" s="22">
        <f t="shared" si="38"/>
        <v>0</v>
      </c>
      <c r="Y56" s="217"/>
    </row>
    <row r="57" spans="1:25" ht="12.75" hidden="1" customHeight="1" outlineLevel="1" x14ac:dyDescent="0.2">
      <c r="A57" s="19"/>
      <c r="B57" s="86"/>
      <c r="C57" s="86"/>
      <c r="D57" s="20">
        <f t="shared" si="39"/>
        <v>0</v>
      </c>
      <c r="E57" s="21">
        <f t="shared" si="45"/>
        <v>0.26</v>
      </c>
      <c r="F57" s="20">
        <f t="shared" si="40"/>
        <v>0</v>
      </c>
      <c r="G57" s="20">
        <f t="shared" si="41"/>
        <v>0</v>
      </c>
      <c r="I57" s="86"/>
      <c r="J57" s="86"/>
      <c r="K57" s="20">
        <f t="shared" si="26"/>
        <v>0</v>
      </c>
      <c r="L57" s="21">
        <f t="shared" si="33"/>
        <v>0.26500000000000001</v>
      </c>
      <c r="M57" s="20">
        <f t="shared" si="42"/>
        <v>0</v>
      </c>
      <c r="N57" s="20">
        <f t="shared" si="43"/>
        <v>0</v>
      </c>
      <c r="O57" s="105"/>
      <c r="P57" s="22">
        <f t="shared" si="29"/>
        <v>0</v>
      </c>
      <c r="Q57" s="22">
        <f t="shared" si="30"/>
        <v>0</v>
      </c>
      <c r="R57" s="22">
        <f t="shared" si="31"/>
        <v>0</v>
      </c>
      <c r="T57" s="449"/>
      <c r="U57" s="22">
        <f t="shared" si="44"/>
        <v>0</v>
      </c>
      <c r="W57" s="449"/>
      <c r="X57" s="22">
        <f t="shared" si="38"/>
        <v>0</v>
      </c>
      <c r="Y57" s="217"/>
    </row>
    <row r="58" spans="1:25" ht="12.75" hidden="1" customHeight="1" outlineLevel="1" x14ac:dyDescent="0.2">
      <c r="A58" s="19"/>
      <c r="B58" s="86"/>
      <c r="C58" s="86"/>
      <c r="D58" s="20">
        <f t="shared" si="39"/>
        <v>0</v>
      </c>
      <c r="E58" s="21">
        <f t="shared" si="45"/>
        <v>0.26</v>
      </c>
      <c r="F58" s="20">
        <f t="shared" si="40"/>
        <v>0</v>
      </c>
      <c r="G58" s="20">
        <f t="shared" si="41"/>
        <v>0</v>
      </c>
      <c r="I58" s="86"/>
      <c r="J58" s="86"/>
      <c r="K58" s="20">
        <f t="shared" ref="K58:K82" si="46">J58-I58</f>
        <v>0</v>
      </c>
      <c r="L58" s="21">
        <f t="shared" si="33"/>
        <v>0.26500000000000001</v>
      </c>
      <c r="M58" s="20">
        <f t="shared" si="42"/>
        <v>0</v>
      </c>
      <c r="N58" s="20">
        <f t="shared" si="43"/>
        <v>0</v>
      </c>
      <c r="O58" s="105"/>
      <c r="P58" s="22">
        <f t="shared" ref="P58:P83" si="47">K58-D58</f>
        <v>0</v>
      </c>
      <c r="Q58" s="22">
        <f t="shared" ref="Q58:Q80" si="48">-(M58+N58-F58-G58)</f>
        <v>0</v>
      </c>
      <c r="R58" s="22">
        <f t="shared" ref="R58:R81" si="49">(E58-L58)*D58</f>
        <v>0</v>
      </c>
      <c r="T58" s="449"/>
      <c r="U58" s="22">
        <f t="shared" si="44"/>
        <v>0</v>
      </c>
      <c r="W58" s="449"/>
      <c r="X58" s="22">
        <f t="shared" si="38"/>
        <v>0</v>
      </c>
      <c r="Y58" s="217"/>
    </row>
    <row r="59" spans="1:25" ht="12.75" hidden="1" customHeight="1" outlineLevel="1" x14ac:dyDescent="0.2">
      <c r="A59" s="19"/>
      <c r="B59" s="86"/>
      <c r="C59" s="86"/>
      <c r="D59" s="20">
        <f t="shared" si="39"/>
        <v>0</v>
      </c>
      <c r="E59" s="21">
        <f t="shared" si="45"/>
        <v>0.26</v>
      </c>
      <c r="F59" s="20">
        <f t="shared" si="40"/>
        <v>0</v>
      </c>
      <c r="G59" s="20">
        <f t="shared" si="41"/>
        <v>0</v>
      </c>
      <c r="I59" s="86"/>
      <c r="J59" s="86"/>
      <c r="K59" s="20">
        <f t="shared" si="46"/>
        <v>0</v>
      </c>
      <c r="L59" s="21">
        <f t="shared" si="33"/>
        <v>0.26500000000000001</v>
      </c>
      <c r="M59" s="20">
        <f t="shared" si="42"/>
        <v>0</v>
      </c>
      <c r="N59" s="20">
        <f t="shared" si="43"/>
        <v>0</v>
      </c>
      <c r="O59" s="105"/>
      <c r="P59" s="22">
        <f t="shared" si="47"/>
        <v>0</v>
      </c>
      <c r="Q59" s="22">
        <f t="shared" si="48"/>
        <v>0</v>
      </c>
      <c r="R59" s="22">
        <f t="shared" si="49"/>
        <v>0</v>
      </c>
      <c r="T59" s="449"/>
      <c r="U59" s="22">
        <f t="shared" si="44"/>
        <v>0</v>
      </c>
      <c r="W59" s="449"/>
      <c r="X59" s="22">
        <f t="shared" si="38"/>
        <v>0</v>
      </c>
      <c r="Y59" s="217"/>
    </row>
    <row r="60" spans="1:25" ht="12.75" hidden="1" customHeight="1" outlineLevel="1" x14ac:dyDescent="0.2">
      <c r="A60" s="19"/>
      <c r="B60" s="86"/>
      <c r="C60" s="86"/>
      <c r="D60" s="20">
        <f t="shared" si="39"/>
        <v>0</v>
      </c>
      <c r="E60" s="21">
        <f t="shared" si="45"/>
        <v>0.26</v>
      </c>
      <c r="F60" s="20">
        <f t="shared" si="40"/>
        <v>0</v>
      </c>
      <c r="G60" s="20">
        <f t="shared" si="41"/>
        <v>0</v>
      </c>
      <c r="I60" s="86"/>
      <c r="J60" s="86"/>
      <c r="K60" s="20">
        <f t="shared" si="46"/>
        <v>0</v>
      </c>
      <c r="L60" s="21">
        <f t="shared" si="33"/>
        <v>0.26500000000000001</v>
      </c>
      <c r="M60" s="20">
        <f t="shared" si="42"/>
        <v>0</v>
      </c>
      <c r="N60" s="20">
        <f t="shared" si="43"/>
        <v>0</v>
      </c>
      <c r="O60" s="105"/>
      <c r="P60" s="22">
        <f t="shared" si="47"/>
        <v>0</v>
      </c>
      <c r="Q60" s="22">
        <f t="shared" si="48"/>
        <v>0</v>
      </c>
      <c r="R60" s="22">
        <f t="shared" si="49"/>
        <v>0</v>
      </c>
      <c r="T60" s="449"/>
      <c r="U60" s="22">
        <f t="shared" si="44"/>
        <v>0</v>
      </c>
      <c r="W60" s="449"/>
      <c r="X60" s="22">
        <f t="shared" si="38"/>
        <v>0</v>
      </c>
      <c r="Y60" s="217"/>
    </row>
    <row r="61" spans="1:25" ht="12.75" hidden="1" customHeight="1" outlineLevel="1" x14ac:dyDescent="0.2">
      <c r="A61" s="19"/>
      <c r="B61" s="86"/>
      <c r="C61" s="86"/>
      <c r="D61" s="20">
        <f t="shared" si="39"/>
        <v>0</v>
      </c>
      <c r="E61" s="21">
        <f t="shared" si="45"/>
        <v>0.26</v>
      </c>
      <c r="F61" s="20">
        <f t="shared" si="40"/>
        <v>0</v>
      </c>
      <c r="G61" s="20">
        <f t="shared" si="41"/>
        <v>0</v>
      </c>
      <c r="I61" s="86"/>
      <c r="J61" s="86"/>
      <c r="K61" s="20">
        <f t="shared" si="46"/>
        <v>0</v>
      </c>
      <c r="L61" s="21">
        <f t="shared" si="33"/>
        <v>0.26500000000000001</v>
      </c>
      <c r="M61" s="20">
        <f t="shared" si="42"/>
        <v>0</v>
      </c>
      <c r="N61" s="20">
        <f t="shared" si="43"/>
        <v>0</v>
      </c>
      <c r="O61" s="105"/>
      <c r="P61" s="22">
        <f t="shared" si="47"/>
        <v>0</v>
      </c>
      <c r="Q61" s="22">
        <f t="shared" si="48"/>
        <v>0</v>
      </c>
      <c r="R61" s="22">
        <f t="shared" si="49"/>
        <v>0</v>
      </c>
      <c r="T61" s="449"/>
      <c r="U61" s="22">
        <f t="shared" si="44"/>
        <v>0</v>
      </c>
      <c r="W61" s="449"/>
      <c r="X61" s="22">
        <f t="shared" si="38"/>
        <v>0</v>
      </c>
      <c r="Y61" s="217"/>
    </row>
    <row r="62" spans="1:25" ht="12.75" hidden="1" customHeight="1" outlineLevel="1" x14ac:dyDescent="0.2">
      <c r="A62" s="19"/>
      <c r="B62" s="86"/>
      <c r="C62" s="86"/>
      <c r="D62" s="20">
        <f t="shared" si="39"/>
        <v>0</v>
      </c>
      <c r="E62" s="21">
        <f t="shared" si="45"/>
        <v>0.26</v>
      </c>
      <c r="F62" s="20">
        <f t="shared" si="40"/>
        <v>0</v>
      </c>
      <c r="G62" s="20">
        <f t="shared" si="41"/>
        <v>0</v>
      </c>
      <c r="I62" s="86"/>
      <c r="J62" s="86"/>
      <c r="K62" s="20">
        <f t="shared" si="46"/>
        <v>0</v>
      </c>
      <c r="L62" s="21">
        <f t="shared" si="33"/>
        <v>0.26500000000000001</v>
      </c>
      <c r="M62" s="20">
        <f t="shared" si="42"/>
        <v>0</v>
      </c>
      <c r="N62" s="20">
        <f t="shared" si="43"/>
        <v>0</v>
      </c>
      <c r="O62" s="105"/>
      <c r="P62" s="22">
        <f t="shared" si="47"/>
        <v>0</v>
      </c>
      <c r="Q62" s="22">
        <f t="shared" si="48"/>
        <v>0</v>
      </c>
      <c r="R62" s="22">
        <f t="shared" si="49"/>
        <v>0</v>
      </c>
      <c r="T62" s="449"/>
      <c r="U62" s="22">
        <f t="shared" si="44"/>
        <v>0</v>
      </c>
      <c r="W62" s="449"/>
      <c r="X62" s="22">
        <f t="shared" si="38"/>
        <v>0</v>
      </c>
      <c r="Y62" s="217"/>
    </row>
    <row r="63" spans="1:25" ht="12.75" hidden="1" customHeight="1" outlineLevel="1" x14ac:dyDescent="0.2">
      <c r="A63" s="19"/>
      <c r="B63" s="86"/>
      <c r="C63" s="86"/>
      <c r="D63" s="20">
        <f t="shared" si="39"/>
        <v>0</v>
      </c>
      <c r="E63" s="21">
        <f t="shared" si="45"/>
        <v>0.26</v>
      </c>
      <c r="F63" s="20">
        <f t="shared" si="40"/>
        <v>0</v>
      </c>
      <c r="G63" s="20">
        <f t="shared" si="41"/>
        <v>0</v>
      </c>
      <c r="I63" s="86"/>
      <c r="J63" s="86"/>
      <c r="K63" s="20">
        <f t="shared" si="46"/>
        <v>0</v>
      </c>
      <c r="L63" s="21">
        <f t="shared" si="33"/>
        <v>0.26500000000000001</v>
      </c>
      <c r="M63" s="20">
        <f t="shared" si="42"/>
        <v>0</v>
      </c>
      <c r="N63" s="20">
        <f t="shared" si="43"/>
        <v>0</v>
      </c>
      <c r="O63" s="105"/>
      <c r="P63" s="22">
        <f t="shared" si="47"/>
        <v>0</v>
      </c>
      <c r="Q63" s="22">
        <f t="shared" si="48"/>
        <v>0</v>
      </c>
      <c r="R63" s="22">
        <f t="shared" si="49"/>
        <v>0</v>
      </c>
      <c r="T63" s="449"/>
      <c r="U63" s="22">
        <f t="shared" si="44"/>
        <v>0</v>
      </c>
      <c r="W63" s="449"/>
      <c r="X63" s="22">
        <f t="shared" si="38"/>
        <v>0</v>
      </c>
      <c r="Y63" s="217"/>
    </row>
    <row r="64" spans="1:25" ht="12.75" hidden="1" customHeight="1" outlineLevel="1" x14ac:dyDescent="0.2">
      <c r="A64" s="19"/>
      <c r="B64" s="86"/>
      <c r="C64" s="86"/>
      <c r="D64" s="20">
        <f t="shared" si="39"/>
        <v>0</v>
      </c>
      <c r="E64" s="21">
        <f t="shared" si="45"/>
        <v>0.26</v>
      </c>
      <c r="F64" s="20">
        <f t="shared" si="40"/>
        <v>0</v>
      </c>
      <c r="G64" s="20">
        <f t="shared" si="41"/>
        <v>0</v>
      </c>
      <c r="I64" s="86"/>
      <c r="J64" s="86"/>
      <c r="K64" s="20">
        <f t="shared" si="46"/>
        <v>0</v>
      </c>
      <c r="L64" s="21">
        <f t="shared" si="33"/>
        <v>0.26500000000000001</v>
      </c>
      <c r="M64" s="20">
        <f t="shared" si="42"/>
        <v>0</v>
      </c>
      <c r="N64" s="20">
        <f t="shared" si="43"/>
        <v>0</v>
      </c>
      <c r="O64" s="105"/>
      <c r="P64" s="22">
        <f t="shared" si="47"/>
        <v>0</v>
      </c>
      <c r="Q64" s="22">
        <f t="shared" si="48"/>
        <v>0</v>
      </c>
      <c r="R64" s="22">
        <f t="shared" si="49"/>
        <v>0</v>
      </c>
      <c r="T64" s="449"/>
      <c r="U64" s="22">
        <f t="shared" si="44"/>
        <v>0</v>
      </c>
      <c r="W64" s="449"/>
      <c r="X64" s="22">
        <f t="shared" si="38"/>
        <v>0</v>
      </c>
      <c r="Y64" s="217"/>
    </row>
    <row r="65" spans="1:25" ht="12.75" hidden="1" customHeight="1" outlineLevel="1" x14ac:dyDescent="0.2">
      <c r="A65" s="19"/>
      <c r="B65" s="86"/>
      <c r="C65" s="86"/>
      <c r="D65" s="20">
        <f t="shared" si="39"/>
        <v>0</v>
      </c>
      <c r="E65" s="21">
        <f t="shared" si="45"/>
        <v>0.26</v>
      </c>
      <c r="F65" s="20">
        <f t="shared" si="40"/>
        <v>0</v>
      </c>
      <c r="G65" s="20">
        <f t="shared" si="41"/>
        <v>0</v>
      </c>
      <c r="I65" s="86"/>
      <c r="J65" s="86"/>
      <c r="K65" s="20">
        <f t="shared" si="46"/>
        <v>0</v>
      </c>
      <c r="L65" s="21">
        <f t="shared" si="33"/>
        <v>0.26500000000000001</v>
      </c>
      <c r="M65" s="20">
        <f t="shared" si="42"/>
        <v>0</v>
      </c>
      <c r="N65" s="20">
        <f t="shared" si="43"/>
        <v>0</v>
      </c>
      <c r="O65" s="105"/>
      <c r="P65" s="22">
        <f t="shared" si="47"/>
        <v>0</v>
      </c>
      <c r="Q65" s="22">
        <f t="shared" si="48"/>
        <v>0</v>
      </c>
      <c r="R65" s="22">
        <f t="shared" si="49"/>
        <v>0</v>
      </c>
      <c r="T65" s="449"/>
      <c r="U65" s="22">
        <f t="shared" si="44"/>
        <v>0</v>
      </c>
      <c r="W65" s="449"/>
      <c r="X65" s="22">
        <f t="shared" si="38"/>
        <v>0</v>
      </c>
      <c r="Y65" s="217"/>
    </row>
    <row r="66" spans="1:25" hidden="1" outlineLevel="1" x14ac:dyDescent="0.2">
      <c r="A66" s="19"/>
      <c r="B66" s="86"/>
      <c r="C66" s="86"/>
      <c r="D66" s="20">
        <f t="shared" si="39"/>
        <v>0</v>
      </c>
      <c r="E66" s="21">
        <f t="shared" si="45"/>
        <v>0.26</v>
      </c>
      <c r="F66" s="20">
        <f t="shared" si="40"/>
        <v>0</v>
      </c>
      <c r="G66" s="20">
        <f t="shared" si="41"/>
        <v>0</v>
      </c>
      <c r="I66" s="86"/>
      <c r="J66" s="86"/>
      <c r="K66" s="20">
        <f t="shared" si="46"/>
        <v>0</v>
      </c>
      <c r="L66" s="21">
        <f t="shared" si="33"/>
        <v>0.26500000000000001</v>
      </c>
      <c r="M66" s="20">
        <f t="shared" si="42"/>
        <v>0</v>
      </c>
      <c r="N66" s="20">
        <f t="shared" si="43"/>
        <v>0</v>
      </c>
      <c r="O66" s="105"/>
      <c r="P66" s="22">
        <f t="shared" si="47"/>
        <v>0</v>
      </c>
      <c r="Q66" s="22">
        <f t="shared" si="48"/>
        <v>0</v>
      </c>
      <c r="R66" s="22">
        <f t="shared" si="49"/>
        <v>0</v>
      </c>
      <c r="T66" s="449"/>
      <c r="U66" s="22">
        <f t="shared" si="44"/>
        <v>0</v>
      </c>
      <c r="W66" s="449"/>
      <c r="X66" s="22">
        <f t="shared" si="38"/>
        <v>0</v>
      </c>
      <c r="Y66" s="217"/>
    </row>
    <row r="67" spans="1:25" hidden="1" outlineLevel="1" x14ac:dyDescent="0.2">
      <c r="A67" s="19"/>
      <c r="B67" s="86"/>
      <c r="C67" s="86"/>
      <c r="D67" s="20">
        <f t="shared" si="39"/>
        <v>0</v>
      </c>
      <c r="E67" s="21">
        <f t="shared" si="45"/>
        <v>0.26</v>
      </c>
      <c r="F67" s="20">
        <f t="shared" si="40"/>
        <v>0</v>
      </c>
      <c r="G67" s="20">
        <f t="shared" si="41"/>
        <v>0</v>
      </c>
      <c r="I67" s="86"/>
      <c r="J67" s="86"/>
      <c r="K67" s="20">
        <f t="shared" si="46"/>
        <v>0</v>
      </c>
      <c r="L67" s="21">
        <f t="shared" si="33"/>
        <v>0.26500000000000001</v>
      </c>
      <c r="M67" s="20">
        <f t="shared" si="42"/>
        <v>0</v>
      </c>
      <c r="N67" s="20">
        <f t="shared" si="43"/>
        <v>0</v>
      </c>
      <c r="O67" s="105"/>
      <c r="P67" s="22">
        <f t="shared" si="47"/>
        <v>0</v>
      </c>
      <c r="Q67" s="22">
        <f t="shared" si="48"/>
        <v>0</v>
      </c>
      <c r="R67" s="22">
        <f t="shared" si="49"/>
        <v>0</v>
      </c>
      <c r="T67" s="449"/>
      <c r="U67" s="22">
        <f t="shared" si="44"/>
        <v>0</v>
      </c>
      <c r="W67" s="449"/>
      <c r="X67" s="22">
        <f t="shared" si="38"/>
        <v>0</v>
      </c>
      <c r="Y67" s="217"/>
    </row>
    <row r="68" spans="1:25" hidden="1" outlineLevel="1" x14ac:dyDescent="0.2">
      <c r="A68" s="19"/>
      <c r="B68" s="86"/>
      <c r="C68" s="86"/>
      <c r="D68" s="20">
        <f t="shared" si="39"/>
        <v>0</v>
      </c>
      <c r="E68" s="21">
        <f t="shared" si="45"/>
        <v>0.26</v>
      </c>
      <c r="F68" s="20">
        <f t="shared" si="40"/>
        <v>0</v>
      </c>
      <c r="G68" s="20">
        <f t="shared" si="41"/>
        <v>0</v>
      </c>
      <c r="I68" s="86"/>
      <c r="J68" s="86"/>
      <c r="K68" s="20">
        <f t="shared" si="46"/>
        <v>0</v>
      </c>
      <c r="L68" s="21">
        <f t="shared" si="33"/>
        <v>0.26500000000000001</v>
      </c>
      <c r="M68" s="20">
        <f t="shared" si="42"/>
        <v>0</v>
      </c>
      <c r="N68" s="20">
        <f t="shared" si="43"/>
        <v>0</v>
      </c>
      <c r="O68" s="105"/>
      <c r="P68" s="22">
        <f t="shared" si="47"/>
        <v>0</v>
      </c>
      <c r="Q68" s="22">
        <f t="shared" si="48"/>
        <v>0</v>
      </c>
      <c r="R68" s="22">
        <f t="shared" si="49"/>
        <v>0</v>
      </c>
      <c r="T68" s="449"/>
      <c r="U68" s="22">
        <f t="shared" si="44"/>
        <v>0</v>
      </c>
      <c r="W68" s="449"/>
      <c r="X68" s="22">
        <f t="shared" si="38"/>
        <v>0</v>
      </c>
      <c r="Y68" s="217"/>
    </row>
    <row r="69" spans="1:25" hidden="1" outlineLevel="1" x14ac:dyDescent="0.2">
      <c r="A69" s="19"/>
      <c r="B69" s="86"/>
      <c r="C69" s="86"/>
      <c r="D69" s="20">
        <f t="shared" si="39"/>
        <v>0</v>
      </c>
      <c r="E69" s="21">
        <f t="shared" si="45"/>
        <v>0.26</v>
      </c>
      <c r="F69" s="20">
        <f t="shared" si="40"/>
        <v>0</v>
      </c>
      <c r="G69" s="20">
        <f t="shared" si="41"/>
        <v>0</v>
      </c>
      <c r="I69" s="86"/>
      <c r="J69" s="86"/>
      <c r="K69" s="20">
        <f t="shared" si="46"/>
        <v>0</v>
      </c>
      <c r="L69" s="21">
        <f t="shared" si="33"/>
        <v>0.26500000000000001</v>
      </c>
      <c r="M69" s="20">
        <f t="shared" si="42"/>
        <v>0</v>
      </c>
      <c r="N69" s="20">
        <f t="shared" si="43"/>
        <v>0</v>
      </c>
      <c r="O69" s="105"/>
      <c r="P69" s="22">
        <f t="shared" si="47"/>
        <v>0</v>
      </c>
      <c r="Q69" s="22">
        <f t="shared" si="48"/>
        <v>0</v>
      </c>
      <c r="R69" s="22">
        <f t="shared" si="49"/>
        <v>0</v>
      </c>
      <c r="T69" s="449"/>
      <c r="U69" s="22">
        <f t="shared" si="44"/>
        <v>0</v>
      </c>
      <c r="W69" s="449"/>
      <c r="X69" s="22">
        <f t="shared" si="38"/>
        <v>0</v>
      </c>
      <c r="Y69" s="217"/>
    </row>
    <row r="70" spans="1:25" hidden="1" outlineLevel="1" x14ac:dyDescent="0.2">
      <c r="A70" s="19"/>
      <c r="B70" s="86"/>
      <c r="C70" s="86"/>
      <c r="D70" s="20">
        <f t="shared" si="39"/>
        <v>0</v>
      </c>
      <c r="E70" s="21">
        <f t="shared" si="45"/>
        <v>0.26</v>
      </c>
      <c r="F70" s="20">
        <f t="shared" si="40"/>
        <v>0</v>
      </c>
      <c r="G70" s="20">
        <f t="shared" si="41"/>
        <v>0</v>
      </c>
      <c r="I70" s="86"/>
      <c r="J70" s="86"/>
      <c r="K70" s="20">
        <f t="shared" si="46"/>
        <v>0</v>
      </c>
      <c r="L70" s="21">
        <f t="shared" si="33"/>
        <v>0.26500000000000001</v>
      </c>
      <c r="M70" s="20">
        <f t="shared" si="42"/>
        <v>0</v>
      </c>
      <c r="N70" s="20">
        <f t="shared" si="43"/>
        <v>0</v>
      </c>
      <c r="O70" s="105"/>
      <c r="P70" s="22">
        <f t="shared" si="47"/>
        <v>0</v>
      </c>
      <c r="Q70" s="22">
        <f t="shared" si="48"/>
        <v>0</v>
      </c>
      <c r="R70" s="22">
        <f t="shared" si="49"/>
        <v>0</v>
      </c>
      <c r="T70" s="449"/>
      <c r="U70" s="22">
        <f t="shared" si="44"/>
        <v>0</v>
      </c>
      <c r="W70" s="449"/>
      <c r="X70" s="22">
        <f t="shared" si="38"/>
        <v>0</v>
      </c>
      <c r="Y70" s="217"/>
    </row>
    <row r="71" spans="1:25" hidden="1" outlineLevel="1" x14ac:dyDescent="0.2">
      <c r="A71" s="19"/>
      <c r="B71" s="86"/>
      <c r="C71" s="86"/>
      <c r="D71" s="20">
        <f t="shared" si="39"/>
        <v>0</v>
      </c>
      <c r="E71" s="21">
        <f t="shared" si="45"/>
        <v>0.26</v>
      </c>
      <c r="F71" s="20">
        <f t="shared" si="40"/>
        <v>0</v>
      </c>
      <c r="G71" s="20">
        <f t="shared" si="41"/>
        <v>0</v>
      </c>
      <c r="I71" s="86"/>
      <c r="J71" s="86"/>
      <c r="K71" s="20">
        <f t="shared" si="46"/>
        <v>0</v>
      </c>
      <c r="L71" s="21">
        <f t="shared" si="33"/>
        <v>0.26500000000000001</v>
      </c>
      <c r="M71" s="20">
        <f t="shared" si="42"/>
        <v>0</v>
      </c>
      <c r="N71" s="20">
        <f t="shared" si="43"/>
        <v>0</v>
      </c>
      <c r="O71" s="105"/>
      <c r="P71" s="22">
        <f t="shared" si="47"/>
        <v>0</v>
      </c>
      <c r="Q71" s="22">
        <f t="shared" si="48"/>
        <v>0</v>
      </c>
      <c r="R71" s="22">
        <f t="shared" si="49"/>
        <v>0</v>
      </c>
      <c r="T71" s="449"/>
      <c r="U71" s="22">
        <f t="shared" si="44"/>
        <v>0</v>
      </c>
      <c r="W71" s="449"/>
      <c r="X71" s="22">
        <f t="shared" si="38"/>
        <v>0</v>
      </c>
      <c r="Y71" s="217"/>
    </row>
    <row r="72" spans="1:25" hidden="1" outlineLevel="1" x14ac:dyDescent="0.2">
      <c r="A72" s="19"/>
      <c r="B72" s="86"/>
      <c r="C72" s="86"/>
      <c r="D72" s="20">
        <f t="shared" si="39"/>
        <v>0</v>
      </c>
      <c r="E72" s="21">
        <f t="shared" si="45"/>
        <v>0.26</v>
      </c>
      <c r="F72" s="20">
        <f t="shared" si="40"/>
        <v>0</v>
      </c>
      <c r="G72" s="20">
        <f t="shared" si="41"/>
        <v>0</v>
      </c>
      <c r="I72" s="86"/>
      <c r="J72" s="86"/>
      <c r="K72" s="20">
        <f t="shared" si="46"/>
        <v>0</v>
      </c>
      <c r="L72" s="21">
        <f t="shared" si="33"/>
        <v>0.26500000000000001</v>
      </c>
      <c r="M72" s="20">
        <f t="shared" si="42"/>
        <v>0</v>
      </c>
      <c r="N72" s="20">
        <f t="shared" si="43"/>
        <v>0</v>
      </c>
      <c r="O72" s="105"/>
      <c r="P72" s="22">
        <f t="shared" si="47"/>
        <v>0</v>
      </c>
      <c r="Q72" s="22">
        <f t="shared" si="48"/>
        <v>0</v>
      </c>
      <c r="R72" s="22">
        <f t="shared" si="49"/>
        <v>0</v>
      </c>
      <c r="T72" s="449"/>
      <c r="U72" s="22">
        <f t="shared" si="44"/>
        <v>0</v>
      </c>
      <c r="W72" s="449"/>
      <c r="X72" s="22">
        <f t="shared" si="38"/>
        <v>0</v>
      </c>
      <c r="Y72" s="217"/>
    </row>
    <row r="73" spans="1:25" hidden="1" outlineLevel="1" x14ac:dyDescent="0.2">
      <c r="A73" s="19"/>
      <c r="B73" s="86"/>
      <c r="C73" s="86"/>
      <c r="D73" s="20">
        <f t="shared" si="39"/>
        <v>0</v>
      </c>
      <c r="E73" s="21">
        <f t="shared" si="45"/>
        <v>0.26</v>
      </c>
      <c r="F73" s="20">
        <f t="shared" si="40"/>
        <v>0</v>
      </c>
      <c r="G73" s="20">
        <f t="shared" si="41"/>
        <v>0</v>
      </c>
      <c r="I73" s="86"/>
      <c r="J73" s="86"/>
      <c r="K73" s="20">
        <f t="shared" si="46"/>
        <v>0</v>
      </c>
      <c r="L73" s="21">
        <f t="shared" si="33"/>
        <v>0.26500000000000001</v>
      </c>
      <c r="M73" s="20">
        <f t="shared" si="42"/>
        <v>0</v>
      </c>
      <c r="N73" s="20">
        <f t="shared" si="43"/>
        <v>0</v>
      </c>
      <c r="O73" s="105"/>
      <c r="P73" s="22">
        <f t="shared" si="47"/>
        <v>0</v>
      </c>
      <c r="Q73" s="22">
        <f t="shared" si="48"/>
        <v>0</v>
      </c>
      <c r="R73" s="22">
        <f t="shared" si="49"/>
        <v>0</v>
      </c>
      <c r="T73" s="449"/>
      <c r="U73" s="22">
        <f t="shared" si="44"/>
        <v>0</v>
      </c>
      <c r="W73" s="449"/>
      <c r="X73" s="22">
        <f t="shared" si="38"/>
        <v>0</v>
      </c>
      <c r="Y73" s="217"/>
    </row>
    <row r="74" spans="1:25" hidden="1" outlineLevel="1" x14ac:dyDescent="0.2">
      <c r="A74" s="19"/>
      <c r="B74" s="86"/>
      <c r="C74" s="86"/>
      <c r="D74" s="20">
        <f t="shared" si="39"/>
        <v>0</v>
      </c>
      <c r="E74" s="21">
        <f t="shared" si="45"/>
        <v>0.26</v>
      </c>
      <c r="F74" s="20">
        <f t="shared" si="40"/>
        <v>0</v>
      </c>
      <c r="G74" s="20">
        <f t="shared" si="41"/>
        <v>0</v>
      </c>
      <c r="I74" s="86"/>
      <c r="J74" s="86"/>
      <c r="K74" s="20">
        <f t="shared" si="46"/>
        <v>0</v>
      </c>
      <c r="L74" s="21">
        <f t="shared" si="33"/>
        <v>0.26500000000000001</v>
      </c>
      <c r="M74" s="20">
        <f t="shared" si="42"/>
        <v>0</v>
      </c>
      <c r="N74" s="20">
        <f t="shared" si="43"/>
        <v>0</v>
      </c>
      <c r="O74" s="105"/>
      <c r="P74" s="22">
        <f t="shared" si="47"/>
        <v>0</v>
      </c>
      <c r="Q74" s="22">
        <f t="shared" si="48"/>
        <v>0</v>
      </c>
      <c r="R74" s="22">
        <f t="shared" si="49"/>
        <v>0</v>
      </c>
      <c r="T74" s="449"/>
      <c r="U74" s="22">
        <f t="shared" si="44"/>
        <v>0</v>
      </c>
      <c r="W74" s="449"/>
      <c r="X74" s="22">
        <f t="shared" si="38"/>
        <v>0</v>
      </c>
      <c r="Y74" s="217"/>
    </row>
    <row r="75" spans="1:25" hidden="1" outlineLevel="1" x14ac:dyDescent="0.2">
      <c r="A75" s="19"/>
      <c r="B75" s="86"/>
      <c r="C75" s="86"/>
      <c r="D75" s="20">
        <f t="shared" si="39"/>
        <v>0</v>
      </c>
      <c r="E75" s="21">
        <f t="shared" si="45"/>
        <v>0.26</v>
      </c>
      <c r="F75" s="20">
        <f t="shared" si="40"/>
        <v>0</v>
      </c>
      <c r="G75" s="20">
        <f t="shared" si="41"/>
        <v>0</v>
      </c>
      <c r="I75" s="86"/>
      <c r="J75" s="86"/>
      <c r="K75" s="20">
        <f t="shared" si="46"/>
        <v>0</v>
      </c>
      <c r="L75" s="21">
        <f t="shared" si="33"/>
        <v>0.26500000000000001</v>
      </c>
      <c r="M75" s="20">
        <f t="shared" si="42"/>
        <v>0</v>
      </c>
      <c r="N75" s="20">
        <f t="shared" si="43"/>
        <v>0</v>
      </c>
      <c r="O75" s="105"/>
      <c r="P75" s="22">
        <f t="shared" si="47"/>
        <v>0</v>
      </c>
      <c r="Q75" s="22">
        <f t="shared" si="48"/>
        <v>0</v>
      </c>
      <c r="R75" s="22">
        <f t="shared" si="49"/>
        <v>0</v>
      </c>
      <c r="T75" s="449"/>
      <c r="U75" s="22">
        <f t="shared" si="44"/>
        <v>0</v>
      </c>
      <c r="W75" s="449"/>
      <c r="X75" s="22">
        <f t="shared" si="38"/>
        <v>0</v>
      </c>
      <c r="Y75" s="217"/>
    </row>
    <row r="76" spans="1:25" hidden="1" outlineLevel="1" x14ac:dyDescent="0.2">
      <c r="A76" s="19"/>
      <c r="B76" s="86"/>
      <c r="C76" s="86"/>
      <c r="D76" s="20">
        <f t="shared" si="39"/>
        <v>0</v>
      </c>
      <c r="E76" s="21">
        <f t="shared" si="45"/>
        <v>0.26</v>
      </c>
      <c r="F76" s="20">
        <f t="shared" si="40"/>
        <v>0</v>
      </c>
      <c r="G76" s="20">
        <f t="shared" si="41"/>
        <v>0</v>
      </c>
      <c r="I76" s="86"/>
      <c r="J76" s="86"/>
      <c r="K76" s="20">
        <f t="shared" si="46"/>
        <v>0</v>
      </c>
      <c r="L76" s="21">
        <f t="shared" si="33"/>
        <v>0.26500000000000001</v>
      </c>
      <c r="M76" s="20">
        <f t="shared" si="42"/>
        <v>0</v>
      </c>
      <c r="N76" s="20">
        <f t="shared" si="43"/>
        <v>0</v>
      </c>
      <c r="O76" s="105"/>
      <c r="P76" s="22">
        <f t="shared" si="47"/>
        <v>0</v>
      </c>
      <c r="Q76" s="22">
        <f t="shared" si="48"/>
        <v>0</v>
      </c>
      <c r="R76" s="22">
        <f t="shared" si="49"/>
        <v>0</v>
      </c>
      <c r="T76" s="449"/>
      <c r="U76" s="22">
        <f t="shared" si="44"/>
        <v>0</v>
      </c>
      <c r="W76" s="449"/>
      <c r="X76" s="22">
        <f t="shared" si="38"/>
        <v>0</v>
      </c>
      <c r="Y76" s="217"/>
    </row>
    <row r="77" spans="1:25" hidden="1" outlineLevel="1" x14ac:dyDescent="0.2">
      <c r="A77" s="19"/>
      <c r="B77" s="86"/>
      <c r="C77" s="86"/>
      <c r="D77" s="20">
        <f t="shared" si="39"/>
        <v>0</v>
      </c>
      <c r="E77" s="21">
        <f t="shared" si="45"/>
        <v>0.26</v>
      </c>
      <c r="F77" s="20">
        <f t="shared" si="40"/>
        <v>0</v>
      </c>
      <c r="G77" s="20">
        <f t="shared" si="41"/>
        <v>0</v>
      </c>
      <c r="I77" s="86"/>
      <c r="J77" s="86"/>
      <c r="K77" s="20">
        <f t="shared" si="46"/>
        <v>0</v>
      </c>
      <c r="L77" s="21">
        <f t="shared" si="33"/>
        <v>0.26500000000000001</v>
      </c>
      <c r="M77" s="20">
        <f t="shared" si="42"/>
        <v>0</v>
      </c>
      <c r="N77" s="20">
        <f t="shared" si="43"/>
        <v>0</v>
      </c>
      <c r="O77" s="105"/>
      <c r="P77" s="22">
        <f t="shared" si="47"/>
        <v>0</v>
      </c>
      <c r="Q77" s="22">
        <f t="shared" si="48"/>
        <v>0</v>
      </c>
      <c r="R77" s="22">
        <f t="shared" si="49"/>
        <v>0</v>
      </c>
      <c r="T77" s="449"/>
      <c r="U77" s="22">
        <f t="shared" si="44"/>
        <v>0</v>
      </c>
      <c r="W77" s="449"/>
      <c r="X77" s="22">
        <f t="shared" si="38"/>
        <v>0</v>
      </c>
      <c r="Y77" s="217"/>
    </row>
    <row r="78" spans="1:25" hidden="1" outlineLevel="1" x14ac:dyDescent="0.2">
      <c r="A78" s="19"/>
      <c r="B78" s="86"/>
      <c r="C78" s="86"/>
      <c r="D78" s="20">
        <f t="shared" si="39"/>
        <v>0</v>
      </c>
      <c r="E78" s="21">
        <f t="shared" si="45"/>
        <v>0.26</v>
      </c>
      <c r="F78" s="20">
        <f t="shared" si="40"/>
        <v>0</v>
      </c>
      <c r="G78" s="20">
        <f t="shared" si="41"/>
        <v>0</v>
      </c>
      <c r="I78" s="86"/>
      <c r="J78" s="86"/>
      <c r="K78" s="20">
        <f t="shared" si="46"/>
        <v>0</v>
      </c>
      <c r="L78" s="21">
        <f t="shared" si="33"/>
        <v>0.26500000000000001</v>
      </c>
      <c r="M78" s="20">
        <f t="shared" si="42"/>
        <v>0</v>
      </c>
      <c r="N78" s="20">
        <f t="shared" si="43"/>
        <v>0</v>
      </c>
      <c r="O78" s="105"/>
      <c r="P78" s="22">
        <f t="shared" si="47"/>
        <v>0</v>
      </c>
      <c r="Q78" s="22">
        <f t="shared" si="48"/>
        <v>0</v>
      </c>
      <c r="R78" s="22">
        <f t="shared" si="49"/>
        <v>0</v>
      </c>
      <c r="T78" s="449"/>
      <c r="U78" s="22">
        <f t="shared" si="44"/>
        <v>0</v>
      </c>
      <c r="W78" s="449"/>
      <c r="X78" s="22">
        <f t="shared" si="38"/>
        <v>0</v>
      </c>
      <c r="Y78" s="217"/>
    </row>
    <row r="79" spans="1:25" hidden="1" outlineLevel="1" x14ac:dyDescent="0.2">
      <c r="A79" s="19"/>
      <c r="B79" s="86"/>
      <c r="C79" s="86"/>
      <c r="D79" s="20">
        <f t="shared" si="39"/>
        <v>0</v>
      </c>
      <c r="E79" s="21">
        <f t="shared" si="45"/>
        <v>0.26</v>
      </c>
      <c r="F79" s="20">
        <f t="shared" si="40"/>
        <v>0</v>
      </c>
      <c r="G79" s="20">
        <f t="shared" si="41"/>
        <v>0</v>
      </c>
      <c r="I79" s="86"/>
      <c r="J79" s="86"/>
      <c r="K79" s="20">
        <f t="shared" si="46"/>
        <v>0</v>
      </c>
      <c r="L79" s="21">
        <f t="shared" si="33"/>
        <v>0.26500000000000001</v>
      </c>
      <c r="M79" s="20">
        <f t="shared" si="42"/>
        <v>0</v>
      </c>
      <c r="N79" s="20">
        <f t="shared" si="43"/>
        <v>0</v>
      </c>
      <c r="O79" s="105"/>
      <c r="P79" s="22">
        <f t="shared" si="47"/>
        <v>0</v>
      </c>
      <c r="Q79" s="22">
        <f t="shared" si="48"/>
        <v>0</v>
      </c>
      <c r="R79" s="22">
        <f t="shared" si="49"/>
        <v>0</v>
      </c>
      <c r="T79" s="449"/>
      <c r="U79" s="22">
        <f t="shared" si="44"/>
        <v>0</v>
      </c>
      <c r="W79" s="449"/>
      <c r="X79" s="22">
        <f t="shared" si="38"/>
        <v>0</v>
      </c>
      <c r="Y79" s="217"/>
    </row>
    <row r="80" spans="1:25" ht="15.75" hidden="1" customHeight="1" outlineLevel="1" x14ac:dyDescent="0.2">
      <c r="A80" s="19"/>
      <c r="B80" s="86"/>
      <c r="C80" s="86"/>
      <c r="D80" s="20">
        <f t="shared" si="39"/>
        <v>0</v>
      </c>
      <c r="E80" s="21">
        <f t="shared" si="45"/>
        <v>0.26</v>
      </c>
      <c r="F80" s="20">
        <f t="shared" si="40"/>
        <v>0</v>
      </c>
      <c r="G80" s="20">
        <f t="shared" si="41"/>
        <v>0</v>
      </c>
      <c r="I80" s="86"/>
      <c r="J80" s="86"/>
      <c r="K80" s="20">
        <f t="shared" si="46"/>
        <v>0</v>
      </c>
      <c r="L80" s="21">
        <f t="shared" si="33"/>
        <v>0.26500000000000001</v>
      </c>
      <c r="M80" s="20">
        <f t="shared" si="42"/>
        <v>0</v>
      </c>
      <c r="N80" s="20">
        <f t="shared" si="43"/>
        <v>0</v>
      </c>
      <c r="O80" s="105"/>
      <c r="P80" s="22">
        <f t="shared" si="47"/>
        <v>0</v>
      </c>
      <c r="Q80" s="22">
        <f t="shared" si="48"/>
        <v>0</v>
      </c>
      <c r="R80" s="22">
        <f t="shared" si="49"/>
        <v>0</v>
      </c>
      <c r="T80" s="449"/>
      <c r="U80" s="22">
        <f t="shared" si="44"/>
        <v>0</v>
      </c>
      <c r="W80" s="449"/>
      <c r="X80" s="22">
        <f t="shared" si="38"/>
        <v>0</v>
      </c>
      <c r="Y80" s="217"/>
    </row>
    <row r="81" spans="1:25" ht="12.75" hidden="1" customHeight="1" outlineLevel="1" x14ac:dyDescent="0.2">
      <c r="A81" s="19"/>
      <c r="B81" s="86"/>
      <c r="C81" s="86"/>
      <c r="D81" s="20">
        <f>C81-B81</f>
        <v>0</v>
      </c>
      <c r="E81" s="21">
        <f t="shared" si="45"/>
        <v>0.26</v>
      </c>
      <c r="F81" s="20">
        <f>IF(E81*D81&gt;0,E81*D81,0)</f>
        <v>0</v>
      </c>
      <c r="G81" s="20">
        <f>IF(E81*D81&lt;0,E81*D81,0)</f>
        <v>0</v>
      </c>
      <c r="I81" s="86"/>
      <c r="J81" s="86"/>
      <c r="K81" s="20">
        <f t="shared" si="46"/>
        <v>0</v>
      </c>
      <c r="L81" s="21">
        <f t="shared" si="33"/>
        <v>0.26500000000000001</v>
      </c>
      <c r="M81" s="20">
        <f>IF(L81*K81&gt;0,L81*K81,0)</f>
        <v>0</v>
      </c>
      <c r="N81" s="20">
        <f>IF(L81*K81&lt;0,L81*K81,0)</f>
        <v>0</v>
      </c>
      <c r="O81" s="105"/>
      <c r="P81" s="22">
        <f t="shared" si="47"/>
        <v>0</v>
      </c>
      <c r="Q81" s="22">
        <v>0</v>
      </c>
      <c r="R81" s="22">
        <f t="shared" si="49"/>
        <v>0</v>
      </c>
      <c r="T81" s="449"/>
      <c r="U81" s="22">
        <f>P81-T81</f>
        <v>0</v>
      </c>
      <c r="W81" s="449"/>
      <c r="X81" s="22">
        <f>S81-W81</f>
        <v>0</v>
      </c>
      <c r="Y81" s="217"/>
    </row>
    <row r="82" spans="1:25" ht="18.75" hidden="1" customHeight="1" outlineLevel="1" x14ac:dyDescent="0.2">
      <c r="A82" s="19"/>
      <c r="B82" s="86"/>
      <c r="C82" s="86"/>
      <c r="D82" s="20">
        <f t="shared" si="39"/>
        <v>0</v>
      </c>
      <c r="E82" s="21">
        <f t="shared" si="45"/>
        <v>0.26</v>
      </c>
      <c r="F82" s="20">
        <f t="shared" si="40"/>
        <v>0</v>
      </c>
      <c r="G82" s="20">
        <f t="shared" si="41"/>
        <v>0</v>
      </c>
      <c r="H82" s="111"/>
      <c r="I82" s="86"/>
      <c r="J82" s="86"/>
      <c r="K82" s="20">
        <f t="shared" si="46"/>
        <v>0</v>
      </c>
      <c r="L82" s="21">
        <f t="shared" si="33"/>
        <v>0.26500000000000001</v>
      </c>
      <c r="M82" s="20">
        <f t="shared" si="42"/>
        <v>0</v>
      </c>
      <c r="N82" s="20">
        <f t="shared" si="43"/>
        <v>0</v>
      </c>
      <c r="O82" s="105"/>
      <c r="P82" s="22">
        <f t="shared" si="47"/>
        <v>0</v>
      </c>
      <c r="Q82" s="22">
        <v>0</v>
      </c>
      <c r="R82" s="22">
        <v>0</v>
      </c>
      <c r="T82" s="449"/>
      <c r="U82" s="22">
        <f t="shared" si="44"/>
        <v>0</v>
      </c>
      <c r="W82" s="449"/>
      <c r="X82" s="22">
        <f t="shared" si="38"/>
        <v>0</v>
      </c>
      <c r="Y82" s="217"/>
    </row>
    <row r="83" spans="1:25" ht="15" hidden="1" customHeight="1" outlineLevel="1" x14ac:dyDescent="0.2">
      <c r="A83" s="19"/>
      <c r="B83" s="87"/>
      <c r="C83" s="87"/>
      <c r="D83" s="20">
        <f>C83-B83</f>
        <v>0</v>
      </c>
      <c r="E83" s="21">
        <f>$E$16</f>
        <v>0.26</v>
      </c>
      <c r="F83" s="20"/>
      <c r="G83" s="20"/>
      <c r="I83" s="87"/>
      <c r="J83" s="87"/>
      <c r="K83" s="20"/>
      <c r="L83" s="21"/>
      <c r="M83" s="20"/>
      <c r="N83" s="20"/>
      <c r="O83" s="106"/>
      <c r="P83" s="22">
        <f t="shared" si="47"/>
        <v>0</v>
      </c>
      <c r="Q83" s="22">
        <f>-(M83+N83-F83-G83)</f>
        <v>0</v>
      </c>
      <c r="R83" s="22">
        <f>(E83-L83)*D83</f>
        <v>0</v>
      </c>
      <c r="T83" s="450">
        <v>0</v>
      </c>
      <c r="U83" s="22">
        <f>P83-T83</f>
        <v>0</v>
      </c>
      <c r="W83" s="450">
        <v>0</v>
      </c>
      <c r="X83" s="22">
        <f>S83-W83</f>
        <v>0</v>
      </c>
      <c r="Y83" s="217"/>
    </row>
    <row r="84" spans="1:25" ht="12.75" customHeight="1" collapsed="1" x14ac:dyDescent="0.3">
      <c r="A84" s="49"/>
      <c r="B84" s="25">
        <f>SUM(B17:B83)</f>
        <v>3075000</v>
      </c>
      <c r="C84" s="25">
        <f>SUM(C17:C83)</f>
        <v>3600000</v>
      </c>
      <c r="D84" s="23">
        <f>SUM(D17:D83)</f>
        <v>525000</v>
      </c>
      <c r="E84" s="24"/>
      <c r="F84" s="23">
        <f>SUM(F17:F83)</f>
        <v>136500</v>
      </c>
      <c r="G84" s="23">
        <f>SUM(G17:G83)</f>
        <v>0</v>
      </c>
      <c r="I84" s="25">
        <f>SUM(I17:I83)</f>
        <v>4325000</v>
      </c>
      <c r="J84" s="25">
        <f>SUM(J17:J83)</f>
        <v>4700000</v>
      </c>
      <c r="K84" s="23">
        <f>SUM(K17:K83)</f>
        <v>375000</v>
      </c>
      <c r="L84" s="24"/>
      <c r="M84" s="23">
        <f>SUM(M17:M83)</f>
        <v>99375</v>
      </c>
      <c r="N84" s="23">
        <f>SUM(N17:N83)</f>
        <v>0</v>
      </c>
      <c r="P84" s="23">
        <f>SUM(P17:P83)</f>
        <v>-150000</v>
      </c>
      <c r="Q84" s="23">
        <f>SUM(Q17:Q83)</f>
        <v>37125</v>
      </c>
      <c r="R84" s="23">
        <f>SUM(R17:R83)</f>
        <v>-2625.0000000000023</v>
      </c>
      <c r="T84" s="23">
        <f>SUM(T17:T83)</f>
        <v>-200000</v>
      </c>
      <c r="U84" s="23">
        <f>SUM(U17:U83)</f>
        <v>50000</v>
      </c>
      <c r="W84" s="23">
        <f>SUM(W17:W83)</f>
        <v>50000</v>
      </c>
      <c r="X84" s="23">
        <f>SUM(X17:X83)</f>
        <v>0</v>
      </c>
    </row>
    <row r="85" spans="1:25" x14ac:dyDescent="0.2">
      <c r="G85" s="3"/>
      <c r="N85" s="3"/>
    </row>
    <row r="86" spans="1:25" ht="15.6" x14ac:dyDescent="0.3">
      <c r="D86" s="47" t="s">
        <v>56</v>
      </c>
      <c r="F86" s="23">
        <v>0</v>
      </c>
      <c r="G86" s="3"/>
      <c r="J86" s="45"/>
      <c r="K86" s="47" t="s">
        <v>57</v>
      </c>
      <c r="M86" s="444">
        <v>0</v>
      </c>
      <c r="N86" s="3"/>
      <c r="Q86" s="23">
        <f>M86-F86</f>
        <v>0</v>
      </c>
      <c r="U86" s="134"/>
    </row>
    <row r="87" spans="1:25" ht="15" x14ac:dyDescent="0.25">
      <c r="D87" s="48"/>
      <c r="G87" s="3"/>
      <c r="J87" s="46"/>
      <c r="K87" s="48"/>
      <c r="N87" s="3"/>
    </row>
    <row r="88" spans="1:25" ht="15.6" x14ac:dyDescent="0.3">
      <c r="D88" s="47" t="s">
        <v>54</v>
      </c>
      <c r="F88" s="23">
        <f>SUM(F84:F87)</f>
        <v>136500</v>
      </c>
      <c r="G88" s="23">
        <f>SUM(G84:G87)</f>
        <v>0</v>
      </c>
      <c r="J88" s="45"/>
      <c r="K88" s="47" t="s">
        <v>58</v>
      </c>
      <c r="M88" s="23">
        <f>SUM(M84:M87)</f>
        <v>99375</v>
      </c>
      <c r="N88" s="23">
        <f>SUM(N84:N87)</f>
        <v>0</v>
      </c>
      <c r="U88" s="172"/>
    </row>
    <row r="89" spans="1:25" ht="15" x14ac:dyDescent="0.25">
      <c r="D89" s="48"/>
      <c r="J89" s="46"/>
      <c r="K89" s="48"/>
    </row>
    <row r="90" spans="1:25" ht="15.6" x14ac:dyDescent="0.3">
      <c r="D90" s="47" t="s">
        <v>55</v>
      </c>
      <c r="F90" s="25">
        <f>F88+G88</f>
        <v>136500</v>
      </c>
      <c r="J90" s="45"/>
      <c r="K90" s="47" t="s">
        <v>59</v>
      </c>
      <c r="M90" s="25">
        <f>M88+N88</f>
        <v>99375</v>
      </c>
      <c r="R90" s="47" t="s">
        <v>31</v>
      </c>
    </row>
    <row r="92" spans="1:25" ht="13.5" customHeight="1" x14ac:dyDescent="0.2">
      <c r="Q92" s="26">
        <f>SUM(Q84:Q91)</f>
        <v>37125</v>
      </c>
    </row>
    <row r="93" spans="1:25" x14ac:dyDescent="0.2">
      <c r="I93" s="490" t="s">
        <v>282</v>
      </c>
      <c r="J93" s="491"/>
      <c r="K93" s="491"/>
      <c r="L93" s="491"/>
      <c r="M93" s="491"/>
      <c r="N93" s="492"/>
    </row>
    <row r="94" spans="1:25" x14ac:dyDescent="0.2">
      <c r="I94" s="493"/>
      <c r="J94" s="494"/>
      <c r="K94" s="494"/>
      <c r="L94" s="494"/>
      <c r="M94" s="494"/>
      <c r="N94" s="495"/>
    </row>
    <row r="95" spans="1:25" x14ac:dyDescent="0.2">
      <c r="I95" s="493"/>
      <c r="J95" s="494"/>
      <c r="K95" s="494"/>
      <c r="L95" s="494"/>
      <c r="M95" s="494"/>
      <c r="N95" s="495"/>
    </row>
    <row r="96" spans="1:25" x14ac:dyDescent="0.2">
      <c r="I96" s="496"/>
      <c r="J96" s="497"/>
      <c r="K96" s="497"/>
      <c r="L96" s="497"/>
      <c r="M96" s="497"/>
      <c r="N96" s="498"/>
    </row>
    <row r="107" spans="3:7" x14ac:dyDescent="0.2">
      <c r="C107" s="4"/>
    </row>
    <row r="108" spans="3:7" x14ac:dyDescent="0.2">
      <c r="C108" s="4"/>
      <c r="E108" s="139"/>
      <c r="G108" s="3"/>
    </row>
    <row r="109" spans="3:7" x14ac:dyDescent="0.2">
      <c r="C109" s="4"/>
      <c r="E109" s="2"/>
      <c r="G109" s="3"/>
    </row>
    <row r="110" spans="3:7" x14ac:dyDescent="0.2">
      <c r="C110" s="4"/>
      <c r="E110" s="2"/>
      <c r="G110" s="3"/>
    </row>
    <row r="111" spans="3:7" x14ac:dyDescent="0.2">
      <c r="C111" s="4"/>
      <c r="E111" s="2"/>
      <c r="F111" s="143"/>
      <c r="G111" s="141"/>
    </row>
    <row r="112" spans="3:7" x14ac:dyDescent="0.2">
      <c r="C112" s="4"/>
      <c r="E112" s="2"/>
      <c r="F112" s="144"/>
      <c r="G112" s="141"/>
    </row>
    <row r="113" spans="3:7" x14ac:dyDescent="0.2">
      <c r="C113" s="4"/>
      <c r="E113" s="132"/>
      <c r="F113" s="143"/>
      <c r="G113" s="141"/>
    </row>
    <row r="114" spans="3:7" x14ac:dyDescent="0.2">
      <c r="C114" s="4"/>
      <c r="E114" s="2"/>
      <c r="F114" s="143"/>
      <c r="G114" s="141"/>
    </row>
    <row r="115" spans="3:7" x14ac:dyDescent="0.2">
      <c r="C115" s="4"/>
      <c r="E115" s="2"/>
      <c r="F115" s="143"/>
      <c r="G115" s="141"/>
    </row>
    <row r="116" spans="3:7" x14ac:dyDescent="0.2">
      <c r="E116" s="2"/>
      <c r="F116" s="139"/>
      <c r="G116" s="142"/>
    </row>
  </sheetData>
  <protectedRanges>
    <protectedRange sqref="B34:C83 I34:J83 T17:T24 W17:W24 W26:W83 T26:T83 I17:J24" name="Future Taxes"/>
  </protectedRanges>
  <mergeCells count="9">
    <mergeCell ref="I93:N96"/>
    <mergeCell ref="W6:W9"/>
    <mergeCell ref="X6:X9"/>
    <mergeCell ref="O10:O15"/>
    <mergeCell ref="B6:G9"/>
    <mergeCell ref="I6:N9"/>
    <mergeCell ref="P6:R9"/>
    <mergeCell ref="U6:U9"/>
    <mergeCell ref="T6:T9"/>
  </mergeCells>
  <phoneticPr fontId="0" type="noConversion"/>
  <pageMargins left="0.31" right="0.25" top="0.54" bottom="0.33" header="0.39" footer="0.17"/>
  <pageSetup scale="54" orientation="landscape" r:id="rId1"/>
  <headerFooter alignWithMargins="0">
    <oddFooter xml:space="preserve">&amp;L&amp;"Arial,Bold"Note 1:  Classification of future taxes related to "Other Tax Accounts" in financial statements:  C = Current; NC = Non-current&amp;"Arial,Regular"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5">
    <tabColor theme="4" tint="0.59999389629810485"/>
    <pageSetUpPr fitToPage="1"/>
  </sheetPr>
  <dimension ref="A1:U54"/>
  <sheetViews>
    <sheetView showGridLines="0" topLeftCell="A2" workbookViewId="0">
      <selection activeCell="L29" sqref="L29"/>
    </sheetView>
  </sheetViews>
  <sheetFormatPr defaultRowHeight="13.2" x14ac:dyDescent="0.25"/>
  <cols>
    <col min="1" max="1" width="27" bestFit="1" customWidth="1"/>
    <col min="2" max="2" width="10.33203125" customWidth="1"/>
    <col min="3" max="3" width="16.6640625" bestFit="1" customWidth="1"/>
    <col min="4" max="4" width="11.33203125" bestFit="1" customWidth="1"/>
    <col min="6" max="6" width="10.33203125" bestFit="1" customWidth="1"/>
    <col min="7" max="7" width="14.44140625" bestFit="1" customWidth="1"/>
    <col min="8" max="8" width="11.33203125" style="68" customWidth="1"/>
    <col min="9" max="12" width="11.33203125" customWidth="1"/>
    <col min="13" max="13" width="13.44140625" bestFit="1" customWidth="1"/>
    <col min="14" max="14" width="11" customWidth="1"/>
    <col min="15" max="15" width="10.33203125" bestFit="1" customWidth="1"/>
    <col min="16" max="16" width="13" customWidth="1"/>
    <col min="19" max="19" width="11.33203125" bestFit="1" customWidth="1"/>
  </cols>
  <sheetData>
    <row r="1" spans="1:19" ht="17.399999999999999" x14ac:dyDescent="0.3">
      <c r="A1" s="74" t="str">
        <f>'Journal Entries'!A1</f>
        <v>[Client Name]</v>
      </c>
      <c r="B1" s="55"/>
      <c r="C1" s="55"/>
      <c r="D1" s="55"/>
      <c r="E1" s="55"/>
      <c r="F1" s="82"/>
      <c r="N1" s="125"/>
    </row>
    <row r="2" spans="1:19" ht="17.399999999999999" x14ac:dyDescent="0.3">
      <c r="A2" s="77" t="s">
        <v>80</v>
      </c>
      <c r="B2" s="55"/>
      <c r="C2" s="55"/>
      <c r="D2" s="55"/>
      <c r="E2" s="55"/>
      <c r="F2" s="82"/>
    </row>
    <row r="3" spans="1:19" ht="17.399999999999999" x14ac:dyDescent="0.3">
      <c r="A3" s="94" t="s">
        <v>232</v>
      </c>
      <c r="B3" s="55"/>
      <c r="C3" s="55"/>
      <c r="E3" s="55"/>
      <c r="F3" s="82"/>
    </row>
    <row r="4" spans="1:19" x14ac:dyDescent="0.25">
      <c r="A4" s="505"/>
      <c r="B4" s="505"/>
    </row>
    <row r="8" spans="1:19" ht="13.8" thickBot="1" x14ac:dyDescent="0.3">
      <c r="H8" s="168"/>
      <c r="M8" s="39"/>
      <c r="N8" s="59"/>
    </row>
    <row r="9" spans="1:19" ht="13.8" thickBot="1" x14ac:dyDescent="0.3">
      <c r="D9" s="502" t="s">
        <v>101</v>
      </c>
      <c r="E9" s="503"/>
      <c r="F9" s="503"/>
      <c r="G9" s="504"/>
      <c r="H9" s="202"/>
      <c r="I9" s="203" t="s">
        <v>102</v>
      </c>
      <c r="J9" s="203"/>
      <c r="K9" s="203"/>
      <c r="L9" s="204"/>
      <c r="M9" s="124"/>
      <c r="N9" s="150"/>
      <c r="O9" s="150"/>
      <c r="P9" s="150"/>
      <c r="Q9" s="150"/>
      <c r="R9" s="150"/>
      <c r="S9" s="150"/>
    </row>
    <row r="10" spans="1:19" x14ac:dyDescent="0.25">
      <c r="A10" s="66" t="s">
        <v>103</v>
      </c>
      <c r="B10" s="67" t="s">
        <v>68</v>
      </c>
      <c r="C10" s="67" t="s">
        <v>104</v>
      </c>
      <c r="D10" s="184">
        <v>2020</v>
      </c>
      <c r="E10" s="185">
        <v>2021</v>
      </c>
      <c r="F10" s="185">
        <v>2022</v>
      </c>
      <c r="G10" s="185">
        <v>2023</v>
      </c>
      <c r="H10" s="60">
        <v>2020</v>
      </c>
      <c r="I10" s="67">
        <v>2021</v>
      </c>
      <c r="J10" s="67">
        <v>2022</v>
      </c>
      <c r="K10" s="67">
        <v>2023</v>
      </c>
      <c r="L10" s="180" t="s">
        <v>152</v>
      </c>
      <c r="M10" s="136"/>
      <c r="N10" s="150"/>
      <c r="O10" s="150"/>
      <c r="P10" s="150"/>
      <c r="Q10" s="150"/>
      <c r="R10" s="150"/>
      <c r="S10" s="150"/>
    </row>
    <row r="11" spans="1:19" x14ac:dyDescent="0.25">
      <c r="A11" s="27" t="s">
        <v>62</v>
      </c>
      <c r="B11" s="62">
        <v>1</v>
      </c>
      <c r="C11" s="107"/>
      <c r="D11" s="460">
        <v>0.15</v>
      </c>
      <c r="E11" s="461">
        <v>0.15</v>
      </c>
      <c r="F11" s="461">
        <v>0.15</v>
      </c>
      <c r="G11" s="461">
        <v>0.15</v>
      </c>
      <c r="H11" s="186">
        <f>D11*B11</f>
        <v>0.15</v>
      </c>
      <c r="I11" s="69">
        <f>E11*$B$11</f>
        <v>0.15</v>
      </c>
      <c r="J11" s="69">
        <f>F11*$B$11</f>
        <v>0.15</v>
      </c>
      <c r="K11" s="69">
        <f>G11*$B$11</f>
        <v>0.15</v>
      </c>
      <c r="L11" s="181">
        <f>AVERAGE(H11:K11)</f>
        <v>0.15</v>
      </c>
      <c r="M11" s="137"/>
      <c r="N11" s="150"/>
      <c r="O11" s="150"/>
      <c r="P11" s="150"/>
      <c r="Q11" s="150"/>
      <c r="R11" s="150"/>
      <c r="S11" s="150"/>
    </row>
    <row r="12" spans="1:19" x14ac:dyDescent="0.25">
      <c r="A12" s="27" t="s">
        <v>105</v>
      </c>
      <c r="B12" s="62">
        <f>F46</f>
        <v>0</v>
      </c>
      <c r="C12" s="452">
        <v>0</v>
      </c>
      <c r="D12" s="474">
        <v>0.15</v>
      </c>
      <c r="E12" s="475">
        <v>0.15</v>
      </c>
      <c r="F12" s="476">
        <v>0.15</v>
      </c>
      <c r="G12" s="461">
        <v>0.15</v>
      </c>
      <c r="H12" s="187">
        <f>D12*B12</f>
        <v>0</v>
      </c>
      <c r="I12" s="69">
        <f>E12*$B$12</f>
        <v>0</v>
      </c>
      <c r="J12" s="69">
        <f>F12*B12</f>
        <v>0</v>
      </c>
      <c r="K12" s="69">
        <f>G12*B12</f>
        <v>0</v>
      </c>
      <c r="L12" s="181">
        <f t="shared" ref="L12:L28" si="0">AVERAGE(H12:K12)</f>
        <v>0</v>
      </c>
      <c r="M12" s="138"/>
      <c r="N12" s="150"/>
      <c r="O12" s="150"/>
      <c r="P12" s="150"/>
      <c r="Q12" s="150"/>
      <c r="R12" s="150"/>
      <c r="S12" s="150"/>
    </row>
    <row r="13" spans="1:19" x14ac:dyDescent="0.25">
      <c r="A13" s="27" t="s">
        <v>106</v>
      </c>
      <c r="B13" s="107"/>
      <c r="C13" s="62">
        <v>0</v>
      </c>
      <c r="D13" s="474">
        <v>0.15</v>
      </c>
      <c r="E13" s="475">
        <v>0.15</v>
      </c>
      <c r="F13" s="476">
        <v>0.15</v>
      </c>
      <c r="G13" s="461">
        <v>0.15</v>
      </c>
      <c r="H13" s="187">
        <f t="shared" ref="H13:H17" si="1">D13*B13</f>
        <v>0</v>
      </c>
      <c r="I13" s="69">
        <f>E13*B13</f>
        <v>0</v>
      </c>
      <c r="J13" s="69">
        <f t="shared" ref="J13:J28" si="2">F13*B13</f>
        <v>0</v>
      </c>
      <c r="K13" s="69">
        <f t="shared" ref="K13:K28" si="3">G13*B13</f>
        <v>0</v>
      </c>
      <c r="L13" s="181">
        <f t="shared" si="0"/>
        <v>0</v>
      </c>
      <c r="M13" s="137"/>
      <c r="N13" s="150"/>
      <c r="O13" s="150"/>
      <c r="P13" s="150"/>
      <c r="Q13" s="150"/>
      <c r="R13" s="150"/>
      <c r="S13" s="150"/>
    </row>
    <row r="14" spans="1:19" x14ac:dyDescent="0.25">
      <c r="A14" s="27" t="s">
        <v>107</v>
      </c>
      <c r="B14" s="62">
        <v>0</v>
      </c>
      <c r="C14" s="107"/>
      <c r="D14" s="460">
        <v>0.16</v>
      </c>
      <c r="E14" s="461">
        <v>0.16</v>
      </c>
      <c r="F14" s="461">
        <v>0.16</v>
      </c>
      <c r="G14" s="461">
        <v>0.16</v>
      </c>
      <c r="H14" s="187">
        <f t="shared" si="1"/>
        <v>0</v>
      </c>
      <c r="I14" s="69">
        <f>E14*B14</f>
        <v>0</v>
      </c>
      <c r="J14" s="69">
        <f t="shared" si="2"/>
        <v>0</v>
      </c>
      <c r="K14" s="69">
        <f t="shared" si="3"/>
        <v>0</v>
      </c>
      <c r="L14" s="181">
        <f t="shared" si="0"/>
        <v>0</v>
      </c>
      <c r="M14" s="137"/>
      <c r="N14" s="150"/>
      <c r="O14" s="150"/>
      <c r="P14" s="150"/>
      <c r="Q14" s="150"/>
      <c r="R14" s="150"/>
      <c r="S14" s="150"/>
    </row>
    <row r="15" spans="1:19" x14ac:dyDescent="0.25">
      <c r="A15" s="27" t="s">
        <v>108</v>
      </c>
      <c r="B15" s="62">
        <f>F45</f>
        <v>0</v>
      </c>
      <c r="C15" s="107"/>
      <c r="D15" s="460">
        <f>((16%*91/366)+(14%*275/366))</f>
        <v>0.14497267759562843</v>
      </c>
      <c r="E15" s="461">
        <v>0.14000000000000001</v>
      </c>
      <c r="F15" s="461">
        <v>0.14000000000000001</v>
      </c>
      <c r="G15" s="461">
        <v>0.14000000000000001</v>
      </c>
      <c r="H15" s="187">
        <f t="shared" si="1"/>
        <v>0</v>
      </c>
      <c r="I15" s="69">
        <f t="shared" ref="I15:I28" si="4">E15*B15</f>
        <v>0</v>
      </c>
      <c r="J15" s="69">
        <f t="shared" si="2"/>
        <v>0</v>
      </c>
      <c r="K15" s="69">
        <f t="shared" si="3"/>
        <v>0</v>
      </c>
      <c r="L15" s="181">
        <f t="shared" si="0"/>
        <v>0</v>
      </c>
      <c r="M15" s="138"/>
      <c r="N15" s="150"/>
      <c r="O15" s="150"/>
      <c r="P15" s="150"/>
      <c r="Q15" s="150"/>
      <c r="R15" s="150"/>
      <c r="S15" s="150"/>
    </row>
    <row r="16" spans="1:19" x14ac:dyDescent="0.25">
      <c r="A16" s="27" t="s">
        <v>109</v>
      </c>
      <c r="B16" s="62">
        <f>F47</f>
        <v>0</v>
      </c>
      <c r="C16" s="107"/>
      <c r="D16" s="460">
        <v>0.14000000000000001</v>
      </c>
      <c r="E16" s="461">
        <v>0.14000000000000001</v>
      </c>
      <c r="F16" s="461">
        <v>0.14000000000000001</v>
      </c>
      <c r="G16" s="461">
        <v>0.14000000000000001</v>
      </c>
      <c r="H16" s="187">
        <f t="shared" si="1"/>
        <v>0</v>
      </c>
      <c r="I16" s="69">
        <f t="shared" si="4"/>
        <v>0</v>
      </c>
      <c r="J16" s="69">
        <f t="shared" si="2"/>
        <v>0</v>
      </c>
      <c r="K16" s="69">
        <f t="shared" si="3"/>
        <v>0</v>
      </c>
      <c r="L16" s="181">
        <f t="shared" si="0"/>
        <v>0</v>
      </c>
      <c r="M16" s="138"/>
      <c r="N16" s="150"/>
      <c r="O16" s="150"/>
      <c r="P16" s="150"/>
      <c r="Q16" s="150"/>
      <c r="R16" s="150"/>
      <c r="S16" s="150"/>
    </row>
    <row r="17" spans="1:19" x14ac:dyDescent="0.25">
      <c r="A17" s="27" t="s">
        <v>110</v>
      </c>
      <c r="B17" s="62">
        <f>F41</f>
        <v>0</v>
      </c>
      <c r="C17" s="107"/>
      <c r="D17" s="460">
        <v>0.115</v>
      </c>
      <c r="E17" s="461">
        <v>0.115</v>
      </c>
      <c r="F17" s="476">
        <v>0.115</v>
      </c>
      <c r="G17" s="461">
        <v>0.115</v>
      </c>
      <c r="H17" s="187">
        <f t="shared" si="1"/>
        <v>0</v>
      </c>
      <c r="I17" s="69">
        <f t="shared" si="4"/>
        <v>0</v>
      </c>
      <c r="J17" s="69">
        <f t="shared" si="2"/>
        <v>0</v>
      </c>
      <c r="K17" s="69">
        <f t="shared" si="3"/>
        <v>0</v>
      </c>
      <c r="L17" s="181">
        <f t="shared" si="0"/>
        <v>0</v>
      </c>
      <c r="M17" s="137"/>
      <c r="N17" s="150"/>
      <c r="O17" s="150"/>
      <c r="P17" s="150"/>
      <c r="Q17" s="150"/>
      <c r="R17" s="150"/>
      <c r="S17" s="150"/>
    </row>
    <row r="18" spans="1:19" x14ac:dyDescent="0.25">
      <c r="A18" s="27" t="s">
        <v>111</v>
      </c>
      <c r="B18" s="62">
        <f>F40</f>
        <v>1</v>
      </c>
      <c r="C18" s="452">
        <v>0</v>
      </c>
      <c r="D18" s="460">
        <v>0.115</v>
      </c>
      <c r="E18" s="461">
        <v>0.115</v>
      </c>
      <c r="F18" s="461">
        <v>0.115</v>
      </c>
      <c r="G18" s="461">
        <v>0.115</v>
      </c>
      <c r="H18" s="187">
        <f>D18*B18</f>
        <v>0.115</v>
      </c>
      <c r="I18" s="69">
        <f t="shared" si="4"/>
        <v>0.115</v>
      </c>
      <c r="J18" s="69">
        <f t="shared" si="2"/>
        <v>0.115</v>
      </c>
      <c r="K18" s="69">
        <f t="shared" si="3"/>
        <v>0.115</v>
      </c>
      <c r="L18" s="181">
        <f t="shared" si="0"/>
        <v>0.115</v>
      </c>
      <c r="M18" s="149"/>
      <c r="N18" s="150"/>
      <c r="O18" s="150"/>
      <c r="P18" s="150"/>
      <c r="Q18" s="150"/>
      <c r="R18" s="150"/>
      <c r="S18" s="150"/>
    </row>
    <row r="19" spans="1:19" x14ac:dyDescent="0.25">
      <c r="A19" s="27" t="s">
        <v>112</v>
      </c>
      <c r="B19" s="107"/>
      <c r="C19" s="62">
        <v>0</v>
      </c>
      <c r="D19" s="460">
        <v>0.1</v>
      </c>
      <c r="E19" s="461">
        <v>0.1</v>
      </c>
      <c r="F19" s="461">
        <v>0.1</v>
      </c>
      <c r="G19" s="461">
        <v>0.1</v>
      </c>
      <c r="H19" s="187">
        <f>D19*B19</f>
        <v>0</v>
      </c>
      <c r="I19" s="69">
        <f t="shared" si="4"/>
        <v>0</v>
      </c>
      <c r="J19" s="69">
        <f t="shared" si="2"/>
        <v>0</v>
      </c>
      <c r="K19" s="69">
        <f t="shared" si="3"/>
        <v>0</v>
      </c>
      <c r="L19" s="181">
        <f t="shared" si="0"/>
        <v>0</v>
      </c>
      <c r="M19" s="137"/>
      <c r="N19" s="150"/>
      <c r="O19" s="150"/>
      <c r="P19" s="150"/>
      <c r="Q19" s="150"/>
      <c r="R19" s="150"/>
      <c r="S19" s="150"/>
    </row>
    <row r="20" spans="1:19" x14ac:dyDescent="0.25">
      <c r="A20" s="27" t="s">
        <v>113</v>
      </c>
      <c r="B20" s="62">
        <f>F42</f>
        <v>0</v>
      </c>
      <c r="C20" s="107"/>
      <c r="D20" s="460">
        <v>0.12</v>
      </c>
      <c r="E20" s="461">
        <v>0.12</v>
      </c>
      <c r="F20" s="461">
        <v>0.12</v>
      </c>
      <c r="G20" s="461">
        <v>0.12</v>
      </c>
      <c r="H20" s="187">
        <f t="shared" ref="H20:H28" si="5">D20*B20</f>
        <v>0</v>
      </c>
      <c r="I20" s="69">
        <f t="shared" si="4"/>
        <v>0</v>
      </c>
      <c r="J20" s="69">
        <f t="shared" si="2"/>
        <v>0</v>
      </c>
      <c r="K20" s="69">
        <f t="shared" si="3"/>
        <v>0</v>
      </c>
      <c r="L20" s="181">
        <f t="shared" si="0"/>
        <v>0</v>
      </c>
      <c r="M20" s="138"/>
      <c r="N20" s="137"/>
      <c r="O20" s="124"/>
    </row>
    <row r="21" spans="1:19" x14ac:dyDescent="0.25">
      <c r="A21" s="27" t="s">
        <v>114</v>
      </c>
      <c r="B21" s="62">
        <f>0</f>
        <v>0</v>
      </c>
      <c r="C21" s="452">
        <v>0</v>
      </c>
      <c r="D21" s="460">
        <v>0.12</v>
      </c>
      <c r="E21" s="461">
        <v>0.12</v>
      </c>
      <c r="F21" s="461">
        <v>0.12</v>
      </c>
      <c r="G21" s="461">
        <v>0.12</v>
      </c>
      <c r="H21" s="187">
        <f t="shared" si="5"/>
        <v>0</v>
      </c>
      <c r="I21" s="69">
        <f t="shared" si="4"/>
        <v>0</v>
      </c>
      <c r="J21" s="69">
        <f t="shared" si="2"/>
        <v>0</v>
      </c>
      <c r="K21" s="69">
        <f t="shared" si="3"/>
        <v>0</v>
      </c>
      <c r="L21" s="181">
        <f t="shared" si="0"/>
        <v>0</v>
      </c>
      <c r="M21" s="137"/>
      <c r="N21" s="137"/>
      <c r="O21" s="124"/>
    </row>
    <row r="22" spans="1:19" x14ac:dyDescent="0.25">
      <c r="A22" s="27" t="s">
        <v>115</v>
      </c>
      <c r="B22" s="107"/>
      <c r="C22" s="62">
        <v>0</v>
      </c>
      <c r="D22" s="460">
        <v>0.1</v>
      </c>
      <c r="E22" s="461">
        <v>0.1</v>
      </c>
      <c r="F22" s="461">
        <v>0.1</v>
      </c>
      <c r="G22" s="461">
        <v>0.1</v>
      </c>
      <c r="H22" s="187">
        <f t="shared" si="5"/>
        <v>0</v>
      </c>
      <c r="I22" s="69">
        <f t="shared" si="4"/>
        <v>0</v>
      </c>
      <c r="J22" s="69">
        <f t="shared" si="2"/>
        <v>0</v>
      </c>
      <c r="K22" s="69">
        <f t="shared" si="3"/>
        <v>0</v>
      </c>
      <c r="L22" s="181">
        <f t="shared" si="0"/>
        <v>0</v>
      </c>
      <c r="M22" s="137"/>
      <c r="N22" s="137"/>
      <c r="O22" s="124"/>
    </row>
    <row r="23" spans="1:19" x14ac:dyDescent="0.25">
      <c r="A23" s="27" t="s">
        <v>116</v>
      </c>
      <c r="B23" s="62">
        <f>F44</f>
        <v>0</v>
      </c>
      <c r="C23" s="107"/>
      <c r="D23" s="460">
        <v>0.1</v>
      </c>
      <c r="E23" s="461">
        <v>0.09</v>
      </c>
      <c r="F23" s="461">
        <v>0.08</v>
      </c>
      <c r="G23" s="461">
        <v>0.08</v>
      </c>
      <c r="H23" s="187">
        <f t="shared" si="5"/>
        <v>0</v>
      </c>
      <c r="I23" s="69">
        <f t="shared" si="4"/>
        <v>0</v>
      </c>
      <c r="J23" s="69">
        <f t="shared" si="2"/>
        <v>0</v>
      </c>
      <c r="K23" s="69">
        <f t="shared" si="3"/>
        <v>0</v>
      </c>
      <c r="L23" s="181">
        <f t="shared" si="0"/>
        <v>0</v>
      </c>
      <c r="M23" s="137"/>
      <c r="N23" s="137"/>
      <c r="O23" s="124"/>
    </row>
    <row r="24" spans="1:19" x14ac:dyDescent="0.25">
      <c r="A24" s="27" t="s">
        <v>117</v>
      </c>
      <c r="B24" s="471">
        <f>F43</f>
        <v>0</v>
      </c>
      <c r="C24" s="472"/>
      <c r="D24" s="473">
        <v>0.12</v>
      </c>
      <c r="E24" s="461">
        <v>0.12</v>
      </c>
      <c r="F24" s="461">
        <v>0.12</v>
      </c>
      <c r="G24" s="461">
        <v>0.12</v>
      </c>
      <c r="H24" s="187">
        <f t="shared" si="5"/>
        <v>0</v>
      </c>
      <c r="I24" s="69">
        <f t="shared" si="4"/>
        <v>0</v>
      </c>
      <c r="J24" s="69">
        <f t="shared" si="2"/>
        <v>0</v>
      </c>
      <c r="K24" s="69">
        <f t="shared" si="3"/>
        <v>0</v>
      </c>
      <c r="L24" s="181">
        <f t="shared" si="0"/>
        <v>0</v>
      </c>
      <c r="M24" s="138"/>
      <c r="N24" s="137"/>
      <c r="O24" s="124"/>
    </row>
    <row r="25" spans="1:19" ht="12.75" customHeight="1" x14ac:dyDescent="0.25">
      <c r="A25" s="27" t="s">
        <v>118</v>
      </c>
      <c r="B25" s="62">
        <v>0</v>
      </c>
      <c r="C25" s="102">
        <v>0</v>
      </c>
      <c r="D25" s="473">
        <v>0.12</v>
      </c>
      <c r="E25" s="461">
        <v>0.12</v>
      </c>
      <c r="F25" s="461">
        <v>0.12</v>
      </c>
      <c r="G25" s="461">
        <v>0.12</v>
      </c>
      <c r="H25" s="187">
        <f t="shared" si="5"/>
        <v>0</v>
      </c>
      <c r="I25" s="69">
        <f t="shared" si="4"/>
        <v>0</v>
      </c>
      <c r="J25" s="69">
        <f t="shared" si="2"/>
        <v>0</v>
      </c>
      <c r="K25" s="69">
        <f t="shared" si="3"/>
        <v>0</v>
      </c>
      <c r="L25" s="181">
        <f>AVERAGE(H25:K25)</f>
        <v>0</v>
      </c>
      <c r="M25" s="124"/>
      <c r="N25" s="137"/>
      <c r="O25" s="124"/>
    </row>
    <row r="26" spans="1:19" ht="12.75" customHeight="1" x14ac:dyDescent="0.25">
      <c r="A26" s="27" t="s">
        <v>119</v>
      </c>
      <c r="B26" s="107"/>
      <c r="C26" s="62">
        <v>0</v>
      </c>
      <c r="D26" s="473">
        <v>2.5000000000000001E-2</v>
      </c>
      <c r="E26" s="461">
        <v>2.5000000000000001E-2</v>
      </c>
      <c r="F26" s="461">
        <v>2.5000000000000001E-2</v>
      </c>
      <c r="G26" s="461">
        <v>2.5000000000000001E-2</v>
      </c>
      <c r="H26" s="187">
        <f t="shared" si="5"/>
        <v>0</v>
      </c>
      <c r="I26" s="69">
        <f t="shared" si="4"/>
        <v>0</v>
      </c>
      <c r="J26" s="69">
        <f t="shared" si="2"/>
        <v>0</v>
      </c>
      <c r="K26" s="69">
        <f t="shared" si="3"/>
        <v>0</v>
      </c>
      <c r="L26" s="181">
        <f t="shared" si="0"/>
        <v>0</v>
      </c>
      <c r="M26" s="124"/>
      <c r="N26" s="137"/>
      <c r="O26" s="124"/>
    </row>
    <row r="27" spans="1:19" ht="12.75" customHeight="1" x14ac:dyDescent="0.25">
      <c r="A27" s="27" t="s">
        <v>120</v>
      </c>
      <c r="B27" s="62">
        <v>0</v>
      </c>
      <c r="C27" s="107"/>
      <c r="D27" s="473">
        <v>0.115</v>
      </c>
      <c r="E27" s="461">
        <v>0.115</v>
      </c>
      <c r="F27" s="461">
        <v>0.115</v>
      </c>
      <c r="G27" s="461">
        <v>0.115</v>
      </c>
      <c r="H27" s="187">
        <f t="shared" si="5"/>
        <v>0</v>
      </c>
      <c r="I27" s="69">
        <f t="shared" si="4"/>
        <v>0</v>
      </c>
      <c r="J27" s="69">
        <f t="shared" si="2"/>
        <v>0</v>
      </c>
      <c r="K27" s="69">
        <f t="shared" si="3"/>
        <v>0</v>
      </c>
      <c r="L27" s="181">
        <f>AVERAGE(H27:K27)</f>
        <v>0</v>
      </c>
      <c r="M27" s="124"/>
      <c r="N27" s="137"/>
      <c r="O27" s="124"/>
    </row>
    <row r="28" spans="1:19" s="68" customFormat="1" ht="12.75" customHeight="1" x14ac:dyDescent="0.25">
      <c r="A28" s="118" t="s">
        <v>121</v>
      </c>
      <c r="B28" s="69">
        <v>0</v>
      </c>
      <c r="C28" s="107"/>
      <c r="D28" s="473">
        <v>0.12</v>
      </c>
      <c r="E28" s="461">
        <v>0.12</v>
      </c>
      <c r="F28" s="461">
        <v>0.12</v>
      </c>
      <c r="G28" s="461">
        <v>0.12</v>
      </c>
      <c r="H28" s="187">
        <f t="shared" si="5"/>
        <v>0</v>
      </c>
      <c r="I28" s="69">
        <f t="shared" si="4"/>
        <v>0</v>
      </c>
      <c r="J28" s="69">
        <f t="shared" si="2"/>
        <v>0</v>
      </c>
      <c r="K28" s="69">
        <f t="shared" si="3"/>
        <v>0</v>
      </c>
      <c r="L28" s="181">
        <f t="shared" si="0"/>
        <v>0</v>
      </c>
      <c r="M28" s="124"/>
      <c r="N28" s="137"/>
      <c r="O28" s="124"/>
    </row>
    <row r="29" spans="1:19" ht="12.75" customHeight="1" x14ac:dyDescent="0.25">
      <c r="A29" t="s">
        <v>70</v>
      </c>
      <c r="B29" s="64">
        <v>0</v>
      </c>
      <c r="C29" s="107"/>
      <c r="D29" s="477"/>
      <c r="E29" s="478"/>
      <c r="F29" s="478"/>
      <c r="G29" s="479"/>
      <c r="H29" s="480"/>
      <c r="I29" s="64"/>
      <c r="J29" s="64"/>
      <c r="K29" s="64"/>
      <c r="L29" s="481"/>
      <c r="M29" s="124"/>
      <c r="N29" s="124"/>
      <c r="O29" s="124"/>
    </row>
    <row r="30" spans="1:19" x14ac:dyDescent="0.25">
      <c r="B30" s="68"/>
      <c r="D30" s="61"/>
      <c r="E30" s="68"/>
      <c r="F30" s="68"/>
      <c r="G30" s="68"/>
      <c r="H30" s="61"/>
      <c r="I30" s="68"/>
      <c r="J30" s="68"/>
      <c r="K30" s="68"/>
      <c r="L30" s="188"/>
      <c r="M30" s="124"/>
      <c r="N30" s="124"/>
      <c r="O30" s="124"/>
    </row>
    <row r="31" spans="1:19" ht="13.8" thickBot="1" x14ac:dyDescent="0.3">
      <c r="B31" s="103">
        <f>SUM(B12:B29)</f>
        <v>1</v>
      </c>
      <c r="D31" s="182"/>
      <c r="E31" s="183"/>
      <c r="F31" s="183"/>
      <c r="G31" s="183"/>
      <c r="H31" s="182"/>
      <c r="I31" s="189">
        <f>SUM(I11:I29)</f>
        <v>0.26500000000000001</v>
      </c>
      <c r="J31" s="189">
        <f>SUM(J11:J29)</f>
        <v>0.26500000000000001</v>
      </c>
      <c r="K31" s="189">
        <f>SUM(K11:K29)</f>
        <v>0.26500000000000001</v>
      </c>
      <c r="L31" s="190">
        <f>SUM(L11:L29)</f>
        <v>0.26500000000000001</v>
      </c>
      <c r="M31" s="124"/>
      <c r="N31" s="130"/>
      <c r="O31" s="124"/>
    </row>
    <row r="32" spans="1:19" ht="13.8" thickTop="1" x14ac:dyDescent="0.25">
      <c r="M32" s="124"/>
      <c r="N32" s="124"/>
      <c r="O32" s="124"/>
    </row>
    <row r="33" spans="1:21" ht="13.8" thickBot="1" x14ac:dyDescent="0.3">
      <c r="H33" s="169" t="s">
        <v>122</v>
      </c>
      <c r="I33" s="103">
        <f>L31</f>
        <v>0.26500000000000001</v>
      </c>
      <c r="L33" s="173"/>
      <c r="M33" s="124"/>
      <c r="N33" s="124"/>
      <c r="O33" s="124"/>
    </row>
    <row r="34" spans="1:21" ht="13.8" thickTop="1" x14ac:dyDescent="0.25"/>
    <row r="35" spans="1:21" ht="15.6" x14ac:dyDescent="0.25">
      <c r="A35" s="104"/>
      <c r="B35" s="117"/>
    </row>
    <row r="36" spans="1:21" ht="15.6" x14ac:dyDescent="0.25">
      <c r="A36" s="104"/>
      <c r="B36" s="506"/>
      <c r="C36" s="506"/>
      <c r="D36" s="506"/>
      <c r="E36" s="506"/>
      <c r="F36" s="506"/>
      <c r="G36" s="506"/>
      <c r="H36" s="506"/>
      <c r="I36" s="506"/>
      <c r="J36" s="506"/>
      <c r="K36" s="506"/>
    </row>
    <row r="37" spans="1:21" ht="13.8" thickBot="1" x14ac:dyDescent="0.3">
      <c r="B37" s="125" t="s">
        <v>142</v>
      </c>
    </row>
    <row r="38" spans="1:21" x14ac:dyDescent="0.25">
      <c r="A38" s="126"/>
      <c r="B38" s="191" t="s">
        <v>132</v>
      </c>
      <c r="C38" s="192" t="s">
        <v>84</v>
      </c>
      <c r="D38" s="193" t="s">
        <v>67</v>
      </c>
      <c r="E38" s="192" t="s">
        <v>84</v>
      </c>
      <c r="F38" s="194" t="s">
        <v>133</v>
      </c>
      <c r="G38" s="170"/>
      <c r="H38" s="131"/>
    </row>
    <row r="39" spans="1:21" x14ac:dyDescent="0.25">
      <c r="A39" s="127"/>
      <c r="B39" s="195"/>
      <c r="C39" s="112"/>
      <c r="D39" s="128"/>
      <c r="E39" s="128"/>
      <c r="F39" s="196"/>
      <c r="G39" s="112"/>
      <c r="H39" s="112"/>
      <c r="M39" s="124"/>
      <c r="N39" s="150"/>
      <c r="O39" s="155"/>
      <c r="P39" s="156"/>
      <c r="Q39" s="68"/>
      <c r="R39" s="68"/>
      <c r="S39" s="68"/>
      <c r="T39" s="68"/>
      <c r="U39" s="68"/>
    </row>
    <row r="40" spans="1:21" x14ac:dyDescent="0.25">
      <c r="A40" s="127" t="s">
        <v>134</v>
      </c>
      <c r="B40" s="453">
        <v>100</v>
      </c>
      <c r="C40" s="454">
        <f t="shared" ref="C40:C47" si="6">B40/$B$48</f>
        <v>1</v>
      </c>
      <c r="D40" s="455">
        <v>100</v>
      </c>
      <c r="E40" s="129">
        <f t="shared" ref="E40:E47" si="7">D40/$D$48</f>
        <v>1</v>
      </c>
      <c r="F40" s="197">
        <f>(+C40+E40)/2</f>
        <v>1</v>
      </c>
      <c r="G40" s="179" t="s">
        <v>149</v>
      </c>
      <c r="H40" s="128"/>
      <c r="M40" s="124"/>
      <c r="N40" s="58"/>
      <c r="O40" s="56"/>
      <c r="P40" s="157"/>
      <c r="Q40" s="158"/>
      <c r="R40" s="68"/>
      <c r="S40" s="68"/>
      <c r="T40" s="68"/>
      <c r="U40" s="68"/>
    </row>
    <row r="41" spans="1:21" x14ac:dyDescent="0.25">
      <c r="A41" s="127" t="s">
        <v>135</v>
      </c>
      <c r="B41" s="456">
        <v>0</v>
      </c>
      <c r="C41" s="457">
        <f t="shared" si="6"/>
        <v>0</v>
      </c>
      <c r="D41" s="458">
        <v>0</v>
      </c>
      <c r="E41" s="129">
        <f t="shared" si="7"/>
        <v>0</v>
      </c>
      <c r="F41" s="197">
        <f t="shared" ref="F41:F47" si="8">(+C41+E41)/2</f>
        <v>0</v>
      </c>
      <c r="G41" s="179"/>
      <c r="H41" s="128"/>
      <c r="M41" s="124"/>
      <c r="N41" s="58"/>
      <c r="O41" s="68"/>
      <c r="P41" s="157"/>
      <c r="Q41" s="158"/>
      <c r="R41" s="68"/>
      <c r="S41" s="68"/>
      <c r="T41" s="68"/>
      <c r="U41" s="68"/>
    </row>
    <row r="42" spans="1:21" x14ac:dyDescent="0.25">
      <c r="A42" s="127" t="s">
        <v>136</v>
      </c>
      <c r="B42" s="456">
        <v>0</v>
      </c>
      <c r="C42" s="457">
        <f t="shared" si="6"/>
        <v>0</v>
      </c>
      <c r="D42" s="458">
        <v>0</v>
      </c>
      <c r="E42" s="129">
        <f t="shared" si="7"/>
        <v>0</v>
      </c>
      <c r="F42" s="197">
        <f t="shared" si="8"/>
        <v>0</v>
      </c>
      <c r="G42" s="179"/>
      <c r="H42" s="128"/>
      <c r="M42" s="124"/>
      <c r="N42" s="58"/>
      <c r="O42" s="68"/>
      <c r="P42" s="157"/>
      <c r="Q42" s="158"/>
      <c r="R42" s="68"/>
      <c r="S42" s="68"/>
      <c r="T42" s="68"/>
      <c r="U42" s="68"/>
    </row>
    <row r="43" spans="1:21" x14ac:dyDescent="0.25">
      <c r="A43" s="127" t="s">
        <v>137</v>
      </c>
      <c r="B43" s="456">
        <v>0</v>
      </c>
      <c r="C43" s="457">
        <f t="shared" si="6"/>
        <v>0</v>
      </c>
      <c r="D43" s="458">
        <v>0</v>
      </c>
      <c r="E43" s="129">
        <f t="shared" si="7"/>
        <v>0</v>
      </c>
      <c r="F43" s="197">
        <f t="shared" si="8"/>
        <v>0</v>
      </c>
      <c r="G43" s="179"/>
      <c r="H43" s="128"/>
      <c r="M43" s="124"/>
      <c r="N43" s="58"/>
      <c r="O43" s="68"/>
      <c r="P43" s="157"/>
      <c r="Q43" s="158"/>
      <c r="R43" s="68"/>
      <c r="S43" s="68"/>
      <c r="T43" s="68"/>
      <c r="U43" s="68"/>
    </row>
    <row r="44" spans="1:21" x14ac:dyDescent="0.25">
      <c r="A44" s="127" t="s">
        <v>138</v>
      </c>
      <c r="B44" s="456">
        <v>0</v>
      </c>
      <c r="C44" s="457">
        <f t="shared" si="6"/>
        <v>0</v>
      </c>
      <c r="D44" s="458">
        <v>0</v>
      </c>
      <c r="E44" s="129">
        <f t="shared" si="7"/>
        <v>0</v>
      </c>
      <c r="F44" s="197">
        <f t="shared" si="8"/>
        <v>0</v>
      </c>
      <c r="G44" s="179"/>
      <c r="H44" s="128"/>
      <c r="M44" s="124"/>
      <c r="N44" s="58"/>
      <c r="O44" s="68"/>
      <c r="P44" s="157"/>
      <c r="Q44" s="158"/>
      <c r="R44" s="68"/>
      <c r="S44" s="68"/>
      <c r="T44" s="68"/>
      <c r="U44" s="68"/>
    </row>
    <row r="45" spans="1:21" x14ac:dyDescent="0.25">
      <c r="A45" s="127" t="s">
        <v>139</v>
      </c>
      <c r="B45" s="456">
        <v>0</v>
      </c>
      <c r="C45" s="457">
        <f t="shared" si="6"/>
        <v>0</v>
      </c>
      <c r="D45" s="458">
        <v>0</v>
      </c>
      <c r="E45" s="129">
        <f t="shared" si="7"/>
        <v>0</v>
      </c>
      <c r="F45" s="197">
        <f t="shared" si="8"/>
        <v>0</v>
      </c>
      <c r="G45" s="130"/>
      <c r="H45" s="128"/>
      <c r="M45" s="124"/>
      <c r="N45" s="58"/>
      <c r="O45" s="68"/>
      <c r="P45" s="157"/>
      <c r="Q45" s="158"/>
      <c r="R45" s="68"/>
      <c r="S45" s="68"/>
      <c r="T45" s="68"/>
      <c r="U45" s="68"/>
    </row>
    <row r="46" spans="1:21" x14ac:dyDescent="0.25">
      <c r="A46" s="127" t="s">
        <v>140</v>
      </c>
      <c r="B46" s="456">
        <v>0</v>
      </c>
      <c r="C46" s="457">
        <f t="shared" si="6"/>
        <v>0</v>
      </c>
      <c r="D46" s="458">
        <v>0</v>
      </c>
      <c r="E46" s="129">
        <f t="shared" si="7"/>
        <v>0</v>
      </c>
      <c r="F46" s="197">
        <f t="shared" si="8"/>
        <v>0</v>
      </c>
      <c r="G46" s="179"/>
      <c r="H46" s="128"/>
      <c r="M46" s="124"/>
      <c r="N46" s="58"/>
      <c r="O46" s="68"/>
      <c r="P46" s="157"/>
      <c r="Q46" s="158"/>
      <c r="R46" s="68"/>
      <c r="S46" s="68"/>
      <c r="T46" s="68"/>
      <c r="U46" s="68"/>
    </row>
    <row r="47" spans="1:21" x14ac:dyDescent="0.25">
      <c r="A47" s="127" t="s">
        <v>141</v>
      </c>
      <c r="B47" s="459">
        <v>0</v>
      </c>
      <c r="C47" s="457">
        <f t="shared" si="6"/>
        <v>0</v>
      </c>
      <c r="D47" s="458">
        <v>0</v>
      </c>
      <c r="E47" s="129">
        <f t="shared" si="7"/>
        <v>0</v>
      </c>
      <c r="F47" s="197">
        <f t="shared" si="8"/>
        <v>0</v>
      </c>
      <c r="G47" s="179"/>
      <c r="H47" s="128"/>
      <c r="M47" s="124"/>
      <c r="N47" s="58"/>
      <c r="O47" s="68"/>
      <c r="P47" s="157"/>
      <c r="Q47" s="158"/>
      <c r="R47" s="68"/>
      <c r="S47" s="68"/>
      <c r="T47" s="68"/>
      <c r="U47" s="68"/>
    </row>
    <row r="48" spans="1:21" ht="13.8" thickBot="1" x14ac:dyDescent="0.3">
      <c r="A48" s="127" t="s">
        <v>61</v>
      </c>
      <c r="B48" s="198">
        <f>SUM(B40:B47)</f>
        <v>100</v>
      </c>
      <c r="C48" s="199">
        <f>SUM(C40:C47)</f>
        <v>1</v>
      </c>
      <c r="D48" s="200">
        <f>SUM(D40:D47)</f>
        <v>100</v>
      </c>
      <c r="E48" s="199">
        <f>SUM(E40:E47)</f>
        <v>1</v>
      </c>
      <c r="F48" s="201">
        <f>SUM(F40:F47)</f>
        <v>1</v>
      </c>
      <c r="G48" s="128"/>
      <c r="H48" s="112"/>
      <c r="M48" s="152"/>
      <c r="N48" s="58"/>
      <c r="O48" s="159"/>
      <c r="P48" s="157"/>
      <c r="Q48" s="68"/>
      <c r="R48" s="68"/>
      <c r="S48" s="68"/>
      <c r="T48" s="68"/>
      <c r="U48" s="68"/>
    </row>
    <row r="49" spans="1:21" x14ac:dyDescent="0.25">
      <c r="M49" s="124"/>
      <c r="N49" s="58"/>
      <c r="O49" s="68"/>
      <c r="P49" s="68"/>
      <c r="Q49" s="68"/>
      <c r="R49" s="68"/>
      <c r="S49" s="68"/>
      <c r="T49" s="68"/>
      <c r="U49" s="68"/>
    </row>
    <row r="50" spans="1:21" x14ac:dyDescent="0.25">
      <c r="A50" s="151"/>
      <c r="M50" s="124"/>
      <c r="N50" s="58"/>
      <c r="O50" s="68"/>
      <c r="P50" s="157"/>
      <c r="Q50" s="158"/>
      <c r="R50" s="68"/>
      <c r="S50" s="68"/>
      <c r="T50" s="68"/>
      <c r="U50" s="68"/>
    </row>
    <row r="51" spans="1:21" x14ac:dyDescent="0.25">
      <c r="I51" s="68"/>
      <c r="J51" s="68"/>
      <c r="K51" s="68"/>
      <c r="L51" s="68"/>
      <c r="M51" s="68"/>
      <c r="N51" s="68"/>
      <c r="O51" s="68"/>
      <c r="P51" s="68"/>
      <c r="Q51" s="68"/>
      <c r="R51" s="68"/>
      <c r="S51" s="68"/>
      <c r="T51" s="68"/>
      <c r="U51" s="68"/>
    </row>
    <row r="52" spans="1:21" x14ac:dyDescent="0.25">
      <c r="I52" s="68"/>
      <c r="J52" s="68"/>
      <c r="K52" s="68"/>
      <c r="L52" s="68"/>
      <c r="M52" s="68"/>
      <c r="N52" s="68"/>
      <c r="O52" s="68"/>
      <c r="P52" s="68"/>
      <c r="Q52" s="68"/>
      <c r="R52" s="68"/>
      <c r="S52" s="56"/>
      <c r="T52" s="158"/>
      <c r="U52" s="68"/>
    </row>
    <row r="53" spans="1:21" x14ac:dyDescent="0.25">
      <c r="I53" s="68"/>
      <c r="J53" s="68"/>
      <c r="K53" s="68"/>
      <c r="L53" s="68"/>
      <c r="M53" s="68"/>
      <c r="N53" s="68"/>
      <c r="O53" s="68"/>
      <c r="P53" s="68"/>
      <c r="Q53" s="68"/>
      <c r="R53" s="68"/>
      <c r="S53" s="157"/>
      <c r="T53" s="68"/>
      <c r="U53" s="68"/>
    </row>
    <row r="54" spans="1:21" x14ac:dyDescent="0.25">
      <c r="I54" s="68"/>
      <c r="J54" s="68"/>
      <c r="K54" s="68"/>
      <c r="L54" s="68"/>
      <c r="M54" s="68"/>
      <c r="N54" s="68"/>
      <c r="O54" s="68"/>
      <c r="P54" s="68"/>
      <c r="Q54" s="68"/>
      <c r="R54" s="68"/>
      <c r="S54" s="157"/>
      <c r="T54" s="158"/>
      <c r="U54" s="68"/>
    </row>
  </sheetData>
  <mergeCells count="3">
    <mergeCell ref="D9:G9"/>
    <mergeCell ref="A4:B4"/>
    <mergeCell ref="B36:K36"/>
  </mergeCells>
  <phoneticPr fontId="25" type="noConversion"/>
  <pageMargins left="0.49" right="0.25" top="0.54" bottom="0.33" header="0.39" footer="0.17"/>
  <pageSetup scale="8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pageSetUpPr fitToPage="1"/>
  </sheetPr>
  <dimension ref="A1:N60"/>
  <sheetViews>
    <sheetView zoomScale="85" zoomScaleNormal="85" workbookViewId="0">
      <pane xSplit="3" ySplit="6" topLeftCell="D10" activePane="bottomRight" state="frozen"/>
      <selection activeCell="A6" sqref="A6:K6"/>
      <selection pane="topRight" activeCell="A6" sqref="A6:K6"/>
      <selection pane="bottomLeft" activeCell="A6" sqref="A6:K6"/>
      <selection pane="bottomRight" activeCell="G33" sqref="G33"/>
    </sheetView>
  </sheetViews>
  <sheetFormatPr defaultColWidth="9.109375" defaultRowHeight="13.2" x14ac:dyDescent="0.25"/>
  <cols>
    <col min="1" max="1" width="1.88671875" style="287" customWidth="1"/>
    <col min="2" max="2" width="70.44140625" style="315" customWidth="1"/>
    <col min="3" max="3" width="13.88671875" style="259" customWidth="1"/>
    <col min="4" max="7" width="16.33203125" style="287" customWidth="1"/>
    <col min="8" max="8" width="15.6640625" style="287" customWidth="1"/>
    <col min="9" max="9" width="16" style="287" bestFit="1" customWidth="1"/>
    <col min="10" max="10" width="16" style="287" customWidth="1"/>
    <col min="11" max="11" width="17.5546875" style="260" customWidth="1"/>
    <col min="12" max="16384" width="9.109375" style="287"/>
  </cols>
  <sheetData>
    <row r="1" spans="1:12" s="258" customFormat="1" ht="15.6" x14ac:dyDescent="0.25">
      <c r="B1" s="257" t="str">
        <f>'Step 2 - Return-to-Provision'!A1</f>
        <v>[Client Name]</v>
      </c>
      <c r="C1" s="259"/>
      <c r="K1" s="260"/>
    </row>
    <row r="2" spans="1:12" s="258" customFormat="1" ht="15.6" x14ac:dyDescent="0.25">
      <c r="B2" s="256" t="s">
        <v>234</v>
      </c>
      <c r="C2" s="259"/>
      <c r="K2" s="260"/>
    </row>
    <row r="3" spans="1:12" s="261" customFormat="1" ht="16.2" thickBot="1" x14ac:dyDescent="0.3">
      <c r="B3" s="256" t="s">
        <v>269</v>
      </c>
      <c r="C3" s="259"/>
      <c r="D3" s="258"/>
      <c r="E3" s="258"/>
      <c r="F3" s="258"/>
      <c r="G3" s="258"/>
      <c r="H3" s="258"/>
      <c r="I3" s="258"/>
      <c r="J3" s="258"/>
      <c r="K3" s="263"/>
    </row>
    <row r="4" spans="1:12" s="258" customFormat="1" x14ac:dyDescent="0.25">
      <c r="A4" s="261"/>
      <c r="B4" s="262"/>
      <c r="C4" s="264" t="s">
        <v>257</v>
      </c>
      <c r="D4" s="265" t="s">
        <v>268</v>
      </c>
      <c r="E4" s="266" t="s">
        <v>254</v>
      </c>
      <c r="F4" s="266" t="s">
        <v>254</v>
      </c>
      <c r="G4" s="266" t="s">
        <v>254</v>
      </c>
      <c r="H4" s="507" t="s">
        <v>235</v>
      </c>
      <c r="I4" s="266" t="s">
        <v>254</v>
      </c>
      <c r="J4" s="267" t="s">
        <v>254</v>
      </c>
      <c r="K4" s="507" t="s">
        <v>258</v>
      </c>
    </row>
    <row r="5" spans="1:12" s="273" customFormat="1" ht="26.4" x14ac:dyDescent="0.25">
      <c r="A5" s="268"/>
      <c r="B5" s="269"/>
      <c r="C5" s="270" t="s">
        <v>256</v>
      </c>
      <c r="D5" s="271" t="s">
        <v>236</v>
      </c>
      <c r="E5" s="272" t="s">
        <v>233</v>
      </c>
      <c r="F5" s="272" t="s">
        <v>237</v>
      </c>
      <c r="G5" s="272" t="s">
        <v>238</v>
      </c>
      <c r="H5" s="508"/>
      <c r="I5" s="509" t="s">
        <v>239</v>
      </c>
      <c r="J5" s="511" t="s">
        <v>240</v>
      </c>
      <c r="K5" s="508"/>
    </row>
    <row r="6" spans="1:12" s="279" customFormat="1" x14ac:dyDescent="0.25">
      <c r="A6" s="274"/>
      <c r="B6" s="275"/>
      <c r="C6" s="276" t="s">
        <v>241</v>
      </c>
      <c r="D6" s="277"/>
      <c r="E6" s="278"/>
      <c r="F6" s="278"/>
      <c r="G6" s="278"/>
      <c r="H6" s="508"/>
      <c r="I6" s="510"/>
      <c r="J6" s="512"/>
      <c r="K6" s="508"/>
    </row>
    <row r="7" spans="1:12" s="258" customFormat="1" x14ac:dyDescent="0.25">
      <c r="B7" s="280" t="s">
        <v>253</v>
      </c>
      <c r="C7" s="281" t="s">
        <v>242</v>
      </c>
      <c r="D7" s="282">
        <f>'Trial Balances'!D20</f>
        <v>0</v>
      </c>
      <c r="E7" s="282">
        <f>'Trial Balances'!D22</f>
        <v>136500</v>
      </c>
      <c r="F7" s="282"/>
      <c r="G7" s="282"/>
      <c r="H7" s="283"/>
      <c r="I7" s="284"/>
      <c r="J7" s="285"/>
      <c r="K7" s="286"/>
    </row>
    <row r="8" spans="1:12" x14ac:dyDescent="0.25">
      <c r="B8" s="288"/>
      <c r="C8" s="289"/>
      <c r="D8" s="282"/>
      <c r="E8" s="282"/>
      <c r="F8" s="282"/>
      <c r="G8" s="282"/>
      <c r="H8" s="283"/>
      <c r="I8" s="290"/>
      <c r="J8" s="291"/>
      <c r="K8" s="292"/>
    </row>
    <row r="9" spans="1:12" x14ac:dyDescent="0.25">
      <c r="B9" s="288" t="s">
        <v>243</v>
      </c>
      <c r="C9" s="289"/>
      <c r="D9" s="290"/>
      <c r="E9" s="290"/>
      <c r="F9" s="290"/>
      <c r="G9" s="290"/>
      <c r="H9" s="286"/>
      <c r="I9" s="290"/>
      <c r="J9" s="291"/>
      <c r="K9" s="292"/>
    </row>
    <row r="10" spans="1:12" x14ac:dyDescent="0.25">
      <c r="B10" s="293"/>
      <c r="C10" s="289"/>
      <c r="D10" s="290"/>
      <c r="E10" s="290"/>
      <c r="F10" s="290"/>
      <c r="G10" s="290"/>
      <c r="H10" s="286"/>
      <c r="I10" s="290"/>
      <c r="J10" s="291"/>
      <c r="K10" s="292"/>
    </row>
    <row r="11" spans="1:12" s="261" customFormat="1" x14ac:dyDescent="0.25">
      <c r="B11" s="293" t="s">
        <v>88</v>
      </c>
      <c r="C11" s="289"/>
      <c r="D11" s="337"/>
      <c r="E11" s="337"/>
      <c r="F11" s="337"/>
      <c r="G11" s="337"/>
      <c r="H11" s="286">
        <f t="shared" ref="H11:H22" si="0">SUM(D11:G11)</f>
        <v>0</v>
      </c>
      <c r="I11" s="337"/>
      <c r="J11" s="338"/>
      <c r="K11" s="292">
        <f t="shared" ref="K11:K22" si="1">I11+J11</f>
        <v>0</v>
      </c>
      <c r="L11" s="263" t="s">
        <v>371</v>
      </c>
    </row>
    <row r="12" spans="1:12" s="261" customFormat="1" x14ac:dyDescent="0.25">
      <c r="B12" s="293" t="s">
        <v>85</v>
      </c>
      <c r="C12" s="289"/>
      <c r="D12" s="337">
        <f>-D14</f>
        <v>18200</v>
      </c>
      <c r="E12" s="337"/>
      <c r="F12" s="337"/>
      <c r="G12" s="337"/>
      <c r="H12" s="286">
        <f t="shared" si="0"/>
        <v>18200</v>
      </c>
      <c r="I12" s="337"/>
      <c r="J12" s="338"/>
      <c r="K12" s="292">
        <f t="shared" si="1"/>
        <v>0</v>
      </c>
    </row>
    <row r="13" spans="1:12" s="261" customFormat="1" x14ac:dyDescent="0.25">
      <c r="B13" s="293" t="s">
        <v>89</v>
      </c>
      <c r="C13" s="289"/>
      <c r="D13" s="337"/>
      <c r="E13" s="337"/>
      <c r="F13" s="337"/>
      <c r="G13" s="337"/>
      <c r="H13" s="286">
        <f t="shared" si="0"/>
        <v>0</v>
      </c>
      <c r="I13" s="337"/>
      <c r="J13" s="338"/>
      <c r="K13" s="292">
        <f t="shared" si="1"/>
        <v>0</v>
      </c>
    </row>
    <row r="14" spans="1:12" s="261" customFormat="1" x14ac:dyDescent="0.25">
      <c r="B14" s="293" t="s">
        <v>90</v>
      </c>
      <c r="C14" s="289"/>
      <c r="D14" s="337">
        <f>-'Step 2 - Return-to-Provision'!G250</f>
        <v>-18200</v>
      </c>
      <c r="E14" s="337"/>
      <c r="F14" s="337"/>
      <c r="G14" s="337"/>
      <c r="H14" s="286">
        <f t="shared" si="0"/>
        <v>-18200</v>
      </c>
      <c r="I14" s="337">
        <f>-D14</f>
        <v>18200</v>
      </c>
      <c r="J14" s="338"/>
      <c r="K14" s="402">
        <f t="shared" si="1"/>
        <v>18200</v>
      </c>
      <c r="L14" s="263" t="s">
        <v>370</v>
      </c>
    </row>
    <row r="15" spans="1:12" s="261" customFormat="1" x14ac:dyDescent="0.25">
      <c r="B15" s="462" t="s">
        <v>267</v>
      </c>
      <c r="C15" s="289"/>
      <c r="D15" s="337"/>
      <c r="E15" s="337"/>
      <c r="F15" s="337"/>
      <c r="G15" s="337"/>
      <c r="H15" s="286">
        <f t="shared" si="0"/>
        <v>0</v>
      </c>
      <c r="I15" s="337"/>
      <c r="J15" s="338"/>
      <c r="K15" s="292">
        <f t="shared" si="1"/>
        <v>0</v>
      </c>
    </row>
    <row r="16" spans="1:12" s="261" customFormat="1" x14ac:dyDescent="0.25">
      <c r="B16" s="462" t="s">
        <v>267</v>
      </c>
      <c r="C16" s="289"/>
      <c r="D16" s="337"/>
      <c r="E16" s="337"/>
      <c r="F16" s="337"/>
      <c r="G16" s="337"/>
      <c r="H16" s="286">
        <f t="shared" si="0"/>
        <v>0</v>
      </c>
      <c r="I16" s="337"/>
      <c r="J16" s="338"/>
      <c r="K16" s="292">
        <f t="shared" si="1"/>
        <v>0</v>
      </c>
    </row>
    <row r="17" spans="2:11" s="261" customFormat="1" x14ac:dyDescent="0.25">
      <c r="B17" s="462" t="s">
        <v>267</v>
      </c>
      <c r="C17" s="289"/>
      <c r="D17" s="337"/>
      <c r="E17" s="337"/>
      <c r="F17" s="337"/>
      <c r="G17" s="337"/>
      <c r="H17" s="286">
        <f t="shared" si="0"/>
        <v>0</v>
      </c>
      <c r="I17" s="337"/>
      <c r="J17" s="338"/>
      <c r="K17" s="292">
        <f t="shared" si="1"/>
        <v>0</v>
      </c>
    </row>
    <row r="18" spans="2:11" s="261" customFormat="1" x14ac:dyDescent="0.25">
      <c r="B18" s="462" t="s">
        <v>267</v>
      </c>
      <c r="C18" s="289"/>
      <c r="D18" s="337"/>
      <c r="E18" s="337"/>
      <c r="F18" s="337"/>
      <c r="G18" s="337"/>
      <c r="H18" s="286">
        <f t="shared" si="0"/>
        <v>0</v>
      </c>
      <c r="I18" s="337"/>
      <c r="J18" s="338"/>
      <c r="K18" s="292">
        <f t="shared" si="1"/>
        <v>0</v>
      </c>
    </row>
    <row r="19" spans="2:11" x14ac:dyDescent="0.25">
      <c r="B19" s="462" t="s">
        <v>267</v>
      </c>
      <c r="C19" s="289"/>
      <c r="D19" s="337"/>
      <c r="E19" s="337"/>
      <c r="F19" s="337"/>
      <c r="G19" s="337"/>
      <c r="H19" s="286">
        <f t="shared" si="0"/>
        <v>0</v>
      </c>
      <c r="I19" s="337"/>
      <c r="J19" s="338"/>
      <c r="K19" s="292">
        <f t="shared" si="1"/>
        <v>0</v>
      </c>
    </row>
    <row r="20" spans="2:11" x14ac:dyDescent="0.25">
      <c r="B20" s="462" t="s">
        <v>267</v>
      </c>
      <c r="C20" s="294"/>
      <c r="D20" s="337"/>
      <c r="E20" s="337"/>
      <c r="F20" s="337"/>
      <c r="G20" s="337"/>
      <c r="H20" s="286">
        <f t="shared" si="0"/>
        <v>0</v>
      </c>
      <c r="I20" s="337"/>
      <c r="J20" s="338"/>
      <c r="K20" s="292">
        <f t="shared" si="1"/>
        <v>0</v>
      </c>
    </row>
    <row r="21" spans="2:11" x14ac:dyDescent="0.25">
      <c r="B21" s="462" t="s">
        <v>267</v>
      </c>
      <c r="C21" s="294"/>
      <c r="D21" s="337"/>
      <c r="E21" s="337"/>
      <c r="F21" s="337"/>
      <c r="G21" s="337"/>
      <c r="H21" s="286">
        <f t="shared" si="0"/>
        <v>0</v>
      </c>
      <c r="I21" s="337"/>
      <c r="J21" s="338"/>
      <c r="K21" s="292">
        <f t="shared" si="1"/>
        <v>0</v>
      </c>
    </row>
    <row r="22" spans="2:11" x14ac:dyDescent="0.25">
      <c r="B22" s="293"/>
      <c r="C22" s="294"/>
      <c r="D22" s="295"/>
      <c r="E22" s="295"/>
      <c r="F22" s="295"/>
      <c r="G22" s="295"/>
      <c r="H22" s="296">
        <f t="shared" si="0"/>
        <v>0</v>
      </c>
      <c r="I22" s="295"/>
      <c r="J22" s="297"/>
      <c r="K22" s="298">
        <f t="shared" si="1"/>
        <v>0</v>
      </c>
    </row>
    <row r="23" spans="2:11" ht="15.75" customHeight="1" x14ac:dyDescent="0.25">
      <c r="B23" s="288" t="s">
        <v>244</v>
      </c>
      <c r="C23" s="294"/>
      <c r="D23" s="330">
        <f t="shared" ref="D23:K23" si="2">SUM(D7:D22)</f>
        <v>0</v>
      </c>
      <c r="E23" s="330">
        <f t="shared" si="2"/>
        <v>136500</v>
      </c>
      <c r="F23" s="330">
        <f t="shared" si="2"/>
        <v>0</v>
      </c>
      <c r="G23" s="330">
        <f t="shared" si="2"/>
        <v>0</v>
      </c>
      <c r="H23" s="331">
        <f t="shared" si="2"/>
        <v>0</v>
      </c>
      <c r="I23" s="330">
        <f t="shared" si="2"/>
        <v>18200</v>
      </c>
      <c r="J23" s="332">
        <f t="shared" si="2"/>
        <v>0</v>
      </c>
      <c r="K23" s="331">
        <f t="shared" si="2"/>
        <v>18200</v>
      </c>
    </row>
    <row r="24" spans="2:11" s="324" customFormat="1" ht="15" customHeight="1" x14ac:dyDescent="0.25">
      <c r="B24" s="318"/>
      <c r="C24" s="319"/>
      <c r="D24" s="320"/>
      <c r="E24" s="320"/>
      <c r="F24" s="320"/>
      <c r="G24" s="320"/>
      <c r="H24" s="321"/>
      <c r="I24" s="320"/>
      <c r="J24" s="322"/>
      <c r="K24" s="323"/>
    </row>
    <row r="25" spans="2:11" x14ac:dyDescent="0.25">
      <c r="B25" s="288" t="s">
        <v>245</v>
      </c>
      <c r="C25" s="289"/>
      <c r="D25" s="290"/>
      <c r="E25" s="290"/>
      <c r="F25" s="290"/>
      <c r="G25" s="290"/>
      <c r="H25" s="286"/>
      <c r="I25" s="290"/>
      <c r="J25" s="291"/>
      <c r="K25" s="299"/>
    </row>
    <row r="26" spans="2:11" x14ac:dyDescent="0.25">
      <c r="B26" s="300"/>
      <c r="C26" s="289"/>
      <c r="D26" s="290"/>
      <c r="E26" s="290"/>
      <c r="F26" s="290"/>
      <c r="G26" s="290"/>
      <c r="H26" s="286"/>
      <c r="I26" s="290"/>
      <c r="J26" s="291"/>
      <c r="K26" s="299"/>
    </row>
    <row r="27" spans="2:11" x14ac:dyDescent="0.25">
      <c r="B27" s="300" t="s">
        <v>277</v>
      </c>
      <c r="C27" s="289"/>
      <c r="D27" s="337">
        <f>'Trial Balances'!C20</f>
        <v>200000</v>
      </c>
      <c r="E27" s="337"/>
      <c r="F27" s="337"/>
      <c r="G27" s="337"/>
      <c r="H27" s="286">
        <f>SUM(D27:G27)</f>
        <v>200000</v>
      </c>
      <c r="I27" s="337"/>
      <c r="J27" s="338"/>
      <c r="K27" s="292">
        <f t="shared" ref="K27:K29" si="3">I27+J27</f>
        <v>0</v>
      </c>
    </row>
    <row r="28" spans="2:11" x14ac:dyDescent="0.25">
      <c r="B28" s="462" t="s">
        <v>267</v>
      </c>
      <c r="C28" s="289"/>
      <c r="D28" s="337"/>
      <c r="E28" s="337"/>
      <c r="F28" s="337"/>
      <c r="G28" s="337"/>
      <c r="H28" s="286">
        <f t="shared" ref="H28:H30" si="4">SUM(D28:G28)</f>
        <v>0</v>
      </c>
      <c r="I28" s="337"/>
      <c r="J28" s="338"/>
      <c r="K28" s="292">
        <f t="shared" si="3"/>
        <v>0</v>
      </c>
    </row>
    <row r="29" spans="2:11" x14ac:dyDescent="0.25">
      <c r="B29" s="462" t="s">
        <v>267</v>
      </c>
      <c r="C29" s="289"/>
      <c r="D29" s="337"/>
      <c r="E29" s="337"/>
      <c r="F29" s="337"/>
      <c r="G29" s="337"/>
      <c r="H29" s="286">
        <f t="shared" si="4"/>
        <v>0</v>
      </c>
      <c r="I29" s="337"/>
      <c r="J29" s="338"/>
      <c r="K29" s="292">
        <f t="shared" si="3"/>
        <v>0</v>
      </c>
    </row>
    <row r="30" spans="2:11" x14ac:dyDescent="0.25">
      <c r="B30" s="462" t="s">
        <v>267</v>
      </c>
      <c r="C30" s="289"/>
      <c r="D30" s="337"/>
      <c r="E30" s="337"/>
      <c r="F30" s="337"/>
      <c r="G30" s="337"/>
      <c r="H30" s="286">
        <f t="shared" si="4"/>
        <v>0</v>
      </c>
      <c r="I30" s="337"/>
      <c r="J30" s="338"/>
      <c r="K30" s="292">
        <f>I30+J30</f>
        <v>0</v>
      </c>
    </row>
    <row r="31" spans="2:11" x14ac:dyDescent="0.25">
      <c r="B31" s="288"/>
      <c r="C31" s="289"/>
      <c r="D31" s="290"/>
      <c r="E31" s="290"/>
      <c r="F31" s="290"/>
      <c r="G31" s="290"/>
      <c r="H31" s="286"/>
      <c r="I31" s="290"/>
      <c r="J31" s="291"/>
      <c r="K31" s="299"/>
    </row>
    <row r="32" spans="2:11" x14ac:dyDescent="0.25">
      <c r="B32" s="300" t="s">
        <v>246</v>
      </c>
      <c r="C32" s="289"/>
      <c r="D32" s="290"/>
      <c r="E32" s="290"/>
      <c r="F32" s="290"/>
      <c r="G32" s="290"/>
      <c r="H32" s="286"/>
      <c r="I32" s="290"/>
      <c r="J32" s="291"/>
      <c r="K32" s="299"/>
    </row>
    <row r="33" spans="2:14" x14ac:dyDescent="0.25">
      <c r="B33" s="301" t="s">
        <v>259</v>
      </c>
      <c r="C33" s="289"/>
      <c r="D33" s="337"/>
      <c r="E33" s="337"/>
      <c r="F33" s="337"/>
      <c r="G33" s="337"/>
      <c r="H33" s="286">
        <f>SUM(D33:G33)</f>
        <v>0</v>
      </c>
      <c r="I33" s="337"/>
      <c r="J33" s="338"/>
      <c r="K33" s="292">
        <f t="shared" ref="K33:K36" si="5">I33+J33</f>
        <v>0</v>
      </c>
    </row>
    <row r="34" spans="2:14" x14ac:dyDescent="0.25">
      <c r="B34" s="301" t="s">
        <v>260</v>
      </c>
      <c r="C34" s="289"/>
      <c r="D34" s="337"/>
      <c r="E34" s="337"/>
      <c r="F34" s="337"/>
      <c r="G34" s="337"/>
      <c r="H34" s="286">
        <f>SUM(D34:G34)</f>
        <v>0</v>
      </c>
      <c r="I34" s="337"/>
      <c r="J34" s="338"/>
      <c r="K34" s="292">
        <f t="shared" si="5"/>
        <v>0</v>
      </c>
    </row>
    <row r="35" spans="2:14" x14ac:dyDescent="0.25">
      <c r="B35" s="301" t="s">
        <v>261</v>
      </c>
      <c r="C35" s="289"/>
      <c r="D35" s="337"/>
      <c r="E35" s="337"/>
      <c r="F35" s="337"/>
      <c r="G35" s="337"/>
      <c r="H35" s="286">
        <f>SUM(D35:G35)</f>
        <v>0</v>
      </c>
      <c r="I35" s="337"/>
      <c r="J35" s="338"/>
      <c r="K35" s="292">
        <f t="shared" si="5"/>
        <v>0</v>
      </c>
    </row>
    <row r="36" spans="2:14" x14ac:dyDescent="0.25">
      <c r="B36" s="301" t="s">
        <v>262</v>
      </c>
      <c r="C36" s="289"/>
      <c r="D36" s="337">
        <f>-CurrTaxExp</f>
        <v>-862045</v>
      </c>
      <c r="E36" s="337"/>
      <c r="F36" s="337"/>
      <c r="G36" s="337"/>
      <c r="H36" s="286">
        <f>SUM(D36:G36)</f>
        <v>-862045</v>
      </c>
      <c r="I36" s="337">
        <f>-D36</f>
        <v>862045</v>
      </c>
      <c r="J36" s="338"/>
      <c r="K36" s="402">
        <f t="shared" si="5"/>
        <v>862045</v>
      </c>
      <c r="L36" s="263" t="s">
        <v>370</v>
      </c>
    </row>
    <row r="37" spans="2:14" x14ac:dyDescent="0.25">
      <c r="B37" s="302"/>
      <c r="C37" s="303"/>
      <c r="D37" s="290"/>
      <c r="E37" s="290"/>
      <c r="F37" s="290"/>
      <c r="G37" s="290"/>
      <c r="H37" s="286"/>
      <c r="I37" s="290"/>
      <c r="J37" s="291"/>
      <c r="K37" s="299"/>
    </row>
    <row r="38" spans="2:14" x14ac:dyDescent="0.25">
      <c r="B38" s="304" t="s">
        <v>247</v>
      </c>
      <c r="C38" s="289"/>
      <c r="D38" s="290"/>
      <c r="E38" s="290"/>
      <c r="F38" s="290"/>
      <c r="G38" s="290"/>
      <c r="H38" s="286"/>
      <c r="I38" s="290"/>
      <c r="J38" s="291"/>
      <c r="K38" s="299"/>
    </row>
    <row r="39" spans="2:14" x14ac:dyDescent="0.25">
      <c r="B39" s="301" t="s">
        <v>263</v>
      </c>
      <c r="C39" s="289"/>
      <c r="D39" s="337"/>
      <c r="E39" s="337"/>
      <c r="F39" s="337"/>
      <c r="G39" s="337"/>
      <c r="H39" s="286">
        <f>SUM(D39:G39)</f>
        <v>0</v>
      </c>
      <c r="I39" s="337"/>
      <c r="J39" s="338"/>
      <c r="K39" s="292">
        <f t="shared" ref="K39:K42" si="6">I39+J39</f>
        <v>0</v>
      </c>
    </row>
    <row r="40" spans="2:14" x14ac:dyDescent="0.25">
      <c r="B40" s="301" t="s">
        <v>264</v>
      </c>
      <c r="C40" s="289"/>
      <c r="D40" s="337"/>
      <c r="E40" s="337"/>
      <c r="F40" s="337"/>
      <c r="G40" s="337"/>
      <c r="H40" s="286">
        <f>SUM(D40:G40)</f>
        <v>0</v>
      </c>
      <c r="I40" s="337"/>
      <c r="J40" s="338"/>
      <c r="K40" s="292">
        <f t="shared" si="6"/>
        <v>0</v>
      </c>
    </row>
    <row r="41" spans="2:14" x14ac:dyDescent="0.25">
      <c r="B41" s="301" t="s">
        <v>265</v>
      </c>
      <c r="C41" s="289"/>
      <c r="D41" s="337"/>
      <c r="E41" s="337"/>
      <c r="F41" s="337"/>
      <c r="G41" s="337"/>
      <c r="H41" s="286">
        <f>SUM(D41:G41)</f>
        <v>0</v>
      </c>
      <c r="I41" s="337"/>
      <c r="J41" s="338"/>
      <c r="K41" s="292">
        <f t="shared" si="6"/>
        <v>0</v>
      </c>
    </row>
    <row r="42" spans="2:14" x14ac:dyDescent="0.25">
      <c r="B42" s="301" t="s">
        <v>266</v>
      </c>
      <c r="C42" s="289"/>
      <c r="D42" s="337"/>
      <c r="E42" s="337">
        <f>FITending-E7</f>
        <v>-37125</v>
      </c>
      <c r="F42" s="337"/>
      <c r="G42" s="337"/>
      <c r="H42" s="286">
        <f>SUM(D42:G42)</f>
        <v>-37125</v>
      </c>
      <c r="I42" s="337"/>
      <c r="J42" s="338">
        <f>-E42</f>
        <v>37125</v>
      </c>
      <c r="K42" s="402">
        <f t="shared" si="6"/>
        <v>37125</v>
      </c>
      <c r="L42" s="263" t="s">
        <v>370</v>
      </c>
      <c r="N42" s="305"/>
    </row>
    <row r="43" spans="2:14" x14ac:dyDescent="0.25">
      <c r="B43" s="301"/>
      <c r="C43" s="289"/>
      <c r="D43" s="290"/>
      <c r="E43" s="290"/>
      <c r="F43" s="290"/>
      <c r="G43" s="290"/>
      <c r="H43" s="286"/>
      <c r="I43" s="290"/>
      <c r="J43" s="291"/>
      <c r="K43" s="299"/>
      <c r="N43" s="305"/>
    </row>
    <row r="44" spans="2:14" x14ac:dyDescent="0.25">
      <c r="B44" s="301"/>
      <c r="C44" s="289"/>
      <c r="D44" s="290"/>
      <c r="E44" s="290"/>
      <c r="F44" s="290"/>
      <c r="G44" s="290"/>
      <c r="H44" s="286"/>
      <c r="I44" s="290"/>
      <c r="J44" s="291"/>
      <c r="K44" s="299"/>
    </row>
    <row r="45" spans="2:14" x14ac:dyDescent="0.25">
      <c r="B45" s="300"/>
      <c r="C45" s="289"/>
      <c r="D45" s="295"/>
      <c r="E45" s="295"/>
      <c r="F45" s="295"/>
      <c r="G45" s="295"/>
      <c r="H45" s="296"/>
      <c r="I45" s="295"/>
      <c r="J45" s="297"/>
      <c r="K45" s="329"/>
    </row>
    <row r="46" spans="2:14" ht="13.5" customHeight="1" x14ac:dyDescent="0.25">
      <c r="B46" s="288" t="s">
        <v>248</v>
      </c>
      <c r="C46" s="289"/>
      <c r="D46" s="333">
        <f>SUM(D26:D45)</f>
        <v>-662045</v>
      </c>
      <c r="E46" s="330">
        <f>SUM(E27:E45)</f>
        <v>-37125</v>
      </c>
      <c r="F46" s="330">
        <f>SUM(F27:F45)</f>
        <v>0</v>
      </c>
      <c r="G46" s="330">
        <f>SUM(G26:G45)</f>
        <v>0</v>
      </c>
      <c r="H46" s="331">
        <f>SUM(H26:H45)</f>
        <v>-699170</v>
      </c>
      <c r="I46" s="330">
        <f>SUM(I27:I45)</f>
        <v>862045</v>
      </c>
      <c r="J46" s="332">
        <f>SUM(J27:J45)</f>
        <v>37125</v>
      </c>
      <c r="K46" s="334">
        <f>SUM(K27:K45)</f>
        <v>899170</v>
      </c>
    </row>
    <row r="47" spans="2:14" x14ac:dyDescent="0.25">
      <c r="B47" s="300"/>
      <c r="C47" s="289"/>
      <c r="D47" s="290"/>
      <c r="E47" s="290"/>
      <c r="F47" s="290"/>
      <c r="G47" s="290"/>
      <c r="H47" s="286"/>
      <c r="I47" s="290"/>
      <c r="J47" s="291"/>
      <c r="K47" s="299"/>
    </row>
    <row r="48" spans="2:14" x14ac:dyDescent="0.25">
      <c r="B48" s="288" t="s">
        <v>249</v>
      </c>
      <c r="C48" s="289"/>
      <c r="D48" s="290"/>
      <c r="E48" s="290"/>
      <c r="F48" s="290"/>
      <c r="G48" s="290"/>
      <c r="H48" s="286"/>
      <c r="I48" s="290"/>
      <c r="J48" s="291"/>
      <c r="K48" s="299"/>
    </row>
    <row r="49" spans="2:11" x14ac:dyDescent="0.25">
      <c r="B49" s="462" t="s">
        <v>267</v>
      </c>
      <c r="C49" s="306"/>
      <c r="D49" s="337"/>
      <c r="E49" s="337"/>
      <c r="F49" s="337"/>
      <c r="G49" s="337"/>
      <c r="H49" s="286">
        <f>SUM(D49:G49)</f>
        <v>0</v>
      </c>
      <c r="I49" s="337"/>
      <c r="J49" s="338"/>
      <c r="K49" s="292">
        <f t="shared" ref="K49:K51" si="7">I49+J49</f>
        <v>0</v>
      </c>
    </row>
    <row r="50" spans="2:11" x14ac:dyDescent="0.25">
      <c r="B50" s="462" t="s">
        <v>267</v>
      </c>
      <c r="C50" s="306"/>
      <c r="D50" s="337"/>
      <c r="E50" s="337"/>
      <c r="F50" s="337"/>
      <c r="G50" s="337"/>
      <c r="H50" s="286">
        <f>SUM(D50:G50)</f>
        <v>0</v>
      </c>
      <c r="I50" s="337"/>
      <c r="J50" s="338"/>
      <c r="K50" s="292">
        <f t="shared" si="7"/>
        <v>0</v>
      </c>
    </row>
    <row r="51" spans="2:11" x14ac:dyDescent="0.25">
      <c r="B51" s="462" t="s">
        <v>267</v>
      </c>
      <c r="C51" s="289"/>
      <c r="D51" s="339"/>
      <c r="E51" s="339"/>
      <c r="F51" s="339"/>
      <c r="G51" s="339"/>
      <c r="H51" s="296">
        <f>SUM(D51:G51)</f>
        <v>0</v>
      </c>
      <c r="I51" s="339"/>
      <c r="J51" s="340"/>
      <c r="K51" s="298">
        <f t="shared" si="7"/>
        <v>0</v>
      </c>
    </row>
    <row r="52" spans="2:11" x14ac:dyDescent="0.25">
      <c r="B52" s="288" t="s">
        <v>250</v>
      </c>
      <c r="C52" s="289"/>
      <c r="D52" s="333">
        <f>SUM(D48:D51)</f>
        <v>0</v>
      </c>
      <c r="E52" s="330">
        <f>SUM(E48:E51)</f>
        <v>0</v>
      </c>
      <c r="F52" s="330">
        <f>SUM(F48:F51)</f>
        <v>0</v>
      </c>
      <c r="G52" s="330">
        <f>SUM(G48:G51)</f>
        <v>0</v>
      </c>
      <c r="H52" s="331">
        <f t="shared" ref="H52:J52" si="8">SUM(H49:H51)</f>
        <v>0</v>
      </c>
      <c r="I52" s="330">
        <f t="shared" si="8"/>
        <v>0</v>
      </c>
      <c r="J52" s="332">
        <f t="shared" si="8"/>
        <v>0</v>
      </c>
      <c r="K52" s="335"/>
    </row>
    <row r="53" spans="2:11" x14ac:dyDescent="0.25">
      <c r="B53" s="300"/>
      <c r="C53" s="289"/>
      <c r="D53" s="290"/>
      <c r="E53" s="290"/>
      <c r="F53" s="290"/>
      <c r="G53" s="290"/>
      <c r="H53" s="286"/>
      <c r="I53" s="290"/>
      <c r="J53" s="291"/>
      <c r="K53" s="299"/>
    </row>
    <row r="54" spans="2:11" x14ac:dyDescent="0.25">
      <c r="B54" s="307"/>
      <c r="C54" s="289"/>
      <c r="D54" s="290"/>
      <c r="E54" s="290"/>
      <c r="F54" s="290"/>
      <c r="G54" s="290"/>
      <c r="H54" s="286"/>
      <c r="I54" s="290"/>
      <c r="J54" s="291"/>
      <c r="K54" s="329"/>
    </row>
    <row r="55" spans="2:11" ht="13.8" thickBot="1" x14ac:dyDescent="0.3">
      <c r="B55" s="308" t="s">
        <v>255</v>
      </c>
      <c r="C55" s="309"/>
      <c r="D55" s="310">
        <f t="shared" ref="D55:K55" si="9">D23+D46+D52</f>
        <v>-662045</v>
      </c>
      <c r="E55" s="310">
        <f t="shared" si="9"/>
        <v>99375</v>
      </c>
      <c r="F55" s="310">
        <f t="shared" si="9"/>
        <v>0</v>
      </c>
      <c r="G55" s="310">
        <f t="shared" si="9"/>
        <v>0</v>
      </c>
      <c r="H55" s="311">
        <f t="shared" si="9"/>
        <v>-699170</v>
      </c>
      <c r="I55" s="310">
        <f t="shared" si="9"/>
        <v>880245</v>
      </c>
      <c r="J55" s="312">
        <f t="shared" si="9"/>
        <v>37125</v>
      </c>
      <c r="K55" s="336">
        <f t="shared" si="9"/>
        <v>917370</v>
      </c>
    </row>
    <row r="56" spans="2:11" s="325" customFormat="1" x14ac:dyDescent="0.25">
      <c r="B56" s="326"/>
      <c r="C56" s="327"/>
      <c r="D56" s="320"/>
      <c r="E56" s="313"/>
      <c r="F56" s="320"/>
      <c r="G56" s="320"/>
      <c r="H56" s="320"/>
      <c r="I56" s="341" t="s">
        <v>271</v>
      </c>
      <c r="J56" s="341" t="s">
        <v>271</v>
      </c>
      <c r="K56" s="328"/>
    </row>
    <row r="57" spans="2:11" s="261" customFormat="1" x14ac:dyDescent="0.25">
      <c r="B57" s="262"/>
      <c r="C57" s="314"/>
      <c r="D57" s="341" t="s">
        <v>372</v>
      </c>
      <c r="E57" s="290"/>
      <c r="F57" s="290"/>
      <c r="G57" s="290"/>
      <c r="H57" s="290"/>
      <c r="I57" s="290"/>
      <c r="J57" s="290"/>
      <c r="K57" s="263"/>
    </row>
    <row r="58" spans="2:11" x14ac:dyDescent="0.25">
      <c r="D58" s="316"/>
      <c r="E58" s="316"/>
      <c r="F58" s="316"/>
      <c r="I58" s="305"/>
      <c r="J58" s="316"/>
    </row>
    <row r="59" spans="2:11" x14ac:dyDescent="0.25">
      <c r="D59" s="305"/>
    </row>
    <row r="60" spans="2:11" x14ac:dyDescent="0.25">
      <c r="D60" s="305"/>
      <c r="E60" s="317"/>
      <c r="J60" s="305"/>
    </row>
  </sheetData>
  <mergeCells count="4">
    <mergeCell ref="H4:H6"/>
    <mergeCell ref="I5:I6"/>
    <mergeCell ref="J5:J6"/>
    <mergeCell ref="K4:K6"/>
  </mergeCells>
  <pageMargins left="0.25" right="0.25" top="0.5" bottom="0.5" header="0.3" footer="0.3"/>
  <pageSetup scale="41" fitToHeight="2" orientation="portrait" r:id="rId1"/>
  <headerFooter>
    <oddHeader>&amp;R&amp;G</oddHeader>
    <oddFooter>&amp;RPage &amp;P of &amp;N</oddFooter>
  </headerFooter>
  <rowBreaks count="1" manualBreakCount="1">
    <brk id="56" max="22" man="1"/>
  </row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
    <pageSetUpPr fitToPage="1"/>
  </sheetPr>
  <dimension ref="A1:P131"/>
  <sheetViews>
    <sheetView showGridLines="0" workbookViewId="0">
      <selection activeCell="I56" sqref="I56"/>
    </sheetView>
  </sheetViews>
  <sheetFormatPr defaultColWidth="9.109375" defaultRowHeight="13.2" x14ac:dyDescent="0.25"/>
  <cols>
    <col min="1" max="1" width="5.33203125" style="40" customWidth="1"/>
    <col min="2" max="2" width="33.88671875" style="40" customWidth="1"/>
    <col min="3" max="3" width="15.5546875" style="59" customWidth="1"/>
    <col min="4" max="4" width="10.33203125" style="59" customWidth="1"/>
    <col min="5" max="5" width="10.88671875" style="59" customWidth="1"/>
    <col min="6" max="6" width="12.5546875" style="344" customWidth="1"/>
    <col min="7" max="7" width="7.88671875" style="346" bestFit="1" customWidth="1"/>
    <col min="8" max="16384" width="9.109375" style="59"/>
  </cols>
  <sheetData>
    <row r="1" spans="1:8" ht="15.6" x14ac:dyDescent="0.3">
      <c r="A1" s="342" t="str">
        <f>'Journal Entries'!A1</f>
        <v>[Client Name]</v>
      </c>
      <c r="B1" s="29"/>
      <c r="E1" s="344"/>
      <c r="F1" s="345"/>
    </row>
    <row r="2" spans="1:8" ht="15.6" x14ac:dyDescent="0.3">
      <c r="A2" s="342" t="s">
        <v>77</v>
      </c>
      <c r="B2" s="29"/>
      <c r="E2" s="347"/>
      <c r="F2" s="59"/>
    </row>
    <row r="3" spans="1:8" ht="15.6" x14ac:dyDescent="0.3">
      <c r="A3" s="368" t="s">
        <v>280</v>
      </c>
      <c r="B3" s="348"/>
    </row>
    <row r="4" spans="1:8" x14ac:dyDescent="0.25">
      <c r="A4" s="487"/>
      <c r="B4" s="487"/>
    </row>
    <row r="6" spans="1:8" x14ac:dyDescent="0.25">
      <c r="A6" s="349" t="s">
        <v>39</v>
      </c>
      <c r="B6" s="42"/>
      <c r="C6" s="350"/>
      <c r="D6" s="350"/>
      <c r="E6" s="350"/>
      <c r="F6" s="351"/>
    </row>
    <row r="8" spans="1:8" x14ac:dyDescent="0.25">
      <c r="A8" s="76" t="s">
        <v>40</v>
      </c>
      <c r="F8" s="73">
        <f>'Step 4 - Tax Account Analysis'!I55</f>
        <v>880245</v>
      </c>
      <c r="H8" s="147"/>
    </row>
    <row r="9" spans="1:8" x14ac:dyDescent="0.25">
      <c r="A9" s="76"/>
      <c r="B9" s="360" t="s">
        <v>278</v>
      </c>
      <c r="F9" s="347"/>
      <c r="H9" s="147"/>
    </row>
    <row r="11" spans="1:8" x14ac:dyDescent="0.25">
      <c r="A11" s="76" t="s">
        <v>42</v>
      </c>
      <c r="F11" s="73">
        <f>'Step 4 - Tax Account Analysis'!J55</f>
        <v>37125</v>
      </c>
      <c r="H11" s="147"/>
    </row>
    <row r="12" spans="1:8" x14ac:dyDescent="0.25">
      <c r="A12" s="76"/>
      <c r="B12" s="360" t="s">
        <v>279</v>
      </c>
      <c r="F12" s="347"/>
      <c r="H12" s="147"/>
    </row>
    <row r="14" spans="1:8" x14ac:dyDescent="0.25">
      <c r="A14" s="41" t="s">
        <v>43</v>
      </c>
      <c r="B14" s="42"/>
      <c r="C14" s="350"/>
      <c r="D14" s="352"/>
      <c r="F14" s="73">
        <f>SUM(F8:F13)</f>
        <v>917370</v>
      </c>
    </row>
    <row r="17" spans="1:16" x14ac:dyDescent="0.25">
      <c r="A17" s="349" t="s">
        <v>44</v>
      </c>
      <c r="B17" s="42"/>
      <c r="C17" s="350"/>
      <c r="D17" s="350"/>
      <c r="E17" s="350"/>
      <c r="F17" s="353" t="s">
        <v>83</v>
      </c>
      <c r="G17" s="354" t="s">
        <v>84</v>
      </c>
    </row>
    <row r="18" spans="1:16" x14ac:dyDescent="0.25">
      <c r="P18" s="355"/>
    </row>
    <row r="19" spans="1:16" x14ac:dyDescent="0.25">
      <c r="A19" s="76" t="s">
        <v>32</v>
      </c>
      <c r="B19" s="31"/>
      <c r="C19" s="31"/>
      <c r="D19" s="31"/>
      <c r="E19" s="31"/>
      <c r="F19" s="33">
        <f>Income</f>
        <v>2818000</v>
      </c>
    </row>
    <row r="20" spans="1:16" x14ac:dyDescent="0.25">
      <c r="B20" s="360" t="s">
        <v>41</v>
      </c>
      <c r="C20" s="31"/>
      <c r="D20" s="31"/>
      <c r="E20" s="31"/>
      <c r="F20" s="35"/>
    </row>
    <row r="21" spans="1:16" x14ac:dyDescent="0.25">
      <c r="A21" s="76" t="s">
        <v>45</v>
      </c>
      <c r="B21" s="31"/>
      <c r="C21" s="30"/>
      <c r="D21" s="31"/>
      <c r="E21" s="31"/>
      <c r="F21" s="356">
        <f>'Step 3 - Tax Rates'!I33</f>
        <v>0.26500000000000001</v>
      </c>
      <c r="G21" s="346">
        <f>F21</f>
        <v>0.26500000000000001</v>
      </c>
    </row>
    <row r="22" spans="1:16" x14ac:dyDescent="0.25">
      <c r="B22" s="360" t="s">
        <v>53</v>
      </c>
      <c r="C22" s="30"/>
      <c r="D22" s="31"/>
      <c r="E22" s="31"/>
      <c r="F22" s="357"/>
    </row>
    <row r="23" spans="1:16" x14ac:dyDescent="0.25">
      <c r="A23" s="76" t="s">
        <v>46</v>
      </c>
      <c r="B23" s="31"/>
      <c r="C23" s="30"/>
      <c r="D23" s="31"/>
      <c r="E23" s="31"/>
      <c r="F23" s="33">
        <f>F19*F21</f>
        <v>746770</v>
      </c>
    </row>
    <row r="24" spans="1:16" x14ac:dyDescent="0.25">
      <c r="B24" s="44"/>
      <c r="C24" s="31"/>
      <c r="D24" s="31"/>
      <c r="E24" s="31"/>
      <c r="F24" s="30"/>
    </row>
    <row r="25" spans="1:16" x14ac:dyDescent="0.25">
      <c r="A25" s="76" t="s">
        <v>33</v>
      </c>
      <c r="B25" s="44"/>
      <c r="C25" s="31"/>
      <c r="D25" s="31"/>
      <c r="E25" s="31"/>
      <c r="F25" s="30"/>
    </row>
    <row r="26" spans="1:16" x14ac:dyDescent="0.25">
      <c r="B26" s="360" t="s">
        <v>41</v>
      </c>
      <c r="C26" s="31"/>
      <c r="D26" s="31"/>
      <c r="E26" s="31"/>
      <c r="F26" s="30"/>
    </row>
    <row r="27" spans="1:16" x14ac:dyDescent="0.25">
      <c r="A27" s="59"/>
      <c r="C27" s="35"/>
      <c r="D27" s="81" t="s">
        <v>47</v>
      </c>
      <c r="E27" s="81" t="s">
        <v>20</v>
      </c>
      <c r="F27" s="81" t="s">
        <v>48</v>
      </c>
    </row>
    <row r="28" spans="1:16" x14ac:dyDescent="0.25">
      <c r="B28" s="31" t="str">
        <f>'Step 1 - Current Taxes'!A11</f>
        <v>Interest and penalties on taxes</v>
      </c>
      <c r="C28" s="358"/>
      <c r="D28" s="33">
        <f>'Step 1 - Current Taxes'!E11</f>
        <v>0</v>
      </c>
      <c r="E28" s="359">
        <f t="shared" ref="E28:E37" si="0">STRD</f>
        <v>0.26500000000000001</v>
      </c>
      <c r="F28" s="401" t="str">
        <f>IF(D28=0,"0",E28*D28)</f>
        <v>0</v>
      </c>
      <c r="G28" s="346">
        <f>F28/$F$19</f>
        <v>0</v>
      </c>
    </row>
    <row r="29" spans="1:16" x14ac:dyDescent="0.25">
      <c r="B29" s="31" t="str">
        <f>'Step 1 - Current Taxes'!A12</f>
        <v>Non-deductible meals and entertainment expenses</v>
      </c>
      <c r="C29" s="358"/>
      <c r="D29" s="33">
        <f>'Step 1 - Current Taxes'!E12</f>
        <v>10000</v>
      </c>
      <c r="E29" s="359">
        <f t="shared" si="0"/>
        <v>0.26500000000000001</v>
      </c>
      <c r="F29" s="401">
        <f>IF(D29=0,"0",E29*D29)</f>
        <v>2650</v>
      </c>
      <c r="G29" s="346">
        <f t="shared" ref="G29:G37" si="1">F29/$F$19</f>
        <v>9.4038325053229243E-4</v>
      </c>
    </row>
    <row r="30" spans="1:16" x14ac:dyDescent="0.25">
      <c r="B30" s="31" t="str">
        <f>'Step 1 - Current Taxes'!A13</f>
        <v>Non-deductible stock comp</v>
      </c>
      <c r="C30" s="358"/>
      <c r="D30" s="33">
        <f>'Step 1 - Current Taxes'!E13</f>
        <v>100000</v>
      </c>
      <c r="E30" s="359">
        <f t="shared" si="0"/>
        <v>0.26500000000000001</v>
      </c>
      <c r="F30" s="401">
        <f>IF(D30=0,"0",E30*D30)</f>
        <v>26500</v>
      </c>
      <c r="G30" s="346">
        <f t="shared" si="1"/>
        <v>9.4038325053229233E-3</v>
      </c>
    </row>
    <row r="31" spans="1:16" x14ac:dyDescent="0.25">
      <c r="B31" s="31" t="str">
        <f>'Step 1 - Current Taxes'!A14</f>
        <v>Unrealized Fair Value on M2M Securities (capital nature)</v>
      </c>
      <c r="C31" s="358"/>
      <c r="D31" s="33">
        <f>'Step 1 - Current Taxes'!E14</f>
        <v>25000</v>
      </c>
      <c r="E31" s="359">
        <f t="shared" si="0"/>
        <v>0.26500000000000001</v>
      </c>
      <c r="F31" s="401">
        <f>IF(D31=0,"0",E31*D31)</f>
        <v>6625</v>
      </c>
      <c r="G31" s="346">
        <f t="shared" si="1"/>
        <v>2.3509581263307308E-3</v>
      </c>
    </row>
    <row r="32" spans="1:16" x14ac:dyDescent="0.25">
      <c r="B32" s="31" t="str">
        <f>'Step 1 - Current Taxes'!A15</f>
        <v>Goodwill impairment</v>
      </c>
      <c r="C32" s="358"/>
      <c r="D32" s="33">
        <f>'Step 1 - Current Taxes'!E15</f>
        <v>500000</v>
      </c>
      <c r="E32" s="359">
        <f t="shared" si="0"/>
        <v>0.26500000000000001</v>
      </c>
      <c r="F32" s="401">
        <f t="shared" ref="F32:F36" si="2">IF(D32=0,"0",E32*D32)</f>
        <v>132500</v>
      </c>
      <c r="G32" s="346">
        <f t="shared" si="1"/>
        <v>4.7019162526614623E-2</v>
      </c>
    </row>
    <row r="33" spans="1:7" x14ac:dyDescent="0.25">
      <c r="B33" s="463" t="s">
        <v>267</v>
      </c>
      <c r="C33" s="358"/>
      <c r="D33" s="464">
        <f>'Step 1 - Current Taxes'!E16</f>
        <v>0</v>
      </c>
      <c r="E33" s="359">
        <f t="shared" si="0"/>
        <v>0.26500000000000001</v>
      </c>
      <c r="F33" s="401" t="str">
        <f t="shared" si="2"/>
        <v>0</v>
      </c>
      <c r="G33" s="346">
        <f t="shared" si="1"/>
        <v>0</v>
      </c>
    </row>
    <row r="34" spans="1:7" x14ac:dyDescent="0.25">
      <c r="B34" s="463" t="s">
        <v>267</v>
      </c>
      <c r="C34" s="358"/>
      <c r="D34" s="464">
        <f>'Step 1 - Current Taxes'!E17</f>
        <v>0</v>
      </c>
      <c r="E34" s="359">
        <f t="shared" si="0"/>
        <v>0.26500000000000001</v>
      </c>
      <c r="F34" s="401" t="str">
        <f t="shared" si="2"/>
        <v>0</v>
      </c>
      <c r="G34" s="346">
        <f t="shared" si="1"/>
        <v>0</v>
      </c>
    </row>
    <row r="35" spans="1:7" x14ac:dyDescent="0.25">
      <c r="B35" s="463" t="s">
        <v>267</v>
      </c>
      <c r="C35" s="358"/>
      <c r="D35" s="464">
        <f>'Step 1 - Current Taxes'!E18</f>
        <v>0</v>
      </c>
      <c r="E35" s="359">
        <f t="shared" si="0"/>
        <v>0.26500000000000001</v>
      </c>
      <c r="F35" s="401" t="str">
        <f t="shared" si="2"/>
        <v>0</v>
      </c>
      <c r="G35" s="346">
        <f t="shared" si="1"/>
        <v>0</v>
      </c>
    </row>
    <row r="36" spans="1:7" x14ac:dyDescent="0.25">
      <c r="B36" s="463" t="s">
        <v>267</v>
      </c>
      <c r="C36" s="358"/>
      <c r="D36" s="464">
        <f>'Step 1 - Current Taxes'!E19</f>
        <v>0</v>
      </c>
      <c r="E36" s="359">
        <f t="shared" si="0"/>
        <v>0.26500000000000001</v>
      </c>
      <c r="F36" s="401" t="str">
        <f t="shared" si="2"/>
        <v>0</v>
      </c>
      <c r="G36" s="346">
        <f t="shared" si="1"/>
        <v>0</v>
      </c>
    </row>
    <row r="37" spans="1:7" x14ac:dyDescent="0.25">
      <c r="B37" s="463" t="s">
        <v>267</v>
      </c>
      <c r="C37" s="358"/>
      <c r="D37" s="464">
        <f>'Step 1 - Current Taxes'!E20</f>
        <v>0</v>
      </c>
      <c r="E37" s="359">
        <f t="shared" si="0"/>
        <v>0.26500000000000001</v>
      </c>
      <c r="F37" s="401" t="str">
        <f>IF(D37=0,"0",E37*D37)</f>
        <v>0</v>
      </c>
      <c r="G37" s="346">
        <f t="shared" si="1"/>
        <v>0</v>
      </c>
    </row>
    <row r="38" spans="1:7" x14ac:dyDescent="0.25">
      <c r="B38" s="59"/>
      <c r="F38" s="59"/>
      <c r="G38" s="59"/>
    </row>
    <row r="39" spans="1:7" x14ac:dyDescent="0.25">
      <c r="A39" s="44"/>
      <c r="B39" s="31"/>
      <c r="C39" s="31"/>
      <c r="D39" s="33">
        <f>SUM(D28:D38)</f>
        <v>635000</v>
      </c>
      <c r="E39" s="356">
        <f>STRD</f>
        <v>0.26500000000000001</v>
      </c>
      <c r="F39" s="33">
        <f>SUM(F28:F37)</f>
        <v>168275</v>
      </c>
      <c r="G39" s="467">
        <f>SUM(G28:G37)</f>
        <v>5.971433640880057E-2</v>
      </c>
    </row>
    <row r="41" spans="1:7" x14ac:dyDescent="0.25">
      <c r="A41" s="76" t="s">
        <v>49</v>
      </c>
      <c r="F41" s="73">
        <f>-('Step 3 - Future Taxes'!M86-'Step 3 - Future Taxes'!F86)</f>
        <v>0</v>
      </c>
      <c r="G41" s="89">
        <f>F41/F19</f>
        <v>0</v>
      </c>
    </row>
    <row r="42" spans="1:7" x14ac:dyDescent="0.25">
      <c r="B42" s="360" t="s">
        <v>76</v>
      </c>
    </row>
    <row r="43" spans="1:7" x14ac:dyDescent="0.25">
      <c r="B43" s="360"/>
    </row>
    <row r="44" spans="1:7" x14ac:dyDescent="0.25">
      <c r="A44" s="76" t="s">
        <v>50</v>
      </c>
      <c r="F44" s="73">
        <f>'Step 3 - Future Taxes'!R84</f>
        <v>-2625.0000000000023</v>
      </c>
      <c r="G44" s="89">
        <f>F44/F19</f>
        <v>-9.3151171043293199E-4</v>
      </c>
    </row>
    <row r="45" spans="1:7" x14ac:dyDescent="0.25">
      <c r="B45" s="360" t="s">
        <v>76</v>
      </c>
    </row>
    <row r="46" spans="1:7" x14ac:dyDescent="0.25">
      <c r="B46" s="59"/>
    </row>
    <row r="47" spans="1:7" x14ac:dyDescent="0.25">
      <c r="A47" s="76" t="s">
        <v>273</v>
      </c>
      <c r="D47" s="33">
        <f>'Step 2 - Return-to-Provision'!G56</f>
        <v>20000</v>
      </c>
      <c r="E47" s="356">
        <f>RATE</f>
        <v>0.26500000000000001</v>
      </c>
      <c r="F47" s="33">
        <f>D47*E47</f>
        <v>5300</v>
      </c>
      <c r="G47" s="89">
        <f>F47/F19</f>
        <v>1.8807665010645849E-3</v>
      </c>
    </row>
    <row r="48" spans="1:7" x14ac:dyDescent="0.25">
      <c r="B48" s="360" t="s">
        <v>274</v>
      </c>
    </row>
    <row r="49" spans="1:9" x14ac:dyDescent="0.25">
      <c r="B49" s="360"/>
    </row>
    <row r="50" spans="1:9" x14ac:dyDescent="0.25">
      <c r="A50" s="76" t="s">
        <v>51</v>
      </c>
    </row>
    <row r="51" spans="1:9" x14ac:dyDescent="0.25">
      <c r="B51" s="465" t="s">
        <v>374</v>
      </c>
      <c r="F51" s="365">
        <v>-350</v>
      </c>
      <c r="G51" s="346">
        <f>F51/F$19</f>
        <v>-1.242015613910575E-4</v>
      </c>
      <c r="I51" s="147" t="s">
        <v>375</v>
      </c>
    </row>
    <row r="52" spans="1:9" x14ac:dyDescent="0.25">
      <c r="B52" s="466" t="s">
        <v>275</v>
      </c>
      <c r="E52" s="146"/>
      <c r="F52" s="365"/>
      <c r="G52" s="346">
        <f t="shared" ref="G52:G54" si="3">F52/F$19</f>
        <v>0</v>
      </c>
    </row>
    <row r="53" spans="1:9" x14ac:dyDescent="0.25">
      <c r="B53" s="466" t="s">
        <v>275</v>
      </c>
      <c r="E53" s="146"/>
      <c r="F53" s="365"/>
      <c r="G53" s="346">
        <f t="shared" si="3"/>
        <v>0</v>
      </c>
    </row>
    <row r="54" spans="1:9" x14ac:dyDescent="0.25">
      <c r="B54" s="466" t="s">
        <v>275</v>
      </c>
      <c r="E54" s="146"/>
      <c r="F54" s="366"/>
      <c r="G54" s="346">
        <f t="shared" si="3"/>
        <v>0</v>
      </c>
    </row>
    <row r="55" spans="1:9" x14ac:dyDescent="0.25">
      <c r="B55" s="466" t="s">
        <v>275</v>
      </c>
      <c r="E55" s="146"/>
      <c r="F55" s="367"/>
      <c r="G55" s="346">
        <f t="shared" ref="G55" si="4">F55/F$19</f>
        <v>0</v>
      </c>
    </row>
    <row r="56" spans="1:9" x14ac:dyDescent="0.25">
      <c r="B56" s="59"/>
      <c r="F56" s="73">
        <f>SUM(F51:F55)</f>
        <v>-350</v>
      </c>
      <c r="G56" s="73">
        <f>SUM(G51:G55)</f>
        <v>-1.242015613910575E-4</v>
      </c>
    </row>
    <row r="58" spans="1:9" x14ac:dyDescent="0.25">
      <c r="A58" s="41" t="s">
        <v>43</v>
      </c>
      <c r="B58" s="42"/>
      <c r="C58" s="350"/>
      <c r="D58" s="352"/>
      <c r="F58" s="73">
        <f>F23+F39+F41+F44+F47+F56</f>
        <v>917370</v>
      </c>
      <c r="G58" s="89">
        <f>G56+G47+G44+G41+G39+G21</f>
        <v>0.32553938963804119</v>
      </c>
    </row>
    <row r="60" spans="1:9" x14ac:dyDescent="0.25">
      <c r="A60" s="41" t="s">
        <v>52</v>
      </c>
      <c r="B60" s="43"/>
      <c r="F60" s="33">
        <f>F14-F58</f>
        <v>0</v>
      </c>
      <c r="G60" s="89">
        <f>(F14/F19)-G58</f>
        <v>0</v>
      </c>
    </row>
    <row r="61" spans="1:9" x14ac:dyDescent="0.25">
      <c r="F61" s="140"/>
    </row>
    <row r="64" spans="1:9" x14ac:dyDescent="0.25">
      <c r="A64" s="52"/>
    </row>
    <row r="67" hidden="1" x14ac:dyDescent="0.25"/>
    <row r="68" hidden="1" x14ac:dyDescent="0.25"/>
    <row r="130" hidden="1" x14ac:dyDescent="0.25"/>
    <row r="131" hidden="1" x14ac:dyDescent="0.25"/>
  </sheetData>
  <protectedRanges>
    <protectedRange sqref="F51:F54" name="Current Taxes"/>
    <protectedRange sqref="F55" name="SummaryRate_2"/>
  </protectedRanges>
  <mergeCells count="1">
    <mergeCell ref="A4:B4"/>
  </mergeCells>
  <phoneticPr fontId="0" type="noConversion"/>
  <pageMargins left="0.49" right="0.25" top="0.54" bottom="0.33" header="0.39" footer="0.17"/>
  <pageSetup scale="85"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KPMGGlobalActiveStatus xmlns="http://schemas.microsoft.com/sharepoint/v3/fields">1</KPMGGlobalActiveStatus>
    <Expires xmlns="http://schemas.microsoft.com/sharepoint/v3" xsi:nil="true"/>
    <IFRS_x0020_Categories xmlns="430d7015-4f37-455b-b40b-23064ab0a4a9" xsi:nil="true"/>
    <KPMGGlobalPrimaryOwner xmlns="http://schemas.microsoft.com/sharepoint/v3/fields" xsi:nil="true"/>
    <Category xmlns="430d7015-4f37-455b-b40b-23064ab0a4a9">Other</Category>
    <KPMGGlobalBusinessStrategy xmlns="http://schemas.microsoft.com/sharepoint/v3/fields" xsi:nil="true"/>
    <KPMGGlobalTechnology xmlns="http://schemas.microsoft.com/sharepoint/v3/fields" xsi:nil="true"/>
    <Resource_x0020_Centre_x0020_Section xmlns="8e4b9586-6305-44ae-8af7-ffa436b7691d" xsi:nil="true"/>
    <KPMGGlobalDocumentCategory xmlns="http://schemas.microsoft.com/sharepoint/v3/fields" xsi:nil="true"/>
    <KPMGDocumentExpiryExtensionPeriodDays xmlns="3f2f1d6e-4264-4a1d-bdd7-316064c8e9d6">0</KPMGDocumentExpiryExtensionPeriodDays>
    <KPMGMW3Language xmlns="http://schemas.microsoft.com/sharepoint/v3">English</KPMGMW3Language>
    <KPMGGlobalRegion xmlns="http://schemas.microsoft.com/sharepoint/v3/fields" xsi:nil="true"/>
    <Tax_x0020_Technical_x0020_Document_x0020_Type xmlns="8e4b9586-6305-44ae-8af7-ffa436b7691d">
      <Value>80</Value>
    </Tax_x0020_Technical_x0020_Document_x0020_Type>
    <KPMGMW3IndustrySectorSubSectorSelection xmlns="http://schemas.microsoft.com/sharepoint/v3/fields" xsi:nil="true"/>
    <Tax_x0020_National_x0020_Sub-Service_x0020_Lines xmlns="8e4b9586-6305-44ae-8af7-ffa436b7691d">
      <Value>116</Value>
      <Value>125</Value>
    </Tax_x0020_National_x0020_Sub-Service_x0020_Lines>
    <KPMGGlobalAbstract xmlns="http://schemas.microsoft.com/sharepoint/v3/fields" xsi:nil="true"/>
    <KPMGGlobalDocumentTypeSelection xmlns="http://schemas.microsoft.com/sharepoint/v3/fields" xsi:nil="true"/>
    <Canadian_x0020_Jurisdictions xmlns="8e4b9586-6305-44ae-8af7-ffa436b7691d"/>
    <KPMGMW3FunctionSelection xmlns="http://schemas.microsoft.com/sharepoint/v3/fields">;#Tax;;;#;#;#</KPMGMW3FunctionSelection>
    <Country_x0020_Tax xmlns="3f2f1d6e-4264-4a1d-bdd7-316064c8e9d6"/>
    <KPMGGlobalRiskReviewDate xmlns="http://schemas.microsoft.com/sharepoint/v3/fields" xsi:nil="true"/>
    <Jurisdiction xmlns="8e4b9586-6305-44ae-8af7-ffa436b7691d">
      <Value>1</Value>
    </Jurisdiction>
    <KPMGGlobalCoverage xmlns="http://schemas.microsoft.com/sharepoint/v3/fields" xsi:nil="true"/>
    <Document_x0020_Language xmlns="8e4b9586-6305-44ae-8af7-ffa436b7691d">
      <Value>English</Value>
    </Document_x0020_Language>
    <KPMGGlobalAudienceLevel xmlns="http://schemas.microsoft.com/sharepoint/v3/fields" xsi:nil="true"/>
    <Canadian_x0020_Industries xmlns="8e4b9586-6305-44ae-8af7-ffa436b7691d">
      <Value>1</Value>
      <Value>2</Value>
      <Value>3</Value>
      <Value>4</Value>
      <Value>5</Value>
      <Value>6</Value>
      <Value>10</Value>
      <Value>7</Value>
      <Value>8</Value>
      <Value>9</Value>
    </Canadian_x0020_Industries>
    <KPMGGlobalBusinessProcess xmlns="http://schemas.microsoft.com/sharepoint/v3/fields" xsi:nil="true"/>
    <KPMGGlobalMediaType xmlns="http://schemas.microsoft.com/sharepoint/v3/fields" xsi:nil="true"/>
    <KPMGMW3DocumentType xmlns="http://schemas.microsoft.com/sharepoint/v3/fields">None Selected</KPMGMW3DocumentType>
    <KPMGGlobalContentUse xmlns="http://schemas.microsoft.com/sharepoint/v3/fields" xsi:nil="true"/>
    <Date_x0020_of_x0020_Origination xmlns="8e4b9586-6305-44ae-8af7-ffa436b7691d">2009-07-31T04:00:00+00:00</Date_x0020_of_x0020_Origination>
    <KPMGMW3Geography xmlns="http://schemas.microsoft.com/sharepoint/v3">;#Canada;#</KPMGMW3Geography>
    <KPMGGlobalDocumentType xmlns="http://schemas.microsoft.com/sharepoint/v3/fields" xsi:nil="true"/>
    <Experiences xmlns="8e4b9586-6305-44ae-8af7-ffa436b7691d">
      <Value>3</Value>
    </Experiences>
    <KPMGGlobalPublicationDate xmlns="http://schemas.microsoft.com/sharepoint/v3/fields" xsi:nil="true"/>
    <Resource_x0020_Centres xmlns="8e4b9586-6305-44ae-8af7-ffa436b7691d"/>
    <KPMGGlobalKeyContactPerson xmlns="3f2f1d6e-4264-4a1d-bdd7-316064c8e9d6">
      <UserInfo>
        <DisplayName/>
        <AccountId xsi:nil="true"/>
        <AccountType/>
      </UserInfo>
    </KPMGGlobalKeyContactPerson>
    <Tax_x0020_National_x0020_Service_x0020_Lines xmlns="8e4b9586-6305-44ae-8af7-ffa436b7691d">
      <Value>1</Value>
      <Value>2</Value>
    </Tax_x0020_National_x0020_Service_x0020_Lines>
    <KPMGGlobalRiskReviewer xmlns="http://schemas.microsoft.com/sharepoint/v3/fields" xsi:nil="true"/>
    <KPMGGlobalRiskReviewEntity xmlns="http://schemas.microsoft.com/sharepoint/v3/fields" xsi:nil="true"/>
    <KPMGGlobalCountry xmlns="http://schemas.microsoft.com/sharepoint/v3/fields" xsi:nil="true"/>
  </documentManagement>
</p:properties>
</file>

<file path=customXml/item2.xml><?xml version="1.0" encoding="utf-8"?>
<?mso-contentType ?>
<FormTemplates xmlns="http://schemas.microsoft.com/sharepoint/v3/contenttype/forms">
  <Display>GlobalDocumentLibraryForm</Display>
  <Edit>GlobalDocumentLibraryForm</Edit>
</FormTemplates>
</file>

<file path=customXml/item3.xml><?xml version="1.0" encoding="utf-8"?>
<?mso-contentType ?>
<spe:Receivers xmlns:spe="http://schemas.microsoft.com/sharepoint/events">
  <Receiver>
    <Name>Add Required Values.</Name>
    <Type>10001</Type>
    <SequenceNumber>200</SequenceNumber>
    <Assembly>KPMG.ItsGlobal.MW3.EventHandlers.Document_CheckIn, Version=1.0.0.0, Culture=neutral, PublicKeyToken=0a27d48d2dcadcba</Assembly>
    <Class>KPMG.ItsGlobal.MW3.EventHandlers.Document_CheckIn.Document_EventReceiver</Class>
    <Data/>
    <Filter/>
  </Receiver>
  <Receiver>
    <Name>Add Required Values.</Name>
    <Type>10001</Type>
    <SequenceNumber>200</SequenceNumber>
    <Assembly>KPMG.ItsGlobal.MW3.EventHandlers.Document_CheckIn, Version=1.0.0.0, Culture=neutral, PublicKeyToken=0a27d48d2dcadcba</Assembly>
    <Class>KPMG.ItsGlobal.MW3.EventHandlers.Document_CheckIn.Document_EventReceiver</Class>
    <Data/>
    <Filter/>
  </Receiver>
  <Receiver>
    <Name>Add Required Values.</Name>
    <Type>10001</Type>
    <SequenceNumber>200</SequenceNumber>
    <Assembly>KPMG.ItsGlobal.MW3.EventHandlers.Document_CheckIn, Version=1.0.0.0, Culture=neutral, PublicKeyToken=0a27d48d2dcadcba</Assembly>
    <Class>KPMG.ItsGlobal.MW3.EventHandlers.Document_CheckIn.Document_EventReceiver</Class>
    <Data/>
    <Filter/>
  </Receiver>
  <Receiver>
    <Name>Add Required Values.</Name>
    <Type>10001</Type>
    <SequenceNumber>200</SequenceNumber>
    <Assembly>KPMG.ItsGlobal.MW3.EventHandlers.Document_CheckIn, Version=1.0.0.0, Culture=neutral, PublicKeyToken=0a27d48d2dcadcba</Assembly>
    <Class>KPMG.ItsGlobal.MW3.EventHandlers.Document_CheckIn.Document_EventReceiver</Class>
    <Data/>
    <Filter/>
  </Receiver>
  <Receiver>
    <Name>Add Required Values.</Name>
    <Type>10001</Type>
    <SequenceNumber>200</SequenceNumber>
    <Assembly>KPMG.ItsGlobal.MW3.EventHandlers.Document_CheckIn, Version=1.0.0.0, Culture=neutral, PublicKeyToken=0a27d48d2dcadcba</Assembly>
    <Class>KPMG.ItsGlobal.MW3.EventHandlers.Document_CheckIn.Document_EventReceiver</Class>
    <Data/>
    <Filter/>
  </Receiver>
</spe:Receivers>
</file>

<file path=customXml/item4.xml><?xml version="1.0" encoding="utf-8"?>
<ct:contentTypeSchema xmlns:ct="http://schemas.microsoft.com/office/2006/metadata/contentType" xmlns:ma="http://schemas.microsoft.com/office/2006/metadata/properties/metaAttributes" ct:_="" ma:_="" ma:contentTypeName="CATaxMetadata" ma:contentTypeID="0x01010D00BE396CC54904CA4688ACB98DA42A6CD00051C61A9FCE046D498FBBE3931601254E" ma:contentTypeVersion="80" ma:contentTypeDescription="Canada Tax Metadata Model." ma:contentTypeScope="" ma:versionID="3a29c09974532f4f6d418a1b21ce78cd">
  <xsd:schema xmlns:xsd="http://www.w3.org/2001/XMLSchema" xmlns:p="http://schemas.microsoft.com/office/2006/metadata/properties" xmlns:ns1="http://schemas.microsoft.com/sharepoint/v3" xmlns:ns2="http://schemas.microsoft.com/sharepoint/v3/fields" xmlns:ns3="8e4b9586-6305-44ae-8af7-ffa436b7691d" xmlns:ns4="430d7015-4f37-455b-b40b-23064ab0a4a9" xmlns:ns5="3f2f1d6e-4264-4a1d-bdd7-316064c8e9d6" targetNamespace="http://schemas.microsoft.com/office/2006/metadata/properties" ma:root="true" ma:fieldsID="d938405b922ab192c750d493976ce47f" ns1:_="" ns2:_="" ns3:_="" ns4:_="" ns5:_="">
    <xsd:import namespace="http://schemas.microsoft.com/sharepoint/v3"/>
    <xsd:import namespace="http://schemas.microsoft.com/sharepoint/v3/fields"/>
    <xsd:import namespace="8e4b9586-6305-44ae-8af7-ffa436b7691d"/>
    <xsd:import namespace="430d7015-4f37-455b-b40b-23064ab0a4a9"/>
    <xsd:import namespace="3f2f1d6e-4264-4a1d-bdd7-316064c8e9d6"/>
    <xsd:element name="properties">
      <xsd:complexType>
        <xsd:sequence>
          <xsd:element name="documentManagement">
            <xsd:complexType>
              <xsd:all>
                <xsd:element ref="ns3:Document_x0020_Language" minOccurs="0"/>
                <xsd:element ref="ns3:Date_x0020_of_x0020_Origination" minOccurs="0"/>
                <xsd:element ref="ns3:Tax_x0020_Technical_x0020_Document_x0020_Type" minOccurs="0"/>
                <xsd:element ref="ns3:Tax_x0020_National_x0020_Service_x0020_Lines" minOccurs="0"/>
                <xsd:element ref="ns3:Canadian_x0020_Industries" minOccurs="0"/>
                <xsd:element ref="ns3:Jurisdiction" minOccurs="0"/>
                <xsd:element ref="ns3:Canadian_x0020_Jurisdictions" minOccurs="0"/>
                <xsd:element ref="ns3:Resource_x0020_Centres" minOccurs="0"/>
                <xsd:element ref="ns3:Resource_x0020_Centre_x0020_Section" minOccurs="0"/>
                <xsd:element ref="ns2:KPMGMW3Sector" minOccurs="0"/>
                <xsd:element ref="ns2:KPMGMW3IndustrySectorSubSectorSelection" minOccurs="0"/>
                <xsd:element ref="ns1:KPMGMW3Geography" minOccurs="0"/>
                <xsd:element ref="ns2:KPMGMW3FunctionSelection"/>
                <xsd:element ref="ns2:KPMGMW3Service" minOccurs="0"/>
                <xsd:element ref="ns2:KPMGMW3Function" minOccurs="0"/>
                <xsd:element ref="ns2:KPMGMW3DocumentType" minOccurs="0"/>
                <xsd:element ref="ns2:KPMGMW3SubService" minOccurs="0"/>
                <xsd:element ref="ns2:KPMGMW3SubSector" minOccurs="0"/>
                <xsd:element ref="ns1:KPMGMW3Language" minOccurs="0"/>
                <xsd:element ref="ns3:Experiences" minOccurs="0"/>
                <xsd:element ref="ns4:Category" minOccurs="0"/>
                <xsd:element ref="ns4:IFRS_x0020_Categories" minOccurs="0"/>
                <xsd:element ref="ns3:Tax_x0020_National_x0020_Sub-Service_x0020_Lines" minOccurs="0"/>
                <xsd:element ref="ns5:Country_x0020_Tax" minOccurs="0"/>
                <xsd:element ref="ns2:KPMGGlobalRegion" minOccurs="0"/>
                <xsd:element ref="ns2:KPMGGlobalActiveStatus" minOccurs="0"/>
                <xsd:element ref="ns2:KPMGGlobalDocumentCategory" minOccurs="0"/>
                <xsd:element ref="ns2:KPMGGlobalDocumentType" minOccurs="0"/>
                <xsd:element ref="ns2:KPMGGlobalDocumentTypeSelection" minOccurs="0"/>
                <xsd:element ref="ns2:KPMGGlobalCoverage" minOccurs="0"/>
                <xsd:element ref="ns2:KPMGGlobalPrimaryOwner" minOccurs="0"/>
                <xsd:element ref="ns2:KPMGGlobalAudienceLevel" minOccurs="0"/>
                <xsd:element ref="ns2:KPMGGlobalAbstract" minOccurs="0"/>
                <xsd:element ref="ns2:KPMGGlobalBusinessProcess" minOccurs="0"/>
                <xsd:element ref="ns2:KPMGGlobalBusinessStrategy" minOccurs="0"/>
                <xsd:element ref="ns2:KPMGGlobalContentUse" minOccurs="0"/>
                <xsd:element ref="ns2:KPMGGlobalMediaType" minOccurs="0"/>
                <xsd:element ref="ns2:KPMGGlobalPublicationDate" minOccurs="0"/>
                <xsd:element ref="ns2:KPMGGlobalRiskReviewDate" minOccurs="0"/>
                <xsd:element ref="ns2:KPMGGlobalRiskReviewer" minOccurs="0"/>
                <xsd:element ref="ns2:KPMGGlobalRiskReviewEntity" minOccurs="0"/>
                <xsd:element ref="ns2:KPMGGlobalTechnology" minOccurs="0"/>
                <xsd:element ref="ns1:Expires" minOccurs="0"/>
                <xsd:element ref="ns2:KPMGGlobalCountry" minOccurs="0"/>
                <xsd:element ref="ns5:KPMGGlobalKeyContactPerson" minOccurs="0"/>
                <xsd:element ref="ns5:KPMGDocumentExpiryExtensionPeriodDays"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KPMGMW3Geography" ma:index="19" nillable="true" ma:displayName="Other Geographies" ma:description="Other Countries/Jurisdictions" ma:internalName="KPMGMW3Geography">
      <xsd:simpleType>
        <xsd:restriction base="dms:Unknown"/>
      </xsd:simpleType>
    </xsd:element>
    <xsd:element name="KPMGMW3Language" ma:index="28" nillable="true" ma:displayName="Language" ma:description="The Primary Language in which the content is written or spoken" ma:internalName="KPMGMW3Language">
      <xsd:simpleType>
        <xsd:restriction base="dms:Unknown"/>
      </xsd:simpleType>
    </xsd:element>
    <xsd:element name="Expires" ma:index="52" nillable="true" ma:displayName="Expires" ma:description="Identifies the date the content is targeted for review or removal" ma:format="DateOnly" ma:internalName="Expires" ma:readOnly="false">
      <xsd:simpleType>
        <xsd:restriction base="dms:DateTime"/>
      </xsd:simpleType>
    </xsd:element>
  </xsd:schema>
  <xsd:schema xmlns:xsd="http://www.w3.org/2001/XMLSchema" xmlns:dms="http://schemas.microsoft.com/office/2006/documentManagement/types" targetNamespace="http://schemas.microsoft.com/sharepoint/v3/fields" elementFormDefault="qualified">
    <xsd:import namespace="http://schemas.microsoft.com/office/2006/documentManagement/types"/>
    <xsd:element name="KPMGMW3Sector" ma:index="15" nillable="true" ma:displayName="Sector" ma:description="Sector" ma:internalName="KPMGMW3Sector" ma:readOnly="true">
      <xsd:simpleType>
        <xsd:restriction base="dms:Text"/>
      </xsd:simpleType>
    </xsd:element>
    <xsd:element name="KPMGMW3IndustrySectorSubSectorSelection" ma:index="18" nillable="true" ma:displayName="Industry Sector/SubSector Selection" ma:description="Classifies the Markets Industry/Sector for which the content is applicable" ma:internalName="KPMGMW3IndustrySectorSubSectorSelection">
      <xsd:simpleType>
        <xsd:restriction base="dms:Unknown"/>
      </xsd:simpleType>
    </xsd:element>
    <xsd:element name="KPMGMW3FunctionSelection" ma:index="20" ma:displayName="Function/Service/SubService Selection" ma:description="Identifies the KPMG Function/Service/Subservice for which the content is applicable" ma:internalName="KPMGMW3FunctionSelection" ma:readOnly="false">
      <xsd:simpleType>
        <xsd:restriction base="dms:Unknown"/>
      </xsd:simpleType>
    </xsd:element>
    <xsd:element name="KPMGMW3Service" ma:index="21" nillable="true" ma:displayName="Service" ma:description="Identifies the KPMG service which is discussed or targeted in this folder" ma:internalName="KPMGMW3Service" ma:readOnly="true">
      <xsd:simpleType>
        <xsd:restriction base="dms:Text"/>
      </xsd:simpleType>
    </xsd:element>
    <xsd:element name="KPMGMW3Function" ma:index="23" nillable="true" ma:displayName="Function" ma:description="Function" ma:internalName="KPMGMW3Function" ma:readOnly="true">
      <xsd:simpleType>
        <xsd:restriction base="dms:Text"/>
      </xsd:simpleType>
    </xsd:element>
    <xsd:element name="KPMGMW3DocumentType" ma:index="24" nillable="true" ma:displayName="Document Type" ma:description="NOTE: old field being replaced by 'Document Category / Document Type'" ma:internalName="KPMGMW3DocumentType" ma:readOnly="false">
      <xsd:simpleType>
        <xsd:restriction base="dms:Unknown"/>
      </xsd:simpleType>
    </xsd:element>
    <xsd:element name="KPMGMW3SubService" ma:index="25" nillable="true" ma:displayName="Sub Service" ma:description="Identifies the KPMG sub service which is discussed or targeted in this folder" ma:internalName="KPMGMW3SubService" ma:readOnly="true">
      <xsd:simpleType>
        <xsd:restriction base="dms:Text"/>
      </xsd:simpleType>
    </xsd:element>
    <xsd:element name="KPMGMW3SubSector" ma:index="27" nillable="true" ma:displayName="Sub Sector" ma:description="Sub Sector" ma:internalName="KPMGMW3SubSector" ma:readOnly="true">
      <xsd:simpleType>
        <xsd:restriction base="dms:Text"/>
      </xsd:simpleType>
    </xsd:element>
    <xsd:element name="KPMGGlobalRegion" ma:index="34" nillable="true" ma:displayName="Region(s)" ma:description="Identifies the KPMG Region(s) for which the content is applicable" ma:internalName="KPMGGlobalRegion">
      <xsd:simpleType>
        <xsd:restriction base="dms:Unknown"/>
      </xsd:simpleType>
    </xsd:element>
    <xsd:element name="KPMGGlobalActiveStatus" ma:index="35" nillable="true" ma:displayName="Active Status" ma:default="1" ma:description="Check to make content viewable and searchable; useful for maintaining freshness of site" ma:internalName="KPMGGlobalActiveStatus" ma:readOnly="false">
      <xsd:simpleType>
        <xsd:restriction base="dms:Unknown"/>
      </xsd:simpleType>
    </xsd:element>
    <xsd:element name="KPMGGlobalDocumentCategory" ma:index="36" nillable="true" ma:displayName="Document Category" ma:description="Identifies and classifies the resource at a high level based on its role in a business process." ma:internalName="KPMGGlobalDocumentCategory" ma:readOnly="false">
      <xsd:simpleType>
        <xsd:restriction base="dms:Unknown"/>
      </xsd:simpleType>
    </xsd:element>
    <xsd:element name="KPMGGlobalDocumentType" ma:index="37" nillable="true" ma:displayName="Document Type V2" ma:description="A child of document Category, it further describes and classifies document in more detail." ma:internalName="KPMGGlobalDocumentType" ma:readOnly="false">
      <xsd:simpleType>
        <xsd:restriction base="dms:Unknown"/>
      </xsd:simpleType>
    </xsd:element>
    <xsd:element name="KPMGGlobalDocumentTypeSelection" ma:index="38" nillable="true" ma:displayName="Document Category / Document Type V2" ma:description="Two-level classifier of the content based on its role in a business process" ma:internalName="KPMGGlobalDocumentTypeSelection" ma:readOnly="false">
      <xsd:simpleType>
        <xsd:restriction base="dms:Unknown"/>
      </xsd:simpleType>
    </xsd:element>
    <xsd:element name="KPMGGlobalCoverage" ma:index="39" nillable="true" ma:displayName="Global Coverage" ma:description="Click ‘yes’ if content has global applicability or use in more than one country" ma:internalName="KPMGGlobalCoverage" ma:readOnly="false">
      <xsd:simpleType>
        <xsd:restriction base="dms:Unknown"/>
      </xsd:simpleType>
    </xsd:element>
    <xsd:element name="KPMGGlobalPrimaryOwner" ma:index="40" nillable="true" ma:displayName="Primary Owner" ma:description="Identifies the function, industry, business group which owns the content" ma:internalName="KPMGGlobalPrimaryOwner" ma:readOnly="false">
      <xsd:simpleType>
        <xsd:restriction base="dms:Unknown"/>
      </xsd:simpleType>
    </xsd:element>
    <xsd:element name="KPMGGlobalAudienceLevel" ma:index="41" nillable="true" ma:displayName="Audience Level" ma:description="All, Partner, Sr. Mgr., Mgr., Associate" ma:internalName="KPMGGlobalAudienceLevel" ma:readOnly="false">
      <xsd:simpleType>
        <xsd:restriction base="dms:Unknown"/>
      </xsd:simpleType>
    </xsd:element>
    <xsd:element name="KPMGGlobalAbstract" ma:index="42" nillable="true" ma:displayName="Abstract" ma:description="A brief description of the content introducing it to users prior to opening; helps users judge relevance (recommend 25-35 words, Maximun 250 characters) DO NOT CUT AND PASTE" ma:internalName="KPMGGlobalAbstract">
      <xsd:simpleType>
        <xsd:restriction base="dms:Unknown"/>
      </xsd:simpleType>
    </xsd:element>
    <xsd:element name="KPMGGlobalBusinessProcess" ma:index="43" nillable="true" ma:displayName="Business Process" ma:description="Standard activities performed by a client to achieve their business objectives" ma:internalName="KPMGGlobalBusinessProcess" ma:readOnly="false">
      <xsd:simpleType>
        <xsd:restriction base="dms:Unknown"/>
      </xsd:simpleType>
    </xsd:element>
    <xsd:element name="KPMGGlobalBusinessStrategy" ma:index="44" nillable="true" ma:displayName="Business Strategy" ma:description="The plans, approaches or policies the business has designed to meet their aims and objectives" ma:internalName="KPMGGlobalBusinessStrategy" ma:readOnly="false">
      <xsd:simpleType>
        <xsd:restriction base="dms:Unknown"/>
      </xsd:simpleType>
    </xsd:element>
    <xsd:element name="KPMGGlobalContentUse" ma:index="45" nillable="true" ma:displayName="Content Use" ma:description="Select 'Internal' for internal use only or 'Internal/External' for public use" ma:internalName="KPMGGlobalContentUse" ma:readOnly="false">
      <xsd:simpleType>
        <xsd:restriction base="dms:Unknown"/>
      </xsd:simpleType>
    </xsd:element>
    <xsd:element name="KPMGGlobalMediaType" ma:index="46" nillable="true" ma:displayName="Media Type" ma:description="Format of the content" ma:internalName="KPMGGlobalMediaType" ma:readOnly="false">
      <xsd:simpleType>
        <xsd:restriction base="dms:Unknown"/>
      </xsd:simpleType>
    </xsd:element>
    <xsd:element name="KPMGGlobalPublicationDate" ma:index="47" nillable="true" ma:displayName="Publication Date" ma:description="Date the content was published" ma:format="DateOnly" ma:internalName="KPMGGlobalPublicationDate">
      <xsd:simpleType>
        <xsd:restriction base="dms:Unknown"/>
      </xsd:simpleType>
    </xsd:element>
    <xsd:element name="KPMGGlobalRiskReviewDate" ma:index="48" nillable="true" ma:displayName="Risk Review Date" ma:description="Date the content was reviewed for risk exposure" ma:format="DateOnly" ma:internalName="KPMGGlobalRiskReviewDate" ma:readOnly="false">
      <xsd:simpleType>
        <xsd:restriction base="dms:Unknown"/>
      </xsd:simpleType>
    </xsd:element>
    <xsd:element name="KPMGGlobalRiskReviewer" ma:index="49" nillable="true" ma:displayName="Risk Reviewer" ma:description="Name of the person who reviewed the content for risk exposure" ma:hidden="true" ma:list="UserInfo" ma:internalName="KPMGGlobalRiskReviewer" ma:readOnly="false" ma:showField="ImnName">
      <xsd:simpleType>
        <xsd:restriction base="dms:Unknown"/>
      </xsd:simpleType>
    </xsd:element>
    <xsd:element name="KPMGGlobalRiskReviewEntity" ma:index="50" nillable="true" ma:displayName="Risk Review Entity" ma:description="If the content requires a Risk Review, this element shows the entity that reviewed the content for risk exposure" ma:internalName="KPMGGlobalRiskReviewEntity" ma:readOnly="false">
      <xsd:simpleType>
        <xsd:restriction base="dms:Unknown"/>
      </xsd:simpleType>
    </xsd:element>
    <xsd:element name="KPMGGlobalTechnology" ma:index="51" nillable="true" ma:displayName="Technology" ma:description="System, application, platform or other technology component which is relevant to the content" ma:internalName="KPMGGlobalTechnology" ma:readOnly="false">
      <xsd:simpleType>
        <xsd:restriction base="dms:Unknown"/>
      </xsd:simpleType>
    </xsd:element>
    <xsd:element name="KPMGGlobalCountry" ma:index="53" nillable="true" ma:displayName="Primary Country" ma:description="Identifies the Primary Country/Jurisdiction owning  the content and where it was created" ma:internalName="KPMGGlobalCountry">
      <xsd:simpleType>
        <xsd:restriction base="dms:Unknown"/>
      </xsd:simpleType>
    </xsd:element>
  </xsd:schema>
  <xsd:schema xmlns:xsd="http://www.w3.org/2001/XMLSchema" xmlns:dms="http://schemas.microsoft.com/office/2006/documentManagement/types" targetNamespace="8e4b9586-6305-44ae-8af7-ffa436b7691d" elementFormDefault="qualified">
    <xsd:import namespace="http://schemas.microsoft.com/office/2006/documentManagement/types"/>
    <xsd:element name="Document_x0020_Language" ma:index="3" nillable="true" ma:displayName="Document Language" ma:internalName="Document_x0020_Language" ma:readOnly="false">
      <xsd:complexType>
        <xsd:complexContent>
          <xsd:extension base="dms:MultiChoice">
            <xsd:sequence>
              <xsd:element name="Value" maxOccurs="unbounded" minOccurs="0" nillable="true">
                <xsd:simpleType>
                  <xsd:restriction base="dms:Choice">
                    <xsd:enumeration value="English"/>
                    <xsd:enumeration value="French"/>
                  </xsd:restriction>
                </xsd:simpleType>
              </xsd:element>
            </xsd:sequence>
          </xsd:extension>
        </xsd:complexContent>
      </xsd:complexType>
    </xsd:element>
    <xsd:element name="Date_x0020_of_x0020_Origination" ma:index="5" nillable="true" ma:displayName="Date of Origination" ma:description="Identifies the date at which the content was originally created." ma:format="DateOnly" ma:internalName="Date_x0020_of_x0020_Origination" ma:readOnly="false">
      <xsd:simpleType>
        <xsd:restriction base="dms:DateTime"/>
      </xsd:simpleType>
    </xsd:element>
    <xsd:element name="Tax_x0020_Technical_x0020_Document_x0020_Type" ma:index="6" nillable="true" ma:displayName="Tax Technical Document Type" ma:list="{c76d1e8d-6f07-4709-8f84-7661f6d41a1c}" ma:internalName="Tax_x0020_Technical_x0020_Document_x0020_Type" ma:readOnly="false" ma:showField="Title" ma:web="8e4b9586-6305-44ae-8af7-ffa436b7691d">
      <xsd:complexType>
        <xsd:complexContent>
          <xsd:extension base="dms:MultiChoiceLookup">
            <xsd:sequence>
              <xsd:element name="Value" type="dms:Lookup" maxOccurs="unbounded" minOccurs="0" nillable="true"/>
            </xsd:sequence>
          </xsd:extension>
        </xsd:complexContent>
      </xsd:complexType>
    </xsd:element>
    <xsd:element name="Tax_x0020_National_x0020_Service_x0020_Lines" ma:index="7" nillable="true" ma:displayName="Tax National Service Lines" ma:list="{d9e7b013-d268-46dc-8886-fed308fe2a97}" ma:internalName="Tax_x0020_National_x0020_Service_x0020_Lines" ma:readOnly="false" ma:showField="Title" ma:web="8e4b9586-6305-44ae-8af7-ffa436b7691d">
      <xsd:complexType>
        <xsd:complexContent>
          <xsd:extension base="dms:MultiChoiceLookup">
            <xsd:sequence>
              <xsd:element name="Value" type="dms:Lookup" maxOccurs="unbounded" minOccurs="0" nillable="true"/>
            </xsd:sequence>
          </xsd:extension>
        </xsd:complexContent>
      </xsd:complexType>
    </xsd:element>
    <xsd:element name="Canadian_x0020_Industries" ma:index="8" nillable="true" ma:displayName="Canadian Industries" ma:list="{7b02a1d3-965d-42c6-b1f2-7ec125a851bb}" ma:internalName="Canadian_x0020_Industries" ma:showField="Title" ma:web="8e4b9586-6305-44ae-8af7-ffa436b7691d">
      <xsd:complexType>
        <xsd:complexContent>
          <xsd:extension base="dms:MultiChoiceLookup">
            <xsd:sequence>
              <xsd:element name="Value" type="dms:Lookup" maxOccurs="unbounded" minOccurs="0" nillable="true"/>
            </xsd:sequence>
          </xsd:extension>
        </xsd:complexContent>
      </xsd:complexType>
    </xsd:element>
    <xsd:element name="Jurisdiction" ma:index="9" nillable="true" ma:displayName="Jurisdiction" ma:list="{3fc4f326-1289-47b1-85f4-d1f2f6fa7cf1}" ma:internalName="Jurisdiction" ma:readOnly="false" ma:showField="Title" ma:web="8e4b9586-6305-44ae-8af7-ffa436b7691d">
      <xsd:complexType>
        <xsd:complexContent>
          <xsd:extension base="dms:MultiChoiceLookup">
            <xsd:sequence>
              <xsd:element name="Value" type="dms:Lookup" maxOccurs="unbounded" minOccurs="0" nillable="true"/>
            </xsd:sequence>
          </xsd:extension>
        </xsd:complexContent>
      </xsd:complexType>
    </xsd:element>
    <xsd:element name="Canadian_x0020_Jurisdictions" ma:index="10" nillable="true" ma:displayName="Canadian Jurisdictions" ma:hidden="true" ma:list="{cba2f4cf-1b58-4c35-8d2d-2c949a32ad2e}" ma:internalName="Canadian_x0020_Jurisdictions" ma:readOnly="false" ma:showField="Title" ma:web="8e4b9586-6305-44ae-8af7-ffa436b7691d">
      <xsd:complexType>
        <xsd:complexContent>
          <xsd:extension base="dms:MultiChoiceLookup">
            <xsd:sequence>
              <xsd:element name="Value" type="dms:Lookup" maxOccurs="unbounded" minOccurs="0" nillable="true"/>
            </xsd:sequence>
          </xsd:extension>
        </xsd:complexContent>
      </xsd:complexType>
    </xsd:element>
    <xsd:element name="Resource_x0020_Centres" ma:index="11" nillable="true" ma:displayName="Resource Centres" ma:list="{5b307066-ea3f-4ba0-a943-5fdac56cc7eb}" ma:internalName="Resource_x0020_Centres" ma:showField="Title" ma:web="8e4b9586-6305-44ae-8af7-ffa436b7691d">
      <xsd:complexType>
        <xsd:complexContent>
          <xsd:extension base="dms:MultiChoiceLookup">
            <xsd:sequence>
              <xsd:element name="Value" type="dms:Lookup" maxOccurs="unbounded" minOccurs="0" nillable="true"/>
            </xsd:sequence>
          </xsd:extension>
        </xsd:complexContent>
      </xsd:complexType>
    </xsd:element>
    <xsd:element name="Resource_x0020_Centre_x0020_Section" ma:index="12" nillable="true" ma:displayName="Resource Centre Section" ma:format="Dropdown" ma:internalName="Resource_x0020_Centre_x0020_Section">
      <xsd:simpleType>
        <xsd:restriction base="dms:Choice">
          <xsd:enumeration value="(g) Accounting for Income Taxes"/>
          <xsd:enumeration value="(c) Canadian Tax Notes"/>
          <xsd:enumeration value="Competitive Intelligence"/>
          <xsd:enumeration value="Contacts and Expertise"/>
          <xsd:enumeration value="External Links"/>
          <xsd:enumeration value="Government Releases - Canada"/>
          <xsd:enumeration value="Government Releases - Foreign"/>
          <xsd:enumeration value="Government Releases - US"/>
          <xsd:enumeration value="Industry Associations"/>
          <xsd:enumeration value="Investment Advisers’ Analysis"/>
          <xsd:enumeration value="KPMG Publications and Resources - Global"/>
          <xsd:enumeration value="KPMG Publications and Resources - US"/>
          <xsd:enumeration value="(d) KPMG Submissions"/>
          <xsd:enumeration value="(e) Marketing/Webcasts"/>
          <xsd:enumeration value="Media"/>
          <xsd:enumeration value="(a) Presentations"/>
          <xsd:enumeration value="Prospectuses and Public Offerings"/>
          <xsd:enumeration value="(f) Speaking Notes, Toolkits, Templates"/>
          <xsd:enumeration value="(b) TaxNewsFlash"/>
          <xsd:enumeration value="(h) Other document"/>
        </xsd:restriction>
      </xsd:simpleType>
    </xsd:element>
    <xsd:element name="Experiences" ma:index="29" nillable="true" ma:displayName="Experiences" ma:hidden="true" ma:list="{62cbe39d-969a-4571-80d4-59fc3bf85161}" ma:internalName="Experiences" ma:readOnly="false" ma:showField="Title" ma:web="8e4b9586-6305-44ae-8af7-ffa436b7691d">
      <xsd:complexType>
        <xsd:complexContent>
          <xsd:extension base="dms:MultiChoiceLookup">
            <xsd:sequence>
              <xsd:element name="Value" type="dms:Lookup" maxOccurs="unbounded" minOccurs="0" nillable="true"/>
            </xsd:sequence>
          </xsd:extension>
        </xsd:complexContent>
      </xsd:complexType>
    </xsd:element>
    <xsd:element name="Tax_x0020_National_x0020_Sub-Service_x0020_Lines" ma:index="32" nillable="true" ma:displayName="Tax National Sub-Service Lines" ma:hidden="true" ma:list="{b0a2e03d-633e-4937-a0c4-f42d2b88db48}" ma:internalName="Tax_x0020_National_x0020_Sub_x002d_Service_x0020_Lines" ma:readOnly="false" ma:showField="Title" ma:web="8e4b9586-6305-44ae-8af7-ffa436b7691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dms="http://schemas.microsoft.com/office/2006/documentManagement/types" targetNamespace="430d7015-4f37-455b-b40b-23064ab0a4a9" elementFormDefault="qualified">
    <xsd:import namespace="http://schemas.microsoft.com/office/2006/documentManagement/types"/>
    <xsd:element name="Category" ma:index="30" nillable="true" ma:displayName="Category" ma:format="Dropdown" ma:internalName="Category">
      <xsd:simpleType>
        <xsd:restriction base="dms:Choice">
          <xsd:enumeration value="Audit Programs"/>
          <xsd:enumeration value="Future Taxes"/>
          <xsd:enumeration value="Income Tax Review Memos"/>
          <xsd:enumeration value="Planning Tools"/>
          <xsd:enumeration value="REITs"/>
          <xsd:enumeration value="Risk Management"/>
          <xsd:enumeration value="Specialty Tax Checklists"/>
          <xsd:enumeration value="Tax Uncertainties"/>
          <xsd:enumeration value="Other"/>
        </xsd:restriction>
      </xsd:simpleType>
    </xsd:element>
    <xsd:element name="IFRS_x0020_Categories" ma:index="31" nillable="true" ma:displayName="IFRS Categories" ma:description="Categories for IFRS" ma:format="Dropdown" ma:internalName="IFRS_x0020_Categories">
      <xsd:simpleType>
        <xsd:restriction base="dms:Choice">
          <xsd:enumeration value="a) Tools"/>
          <xsd:enumeration value="b) Training"/>
          <xsd:enumeration value="c) Marketing Materials"/>
          <xsd:enumeration value="d) Contacts"/>
          <xsd:enumeration value="e) Competitor Intelligence"/>
          <xsd:enumeration value="f) Related Sites"/>
        </xsd:restriction>
      </xsd:simpleType>
    </xsd:element>
  </xsd:schema>
  <xsd:schema xmlns:xsd="http://www.w3.org/2001/XMLSchema" xmlns:dms="http://schemas.microsoft.com/office/2006/documentManagement/types" targetNamespace="3f2f1d6e-4264-4a1d-bdd7-316064c8e9d6" elementFormDefault="qualified">
    <xsd:import namespace="http://schemas.microsoft.com/office/2006/documentManagement/types"/>
    <xsd:element name="Country_x0020_Tax" ma:index="33" nillable="true" ma:displayName="Country Tax" ma:hidden="true" ma:list="{da75a137-de4e-4e72-8ae4-9a3babc447c3}" ma:internalName="Country_x0020_Tax" ma:readOnly="false" ma:showField="Title" ma:web="3f2f1d6e-4264-4a1d-bdd7-316064c8e9d6">
      <xsd:complexType>
        <xsd:complexContent>
          <xsd:extension base="dms:MultiChoiceLookup">
            <xsd:sequence>
              <xsd:element name="Value" type="dms:Lookup" maxOccurs="unbounded" minOccurs="0" nillable="true"/>
            </xsd:sequence>
          </xsd:extension>
        </xsd:complexContent>
      </xsd:complexType>
    </xsd:element>
    <xsd:element name="KPMGGlobalKeyContactPerson" ma:index="54" nillable="true" ma:displayName="Key Contact Person" ma:description="In addition to the Author field helps identify the Author/Creator/Publisher of the document/content publication. The Key Contact Person field is resulting in end users of the content not able to reach out to the team who helped created the content" ma:list="UserInfo" ma:internalName="KPMGGlobalKeyContactPerson" ma:showField="NameWithPictur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PMGDocumentExpiryExtensionPeriodDays" ma:index="55" nillable="true" ma:displayName="KPMGDocumentExpiryExtensionPeriodDays" ma:default="0" ma:internalName="KPMGDocumentExpiryExtensionPeriodDays">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2" ma:displayName="Author"/>
        <xsd:element ref="dcterms:created" minOccurs="0" maxOccurs="1"/>
        <xsd:element ref="dc:identifier" minOccurs="0" maxOccurs="1"/>
        <xsd:element name="contentType" minOccurs="0" maxOccurs="1" type="xsd:string" ma:index="16" ma:displayName="Content Type" ma:readOnly="true"/>
        <xsd:element ref="dc:title" maxOccurs="1" ma:index="1" ma:displayName="Title"/>
        <xsd:element ref="dc:subject" minOccurs="0" maxOccurs="1"/>
        <xsd:element ref="dc:description" minOccurs="0" maxOccurs="1"/>
        <xsd:element name="keywords" minOccurs="0" maxOccurs="1" type="xsd:string" ma:index="4"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5.xml><?xml version="1.0" encoding="utf-8"?>
<LongProperties xmlns="http://schemas.microsoft.com/office/2006/metadata/longProperties"/>
</file>

<file path=customXml/itemProps1.xml><?xml version="1.0" encoding="utf-8"?>
<ds:datastoreItem xmlns:ds="http://schemas.openxmlformats.org/officeDocument/2006/customXml" ds:itemID="{AD8C2E7E-75FE-4A49-BBD4-EA8AE78AB6AF}">
  <ds:schemaRefs>
    <ds:schemaRef ds:uri="http://schemas.microsoft.com/sharepoint/v3/fields"/>
    <ds:schemaRef ds:uri="3f2f1d6e-4264-4a1d-bdd7-316064c8e9d6"/>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430d7015-4f37-455b-b40b-23064ab0a4a9"/>
    <ds:schemaRef ds:uri="http://schemas.microsoft.com/sharepoint/v3"/>
    <ds:schemaRef ds:uri="8e4b9586-6305-44ae-8af7-ffa436b7691d"/>
    <ds:schemaRef ds:uri="http://purl.org/dc/dcmitype/"/>
    <ds:schemaRef ds:uri="http://purl.org/dc/terms/"/>
    <ds:schemaRef ds:uri="http://schemas.microsoft.com/office/infopath/2007/PartnerControls"/>
  </ds:schemaRefs>
</ds:datastoreItem>
</file>

<file path=customXml/itemProps2.xml><?xml version="1.0" encoding="utf-8"?>
<ds:datastoreItem xmlns:ds="http://schemas.openxmlformats.org/officeDocument/2006/customXml" ds:itemID="{44A16808-717A-43DE-BCF4-8292C78BD387}">
  <ds:schemaRefs>
    <ds:schemaRef ds:uri="http://schemas.microsoft.com/sharepoint/v3/contenttype/forms"/>
  </ds:schemaRefs>
</ds:datastoreItem>
</file>

<file path=customXml/itemProps3.xml><?xml version="1.0" encoding="utf-8"?>
<ds:datastoreItem xmlns:ds="http://schemas.openxmlformats.org/officeDocument/2006/customXml" ds:itemID="{C9093DF5-3A2D-4F7D-8F3D-24885E263EFC}">
  <ds:schemaRefs>
    <ds:schemaRef ds:uri="http://schemas.microsoft.com/sharepoint/events"/>
  </ds:schemaRefs>
</ds:datastoreItem>
</file>

<file path=customXml/itemProps4.xml><?xml version="1.0" encoding="utf-8"?>
<ds:datastoreItem xmlns:ds="http://schemas.openxmlformats.org/officeDocument/2006/customXml" ds:itemID="{C58E77E8-F481-45D5-8E25-A0E704130E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8e4b9586-6305-44ae-8af7-ffa436b7691d"/>
    <ds:schemaRef ds:uri="430d7015-4f37-455b-b40b-23064ab0a4a9"/>
    <ds:schemaRef ds:uri="3f2f1d6e-4264-4a1d-bdd7-316064c8e9d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5.xml><?xml version="1.0" encoding="utf-8"?>
<ds:datastoreItem xmlns:ds="http://schemas.openxmlformats.org/officeDocument/2006/customXml" ds:itemID="{F02ECEBF-0F6F-4A13-9C97-2D159926AB50}">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47</vt:i4>
      </vt:variant>
    </vt:vector>
  </HeadingPairs>
  <TitlesOfParts>
    <vt:vector size="61" baseType="lpstr">
      <vt:lpstr>Instructions</vt:lpstr>
      <vt:lpstr>Journal Entries</vt:lpstr>
      <vt:lpstr>STEPS&gt;&gt;&gt;</vt:lpstr>
      <vt:lpstr>Step 1 - Current Taxes</vt:lpstr>
      <vt:lpstr>Step 2 - Return-to-Provision</vt:lpstr>
      <vt:lpstr>Step 3 - Future Taxes</vt:lpstr>
      <vt:lpstr>Step 3 - Tax Rates</vt:lpstr>
      <vt:lpstr>Step 4 - Tax Account Analysis</vt:lpstr>
      <vt:lpstr>Step 5 - Rate Reconciliation</vt:lpstr>
      <vt:lpstr>CASE FACT&gt;&gt;&gt;</vt:lpstr>
      <vt:lpstr>2018 TWP </vt:lpstr>
      <vt:lpstr>Trial Balances</vt:lpstr>
      <vt:lpstr>CCA Sch</vt:lpstr>
      <vt:lpstr>2018 T2Schedule 1</vt:lpstr>
      <vt:lpstr>CETD</vt:lpstr>
      <vt:lpstr>CETP</vt:lpstr>
      <vt:lpstr>CITE</vt:lpstr>
      <vt:lpstr>'Step 2 - Return-to-Provision'!CurrTaxExp</vt:lpstr>
      <vt:lpstr>CurrTaxExp</vt:lpstr>
      <vt:lpstr>CVAD</vt:lpstr>
      <vt:lpstr>CVAP</vt:lpstr>
      <vt:lpstr>EIED</vt:lpstr>
      <vt:lpstr>EIEP</vt:lpstr>
      <vt:lpstr>'Step 2 - Return-to-Provision'!FedITCcy</vt:lpstr>
      <vt:lpstr>FedITCcy</vt:lpstr>
      <vt:lpstr>'Step 2 - Return-to-Provision'!FedTax</vt:lpstr>
      <vt:lpstr>FedTax</vt:lpstr>
      <vt:lpstr>FITE</vt:lpstr>
      <vt:lpstr>FITending</vt:lpstr>
      <vt:lpstr>FutTaxExp</vt:lpstr>
      <vt:lpstr>GROSS</vt:lpstr>
      <vt:lpstr>IBTD</vt:lpstr>
      <vt:lpstr>'Step 2 - Return-to-Provision'!Income</vt:lpstr>
      <vt:lpstr>Income</vt:lpstr>
      <vt:lpstr>ITBP</vt:lpstr>
      <vt:lpstr>'Step 2 - Return-to-Provision'!LCT</vt:lpstr>
      <vt:lpstr>LCT</vt:lpstr>
      <vt:lpstr>LCTD</vt:lpstr>
      <vt:lpstr>LCTP</vt:lpstr>
      <vt:lpstr>OTHD</vt:lpstr>
      <vt:lpstr>OTHP</vt:lpstr>
      <vt:lpstr>PerDif</vt:lpstr>
      <vt:lpstr>'Step 2 - Return-to-Provision'!PermDiff</vt:lpstr>
      <vt:lpstr>PermDiff</vt:lpstr>
      <vt:lpstr>Instructions!Print_Area</vt:lpstr>
      <vt:lpstr>'Step 1 - Current Taxes'!Print_Area</vt:lpstr>
      <vt:lpstr>'Step 2 - Return-to-Provision'!Print_Area</vt:lpstr>
      <vt:lpstr>'Step 3 - Future Taxes'!Print_Area</vt:lpstr>
      <vt:lpstr>'Step 2 - Return-to-Provision'!QUEsalarycr</vt:lpstr>
      <vt:lpstr>QUEsalarycr</vt:lpstr>
      <vt:lpstr>RATE</vt:lpstr>
      <vt:lpstr>STRD</vt:lpstr>
      <vt:lpstr>STRP</vt:lpstr>
      <vt:lpstr>'Step 2 - Return-to-Provision'!TaxableIncome</vt:lpstr>
      <vt:lpstr>TaxableIncome</vt:lpstr>
      <vt:lpstr>TAXE</vt:lpstr>
      <vt:lpstr>TITD</vt:lpstr>
      <vt:lpstr>TITE</vt:lpstr>
      <vt:lpstr>TITP</vt:lpstr>
      <vt:lpstr>UDD</vt:lpstr>
      <vt:lpstr>UDP</vt:lpstr>
    </vt:vector>
  </TitlesOfParts>
  <Company>KPMG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Tax Provision Working Paper Template</dc:title>
  <dc:creator>Zabarylo, Pamela L</dc:creator>
  <cp:lastModifiedBy>Bilal Junaidy</cp:lastModifiedBy>
  <cp:lastPrinted>2019-11-26T16:29:25Z</cp:lastPrinted>
  <dcterms:created xsi:type="dcterms:W3CDTF">2002-09-06T16:58:17Z</dcterms:created>
  <dcterms:modified xsi:type="dcterms:W3CDTF">2020-07-24T17:36:31Z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PMGMW3Function">
    <vt:lpwstr>Tax;</vt:lpwstr>
  </property>
  <property fmtid="{D5CDD505-2E9C-101B-9397-08002B2CF9AE}" pid="3" name="National Centres">
    <vt:lpwstr>1;#National Tax</vt:lpwstr>
  </property>
  <property fmtid="{D5CDD505-2E9C-101B-9397-08002B2CF9AE}" pid="4" name="ContentType">
    <vt:lpwstr>CATaxMetadata</vt:lpwstr>
  </property>
  <property fmtid="{D5CDD505-2E9C-101B-9397-08002B2CF9AE}" pid="5" name="Tax Risk Management Document Type">
    <vt:lpwstr/>
  </property>
  <property fmtid="{D5CDD505-2E9C-101B-9397-08002B2CF9AE}" pid="6" name="Subject">
    <vt:lpwstr/>
  </property>
  <property fmtid="{D5CDD505-2E9C-101B-9397-08002B2CF9AE}" pid="7" name="_Author">
    <vt:lpwstr>Zabarylo, Pamela L</vt:lpwstr>
  </property>
  <property fmtid="{D5CDD505-2E9C-101B-9397-08002B2CF9AE}" pid="8" name="_Category">
    <vt:lpwstr/>
  </property>
  <property fmtid="{D5CDD505-2E9C-101B-9397-08002B2CF9AE}" pid="9" name="Categories">
    <vt:lpwstr/>
  </property>
  <property fmtid="{D5CDD505-2E9C-101B-9397-08002B2CF9AE}" pid="10" name="Approval Level">
    <vt:lpwstr/>
  </property>
  <property fmtid="{D5CDD505-2E9C-101B-9397-08002B2CF9AE}" pid="11" name="_Comments">
    <vt:lpwstr/>
  </property>
  <property fmtid="{D5CDD505-2E9C-101B-9397-08002B2CF9AE}" pid="12" name="Assigned To">
    <vt:lpwstr/>
  </property>
  <property fmtid="{D5CDD505-2E9C-101B-9397-08002B2CF9AE}" pid="13" name="Keywords">
    <vt:lpwstr/>
  </property>
  <property fmtid="{D5CDD505-2E9C-101B-9397-08002B2CF9AE}" pid="14" name="Order">
    <vt:lpwstr>7400.00000000000</vt:lpwstr>
  </property>
</Properties>
</file>