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412"/>
  <workbookPr showInkAnnotation="0" autoCompressPictures="0"/>
  <bookViews>
    <workbookView xWindow="1460" yWindow="1380" windowWidth="28800" windowHeight="16280" tabRatio="500"/>
  </bookViews>
  <sheets>
    <sheet name="System Usability " sheetId="1" r:id="rId1"/>
    <sheet name="Playing a pre-created game" sheetId="2" r:id="rId2"/>
  </sheets>
  <definedNames>
    <definedName name="_xlnm.Print_Titles" localSheetId="0">'System Usability '!$A:$A,'System Usability '!$1:$1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2" l="1"/>
  <c r="D8" i="2"/>
  <c r="B8" i="2"/>
  <c r="X27" i="1"/>
  <c r="X24" i="1"/>
  <c r="X25" i="1"/>
  <c r="X26" i="1"/>
  <c r="X23" i="1"/>
  <c r="N13" i="1"/>
  <c r="N14" i="1"/>
  <c r="N15" i="1"/>
  <c r="N16" i="1"/>
  <c r="N17" i="1"/>
  <c r="N18" i="1"/>
  <c r="V16" i="1"/>
  <c r="O13" i="1"/>
  <c r="O14" i="1"/>
  <c r="O15" i="1"/>
  <c r="O16" i="1"/>
  <c r="O17" i="1"/>
  <c r="O18" i="1"/>
  <c r="O20" i="1"/>
  <c r="P13" i="1"/>
  <c r="P14" i="1"/>
  <c r="P15" i="1"/>
  <c r="P16" i="1"/>
  <c r="P17" i="1"/>
  <c r="P18" i="1"/>
  <c r="P20" i="1"/>
  <c r="Q18" i="1"/>
  <c r="Q13" i="1"/>
  <c r="Q14" i="1"/>
  <c r="Q15" i="1"/>
  <c r="Q16" i="1"/>
  <c r="Q17" i="1"/>
  <c r="Q20" i="1"/>
  <c r="R18" i="1"/>
  <c r="R13" i="1"/>
  <c r="R14" i="1"/>
  <c r="R15" i="1"/>
  <c r="R16" i="1"/>
  <c r="R17" i="1"/>
  <c r="R20" i="1"/>
  <c r="S18" i="1"/>
  <c r="S13" i="1"/>
  <c r="S14" i="1"/>
  <c r="S15" i="1"/>
  <c r="S16" i="1"/>
  <c r="S17" i="1"/>
  <c r="S20" i="1"/>
  <c r="T18" i="1"/>
  <c r="T13" i="1"/>
  <c r="T14" i="1"/>
  <c r="T15" i="1"/>
  <c r="T16" i="1"/>
  <c r="T17" i="1"/>
  <c r="T20" i="1"/>
  <c r="U13" i="1"/>
  <c r="U14" i="1"/>
  <c r="U15" i="1"/>
  <c r="U16" i="1"/>
  <c r="U17" i="1"/>
  <c r="U18" i="1"/>
  <c r="U20" i="1"/>
  <c r="V13" i="1"/>
  <c r="V14" i="1"/>
  <c r="V15" i="1"/>
  <c r="V17" i="1"/>
  <c r="V18" i="1"/>
  <c r="V20" i="1"/>
  <c r="W13" i="1"/>
  <c r="W14" i="1"/>
  <c r="W15" i="1"/>
  <c r="W16" i="1"/>
  <c r="W17" i="1"/>
  <c r="W18" i="1"/>
  <c r="W20" i="1"/>
  <c r="N20" i="1"/>
  <c r="D8" i="1"/>
  <c r="E8" i="1"/>
  <c r="F8" i="1"/>
  <c r="G8" i="1"/>
  <c r="H8" i="1"/>
  <c r="I8" i="1"/>
  <c r="J8" i="1"/>
  <c r="K8" i="1"/>
  <c r="C8" i="1"/>
  <c r="B8" i="1"/>
  <c r="O19" i="1"/>
  <c r="P19" i="1"/>
  <c r="Q19" i="1"/>
  <c r="R19" i="1"/>
  <c r="S19" i="1"/>
  <c r="T19" i="1"/>
  <c r="U19" i="1"/>
  <c r="V19" i="1"/>
  <c r="W19" i="1"/>
  <c r="N19" i="1"/>
  <c r="L7" i="1"/>
  <c r="L4" i="1"/>
  <c r="L3" i="1"/>
  <c r="L5" i="1"/>
  <c r="L2" i="1"/>
  <c r="L6" i="1"/>
  <c r="L8" i="1"/>
</calcChain>
</file>

<file path=xl/sharedStrings.xml><?xml version="1.0" encoding="utf-8"?>
<sst xmlns="http://schemas.openxmlformats.org/spreadsheetml/2006/main" count="24" uniqueCount="19">
  <si>
    <t>Question/ID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</si>
  <si>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</si>
  <si>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</si>
  <si>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</si>
  <si>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</si>
  <si>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</si>
  <si>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</si>
  <si>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</si>
  <si>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</si>
  <si>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</si>
  <si>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</si>
  <si>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r>
      <t xml:space="preserve">Some Question was not answered they are marked in </t>
    </r>
    <r>
      <rPr>
        <b/>
        <sz val="12"/>
        <color theme="1"/>
        <rFont val="Calibri"/>
        <family val="2"/>
        <scheme val="minor"/>
      </rPr>
      <t>bold</t>
    </r>
    <r>
      <rPr>
        <sz val="12"/>
        <color theme="1"/>
        <rFont val="Calibri"/>
        <family val="2"/>
        <scheme val="minor"/>
      </rPr>
      <t xml:space="preserve"> as 3  since it is the middle value</t>
    </r>
  </si>
  <si>
    <t>Average SUS Score</t>
  </si>
  <si>
    <t>Total SUS Score</t>
  </si>
  <si>
    <t>Normised values</t>
  </si>
  <si>
    <t>Average</t>
  </si>
  <si>
    <t>Frequency</t>
  </si>
  <si>
    <t>For chart</t>
  </si>
  <si>
    <t xml:space="preserve">STDEV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</si>
</sst>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mbria"/>
      <scheme val="major"/>
    </font>
    <font>
      <sz val="10"/>
      <color theme="1"/>
      <name val="Cambria"/>
      <scheme val="major"/>
    </font>
    <font>
      <sz val="8"/>
      <name val="Calibri"/>
      <family val="2"/>
      <scheme val="minor"/>
    </font>
    <font>
      <b/>
      <sz val="14"/>
      <color theme="1"/>
      <name val="Cambria"/>
      <scheme val="maj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mbria"/>
      <scheme val="major"/>
    </font>
    <font>
      <b/>
      <sz val="14"/>
      <color theme="0"/>
      <name val="Calibri"/>
      <scheme val="minor"/>
    </font>
    <font>
      <sz val="12"/>
      <color rgb="FF000000"/>
      <name val="Calibri"/>
      <family val="2"/>
      <scheme val="minor"/>
    </font>
    <font>
      <b/>
      <sz val="10"/>
      <color theme="0"/>
      <name val="Cambria"/>
      <scheme val="maj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/>
        <bgColor theme="4" tint="0.59999389629810485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ck">
        <color theme="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</borders>
  <cellStyleXfs count="6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1" fillId="0" borderId="0" xfId="0" applyFont="1"/>
    <xf numFmtId="0" fontId="0" fillId="0" borderId="0" xfId="0" applyFont="1"/>
    <xf numFmtId="0" fontId="2" fillId="0" borderId="0" xfId="0" applyFont="1" applyBorder="1"/>
    <xf numFmtId="0" fontId="0" fillId="0" borderId="0" xfId="0" applyBorder="1"/>
    <xf numFmtId="0" fontId="0" fillId="0" borderId="0" xfId="0" applyNumberFormat="1" applyBorder="1"/>
    <xf numFmtId="0" fontId="0" fillId="3" borderId="1" xfId="0" applyFont="1" applyFill="1" applyBorder="1"/>
    <xf numFmtId="0" fontId="8" fillId="2" borderId="2" xfId="0" applyFont="1" applyFill="1" applyBorder="1"/>
    <xf numFmtId="0" fontId="8" fillId="4" borderId="4" xfId="0" applyFont="1" applyFill="1" applyBorder="1"/>
    <xf numFmtId="0" fontId="9" fillId="5" borderId="0" xfId="0" applyFont="1" applyFill="1"/>
    <xf numFmtId="0" fontId="9" fillId="5" borderId="0" xfId="0" applyFont="1" applyFill="1" applyBorder="1"/>
    <xf numFmtId="0" fontId="11" fillId="0" borderId="0" xfId="0" applyFont="1"/>
    <xf numFmtId="0" fontId="10" fillId="5" borderId="3" xfId="0" applyFont="1" applyFill="1" applyBorder="1" applyAlignment="1"/>
    <xf numFmtId="0" fontId="2" fillId="6" borderId="5" xfId="0" applyFont="1" applyFill="1" applyBorder="1"/>
    <xf numFmtId="0" fontId="0" fillId="6" borderId="1" xfId="0" applyFont="1" applyFill="1" applyBorder="1"/>
    <xf numFmtId="0" fontId="9" fillId="2" borderId="6" xfId="0" applyFont="1" applyFill="1" applyBorder="1"/>
    <xf numFmtId="0" fontId="2" fillId="3" borderId="5" xfId="0" applyFont="1" applyFill="1" applyBorder="1"/>
    <xf numFmtId="0" fontId="12" fillId="2" borderId="7" xfId="0" applyFont="1" applyFill="1" applyBorder="1"/>
    <xf numFmtId="0" fontId="9" fillId="2" borderId="8" xfId="0" applyFont="1" applyFill="1" applyBorder="1"/>
    <xf numFmtId="2" fontId="8" fillId="2" borderId="2" xfId="0" applyNumberFormat="1" applyFont="1" applyFill="1" applyBorder="1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4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mbria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mbria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mbria"/>
        <scheme val="major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SUS Scores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000" baseline="0"/>
              <a:t>(with </a:t>
            </a:r>
            <a:r>
              <a:rPr lang="en-US" sz="1000" b="1"/>
              <a:t>Standard Deviation)</a:t>
            </a:r>
          </a:p>
        </c:rich>
      </c:tx>
      <c:layout>
        <c:manualLayout>
          <c:xMode val="edge"/>
          <c:yMode val="edge"/>
          <c:x val="0.297372146663485"/>
          <c:y val="0.0020358795356766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0890236220472441"/>
          <c:y val="0.127044535433071"/>
          <c:w val="0.859303422468231"/>
          <c:h val="0.731743244094488"/>
        </c:manualLayout>
      </c:layout>
      <c:lineChart>
        <c:grouping val="standard"/>
        <c:varyColors val="0"/>
        <c:ser>
          <c:idx val="0"/>
          <c:order val="0"/>
          <c:dLbls>
            <c:dLbl>
              <c:idx val="7"/>
              <c:layout>
                <c:manualLayout>
                  <c:x val="-0.00202020202020202"/>
                  <c:y val="-0.02735042735042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1.48146436747869E-16"/>
                  <c:y val="-0.01025641025641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'System Usability '!$N$20:$W$20</c:f>
                <c:numCache>
                  <c:formatCode>General</c:formatCode>
                  <c:ptCount val="10"/>
                  <c:pt idx="0">
                    <c:v>0.632455532033676</c:v>
                  </c:pt>
                  <c:pt idx="1">
                    <c:v>1.211060141638997</c:v>
                  </c:pt>
                  <c:pt idx="2">
                    <c:v>1.048808848170152</c:v>
                  </c:pt>
                  <c:pt idx="3">
                    <c:v>1.095445115010332</c:v>
                  </c:pt>
                  <c:pt idx="4">
                    <c:v>0.836660026534076</c:v>
                  </c:pt>
                  <c:pt idx="5">
                    <c:v>0.752772652709081</c:v>
                  </c:pt>
                  <c:pt idx="6">
                    <c:v>0.547722557505166</c:v>
                  </c:pt>
                  <c:pt idx="7">
                    <c:v>0.816496580927726</c:v>
                  </c:pt>
                  <c:pt idx="8">
                    <c:v>1.224744871391589</c:v>
                  </c:pt>
                  <c:pt idx="9">
                    <c:v>1.329160135825126</c:v>
                  </c:pt>
                </c:numCache>
              </c:numRef>
            </c:plus>
            <c:minus>
              <c:numRef>
                <c:f>'System Usability '!$N$20:$W$20</c:f>
                <c:numCache>
                  <c:formatCode>General</c:formatCode>
                  <c:ptCount val="10"/>
                  <c:pt idx="0">
                    <c:v>0.632455532033676</c:v>
                  </c:pt>
                  <c:pt idx="1">
                    <c:v>1.211060141638997</c:v>
                  </c:pt>
                  <c:pt idx="2">
                    <c:v>1.048808848170152</c:v>
                  </c:pt>
                  <c:pt idx="3">
                    <c:v>1.095445115010332</c:v>
                  </c:pt>
                  <c:pt idx="4">
                    <c:v>0.836660026534076</c:v>
                  </c:pt>
                  <c:pt idx="5">
                    <c:v>0.752772652709081</c:v>
                  </c:pt>
                  <c:pt idx="6">
                    <c:v>0.547722557505166</c:v>
                  </c:pt>
                  <c:pt idx="7">
                    <c:v>0.816496580927726</c:v>
                  </c:pt>
                  <c:pt idx="8">
                    <c:v>1.224744871391589</c:v>
                  </c:pt>
                  <c:pt idx="9">
                    <c:v>1.329160135825126</c:v>
                  </c:pt>
                </c:numCache>
              </c:numRef>
            </c:minus>
          </c:errBars>
          <c:val>
            <c:numRef>
              <c:f>'System Usability '!$B$8:$K$8</c:f>
              <c:numCache>
                <c:formatCode>General</c:formatCode>
                <c:ptCount val="10"/>
                <c:pt idx="0">
                  <c:v>2.0</c:v>
                </c:pt>
                <c:pt idx="1">
                  <c:v>2.333333333333333</c:v>
                </c:pt>
                <c:pt idx="2">
                  <c:v>2.5</c:v>
                </c:pt>
                <c:pt idx="3">
                  <c:v>3.0</c:v>
                </c:pt>
                <c:pt idx="4">
                  <c:v>2.5</c:v>
                </c:pt>
                <c:pt idx="5">
                  <c:v>2.833333333333333</c:v>
                </c:pt>
                <c:pt idx="6">
                  <c:v>2.5</c:v>
                </c:pt>
                <c:pt idx="7">
                  <c:v>2.666666666666666</c:v>
                </c:pt>
                <c:pt idx="8">
                  <c:v>2.5</c:v>
                </c:pt>
                <c:pt idx="9">
                  <c:v>2.166666666666666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58563704"/>
        <c:axId val="549378328"/>
      </c:lineChart>
      <c:catAx>
        <c:axId val="558563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SUS</a:t>
                </a:r>
                <a:r>
                  <a:rPr lang="en-US" baseline="0"/>
                  <a:t> Question no.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549378328"/>
        <c:crosses val="autoZero"/>
        <c:auto val="1"/>
        <c:lblAlgn val="ctr"/>
        <c:lblOffset val="100"/>
        <c:noMultiLvlLbl val="0"/>
      </c:catAx>
      <c:valAx>
        <c:axId val="549378328"/>
        <c:scaling>
          <c:orientation val="minMax"/>
          <c:max val="4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Avavage Points Scored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8563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SUS Ratings</a:t>
            </a:r>
            <a:r>
              <a:rPr lang="en-US" sz="1400" baseline="0"/>
              <a:t> Spread</a:t>
            </a:r>
            <a:endParaRPr lang="en-US" sz="1400"/>
          </a:p>
        </c:rich>
      </c:tx>
      <c:layout>
        <c:manualLayout>
          <c:xMode val="edge"/>
          <c:yMode val="edge"/>
          <c:x val="0.341654418197725"/>
          <c:y val="0.032407407407407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923665791776"/>
          <c:y val="0.138888888888889"/>
          <c:w val="0.859965223097113"/>
          <c:h val="0.69283974919801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'System Usability '!$M$23:$M$27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'System Usability '!$X$23:$X$27</c:f>
              <c:numCache>
                <c:formatCode>General</c:formatCode>
                <c:ptCount val="5"/>
                <c:pt idx="0">
                  <c:v>0.0</c:v>
                </c:pt>
                <c:pt idx="1">
                  <c:v>11.0</c:v>
                </c:pt>
                <c:pt idx="2">
                  <c:v>16.0</c:v>
                </c:pt>
                <c:pt idx="3">
                  <c:v>25.0</c:v>
                </c:pt>
                <c:pt idx="4">
                  <c:v>8.0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549392568"/>
        <c:axId val="549398040"/>
      </c:barChart>
      <c:catAx>
        <c:axId val="549392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49398040"/>
        <c:crosses val="autoZero"/>
        <c:auto val="1"/>
        <c:lblAlgn val="ctr"/>
        <c:lblOffset val="100"/>
        <c:noMultiLvlLbl val="0"/>
      </c:catAx>
      <c:valAx>
        <c:axId val="549398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38227107028288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49392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482600</xdr:colOff>
      <xdr:row>10</xdr:row>
      <xdr:rowOff>184150</xdr:rowOff>
    </xdr:from>
    <xdr:to>
      <xdr:col>10</xdr:col>
      <xdr:colOff>444500</xdr:colOff>
      <xdr:row>28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76200</xdr:colOff>
      <xdr:row>28</xdr:row>
      <xdr:rowOff>6350</xdr:rowOff>
    </xdr:from>
    <xdr:to>
      <xdr:col>20</xdr:col>
      <xdr:colOff>342900</xdr:colOff>
      <xdr:row>40</xdr:row>
      <xdr:rowOff>158750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5" name="Table5" displayName="Table5" ref="A1:L8" totalsRowCount="1" headerRowDxfId="3">
  <autoFilter ref="A1:L7"/>
  <tableColumns count="12">
    <tableColumn id="1" name="Question/ID" totalsRowLabel="Average SUS Score" dataDxfId="2" totalsRowDxfId="1"/>
    <tableColumn id="2" name="Q1" totalsRowFunction="custom">
      <totalsRowFormula>((B2-1)+(B3-1)+(B4-1)+(B5-1)+(B6-1)+(B7-1))/COUNT(B2:B7)</totalsRowFormula>
    </tableColumn>
    <tableColumn id="3" name="Q2" totalsRowFunction="custom">
      <totalsRowFormula>((5-C2)+(5-C3)+(5-C4)+(5-C5)+(5-C6)+(5-C7))/COUNT(C2:C7)</totalsRowFormula>
    </tableColumn>
    <tableColumn id="4" name="Q3" totalsRowFunction="custom">
      <totalsRowFormula>((D2-1)+(D3-1)+(D4-1)+(D5-1)+(D6-1)+(D7-1))/COUNT(D2:D7)</totalsRowFormula>
    </tableColumn>
    <tableColumn id="5" name="Q4" totalsRowFunction="custom">
      <totalsRowFormula>((5-E2)+(5-E3)+(5-E4)+(5-E5)+(5-E6)+(5-E7))/COUNT(E2:E7)</totalsRowFormula>
    </tableColumn>
    <tableColumn id="6" name="Q5" totalsRowFunction="custom">
      <totalsRowFormula>((F2-1)+(F3-1)+(F4-1)+(F5-1)+(F6-1)+(F7-1))/COUNT(F2:F7)</totalsRowFormula>
    </tableColumn>
    <tableColumn id="7" name="Q6" totalsRowFunction="custom">
      <totalsRowFormula>((5-G2)+(5-G3)+(5-G4)+(5-G5)+(5-G6)+(5-G7))/COUNT(G2:G7)</totalsRowFormula>
    </tableColumn>
    <tableColumn id="8" name="Q7" totalsRowFunction="custom">
      <totalsRowFormula>((H2-1)+(H3-1)+(H4-1)+(H5-1)+(H6-1)+(H7-1))/COUNT(H2:H7)</totalsRowFormula>
    </tableColumn>
    <tableColumn id="9" name="Q8" totalsRowFunction="custom">
      <totalsRowFormula>((5-I2)+(5-I3)+(5-I4)+(5-I5)+(5-I6)+(5-I7))/COUNT(I2:I7)</totalsRowFormula>
    </tableColumn>
    <tableColumn id="10" name="Q9" totalsRowFunction="custom">
      <totalsRowFormula>((J2-1)+(J3-1)+(J4-1)+(J5-1)+(J6-1)+(J7-1))/COUNT(J2:J7)</totalsRowFormula>
    </tableColumn>
    <tableColumn id="11" name="Q10" totalsRowFunction="custom">
      <totalsRowFormula>((5-K2)+(5-K3)+(5-K4)+(5-K5)+(5-K6)+(5-K7))/COUNT(K2:K7)</totalsRowFormula>
    </tableColumn>
    <tableColumn id="12" name="Total SUS Score" totalsRowFunction="average" dataDxfId="0">
      <calculatedColumnFormula>((Table5[[#This Row],[Q1]]-1)+(5-Table5[[#This Row],[Q2]])+(Table5[[#This Row],[Q3]]-1)+(5-Table5[[#This Row],[Q4]])+(Table5[[#This Row],[Q5]]-1)+(5-Table5[[#This Row],[Q6]])+(Table5[[#This Row],[Q7]]-1)+(5-Table5[[#This Row],[Q8]])+(Table5[[#This Row],[Q9]]-1)+(5-Table5[[#This Row],[Q10]]))*2.5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tabSelected="1" workbookViewId="0">
      <selection activeCell="O22" sqref="O22"/>
    </sheetView>
  </sheetViews>
  <sheetFormatPr baseColWidth="10" defaultRowHeight="17" x14ac:dyDescent="0"/>
  <cols>
    <col min="1" max="1" width="24.5" style="1" customWidth="1"/>
    <col min="2" max="7" width="6.5" customWidth="1"/>
    <col min="8" max="8" width="6.5" style="4" customWidth="1"/>
    <col min="9" max="10" width="6.5" customWidth="1"/>
    <col min="11" max="11" width="7.83203125" customWidth="1"/>
    <col min="12" max="12" width="21.83203125" customWidth="1"/>
    <col min="13" max="13" width="13.33203125" customWidth="1"/>
    <col min="14" max="23" width="6.1640625" customWidth="1"/>
  </cols>
  <sheetData>
    <row r="1" spans="1:25" s="1" customFormat="1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13</v>
      </c>
    </row>
    <row r="2" spans="1:25">
      <c r="A2" s="1">
        <v>1</v>
      </c>
      <c r="B2">
        <v>3</v>
      </c>
      <c r="C2">
        <v>4</v>
      </c>
      <c r="D2">
        <v>3</v>
      </c>
      <c r="E2">
        <v>2</v>
      </c>
      <c r="F2">
        <v>4</v>
      </c>
      <c r="G2">
        <v>2</v>
      </c>
      <c r="H2" s="4">
        <v>3</v>
      </c>
      <c r="I2">
        <v>3</v>
      </c>
      <c r="J2">
        <v>4</v>
      </c>
      <c r="K2">
        <v>4</v>
      </c>
      <c r="L2">
        <f>((Table5[[#This Row],[Q1]]-1)+(5-Table5[[#This Row],[Q2]])+(Table5[[#This Row],[Q3]]-1)+(5-Table5[[#This Row],[Q4]])+(Table5[[#This Row],[Q5]]-1)+(5-Table5[[#This Row],[Q6]])+(Table5[[#This Row],[Q7]]-1)+(5-Table5[[#This Row],[Q8]])+(Table5[[#This Row],[Q9]]-1)+(5-Table5[[#This Row],[Q10]]))*2.5</f>
        <v>55</v>
      </c>
    </row>
    <row r="3" spans="1:25">
      <c r="A3" s="1">
        <v>2</v>
      </c>
      <c r="B3" s="4">
        <v>3</v>
      </c>
      <c r="C3">
        <v>2</v>
      </c>
      <c r="D3">
        <v>3</v>
      </c>
      <c r="E3">
        <v>1</v>
      </c>
      <c r="F3">
        <v>3</v>
      </c>
      <c r="G3">
        <v>3</v>
      </c>
      <c r="H3" s="5">
        <v>4</v>
      </c>
      <c r="I3">
        <v>3</v>
      </c>
      <c r="J3">
        <v>2</v>
      </c>
      <c r="K3">
        <v>4</v>
      </c>
      <c r="L3">
        <f>((Table5[[#This Row],[Q1]]-1)+(5-Table5[[#This Row],[Q2]])+(Table5[[#This Row],[Q3]]-1)+(5-Table5[[#This Row],[Q4]])+(Table5[[#This Row],[Q5]]-1)+(5-Table5[[#This Row],[Q6]])+(Table5[[#This Row],[Q7]]-1)+(5-Table5[[#This Row],[Q8]])+(Table5[[#This Row],[Q9]]-1)+(5-Table5[[#This Row],[Q10]]))*2.5</f>
        <v>55</v>
      </c>
      <c r="M3" t="s">
        <v>11</v>
      </c>
    </row>
    <row r="4" spans="1:25">
      <c r="A4" s="1">
        <v>3</v>
      </c>
      <c r="B4">
        <v>4</v>
      </c>
      <c r="C4">
        <v>4</v>
      </c>
      <c r="D4">
        <v>2</v>
      </c>
      <c r="E4">
        <v>4</v>
      </c>
      <c r="F4">
        <v>4</v>
      </c>
      <c r="G4">
        <v>3</v>
      </c>
      <c r="H4" s="4">
        <v>3</v>
      </c>
      <c r="I4">
        <v>3</v>
      </c>
      <c r="J4">
        <v>2</v>
      </c>
      <c r="K4">
        <v>4</v>
      </c>
      <c r="L4">
        <f>((Table5[[#This Row],[Q1]]-1)+(5-Table5[[#This Row],[Q2]])+(Table5[[#This Row],[Q3]]-1)+(5-Table5[[#This Row],[Q4]])+(Table5[[#This Row],[Q5]]-1)+(5-Table5[[#This Row],[Q6]])+(Table5[[#This Row],[Q7]]-1)+(5-Table5[[#This Row],[Q8]])+(Table5[[#This Row],[Q9]]-1)+(5-Table5[[#This Row],[Q10]]))*2.5</f>
        <v>42.5</v>
      </c>
    </row>
    <row r="5" spans="1:25">
      <c r="A5" s="1">
        <v>4</v>
      </c>
      <c r="B5">
        <v>2</v>
      </c>
      <c r="C5">
        <v>3</v>
      </c>
      <c r="D5">
        <v>4</v>
      </c>
      <c r="E5">
        <v>2</v>
      </c>
      <c r="F5">
        <v>4</v>
      </c>
      <c r="G5">
        <v>2</v>
      </c>
      <c r="H5" s="5">
        <v>4</v>
      </c>
      <c r="I5">
        <v>2</v>
      </c>
      <c r="J5">
        <v>4</v>
      </c>
      <c r="K5">
        <v>1</v>
      </c>
      <c r="L5">
        <f>((Table5[[#This Row],[Q1]]-1)+(5-Table5[[#This Row],[Q2]])+(Table5[[#This Row],[Q3]]-1)+(5-Table5[[#This Row],[Q4]])+(Table5[[#This Row],[Q5]]-1)+(5-Table5[[#This Row],[Q6]])+(Table5[[#This Row],[Q7]]-1)+(5-Table5[[#This Row],[Q8]])+(Table5[[#This Row],[Q9]]-1)+(5-Table5[[#This Row],[Q10]]))*2.5</f>
        <v>70</v>
      </c>
    </row>
    <row r="6" spans="1:25" s="5" customFormat="1">
      <c r="A6" s="1">
        <v>5</v>
      </c>
      <c r="B6" s="5">
        <v>3</v>
      </c>
      <c r="C6" s="5">
        <v>1</v>
      </c>
      <c r="D6" s="5">
        <v>4</v>
      </c>
      <c r="E6" s="5">
        <v>2</v>
      </c>
      <c r="F6" s="5">
        <v>4</v>
      </c>
      <c r="G6" s="5">
        <v>1</v>
      </c>
      <c r="H6" s="5">
        <v>3</v>
      </c>
      <c r="I6" s="5">
        <v>1</v>
      </c>
      <c r="J6" s="5">
        <v>5</v>
      </c>
      <c r="K6" s="5">
        <v>2</v>
      </c>
      <c r="L6" s="5">
        <f>((Table5[[#This Row],[Q1]]-1)+(5-Table5[[#This Row],[Q2]])+(Table5[[#This Row],[Q3]]-1)+(5-Table5[[#This Row],[Q4]])+(Table5[[#This Row],[Q5]]-1)+(5-Table5[[#This Row],[Q6]])+(Table5[[#This Row],[Q7]]-1)+(5-Table5[[#This Row],[Q8]])+(Table5[[#This Row],[Q9]]-1)+(5-Table5[[#This Row],[Q10]]))*2.5</f>
        <v>80</v>
      </c>
    </row>
    <row r="7" spans="1:25" s="5" customFormat="1">
      <c r="A7" s="1">
        <v>6</v>
      </c>
      <c r="B7" s="5">
        <v>3</v>
      </c>
      <c r="C7" s="5">
        <v>2</v>
      </c>
      <c r="D7" s="5">
        <v>5</v>
      </c>
      <c r="E7" s="5">
        <v>1</v>
      </c>
      <c r="F7" s="5">
        <v>2</v>
      </c>
      <c r="G7" s="5">
        <v>2</v>
      </c>
      <c r="H7" s="4">
        <v>4</v>
      </c>
      <c r="I7" s="5">
        <v>2</v>
      </c>
      <c r="J7" s="5">
        <v>4</v>
      </c>
      <c r="K7" s="5">
        <v>2</v>
      </c>
      <c r="L7" s="5">
        <f>((Table5[[#This Row],[Q1]]-1)+(5-Table5[[#This Row],[Q2]])+(Table5[[#This Row],[Q3]]-1)+(5-Table5[[#This Row],[Q4]])+(Table5[[#This Row],[Q5]]-1)+(5-Table5[[#This Row],[Q6]])+(Table5[[#This Row],[Q7]]-1)+(5-Table5[[#This Row],[Q8]])+(Table5[[#This Row],[Q9]]-1)+(5-Table5[[#This Row],[Q10]]))*2.5</f>
        <v>72.5</v>
      </c>
    </row>
    <row r="8" spans="1:25">
      <c r="A8" s="1" t="s">
        <v>12</v>
      </c>
      <c r="B8">
        <f>((B2-1)+(B3-1)+(B4-1)+(B5-1)+(B6-1)+(B7-1))/COUNT(B2:B7)</f>
        <v>2</v>
      </c>
      <c r="C8">
        <f>((5-C2)+(5-C3)+(5-C4)+(5-C5)+(5-C6)+(5-C7))/COUNT(C2:C7)</f>
        <v>2.3333333333333335</v>
      </c>
      <c r="D8">
        <f>((D2-1)+(D3-1)+(D4-1)+(D5-1)+(D6-1)+(D7-1))/COUNT(D2:D7)</f>
        <v>2.5</v>
      </c>
      <c r="E8">
        <f>((5-E2)+(5-E3)+(5-E4)+(5-E5)+(5-E6)+(5-E7))/COUNT(E2:E7)</f>
        <v>3</v>
      </c>
      <c r="F8">
        <f>((F2-1)+(F3-1)+(F4-1)+(F5-1)+(F6-1)+(F7-1))/COUNT(F2:F7)</f>
        <v>2.5</v>
      </c>
      <c r="G8">
        <f>((5-G2)+(5-G3)+(5-G4)+(5-G5)+(5-G6)+(5-G7))/COUNT(G2:G7)</f>
        <v>2.8333333333333335</v>
      </c>
      <c r="H8">
        <f>((H2-1)+(H3-1)+(H4-1)+(H5-1)+(H6-1)+(H7-1))/COUNT(H2:H7)</f>
        <v>2.5</v>
      </c>
      <c r="I8">
        <f>((5-I2)+(5-I3)+(5-I4)+(5-I5)+(5-I6)+(5-I7))/COUNT(I2:I7)</f>
        <v>2.6666666666666665</v>
      </c>
      <c r="J8">
        <f>((J2-1)+(J3-1)+(J4-1)+(J5-1)+(J6-1)+(J7-1))/COUNT(J2:J7)</f>
        <v>2.5</v>
      </c>
      <c r="K8">
        <f>((5-K2)+(5-K3)+(5-K4)+(5-K5)+(5-K6)+(5-K7))/COUNT(K2:K7)</f>
        <v>2.1666666666666665</v>
      </c>
      <c r="L8">
        <f>SUBTOTAL(101,Table5[Total SUS Score])</f>
        <v>62.5</v>
      </c>
    </row>
    <row r="9" spans="1:25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8"/>
    </row>
    <row r="10" spans="1:25">
      <c r="H10"/>
    </row>
    <row r="11" spans="1:25">
      <c r="H11"/>
      <c r="Y11" t="s">
        <v>17</v>
      </c>
    </row>
    <row r="12" spans="1:25" ht="18">
      <c r="H12"/>
      <c r="N12" s="15" t="s">
        <v>14</v>
      </c>
      <c r="O12" s="15"/>
      <c r="P12" s="15"/>
      <c r="Q12" s="15"/>
      <c r="R12" s="15"/>
      <c r="S12" s="15"/>
      <c r="T12" s="15"/>
      <c r="U12" s="15"/>
      <c r="V12" s="15"/>
      <c r="W12" s="15"/>
      <c r="Y12">
        <v>0</v>
      </c>
    </row>
    <row r="13" spans="1:25">
      <c r="N13" s="9">
        <f>B2-1</f>
        <v>2</v>
      </c>
      <c r="O13" s="9">
        <f>5-C2</f>
        <v>1</v>
      </c>
      <c r="P13" s="9">
        <f>D2-1</f>
        <v>2</v>
      </c>
      <c r="Q13" s="9">
        <f>5-E2</f>
        <v>3</v>
      </c>
      <c r="R13" s="9">
        <f>F2-1</f>
        <v>3</v>
      </c>
      <c r="S13" s="9">
        <f>5-G2</f>
        <v>3</v>
      </c>
      <c r="T13" s="9">
        <f>H2-1</f>
        <v>2</v>
      </c>
      <c r="U13" s="9">
        <f>5-I2</f>
        <v>2</v>
      </c>
      <c r="V13" s="9">
        <f>J2-1</f>
        <v>3</v>
      </c>
      <c r="W13" s="9">
        <f>5-K2</f>
        <v>1</v>
      </c>
      <c r="Y13">
        <v>1</v>
      </c>
    </row>
    <row r="14" spans="1:25">
      <c r="N14" s="9">
        <f>B3-1</f>
        <v>2</v>
      </c>
      <c r="O14" s="9">
        <f>5-C3</f>
        <v>3</v>
      </c>
      <c r="P14" s="9">
        <f>D3-1</f>
        <v>2</v>
      </c>
      <c r="Q14" s="9">
        <f>5-E3</f>
        <v>4</v>
      </c>
      <c r="R14" s="9">
        <f>F3-1</f>
        <v>2</v>
      </c>
      <c r="S14" s="9">
        <f>5-G3</f>
        <v>2</v>
      </c>
      <c r="T14" s="9">
        <f>H3-1</f>
        <v>3</v>
      </c>
      <c r="U14" s="9">
        <f>5-I3</f>
        <v>2</v>
      </c>
      <c r="V14" s="9">
        <f>J3-1</f>
        <v>1</v>
      </c>
      <c r="W14" s="9">
        <f>5-K3</f>
        <v>1</v>
      </c>
      <c r="Y14">
        <v>2</v>
      </c>
    </row>
    <row r="15" spans="1:25">
      <c r="N15" s="9">
        <f>B4-1</f>
        <v>3</v>
      </c>
      <c r="O15" s="9">
        <f>5-C4</f>
        <v>1</v>
      </c>
      <c r="P15" s="9">
        <f>D4-1</f>
        <v>1</v>
      </c>
      <c r="Q15" s="9">
        <f>5-E4</f>
        <v>1</v>
      </c>
      <c r="R15" s="9">
        <f>F4-1</f>
        <v>3</v>
      </c>
      <c r="S15" s="9">
        <f>5-G4</f>
        <v>2</v>
      </c>
      <c r="T15" s="9">
        <f>H4-1</f>
        <v>2</v>
      </c>
      <c r="U15" s="9">
        <f>5-I4</f>
        <v>2</v>
      </c>
      <c r="V15" s="9">
        <f>J4-1</f>
        <v>1</v>
      </c>
      <c r="W15" s="9">
        <f>5-K4</f>
        <v>1</v>
      </c>
      <c r="Y15">
        <v>3</v>
      </c>
    </row>
    <row r="16" spans="1:25">
      <c r="N16" s="9">
        <f>B5-1</f>
        <v>1</v>
      </c>
      <c r="O16" s="9">
        <f>5-C5</f>
        <v>2</v>
      </c>
      <c r="P16" s="9">
        <f>D5-1</f>
        <v>3</v>
      </c>
      <c r="Q16" s="9">
        <f>5-E5</f>
        <v>3</v>
      </c>
      <c r="R16" s="9">
        <f>F5-1</f>
        <v>3</v>
      </c>
      <c r="S16" s="9">
        <f>5-G5</f>
        <v>3</v>
      </c>
      <c r="T16" s="9">
        <f>H5-1</f>
        <v>3</v>
      </c>
      <c r="U16" s="9">
        <f>5-I5</f>
        <v>3</v>
      </c>
      <c r="V16" s="9">
        <f>J5-1</f>
        <v>3</v>
      </c>
      <c r="W16" s="9">
        <f>5-K5</f>
        <v>4</v>
      </c>
      <c r="Y16">
        <v>4</v>
      </c>
    </row>
    <row r="17" spans="13:24">
      <c r="N17" s="9">
        <f>B6-1</f>
        <v>2</v>
      </c>
      <c r="O17" s="9">
        <f>5-C6</f>
        <v>4</v>
      </c>
      <c r="P17" s="9">
        <f>D6-1</f>
        <v>3</v>
      </c>
      <c r="Q17" s="9">
        <f>5-E6</f>
        <v>3</v>
      </c>
      <c r="R17" s="9">
        <f>F6-1</f>
        <v>3</v>
      </c>
      <c r="S17" s="9">
        <f>5-G6</f>
        <v>4</v>
      </c>
      <c r="T17" s="9">
        <f>H6-1</f>
        <v>2</v>
      </c>
      <c r="U17" s="9">
        <f>5-I6</f>
        <v>4</v>
      </c>
      <c r="V17" s="9">
        <f>J6-1</f>
        <v>4</v>
      </c>
      <c r="W17" s="9">
        <f>5-K6</f>
        <v>3</v>
      </c>
    </row>
    <row r="18" spans="13:24">
      <c r="N18" s="9">
        <f>B7-1</f>
        <v>2</v>
      </c>
      <c r="O18" s="9">
        <f>5-C7</f>
        <v>3</v>
      </c>
      <c r="P18" s="9">
        <f>D7-1</f>
        <v>4</v>
      </c>
      <c r="Q18" s="9">
        <f>5-E7</f>
        <v>4</v>
      </c>
      <c r="R18" s="9">
        <f>F7-1</f>
        <v>1</v>
      </c>
      <c r="S18" s="9">
        <f>5-G7</f>
        <v>3</v>
      </c>
      <c r="T18" s="9">
        <f>H7-1</f>
        <v>3</v>
      </c>
      <c r="U18" s="9">
        <f>5-I7</f>
        <v>3</v>
      </c>
      <c r="V18" s="9">
        <f>J7-1</f>
        <v>3</v>
      </c>
      <c r="W18" s="9">
        <f>5-K7</f>
        <v>3</v>
      </c>
    </row>
    <row r="19" spans="13:24">
      <c r="M19" s="12" t="s">
        <v>15</v>
      </c>
      <c r="N19" s="11">
        <f>SUM(N13:N18)/COUNT(N13:N18)</f>
        <v>2</v>
      </c>
      <c r="O19" s="11">
        <f t="shared" ref="O19:W19" si="0">SUM(O13:O18)/COUNT(O13:O18)</f>
        <v>2.3333333333333335</v>
      </c>
      <c r="P19" s="11">
        <f t="shared" si="0"/>
        <v>2.5</v>
      </c>
      <c r="Q19" s="11">
        <f t="shared" si="0"/>
        <v>3</v>
      </c>
      <c r="R19" s="11">
        <f t="shared" si="0"/>
        <v>2.5</v>
      </c>
      <c r="S19" s="11">
        <f t="shared" si="0"/>
        <v>2.8333333333333335</v>
      </c>
      <c r="T19" s="11">
        <f t="shared" si="0"/>
        <v>2.5</v>
      </c>
      <c r="U19" s="11">
        <f t="shared" si="0"/>
        <v>2.6666666666666665</v>
      </c>
      <c r="V19" s="11">
        <f t="shared" si="0"/>
        <v>2.5</v>
      </c>
      <c r="W19" s="11">
        <f t="shared" si="0"/>
        <v>2.1666666666666665</v>
      </c>
    </row>
    <row r="20" spans="13:24">
      <c r="M20" s="12" t="s">
        <v>18</v>
      </c>
      <c r="N20">
        <f>_xlfn.STDEV.S(N13:N18)</f>
        <v>0.63245553203367588</v>
      </c>
      <c r="O20">
        <f>_xlfn.STDEV.S(O13:O18)</f>
        <v>1.211060141638997</v>
      </c>
      <c r="P20">
        <f>_xlfn.STDEV.S(P13:P18)</f>
        <v>1.0488088481701516</v>
      </c>
      <c r="Q20">
        <f>_xlfn.STDEV.S(Q13:Q18)</f>
        <v>1.0954451150103321</v>
      </c>
      <c r="R20">
        <f>_xlfn.STDEV.S(R13:R18)</f>
        <v>0.83666002653407556</v>
      </c>
      <c r="S20">
        <f>_xlfn.STDEV.S(S13:S18)</f>
        <v>0.75277265270908122</v>
      </c>
      <c r="T20">
        <f>_xlfn.STDEV.S(T13:T18)</f>
        <v>0.54772255750516607</v>
      </c>
      <c r="U20">
        <f>_xlfn.STDEV.S(U13:U18)</f>
        <v>0.81649658092772637</v>
      </c>
      <c r="V20">
        <f>_xlfn.STDEV.S(V13:V18)</f>
        <v>1.2247448713915889</v>
      </c>
      <c r="W20">
        <f>_xlfn.STDEV.S(W13:W18)</f>
        <v>1.3291601358251257</v>
      </c>
    </row>
    <row r="22" spans="13:24" ht="18" thickBot="1">
      <c r="M22" s="13" t="s">
        <v>16</v>
      </c>
    </row>
    <row r="23" spans="13:24" ht="19" thickTop="1" thickBot="1">
      <c r="M23" s="1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 s="10">
        <f>SUM(N23:W23)</f>
        <v>0</v>
      </c>
    </row>
    <row r="24" spans="13:24" ht="19" thickTop="1" thickBot="1">
      <c r="M24" s="13">
        <v>1</v>
      </c>
      <c r="N24" s="14">
        <v>1</v>
      </c>
      <c r="O24" s="14">
        <v>2</v>
      </c>
      <c r="P24" s="14">
        <v>1</v>
      </c>
      <c r="Q24" s="14">
        <v>1</v>
      </c>
      <c r="R24" s="14">
        <v>1</v>
      </c>
      <c r="S24" s="14">
        <v>0</v>
      </c>
      <c r="T24" s="14">
        <v>0</v>
      </c>
      <c r="U24" s="14">
        <v>0</v>
      </c>
      <c r="V24" s="14">
        <v>2</v>
      </c>
      <c r="W24" s="14">
        <v>3</v>
      </c>
      <c r="X24" s="10">
        <f t="shared" ref="X24:X26" si="1">SUM(N24:W24)</f>
        <v>11</v>
      </c>
    </row>
    <row r="25" spans="13:24" ht="19" thickTop="1" thickBot="1">
      <c r="M25" s="13">
        <v>2</v>
      </c>
      <c r="N25" s="14">
        <v>4</v>
      </c>
      <c r="O25" s="14">
        <v>1</v>
      </c>
      <c r="P25" s="14">
        <v>2</v>
      </c>
      <c r="Q25" s="14">
        <v>0</v>
      </c>
      <c r="R25" s="14">
        <v>1</v>
      </c>
      <c r="S25" s="14">
        <v>2</v>
      </c>
      <c r="T25" s="14">
        <v>3</v>
      </c>
      <c r="U25" s="14">
        <v>3</v>
      </c>
      <c r="V25" s="14">
        <v>0</v>
      </c>
      <c r="W25" s="14">
        <v>0</v>
      </c>
      <c r="X25" s="10">
        <f t="shared" si="1"/>
        <v>16</v>
      </c>
    </row>
    <row r="26" spans="13:24" ht="19" thickTop="1" thickBot="1">
      <c r="M26" s="13">
        <v>3</v>
      </c>
      <c r="N26" s="14">
        <v>1</v>
      </c>
      <c r="O26" s="14">
        <v>2</v>
      </c>
      <c r="P26" s="14">
        <v>2</v>
      </c>
      <c r="Q26" s="14">
        <v>3</v>
      </c>
      <c r="R26" s="14">
        <v>4</v>
      </c>
      <c r="S26" s="14">
        <v>3</v>
      </c>
      <c r="T26" s="14">
        <v>3</v>
      </c>
      <c r="U26" s="14">
        <v>2</v>
      </c>
      <c r="V26" s="14">
        <v>3</v>
      </c>
      <c r="W26" s="14">
        <v>2</v>
      </c>
      <c r="X26" s="10">
        <f t="shared" si="1"/>
        <v>25</v>
      </c>
    </row>
    <row r="27" spans="13:24" ht="18" thickTop="1">
      <c r="M27" s="13">
        <v>4</v>
      </c>
      <c r="N27" s="14">
        <v>0</v>
      </c>
      <c r="O27" s="14">
        <v>1</v>
      </c>
      <c r="P27" s="14">
        <v>1</v>
      </c>
      <c r="Q27" s="14">
        <v>2</v>
      </c>
      <c r="R27" s="14">
        <v>0</v>
      </c>
      <c r="S27" s="14">
        <v>1</v>
      </c>
      <c r="T27" s="14">
        <v>0</v>
      </c>
      <c r="U27" s="14">
        <v>1</v>
      </c>
      <c r="V27" s="14">
        <v>1</v>
      </c>
      <c r="W27" s="14">
        <v>1</v>
      </c>
      <c r="X27" s="10">
        <f t="shared" ref="X27" si="2">SUM(N27:W27)</f>
        <v>8</v>
      </c>
    </row>
  </sheetData>
  <mergeCells count="1">
    <mergeCell ref="N12:W12"/>
  </mergeCells>
  <phoneticPr fontId="4" type="noConversion"/>
  <pageMargins left="0.75000000000000011" right="0.75000000000000011" top="1" bottom="1" header="0.5" footer="0.5"/>
  <pageSetup paperSize="9" orientation="portrait" horizontalDpi="4294967292" verticalDpi="4294967292"/>
  <colBreaks count="1" manualBreakCount="1">
    <brk id="10" max="1048575" man="1"/>
  </colBreaks>
  <ignoredErrors>
    <ignoredError sqref="Q13" formula="1"/>
  </ignoredErrors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8" sqref="D8"/>
    </sheetView>
  </sheetViews>
  <sheetFormatPr baseColWidth="10" defaultRowHeight="15" x14ac:dyDescent="0"/>
  <cols>
    <col min="1" max="1" width="9.6640625" customWidth="1"/>
  </cols>
  <sheetData>
    <row r="1" spans="1:4" ht="18" thickBot="1">
      <c r="A1" s="20" t="s">
        <v>0</v>
      </c>
      <c r="B1" s="21" t="s">
        <v>1</v>
      </c>
      <c r="C1" s="21" t="s">
        <v>2</v>
      </c>
      <c r="D1" s="21" t="s">
        <v>3</v>
      </c>
    </row>
    <row r="2" spans="1:4" ht="18" thickTop="1">
      <c r="A2" s="19">
        <v>1</v>
      </c>
      <c r="B2" s="9">
        <v>4</v>
      </c>
      <c r="C2" s="9">
        <v>4</v>
      </c>
      <c r="D2" s="9">
        <v>3</v>
      </c>
    </row>
    <row r="3" spans="1:4" ht="17">
      <c r="A3" s="16">
        <v>2</v>
      </c>
      <c r="B3" s="17">
        <v>4</v>
      </c>
      <c r="C3" s="17">
        <v>3</v>
      </c>
      <c r="D3" s="17">
        <v>4</v>
      </c>
    </row>
    <row r="4" spans="1:4" ht="17">
      <c r="A4" s="19">
        <v>3</v>
      </c>
      <c r="B4" s="9">
        <v>2</v>
      </c>
      <c r="C4" s="9">
        <v>5</v>
      </c>
      <c r="D4" s="9">
        <v>5</v>
      </c>
    </row>
    <row r="5" spans="1:4" ht="17">
      <c r="A5" s="16">
        <v>4</v>
      </c>
      <c r="B5" s="17">
        <v>5</v>
      </c>
      <c r="C5" s="17">
        <v>5</v>
      </c>
      <c r="D5" s="17">
        <v>5</v>
      </c>
    </row>
    <row r="6" spans="1:4" ht="17">
      <c r="A6" s="19">
        <v>5</v>
      </c>
      <c r="B6" s="9">
        <v>4</v>
      </c>
      <c r="C6" s="9">
        <v>4</v>
      </c>
      <c r="D6" s="9">
        <v>5</v>
      </c>
    </row>
    <row r="7" spans="1:4" ht="18" thickBot="1">
      <c r="A7" s="16">
        <v>6</v>
      </c>
      <c r="B7" s="17">
        <v>4</v>
      </c>
      <c r="C7" s="17">
        <v>4</v>
      </c>
      <c r="D7" s="17">
        <v>4</v>
      </c>
    </row>
    <row r="8" spans="1:4" ht="18" thickTop="1">
      <c r="A8" s="18" t="s">
        <v>15</v>
      </c>
      <c r="B8" s="22">
        <f>SUM(B2:B7)/COUNT(B2:B7)</f>
        <v>3.8333333333333335</v>
      </c>
      <c r="C8" s="22">
        <f t="shared" ref="C8:D8" si="0">SUM(C2:C7)/COUNT(C2:C7)</f>
        <v>4.166666666666667</v>
      </c>
      <c r="D8" s="22">
        <f t="shared" si="0"/>
        <v>4.333333333333333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System Usability </vt:lpstr>
      <vt:lpstr>Playing a pre-created game</vt:lpstr>
    </vt:vector>
  </TitlesOfParts>
  <Company>St. Andrews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 Hussain</dc:creator>
  <cp:lastModifiedBy>Bilal Hussain</cp:lastModifiedBy>
  <dcterms:created xsi:type="dcterms:W3CDTF">2012-03-23T00:20:44Z</dcterms:created>
  <dcterms:modified xsi:type="dcterms:W3CDTF">2012-04-13T16:55:22Z</dcterms:modified>
</cp:coreProperties>
</file>