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bbir_BD0006\Desktop\UK Hospital Data\Analysis\New folder\Final\"/>
    </mc:Choice>
  </mc:AlternateContent>
  <xr:revisionPtr revIDLastSave="0" documentId="13_ncr:1_{3787E881-1BF9-403C-9D97-377263137429}" xr6:coauthVersionLast="47" xr6:coauthVersionMax="47" xr10:uidLastSave="{00000000-0000-0000-0000-000000000000}"/>
  <bookViews>
    <workbookView xWindow="-108" yWindow="-108" windowWidth="23256" windowHeight="12456" activeTab="4" xr2:uid="{334C0C42-9E80-42CB-A4CA-1C07DA46E514}"/>
  </bookViews>
  <sheets>
    <sheet name="R0A Monthly" sheetId="1" r:id="rId1"/>
    <sheet name="Mar '23 All Hospital" sheetId="2" r:id="rId2"/>
    <sheet name="ROA Daily Avg Dec to Mar" sheetId="3" r:id="rId3"/>
    <sheet name="Daily Avg Mar All Hospital" sheetId="5" r:id="rId4"/>
    <sheet name="Qaudran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0" i="2" l="1"/>
  <c r="C131" i="2"/>
  <c r="B131" i="2"/>
  <c r="I113" i="5"/>
  <c r="H113" i="5"/>
  <c r="G113" i="5"/>
  <c r="G114" i="5"/>
  <c r="F113" i="5"/>
  <c r="E113" i="5"/>
  <c r="D113" i="5"/>
  <c r="C113" i="5"/>
  <c r="C123" i="5"/>
  <c r="D123" i="5"/>
  <c r="E123" i="5"/>
  <c r="F123" i="5"/>
  <c r="G123" i="5"/>
  <c r="H123" i="5"/>
  <c r="I123" i="5"/>
  <c r="I114" i="5"/>
  <c r="I115" i="5"/>
  <c r="I116" i="5"/>
  <c r="I117" i="5"/>
  <c r="I119" i="5"/>
  <c r="I120" i="5"/>
  <c r="I121" i="5"/>
  <c r="I122" i="5"/>
  <c r="I118" i="5"/>
  <c r="H114" i="5"/>
  <c r="H115" i="5"/>
  <c r="H116" i="5"/>
  <c r="H117" i="5"/>
  <c r="H119" i="5"/>
  <c r="H120" i="5"/>
  <c r="H121" i="5"/>
  <c r="H122" i="5"/>
  <c r="H118" i="5"/>
  <c r="G115" i="5"/>
  <c r="G116" i="5"/>
  <c r="G117" i="5"/>
  <c r="G119" i="5"/>
  <c r="G120" i="5"/>
  <c r="G121" i="5"/>
  <c r="G122" i="5"/>
  <c r="G118" i="5"/>
  <c r="F114" i="5"/>
  <c r="F115" i="5"/>
  <c r="F116" i="5"/>
  <c r="F117" i="5"/>
  <c r="F119" i="5"/>
  <c r="F120" i="5"/>
  <c r="F121" i="5"/>
  <c r="F122" i="5"/>
  <c r="F118" i="5"/>
  <c r="E114" i="5"/>
  <c r="E115" i="5"/>
  <c r="E116" i="5"/>
  <c r="E117" i="5"/>
  <c r="E119" i="5"/>
  <c r="E120" i="5"/>
  <c r="E121" i="5"/>
  <c r="E122" i="5"/>
  <c r="E118" i="5"/>
  <c r="D114" i="5"/>
  <c r="D115" i="5"/>
  <c r="D116" i="5"/>
  <c r="D117" i="5"/>
  <c r="D119" i="5"/>
  <c r="D120" i="5"/>
  <c r="D121" i="5"/>
  <c r="D122" i="5"/>
  <c r="D118" i="5"/>
  <c r="C114" i="5"/>
  <c r="C115" i="5"/>
  <c r="C116" i="5"/>
  <c r="C117" i="5"/>
  <c r="C122" i="5"/>
  <c r="C119" i="5"/>
  <c r="C120" i="5"/>
  <c r="C121" i="5"/>
  <c r="C118" i="5"/>
  <c r="D111" i="5"/>
  <c r="E111" i="5"/>
  <c r="F111" i="5"/>
  <c r="G111" i="5"/>
  <c r="H111" i="5"/>
  <c r="I111" i="5"/>
  <c r="C111" i="5"/>
  <c r="D110" i="5"/>
  <c r="E110" i="5"/>
  <c r="F110" i="5"/>
  <c r="G110" i="5"/>
  <c r="H110" i="5"/>
  <c r="I110" i="5"/>
  <c r="C110" i="5"/>
  <c r="I11" i="3"/>
  <c r="I12" i="3"/>
  <c r="I13" i="3"/>
  <c r="I14" i="3"/>
  <c r="I16" i="3"/>
  <c r="I17" i="3"/>
  <c r="I18" i="3"/>
  <c r="I19" i="3"/>
  <c r="I15" i="3"/>
  <c r="H11" i="3"/>
  <c r="H12" i="3"/>
  <c r="H13" i="3"/>
  <c r="H14" i="3"/>
  <c r="H16" i="3"/>
  <c r="H17" i="3"/>
  <c r="H18" i="3"/>
  <c r="H19" i="3"/>
  <c r="H15" i="3"/>
  <c r="G11" i="3"/>
  <c r="G12" i="3"/>
  <c r="G13" i="3"/>
  <c r="G14" i="3"/>
  <c r="G16" i="3"/>
  <c r="G17" i="3"/>
  <c r="G18" i="3"/>
  <c r="G19" i="3"/>
  <c r="G15" i="3"/>
  <c r="F11" i="3"/>
  <c r="F12" i="3"/>
  <c r="F13" i="3"/>
  <c r="F14" i="3"/>
  <c r="F16" i="3"/>
  <c r="F17" i="3"/>
  <c r="F18" i="3"/>
  <c r="F19" i="3"/>
  <c r="F15" i="3"/>
  <c r="E11" i="3"/>
  <c r="E12" i="3"/>
  <c r="E13" i="3"/>
  <c r="E14" i="3"/>
  <c r="E16" i="3"/>
  <c r="E17" i="3"/>
  <c r="E18" i="3"/>
  <c r="E19" i="3"/>
  <c r="E15" i="3"/>
  <c r="D11" i="3"/>
  <c r="D12" i="3"/>
  <c r="D13" i="3"/>
  <c r="D14" i="3"/>
  <c r="D16" i="3"/>
  <c r="D17" i="3"/>
  <c r="D18" i="3"/>
  <c r="D19" i="3"/>
  <c r="D15" i="3"/>
  <c r="C11" i="3"/>
  <c r="C12" i="3"/>
  <c r="C13" i="3"/>
  <c r="C14" i="3"/>
  <c r="C16" i="3"/>
  <c r="C17" i="3"/>
  <c r="C18" i="3"/>
  <c r="C19" i="3"/>
  <c r="C15" i="3"/>
  <c r="D8" i="3"/>
  <c r="E8" i="3"/>
  <c r="F8" i="3"/>
  <c r="G8" i="3"/>
  <c r="H8" i="3"/>
  <c r="I8" i="3"/>
  <c r="D7" i="3"/>
  <c r="E7" i="3"/>
  <c r="F7" i="3"/>
  <c r="G7" i="3"/>
  <c r="H7" i="3"/>
  <c r="I7" i="3"/>
  <c r="C8" i="3"/>
  <c r="C7" i="3"/>
  <c r="H119" i="2" l="1"/>
  <c r="H120" i="2"/>
  <c r="H121" i="2"/>
  <c r="H122" i="2"/>
  <c r="H124" i="2"/>
  <c r="H125" i="2"/>
  <c r="H126" i="2"/>
  <c r="H127" i="2"/>
  <c r="H123" i="2"/>
  <c r="G119" i="2"/>
  <c r="G120" i="2"/>
  <c r="G121" i="2"/>
  <c r="G122" i="2"/>
  <c r="G124" i="2"/>
  <c r="G125" i="2"/>
  <c r="G126" i="2"/>
  <c r="G127" i="2"/>
  <c r="G123" i="2"/>
  <c r="F119" i="2"/>
  <c r="F120" i="2"/>
  <c r="F121" i="2"/>
  <c r="F122" i="2"/>
  <c r="F124" i="2"/>
  <c r="F125" i="2"/>
  <c r="F126" i="2"/>
  <c r="F127" i="2"/>
  <c r="F123" i="2"/>
  <c r="E119" i="2"/>
  <c r="E120" i="2"/>
  <c r="E121" i="2"/>
  <c r="E122" i="2"/>
  <c r="E124" i="2"/>
  <c r="E125" i="2"/>
  <c r="E126" i="2"/>
  <c r="E127" i="2"/>
  <c r="E123" i="2"/>
  <c r="D119" i="2"/>
  <c r="D120" i="2"/>
  <c r="D121" i="2"/>
  <c r="D122" i="2"/>
  <c r="D124" i="2"/>
  <c r="D125" i="2"/>
  <c r="D126" i="2"/>
  <c r="D127" i="2"/>
  <c r="D123" i="2"/>
  <c r="C119" i="2"/>
  <c r="C120" i="2"/>
  <c r="C121" i="2"/>
  <c r="C122" i="2"/>
  <c r="C124" i="2"/>
  <c r="C125" i="2"/>
  <c r="C126" i="2"/>
  <c r="C127" i="2"/>
  <c r="C123" i="2"/>
  <c r="B119" i="2"/>
  <c r="B120" i="2"/>
  <c r="B121" i="2"/>
  <c r="B122" i="2"/>
  <c r="B124" i="2"/>
  <c r="B125" i="2"/>
  <c r="B126" i="2"/>
  <c r="B127" i="2"/>
  <c r="B123" i="2"/>
  <c r="G28" i="1"/>
  <c r="E26" i="1"/>
  <c r="D28" i="1"/>
  <c r="D20" i="1"/>
  <c r="C22" i="1"/>
  <c r="C23" i="1"/>
  <c r="B21" i="1"/>
  <c r="B22" i="1"/>
  <c r="C115" i="2"/>
  <c r="D115" i="2"/>
  <c r="E115" i="2"/>
  <c r="F115" i="2"/>
  <c r="G115" i="2"/>
  <c r="H115" i="2"/>
  <c r="C114" i="2"/>
  <c r="D114" i="2"/>
  <c r="E114" i="2"/>
  <c r="F114" i="2"/>
  <c r="G114" i="2"/>
  <c r="H114" i="2"/>
  <c r="B115" i="2"/>
  <c r="B114" i="2"/>
  <c r="C17" i="1"/>
  <c r="D17" i="1"/>
  <c r="E17" i="1"/>
  <c r="E25" i="1" s="1"/>
  <c r="F17" i="1"/>
  <c r="F27" i="1" s="1"/>
  <c r="G17" i="1"/>
  <c r="H17" i="1"/>
  <c r="C16" i="1"/>
  <c r="C25" i="1" s="1"/>
  <c r="D16" i="1"/>
  <c r="D21" i="1" s="1"/>
  <c r="E16" i="1"/>
  <c r="E27" i="1" s="1"/>
  <c r="F16" i="1"/>
  <c r="F28" i="1" s="1"/>
  <c r="G16" i="1"/>
  <c r="G20" i="1" s="1"/>
  <c r="H16" i="1"/>
  <c r="H21" i="1" s="1"/>
  <c r="B17" i="1"/>
  <c r="B16" i="1"/>
  <c r="B23" i="1" s="1"/>
  <c r="G27" i="1" l="1"/>
  <c r="B24" i="1"/>
  <c r="B20" i="1"/>
  <c r="C21" i="1"/>
  <c r="D27" i="1"/>
  <c r="E23" i="1"/>
  <c r="F25" i="1"/>
  <c r="G26" i="1"/>
  <c r="H27" i="1"/>
  <c r="B28" i="1"/>
  <c r="C24" i="1"/>
  <c r="C20" i="1"/>
  <c r="D26" i="1"/>
  <c r="E22" i="1"/>
  <c r="F23" i="1"/>
  <c r="G25" i="1"/>
  <c r="H26" i="1"/>
  <c r="H24" i="1"/>
  <c r="F26" i="1"/>
  <c r="H28" i="1"/>
  <c r="B27" i="1"/>
  <c r="C28" i="1"/>
  <c r="D24" i="1"/>
  <c r="D25" i="1"/>
  <c r="E21" i="1"/>
  <c r="F22" i="1"/>
  <c r="G23" i="1"/>
  <c r="H25" i="1"/>
  <c r="B26" i="1"/>
  <c r="C27" i="1"/>
  <c r="D23" i="1"/>
  <c r="E24" i="1"/>
  <c r="E20" i="1"/>
  <c r="F21" i="1"/>
  <c r="G22" i="1"/>
  <c r="H23" i="1"/>
  <c r="B25" i="1"/>
  <c r="C26" i="1"/>
  <c r="D22" i="1"/>
  <c r="E28" i="1"/>
  <c r="F24" i="1"/>
  <c r="F20" i="1"/>
  <c r="G21" i="1"/>
  <c r="H22" i="1"/>
  <c r="H20" i="1"/>
  <c r="G24" i="1"/>
</calcChain>
</file>

<file path=xl/sharedStrings.xml><?xml version="1.0" encoding="utf-8"?>
<sst xmlns="http://schemas.openxmlformats.org/spreadsheetml/2006/main" count="316" uniqueCount="154">
  <si>
    <t>Provider_Code</t>
  </si>
  <si>
    <t>AandE_Attends_Type1</t>
  </si>
  <si>
    <t>Attends_Under_4Hrs_Arr_To_Adm_Tfr_Disch_Type1</t>
  </si>
  <si>
    <t>Attends_Over_4Hrs_Arr_To_Adm_Tfr_Disch_Type1</t>
  </si>
  <si>
    <t>Emerg_Adms_Via_Type1</t>
  </si>
  <si>
    <t>Emerg_Adms_Not_Via_AandE</t>
  </si>
  <si>
    <t>Dec_To_Adm_4_to_12Hrs</t>
  </si>
  <si>
    <t>Dec_To_Adm_Over_12Hrs</t>
  </si>
  <si>
    <t>Effective_Snapshot_Date</t>
  </si>
  <si>
    <t>R0A</t>
  </si>
  <si>
    <t>Monthly</t>
  </si>
  <si>
    <t>R0B</t>
  </si>
  <si>
    <t>R1F</t>
  </si>
  <si>
    <t>R1H</t>
  </si>
  <si>
    <t>R1K</t>
  </si>
  <si>
    <t>RA2</t>
  </si>
  <si>
    <t>RA4</t>
  </si>
  <si>
    <t>RA7</t>
  </si>
  <si>
    <t>RA9</t>
  </si>
  <si>
    <t>RAE</t>
  </si>
  <si>
    <t>RAJ</t>
  </si>
  <si>
    <t>RAL</t>
  </si>
  <si>
    <t>RAP</t>
  </si>
  <si>
    <t>RAS</t>
  </si>
  <si>
    <t>RAX</t>
  </si>
  <si>
    <t>RBD</t>
  </si>
  <si>
    <t>RBK</t>
  </si>
  <si>
    <t>RBL</t>
  </si>
  <si>
    <t>RBN</t>
  </si>
  <si>
    <t>RBS</t>
  </si>
  <si>
    <t>RBT</t>
  </si>
  <si>
    <t>RCB</t>
  </si>
  <si>
    <t>RCD</t>
  </si>
  <si>
    <t>RCF</t>
  </si>
  <si>
    <t>RCU</t>
  </si>
  <si>
    <t>RCX</t>
  </si>
  <si>
    <t>RD1</t>
  </si>
  <si>
    <t>RD8</t>
  </si>
  <si>
    <t>RDE</t>
  </si>
  <si>
    <t>REF</t>
  </si>
  <si>
    <t>REM</t>
  </si>
  <si>
    <t>RF4</t>
  </si>
  <si>
    <t>RFF</t>
  </si>
  <si>
    <t>RFS</t>
  </si>
  <si>
    <t>RGN</t>
  </si>
  <si>
    <t>RGP</t>
  </si>
  <si>
    <t>RH5</t>
  </si>
  <si>
    <t>RH8</t>
  </si>
  <si>
    <t>RHM</t>
  </si>
  <si>
    <t>RHQ</t>
  </si>
  <si>
    <t>RHW</t>
  </si>
  <si>
    <t>RJ1</t>
  </si>
  <si>
    <t>RJ2</t>
  </si>
  <si>
    <t>RJ6</t>
  </si>
  <si>
    <t>RJ7</t>
  </si>
  <si>
    <t>RJC</t>
  </si>
  <si>
    <t>RJE</t>
  </si>
  <si>
    <t>RJL</t>
  </si>
  <si>
    <t>RJN</t>
  </si>
  <si>
    <t>RJR</t>
  </si>
  <si>
    <t>RJZ</t>
  </si>
  <si>
    <t>RK5</t>
  </si>
  <si>
    <t>RKB</t>
  </si>
  <si>
    <t>RKE</t>
  </si>
  <si>
    <t>RL4</t>
  </si>
  <si>
    <t>RLQ</t>
  </si>
  <si>
    <t>RLT</t>
  </si>
  <si>
    <t>RM1</t>
  </si>
  <si>
    <t>RM3</t>
  </si>
  <si>
    <t>RMC</t>
  </si>
  <si>
    <t>RMP</t>
  </si>
  <si>
    <t>RN3</t>
  </si>
  <si>
    <t>RN5</t>
  </si>
  <si>
    <t>RN7</t>
  </si>
  <si>
    <t>RNA</t>
  </si>
  <si>
    <t>RNN</t>
  </si>
  <si>
    <t>RNS</t>
  </si>
  <si>
    <t>RNZ</t>
  </si>
  <si>
    <t>RP5</t>
  </si>
  <si>
    <t>RPA</t>
  </si>
  <si>
    <t>RQ3</t>
  </si>
  <si>
    <t>RQW</t>
  </si>
  <si>
    <t>RQX</t>
  </si>
  <si>
    <t>RR7</t>
  </si>
  <si>
    <t>RR8</t>
  </si>
  <si>
    <t>RRF</t>
  </si>
  <si>
    <t>RRK</t>
  </si>
  <si>
    <t>RRV</t>
  </si>
  <si>
    <t>RTD</t>
  </si>
  <si>
    <t>RTE</t>
  </si>
  <si>
    <t>RTF</t>
  </si>
  <si>
    <t>RTG</t>
  </si>
  <si>
    <t>RTH</t>
  </si>
  <si>
    <t>RTK</t>
  </si>
  <si>
    <t>RTP</t>
  </si>
  <si>
    <t>RTR</t>
  </si>
  <si>
    <t>RTX</t>
  </si>
  <si>
    <t>RVJ</t>
  </si>
  <si>
    <t>RVR</t>
  </si>
  <si>
    <t>RVV</t>
  </si>
  <si>
    <t>RVY</t>
  </si>
  <si>
    <t>RWA</t>
  </si>
  <si>
    <t>RWD</t>
  </si>
  <si>
    <t>RWE</t>
  </si>
  <si>
    <t>RWF</t>
  </si>
  <si>
    <t>RWG</t>
  </si>
  <si>
    <t>RWH</t>
  </si>
  <si>
    <t>RWJ</t>
  </si>
  <si>
    <t>RWP</t>
  </si>
  <si>
    <t>RWW</t>
  </si>
  <si>
    <t>RWY</t>
  </si>
  <si>
    <t>RXC</t>
  </si>
  <si>
    <t>RXK</t>
  </si>
  <si>
    <t>RXL</t>
  </si>
  <si>
    <t>RXN</t>
  </si>
  <si>
    <t>RXP</t>
  </si>
  <si>
    <t>RXQ</t>
  </si>
  <si>
    <t>RXR</t>
  </si>
  <si>
    <t>RXW</t>
  </si>
  <si>
    <t>RYR</t>
  </si>
  <si>
    <t>Hospital Average</t>
  </si>
  <si>
    <t>National Average</t>
  </si>
  <si>
    <t>Average</t>
  </si>
  <si>
    <t>SD</t>
  </si>
  <si>
    <t>ROA</t>
  </si>
  <si>
    <t>Times Standard Deviation from Average</t>
  </si>
  <si>
    <t>R0A (Mar 2023)</t>
  </si>
  <si>
    <t>Date</t>
  </si>
  <si>
    <t>Daily Avg Arriving by Ambulance</t>
  </si>
  <si>
    <t>Daily Avg Staff Absence</t>
  </si>
  <si>
    <t>Daily Avg Time Lost to Ambulance Handover Delays (Hours)</t>
  </si>
  <si>
    <t>Daily Avg Patients who no longer meet the criteria to reside</t>
  </si>
  <si>
    <t>Daily Avg. Bed Occupance &gt; 7 days</t>
  </si>
  <si>
    <t>Daily Avg. Bed Occupance &gt; 14 days</t>
  </si>
  <si>
    <t>Daily Avg. Bed Occupance &gt; 21 days</t>
  </si>
  <si>
    <t>Daily</t>
  </si>
  <si>
    <t>National SD</t>
  </si>
  <si>
    <t>M1</t>
  </si>
  <si>
    <t>M2</t>
  </si>
  <si>
    <t>M3</t>
  </si>
  <si>
    <t>M4</t>
  </si>
  <si>
    <t>M5</t>
  </si>
  <si>
    <t>M6</t>
  </si>
  <si>
    <t>M7</t>
  </si>
  <si>
    <t>D1</t>
  </si>
  <si>
    <t>D2</t>
  </si>
  <si>
    <t>D3</t>
  </si>
  <si>
    <t>D4</t>
  </si>
  <si>
    <t>D5</t>
  </si>
  <si>
    <t>D6</t>
  </si>
  <si>
    <t>D7</t>
  </si>
  <si>
    <t>Label</t>
  </si>
  <si>
    <t>Provider Code</t>
  </si>
  <si>
    <t>X-MEAN(X)/SD(X)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</si>
</sst>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  <numFmt numFmtId="167" formatCode="0.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14" fontId="0" fillId="0" borderId="0" xfId="0" applyNumberFormat="1"/>
    <xf numFmtId="2" fontId="0" fillId="0" borderId="0" xfId="0" applyNumberFormat="1"/>
    <xf numFmtId="43" fontId="0" fillId="0" borderId="0" xfId="1" applyFont="1"/>
    <xf numFmtId="164" fontId="0" fillId="0" borderId="0" xfId="1" applyNumberFormat="1" applyFont="1"/>
    <xf numFmtId="165" fontId="1" fillId="0" borderId="0" xfId="1" applyNumberFormat="1" applyFont="1"/>
    <xf numFmtId="165" fontId="0" fillId="0" borderId="0" xfId="1" applyNumberFormat="1" applyFont="1"/>
    <xf numFmtId="0" fontId="4" fillId="0" borderId="0" xfId="0" applyFont="1"/>
    <xf numFmtId="14" fontId="4" fillId="0" borderId="0" xfId="0" applyNumberFormat="1" applyFont="1"/>
    <xf numFmtId="164" fontId="4" fillId="0" borderId="0" xfId="1" applyNumberFormat="1" applyFont="1"/>
    <xf numFmtId="0" fontId="1" fillId="2" borderId="0" xfId="0" applyFont="1" applyFill="1" applyAlignment="1">
      <alignment horizontal="center"/>
    </xf>
    <xf numFmtId="0" fontId="1" fillId="3" borderId="0" xfId="0" applyFont="1" applyFill="1"/>
    <xf numFmtId="166" fontId="0" fillId="0" borderId="0" xfId="0" applyNumberFormat="1"/>
    <xf numFmtId="166" fontId="1" fillId="0" borderId="0" xfId="0" applyNumberFormat="1" applyFont="1"/>
    <xf numFmtId="166" fontId="1" fillId="3" borderId="0" xfId="0" applyNumberFormat="1" applyFont="1" applyFill="1"/>
    <xf numFmtId="0" fontId="1" fillId="4" borderId="0" xfId="0" applyFont="1" applyFill="1"/>
    <xf numFmtId="14" fontId="1" fillId="4" borderId="0" xfId="0" applyNumberFormat="1" applyFont="1" applyFill="1"/>
    <xf numFmtId="2" fontId="0" fillId="0" borderId="0" xfId="1" applyNumberFormat="1" applyFont="1"/>
    <xf numFmtId="166" fontId="0" fillId="0" borderId="0" xfId="1" applyNumberFormat="1" applyFont="1"/>
    <xf numFmtId="166" fontId="0" fillId="5" borderId="0" xfId="0" applyNumberFormat="1" applyFill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2" fontId="0" fillId="5" borderId="0" xfId="1" applyNumberFormat="1" applyFont="1" applyFill="1"/>
    <xf numFmtId="2" fontId="1" fillId="3" borderId="0" xfId="1" applyNumberFormat="1" applyFont="1" applyFill="1"/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1" fillId="6" borderId="0" xfId="0" applyFont="1" applyFill="1"/>
    <xf numFmtId="14" fontId="1" fillId="6" borderId="0" xfId="0" applyNumberFormat="1" applyFont="1" applyFill="1"/>
    <xf numFmtId="165" fontId="1" fillId="6" borderId="0" xfId="1" applyNumberFormat="1" applyFont="1" applyFill="1"/>
    <xf numFmtId="166" fontId="1" fillId="6" borderId="0" xfId="1" applyNumberFormat="1" applyFont="1" applyFill="1"/>
    <xf numFmtId="43" fontId="1" fillId="6" borderId="0" xfId="1" applyFont="1" applyFill="1"/>
    <xf numFmtId="1" fontId="1" fillId="6" borderId="0" xfId="1" applyNumberFormat="1" applyFont="1" applyFill="1"/>
    <xf numFmtId="2" fontId="1" fillId="3" borderId="0" xfId="0" applyNumberFormat="1" applyFont="1" applyFill="1"/>
    <xf numFmtId="2" fontId="0" fillId="5" borderId="0" xfId="0" applyNumberFormat="1" applyFill="1"/>
    <xf numFmtId="167" fontId="0" fillId="0" borderId="0" xfId="0" applyNumberFormat="1"/>
    <xf numFmtId="1" fontId="0" fillId="0" borderId="0" xfId="0" applyNumberFormat="1"/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Qaudrant!$H$3</c:f>
              <c:strCache>
                <c:ptCount val="1"/>
                <c:pt idx="0">
                  <c:v>National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07AB3A8-E30F-4DF7-9551-3EBD5D771A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C36-4523-8685-B30C52DD583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382CE90-EFB6-491E-BB25-C9FE39A564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C36-4523-8685-B30C52DD583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A97702F-04DC-47B5-8A9A-C17F1E2EAD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C36-4523-8685-B30C52DD583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FB2428A-0F2F-44FD-A1D3-05BFA99A7F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C36-4523-8685-B30C52DD583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473BB8E-D603-4EEF-A502-13BB597FF0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C36-4523-8685-B30C52DD583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3D36F5C-AC94-4228-91CE-8C21DAE038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C36-4523-8685-B30C52DD583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31FC2AC-7F63-4DF9-A9D0-485F1A9386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C36-4523-8685-B30C52DD583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634E188-E1C4-4B27-ABA6-938819AE9C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C36-4523-8685-B30C52DD583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27DF924-14B1-450C-9B43-6769CB1E8F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C36-4523-8685-B30C52DD583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512FA7B-D207-4622-9A0F-D18A2868D5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C36-4523-8685-B30C52DD583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1EAF535-DEB4-4986-9BB8-66E9CA4698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C36-4523-8685-B30C52DD583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D19A884-043E-4BC3-B4F6-29B1032F81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C36-4523-8685-B30C52DD583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9EE4BC8-960F-4865-B9BC-E916E88FD2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C36-4523-8685-B30C52DD583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226448B-0917-4492-83CA-2C81BE9198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C36-4523-8685-B30C52DD58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Qaudrant!$G$4:$G$17</c:f>
              <c:numCache>
                <c:formatCode>General</c:formatCode>
                <c:ptCount val="14"/>
                <c:pt idx="0">
                  <c:v>-1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-2</c:v>
                </c:pt>
                <c:pt idx="8">
                  <c:v>2</c:v>
                </c:pt>
                <c:pt idx="9">
                  <c:v>-1</c:v>
                </c:pt>
                <c:pt idx="10">
                  <c:v>1</c:v>
                </c:pt>
                <c:pt idx="11">
                  <c:v>-1</c:v>
                </c:pt>
                <c:pt idx="12">
                  <c:v>1</c:v>
                </c:pt>
                <c:pt idx="13">
                  <c:v>2</c:v>
                </c:pt>
              </c:numCache>
            </c:numRef>
          </c:xVal>
          <c:yVal>
            <c:numRef>
              <c:f>Qaudrant!$H$4:$H$17</c:f>
              <c:numCache>
                <c:formatCode>General</c:formatCode>
                <c:ptCount val="14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-1</c:v>
                </c:pt>
                <c:pt idx="5">
                  <c:v>4</c:v>
                </c:pt>
                <c:pt idx="6">
                  <c:v>-1</c:v>
                </c:pt>
                <c:pt idx="7">
                  <c:v>4</c:v>
                </c:pt>
                <c:pt idx="8">
                  <c:v>3</c:v>
                </c:pt>
                <c:pt idx="9">
                  <c:v>-1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Qaudrant!$F$4:$F$17</c15:f>
                <c15:dlblRangeCache>
                  <c:ptCount val="14"/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M4</c:v>
                  </c:pt>
                  <c:pt idx="4">
                    <c:v>M5</c:v>
                  </c:pt>
                  <c:pt idx="5">
                    <c:v>M6</c:v>
                  </c:pt>
                  <c:pt idx="6">
                    <c:v>M7</c:v>
                  </c:pt>
                  <c:pt idx="7">
                    <c:v>D1</c:v>
                  </c:pt>
                  <c:pt idx="8">
                    <c:v>D2</c:v>
                  </c:pt>
                  <c:pt idx="9">
                    <c:v>D3</c:v>
                  </c:pt>
                  <c:pt idx="10">
                    <c:v>D4</c:v>
                  </c:pt>
                  <c:pt idx="11">
                    <c:v>D5</c:v>
                  </c:pt>
                  <c:pt idx="12">
                    <c:v>D6</c:v>
                  </c:pt>
                  <c:pt idx="13">
                    <c:v>D7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FBE-40D5-9237-A9A011DB6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569167"/>
        <c:axId val="804573487"/>
      </c:scatterChart>
      <c:valAx>
        <c:axId val="804569167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573487"/>
        <c:crosses val="autoZero"/>
        <c:crossBetween val="midCat"/>
      </c:valAx>
      <c:valAx>
        <c:axId val="804573487"/>
        <c:scaling>
          <c:orientation val="minMax"/>
          <c:max val="4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56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546390</xdr:colOff>
      <xdr:row>18</xdr:row>
      <xdr:rowOff>140073</xdr:rowOff>
    </xdr:from>
    <xdr:to>
      <xdr:col>6</xdr:col>
      <xdr:colOff>103909</xdr:colOff>
      <xdr:row>38</xdr:row>
      <xdr:rowOff>138546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8D1EB6-DE86-3203-9E39-8DC3CEE4E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C12CC-CB53-44C7-BAEA-50C7305B6C1A}">
  <dimension ref="A1:M33"/>
  <sheetViews>
    <sheetView workbookViewId="0">
      <selection sqref="A1:D1"/>
    </sheetView>
  </sheetViews>
  <sheetFormatPr defaultRowHeight="14.4" x14ac:dyDescent="0.3"/>
  <cols>
    <col min="1" max="1" width="13.88671875" bestFit="1" customWidth="1"/>
    <col min="2" max="2" width="21.6640625" bestFit="1" customWidth="1"/>
    <col min="3" max="3" width="46.77734375" bestFit="1" customWidth="1"/>
    <col min="4" max="4" width="45.5546875" bestFit="1" customWidth="1"/>
    <col min="5" max="5" width="25.33203125" customWidth="1"/>
    <col min="6" max="6" width="27.6640625" customWidth="1"/>
    <col min="7" max="7" width="24.21875" customWidth="1"/>
    <col min="8" max="8" width="26.33203125" customWidth="1"/>
    <col min="9" max="9" width="22.44140625" bestFit="1" customWidth="1"/>
    <col min="10" max="10" width="27.109375" bestFit="1" customWidth="1"/>
    <col min="11" max="11" width="23" bestFit="1" customWidth="1"/>
    <col min="12" max="12" width="23.44140625" bestFit="1" customWidth="1"/>
    <col min="13" max="13" width="22.88671875" style="4" bestFit="1" customWidth="1"/>
  </cols>
  <sheetData>
    <row r="1" spans="1: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</row>
    <row r="2" spans="1:9" x14ac:dyDescent="0.3">
      <c r="A2" t="s">
        <v>9</v>
      </c>
      <c r="B2" s="8">
        <v>26945</v>
      </c>
      <c r="C2" s="8">
        <v>12338</v>
      </c>
      <c r="D2" s="8">
        <v>14607</v>
      </c>
      <c r="E2" s="8">
        <v>5323</v>
      </c>
      <c r="F2" s="8">
        <v>617</v>
      </c>
      <c r="G2" s="8">
        <v>3053</v>
      </c>
      <c r="H2" s="8">
        <v>102</v>
      </c>
      <c r="I2" s="3">
        <v>45016</v>
      </c>
    </row>
    <row r="3" spans="1:9" x14ac:dyDescent="0.3">
      <c r="A3" t="s">
        <v>9</v>
      </c>
      <c r="B3" s="9">
        <v>21588</v>
      </c>
      <c r="C3" s="9">
        <v>8261</v>
      </c>
      <c r="D3" s="9">
        <v>13327</v>
      </c>
      <c r="E3" s="9">
        <v>5781</v>
      </c>
      <c r="F3" s="9">
        <v>354</v>
      </c>
      <c r="G3" s="9">
        <v>3050</v>
      </c>
      <c r="H3" s="9">
        <v>162</v>
      </c>
      <c r="I3" s="4">
        <v>44985</v>
      </c>
    </row>
    <row r="4" spans="1:9" x14ac:dyDescent="0.3">
      <c r="A4" t="s">
        <v>9</v>
      </c>
      <c r="B4" s="9">
        <v>21896</v>
      </c>
      <c r="C4" s="9">
        <v>8745</v>
      </c>
      <c r="D4" s="9">
        <v>13151</v>
      </c>
      <c r="E4" s="9">
        <v>6051</v>
      </c>
      <c r="F4" s="9">
        <v>499</v>
      </c>
      <c r="G4" s="9">
        <v>3041</v>
      </c>
      <c r="H4" s="9">
        <v>523</v>
      </c>
      <c r="I4" s="4">
        <v>44957</v>
      </c>
    </row>
    <row r="5" spans="1:9" x14ac:dyDescent="0.3">
      <c r="A5" t="s">
        <v>9</v>
      </c>
      <c r="B5" s="9">
        <v>28410</v>
      </c>
      <c r="C5" s="9">
        <v>9516</v>
      </c>
      <c r="D5" s="9">
        <v>18894</v>
      </c>
      <c r="E5" s="9">
        <v>6142</v>
      </c>
      <c r="F5" s="9">
        <v>453</v>
      </c>
      <c r="G5" s="9">
        <v>3381</v>
      </c>
      <c r="H5" s="9">
        <v>780</v>
      </c>
      <c r="I5" s="4">
        <v>44926</v>
      </c>
    </row>
    <row r="6" spans="1:9" x14ac:dyDescent="0.3">
      <c r="A6" t="s">
        <v>9</v>
      </c>
      <c r="B6" s="9">
        <v>28262</v>
      </c>
      <c r="C6" s="9">
        <v>9558</v>
      </c>
      <c r="D6" s="9">
        <v>18704</v>
      </c>
      <c r="E6" s="9">
        <v>6028</v>
      </c>
      <c r="F6" s="9">
        <v>343</v>
      </c>
      <c r="G6" s="9">
        <v>3562</v>
      </c>
      <c r="H6" s="9">
        <v>449</v>
      </c>
      <c r="I6" s="4">
        <v>44895</v>
      </c>
    </row>
    <row r="7" spans="1:9" x14ac:dyDescent="0.3">
      <c r="A7" t="s">
        <v>9</v>
      </c>
      <c r="B7" s="9">
        <v>28152</v>
      </c>
      <c r="C7" s="9">
        <v>9830</v>
      </c>
      <c r="D7" s="9">
        <v>18322</v>
      </c>
      <c r="E7" s="9">
        <v>6605</v>
      </c>
      <c r="F7" s="9">
        <v>425</v>
      </c>
      <c r="G7" s="9">
        <v>3633</v>
      </c>
      <c r="H7" s="9">
        <v>450</v>
      </c>
      <c r="I7" s="4">
        <v>44865</v>
      </c>
    </row>
    <row r="8" spans="1:9" x14ac:dyDescent="0.3">
      <c r="A8" t="s">
        <v>9</v>
      </c>
      <c r="B8" s="9">
        <v>26546</v>
      </c>
      <c r="C8" s="9">
        <v>9631</v>
      </c>
      <c r="D8" s="9">
        <v>16915</v>
      </c>
      <c r="E8" s="9">
        <v>7123</v>
      </c>
      <c r="F8" s="9">
        <v>1855</v>
      </c>
      <c r="G8" s="9">
        <v>2767</v>
      </c>
      <c r="H8" s="9">
        <v>197</v>
      </c>
      <c r="I8" s="4">
        <v>44834</v>
      </c>
    </row>
    <row r="9" spans="1:9" x14ac:dyDescent="0.3">
      <c r="A9" t="s">
        <v>9</v>
      </c>
      <c r="B9" s="9">
        <v>26911</v>
      </c>
      <c r="C9" s="9">
        <v>13341</v>
      </c>
      <c r="D9" s="9">
        <v>13570</v>
      </c>
      <c r="E9" s="9">
        <v>7385</v>
      </c>
      <c r="F9" s="9">
        <v>1672</v>
      </c>
      <c r="G9" s="9">
        <v>3620</v>
      </c>
      <c r="H9" s="9">
        <v>9</v>
      </c>
      <c r="I9" s="4">
        <v>44804</v>
      </c>
    </row>
    <row r="10" spans="1:9" x14ac:dyDescent="0.3">
      <c r="A10" t="s">
        <v>9</v>
      </c>
      <c r="B10" s="9">
        <v>30811</v>
      </c>
      <c r="C10" s="9">
        <v>14871</v>
      </c>
      <c r="D10" s="9">
        <v>15940</v>
      </c>
      <c r="E10" s="9">
        <v>7598</v>
      </c>
      <c r="F10" s="9">
        <v>2056</v>
      </c>
      <c r="G10" s="9">
        <v>3637</v>
      </c>
      <c r="H10" s="9">
        <v>9</v>
      </c>
      <c r="I10" s="4">
        <v>44773</v>
      </c>
    </row>
    <row r="11" spans="1:9" x14ac:dyDescent="0.3">
      <c r="A11" t="s">
        <v>9</v>
      </c>
      <c r="B11" s="9">
        <v>30522</v>
      </c>
      <c r="C11" s="9">
        <v>15333</v>
      </c>
      <c r="D11" s="9">
        <v>15189</v>
      </c>
      <c r="E11" s="9">
        <v>7955</v>
      </c>
      <c r="F11" s="9">
        <v>1933</v>
      </c>
      <c r="G11" s="9">
        <v>3273</v>
      </c>
      <c r="H11" s="9">
        <v>68</v>
      </c>
      <c r="I11" s="4">
        <v>44742</v>
      </c>
    </row>
    <row r="12" spans="1:9" x14ac:dyDescent="0.3">
      <c r="A12" t="s">
        <v>9</v>
      </c>
      <c r="B12" s="9">
        <v>31658</v>
      </c>
      <c r="C12" s="9">
        <v>16740</v>
      </c>
      <c r="D12" s="9">
        <v>14918</v>
      </c>
      <c r="E12" s="9">
        <v>8115</v>
      </c>
      <c r="F12" s="9">
        <v>1902</v>
      </c>
      <c r="G12" s="9">
        <v>3097</v>
      </c>
      <c r="H12" s="9">
        <v>20</v>
      </c>
      <c r="I12" s="4">
        <v>44712</v>
      </c>
    </row>
    <row r="13" spans="1:9" x14ac:dyDescent="0.3">
      <c r="A13" t="s">
        <v>9</v>
      </c>
      <c r="B13" s="9">
        <v>28643</v>
      </c>
      <c r="C13" s="9">
        <v>14763</v>
      </c>
      <c r="D13" s="9">
        <v>13880</v>
      </c>
      <c r="E13" s="9">
        <v>7855</v>
      </c>
      <c r="F13" s="9">
        <v>1876</v>
      </c>
      <c r="G13" s="9">
        <v>3462</v>
      </c>
      <c r="H13" s="9">
        <v>127</v>
      </c>
      <c r="I13" s="4">
        <v>44681</v>
      </c>
    </row>
    <row r="14" spans="1:9" x14ac:dyDescent="0.3">
      <c r="B14" s="9"/>
      <c r="C14" s="9"/>
      <c r="D14" s="9"/>
      <c r="E14" s="9"/>
      <c r="F14" s="9"/>
      <c r="G14" s="9"/>
      <c r="H14" s="9"/>
      <c r="I14" s="4"/>
    </row>
    <row r="15" spans="1:9" x14ac:dyDescent="0.3">
      <c r="A15" s="30" t="s">
        <v>126</v>
      </c>
      <c r="B15" s="32">
        <v>26945</v>
      </c>
      <c r="C15" s="32">
        <v>12338</v>
      </c>
      <c r="D15" s="32">
        <v>14607</v>
      </c>
      <c r="E15" s="32">
        <v>5323</v>
      </c>
      <c r="F15" s="32">
        <v>617</v>
      </c>
      <c r="G15" s="32">
        <v>3053</v>
      </c>
      <c r="H15" s="32">
        <v>102</v>
      </c>
      <c r="I15" s="4"/>
    </row>
    <row r="16" spans="1:9" x14ac:dyDescent="0.3">
      <c r="A16" s="1" t="s">
        <v>122</v>
      </c>
      <c r="B16" s="7">
        <f>AVERAGE(B2:B13)</f>
        <v>27528.666666666668</v>
      </c>
      <c r="C16" s="7">
        <f t="shared" ref="C16:H16" si="0">AVERAGE(C2:C13)</f>
        <v>11910.583333333334</v>
      </c>
      <c r="D16" s="7">
        <f t="shared" si="0"/>
        <v>15618.083333333334</v>
      </c>
      <c r="E16" s="7">
        <f t="shared" si="0"/>
        <v>6830.083333333333</v>
      </c>
      <c r="F16" s="7">
        <f t="shared" si="0"/>
        <v>1165.4166666666667</v>
      </c>
      <c r="G16" s="7">
        <f t="shared" si="0"/>
        <v>3298</v>
      </c>
      <c r="H16" s="7">
        <f t="shared" si="0"/>
        <v>241.33333333333334</v>
      </c>
    </row>
    <row r="17" spans="1:13" s="10" customFormat="1" ht="15.6" x14ac:dyDescent="0.3">
      <c r="A17" s="2" t="s">
        <v>123</v>
      </c>
      <c r="B17" s="12">
        <f>_xlfn.STDEV.P(B2:B13)</f>
        <v>3006.0525980465181</v>
      </c>
      <c r="C17" s="12">
        <f t="shared" ref="C17:H17" si="1">_xlfn.STDEV.P(C2:C13)</f>
        <v>2862.1045129511876</v>
      </c>
      <c r="D17" s="12">
        <f t="shared" si="1"/>
        <v>2033.0387952657361</v>
      </c>
      <c r="E17" s="12">
        <f t="shared" si="1"/>
        <v>917.27117567392372</v>
      </c>
      <c r="F17" s="12">
        <f t="shared" si="1"/>
        <v>724.41648452775803</v>
      </c>
      <c r="G17" s="12">
        <f t="shared" si="1"/>
        <v>280.60589207403802</v>
      </c>
      <c r="H17" s="12">
        <f t="shared" si="1"/>
        <v>238.7293911989519</v>
      </c>
      <c r="M17" s="11"/>
    </row>
    <row r="20" spans="1:13" x14ac:dyDescent="0.3">
      <c r="A20">
        <v>-4</v>
      </c>
      <c r="B20" s="15">
        <f t="shared" ref="B20:B28" si="2">$B$16+$A20*$B$17</f>
        <v>15504.456274480595</v>
      </c>
      <c r="C20" s="15">
        <f t="shared" ref="C20:C28" si="3">$C$16+$A20*$C$17</f>
        <v>462.16528152858336</v>
      </c>
      <c r="D20" s="15">
        <f t="shared" ref="D20:D28" si="4">$D$16+$A20*$D$17</f>
        <v>7485.9281522703895</v>
      </c>
      <c r="E20" s="15">
        <f t="shared" ref="E20:E28" si="5">$E$16+$A20*$E$17</f>
        <v>3160.9986306376381</v>
      </c>
      <c r="F20" s="15">
        <f t="shared" ref="F20:F28" si="6">$F$16+$A20*$F$17</f>
        <v>-1732.2492714443654</v>
      </c>
      <c r="G20" s="15">
        <f t="shared" ref="G20:G28" si="7">$G$16+$A20*$G$17</f>
        <v>2175.5764317038479</v>
      </c>
      <c r="H20" s="15">
        <f t="shared" ref="H20:H28" si="8">$H$16+$A20*$H$17</f>
        <v>-713.58423146247424</v>
      </c>
    </row>
    <row r="21" spans="1:13" x14ac:dyDescent="0.3">
      <c r="A21">
        <v>-3</v>
      </c>
      <c r="B21" s="15">
        <f t="shared" si="2"/>
        <v>18510.508872527113</v>
      </c>
      <c r="C21" s="15">
        <f t="shared" si="3"/>
        <v>3324.269794479771</v>
      </c>
      <c r="D21" s="15">
        <f t="shared" si="4"/>
        <v>9518.9669475361261</v>
      </c>
      <c r="E21" s="15">
        <f t="shared" si="5"/>
        <v>4078.2698063115618</v>
      </c>
      <c r="F21" s="15">
        <f t="shared" si="6"/>
        <v>-1007.8327869166071</v>
      </c>
      <c r="G21" s="15">
        <f t="shared" si="7"/>
        <v>2456.1823237778858</v>
      </c>
      <c r="H21" s="15">
        <f t="shared" si="8"/>
        <v>-474.85484026352231</v>
      </c>
    </row>
    <row r="22" spans="1:13" x14ac:dyDescent="0.3">
      <c r="A22">
        <v>-2</v>
      </c>
      <c r="B22" s="15">
        <f t="shared" si="2"/>
        <v>21516.56147057363</v>
      </c>
      <c r="C22" s="15">
        <f t="shared" si="3"/>
        <v>6186.3743074309587</v>
      </c>
      <c r="D22" s="15">
        <f t="shared" si="4"/>
        <v>11552.005742801863</v>
      </c>
      <c r="E22" s="22">
        <f t="shared" si="5"/>
        <v>4995.5409819854858</v>
      </c>
      <c r="F22" s="15">
        <f t="shared" si="6"/>
        <v>-283.41630238884932</v>
      </c>
      <c r="G22" s="15">
        <f t="shared" si="7"/>
        <v>2736.7882158519242</v>
      </c>
      <c r="H22" s="15">
        <f t="shared" si="8"/>
        <v>-236.12544906457046</v>
      </c>
    </row>
    <row r="23" spans="1:13" x14ac:dyDescent="0.3">
      <c r="A23">
        <v>-1</v>
      </c>
      <c r="B23" s="22">
        <f t="shared" si="2"/>
        <v>24522.614068620151</v>
      </c>
      <c r="C23" s="15">
        <f t="shared" si="3"/>
        <v>9048.4788203821463</v>
      </c>
      <c r="D23" s="22">
        <f t="shared" si="4"/>
        <v>13585.044538067597</v>
      </c>
      <c r="E23" s="15">
        <f t="shared" si="5"/>
        <v>5912.8121576594094</v>
      </c>
      <c r="F23" s="22">
        <f t="shared" si="6"/>
        <v>441.00018213890871</v>
      </c>
      <c r="G23" s="22">
        <f t="shared" si="7"/>
        <v>3017.3941079259621</v>
      </c>
      <c r="H23" s="22">
        <f t="shared" si="8"/>
        <v>2.6039421343814411</v>
      </c>
    </row>
    <row r="24" spans="1:13" s="18" customFormat="1" x14ac:dyDescent="0.3">
      <c r="A24" s="14">
        <v>0</v>
      </c>
      <c r="B24" s="17">
        <f t="shared" si="2"/>
        <v>27528.666666666668</v>
      </c>
      <c r="C24" s="17">
        <f t="shared" si="3"/>
        <v>11910.583333333334</v>
      </c>
      <c r="D24" s="17">
        <f>$D$16+$A24*$D$17</f>
        <v>15618.083333333334</v>
      </c>
      <c r="E24" s="17">
        <f t="shared" si="5"/>
        <v>6830.083333333333</v>
      </c>
      <c r="F24" s="17">
        <f t="shared" si="6"/>
        <v>1165.4166666666667</v>
      </c>
      <c r="G24" s="17">
        <f t="shared" si="7"/>
        <v>3298</v>
      </c>
      <c r="H24" s="17">
        <f t="shared" si="8"/>
        <v>241.33333333333334</v>
      </c>
      <c r="M24" s="19"/>
    </row>
    <row r="25" spans="1:13" x14ac:dyDescent="0.3">
      <c r="A25">
        <v>1</v>
      </c>
      <c r="B25" s="15">
        <f t="shared" si="2"/>
        <v>30534.719264713185</v>
      </c>
      <c r="C25" s="22">
        <f t="shared" si="3"/>
        <v>14772.687846284522</v>
      </c>
      <c r="D25" s="15">
        <f t="shared" si="4"/>
        <v>17651.122128599069</v>
      </c>
      <c r="E25" s="15">
        <f t="shared" si="5"/>
        <v>7747.3545090072566</v>
      </c>
      <c r="F25" s="15">
        <f t="shared" si="6"/>
        <v>1889.8331511944248</v>
      </c>
      <c r="G25" s="15">
        <f t="shared" si="7"/>
        <v>3578.6058920740379</v>
      </c>
      <c r="H25" s="15">
        <f t="shared" si="8"/>
        <v>480.06272453228524</v>
      </c>
    </row>
    <row r="26" spans="1:13" x14ac:dyDescent="0.3">
      <c r="A26">
        <v>2</v>
      </c>
      <c r="B26" s="15">
        <f t="shared" si="2"/>
        <v>33540.771862759706</v>
      </c>
      <c r="C26" s="15">
        <f t="shared" si="3"/>
        <v>17634.792359235711</v>
      </c>
      <c r="D26" s="15">
        <f t="shared" si="4"/>
        <v>19684.160923864805</v>
      </c>
      <c r="E26" s="15">
        <f t="shared" si="5"/>
        <v>8664.6256846811812</v>
      </c>
      <c r="F26" s="15">
        <f t="shared" si="6"/>
        <v>2614.2496357221826</v>
      </c>
      <c r="G26" s="15">
        <f t="shared" si="7"/>
        <v>3859.2117841480758</v>
      </c>
      <c r="H26" s="15">
        <f t="shared" si="8"/>
        <v>718.79211573123712</v>
      </c>
    </row>
    <row r="27" spans="1:13" x14ac:dyDescent="0.3">
      <c r="A27">
        <v>3</v>
      </c>
      <c r="B27" s="15">
        <f t="shared" si="2"/>
        <v>36546.824460806223</v>
      </c>
      <c r="C27" s="15">
        <f t="shared" si="3"/>
        <v>20496.896872186895</v>
      </c>
      <c r="D27" s="15">
        <f t="shared" si="4"/>
        <v>21717.199719130542</v>
      </c>
      <c r="E27" s="15">
        <f t="shared" si="5"/>
        <v>9581.8968603551039</v>
      </c>
      <c r="F27" s="15">
        <f t="shared" si="6"/>
        <v>3338.6661202499408</v>
      </c>
      <c r="G27" s="15">
        <f t="shared" si="7"/>
        <v>4139.8176762221137</v>
      </c>
      <c r="H27" s="15">
        <f t="shared" si="8"/>
        <v>957.52150693018905</v>
      </c>
    </row>
    <row r="28" spans="1:13" x14ac:dyDescent="0.3">
      <c r="A28">
        <v>4</v>
      </c>
      <c r="B28" s="15">
        <f t="shared" si="2"/>
        <v>39552.87705885274</v>
      </c>
      <c r="C28" s="15">
        <f t="shared" si="3"/>
        <v>23359.001385138086</v>
      </c>
      <c r="D28" s="15">
        <f t="shared" si="4"/>
        <v>23750.238514396278</v>
      </c>
      <c r="E28" s="15">
        <f t="shared" si="5"/>
        <v>10499.168036029028</v>
      </c>
      <c r="F28" s="15">
        <f t="shared" si="6"/>
        <v>4063.0826047776991</v>
      </c>
      <c r="G28" s="15">
        <f t="shared" si="7"/>
        <v>4420.4235682961516</v>
      </c>
      <c r="H28" s="15">
        <f t="shared" si="8"/>
        <v>1196.250898129141</v>
      </c>
    </row>
    <row r="33" spans="2:4" x14ac:dyDescent="0.3">
      <c r="B33" s="1"/>
      <c r="C33" s="1"/>
      <c r="D33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5DF4A-3623-4331-8F27-E3D42E149622}">
  <dimension ref="A1:K133"/>
  <sheetViews>
    <sheetView workbookViewId="0">
      <pane ySplit="1" topLeftCell="A2" activePane="bottomLeft" state="frozen"/>
      <selection pane="bottomLeft" activeCell="D1" sqref="D1"/>
    </sheetView>
  </sheetViews>
  <sheetFormatPr defaultRowHeight="14.4" x14ac:dyDescent="0.3"/>
  <cols>
    <col min="1" max="1" width="17.21875" customWidth="1"/>
    <col min="2" max="2" width="20.5546875" bestFit="1" customWidth="1"/>
    <col min="3" max="3" width="46.6640625" bestFit="1" customWidth="1"/>
    <col min="4" max="4" width="48.6640625" customWidth="1"/>
    <col min="5" max="5" width="24.88671875" customWidth="1"/>
    <col min="6" max="6" width="27.88671875" customWidth="1"/>
    <col min="7" max="7" width="24" customWidth="1"/>
    <col min="8" max="8" width="27.109375" bestFit="1" customWidth="1"/>
    <col min="9" max="9" width="23.44140625" bestFit="1" customWidth="1"/>
    <col min="10" max="10" width="20.5546875" bestFit="1" customWidth="1"/>
    <col min="11" max="11" width="22.88671875" style="4" bestFit="1" customWidth="1"/>
  </cols>
  <sheetData>
    <row r="1" spans="1:11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K1" s="3"/>
    </row>
    <row r="2" spans="1:11" x14ac:dyDescent="0.3">
      <c r="A2" s="1" t="s">
        <v>9</v>
      </c>
      <c r="B2" s="8">
        <v>26945</v>
      </c>
      <c r="C2" s="8">
        <v>12338</v>
      </c>
      <c r="D2" s="8">
        <v>14607</v>
      </c>
      <c r="E2" s="8">
        <v>5323</v>
      </c>
      <c r="F2" s="8">
        <v>617</v>
      </c>
      <c r="G2" s="8">
        <v>3053</v>
      </c>
      <c r="H2" s="8">
        <v>102</v>
      </c>
      <c r="I2" s="4">
        <v>45016</v>
      </c>
    </row>
    <row r="3" spans="1:11" x14ac:dyDescent="0.3">
      <c r="A3" t="s">
        <v>11</v>
      </c>
      <c r="B3" s="9">
        <v>12076</v>
      </c>
      <c r="C3" s="9">
        <v>6755</v>
      </c>
      <c r="D3" s="9">
        <v>5321</v>
      </c>
      <c r="E3" s="9">
        <v>4298</v>
      </c>
      <c r="F3" s="9">
        <v>1272</v>
      </c>
      <c r="G3" s="9">
        <v>1162</v>
      </c>
      <c r="H3" s="9">
        <v>4</v>
      </c>
      <c r="I3" s="4">
        <v>45016</v>
      </c>
    </row>
    <row r="4" spans="1:11" x14ac:dyDescent="0.3">
      <c r="A4" t="s">
        <v>12</v>
      </c>
      <c r="B4" s="9">
        <v>3594</v>
      </c>
      <c r="C4" s="9">
        <v>2161</v>
      </c>
      <c r="D4" s="9">
        <v>1433</v>
      </c>
      <c r="E4" s="9">
        <v>1218</v>
      </c>
      <c r="F4" s="9">
        <v>264</v>
      </c>
      <c r="G4" s="9">
        <v>504</v>
      </c>
      <c r="H4" s="9">
        <v>232</v>
      </c>
      <c r="I4" s="4">
        <v>45016</v>
      </c>
    </row>
    <row r="5" spans="1:11" x14ac:dyDescent="0.3">
      <c r="A5" t="s">
        <v>13</v>
      </c>
      <c r="B5" s="9">
        <v>23488</v>
      </c>
      <c r="C5" s="9">
        <v>12383</v>
      </c>
      <c r="D5" s="9">
        <v>11105</v>
      </c>
      <c r="E5" s="9">
        <v>5346</v>
      </c>
      <c r="F5" s="9">
        <v>1172</v>
      </c>
      <c r="G5" s="9">
        <v>3138</v>
      </c>
      <c r="H5" s="9">
        <v>812</v>
      </c>
      <c r="I5" s="4">
        <v>45016</v>
      </c>
    </row>
    <row r="6" spans="1:11" x14ac:dyDescent="0.3">
      <c r="A6" t="s">
        <v>14</v>
      </c>
      <c r="B6" s="9">
        <v>13154</v>
      </c>
      <c r="C6" s="9">
        <v>6863</v>
      </c>
      <c r="D6" s="9">
        <v>6291</v>
      </c>
      <c r="E6" s="9">
        <v>6804</v>
      </c>
      <c r="F6" s="9">
        <v>1345</v>
      </c>
      <c r="G6" s="9">
        <v>906</v>
      </c>
      <c r="H6" s="9">
        <v>420</v>
      </c>
      <c r="I6" s="4">
        <v>45016</v>
      </c>
    </row>
    <row r="7" spans="1:11" x14ac:dyDescent="0.3">
      <c r="A7" t="s">
        <v>15</v>
      </c>
      <c r="B7" s="9">
        <v>6863</v>
      </c>
      <c r="C7" s="9">
        <v>4228</v>
      </c>
      <c r="D7" s="9">
        <v>2635</v>
      </c>
      <c r="E7" s="9">
        <v>2342</v>
      </c>
      <c r="F7" s="9">
        <v>979</v>
      </c>
      <c r="G7" s="9">
        <v>479</v>
      </c>
      <c r="H7" s="9">
        <v>6</v>
      </c>
      <c r="I7" s="4">
        <v>45016</v>
      </c>
    </row>
    <row r="8" spans="1:11" x14ac:dyDescent="0.3">
      <c r="A8" t="s">
        <v>16</v>
      </c>
      <c r="B8" s="9">
        <v>5486</v>
      </c>
      <c r="C8" s="9">
        <v>3871</v>
      </c>
      <c r="D8" s="9">
        <v>1615</v>
      </c>
      <c r="E8" s="9">
        <v>1712</v>
      </c>
      <c r="F8" s="9">
        <v>343</v>
      </c>
      <c r="G8" s="9">
        <v>203</v>
      </c>
      <c r="H8" s="9"/>
      <c r="I8" s="4">
        <v>45016</v>
      </c>
    </row>
    <row r="9" spans="1:11" x14ac:dyDescent="0.3">
      <c r="A9" t="s">
        <v>17</v>
      </c>
      <c r="B9" s="9">
        <v>14251</v>
      </c>
      <c r="C9" s="9">
        <v>8806</v>
      </c>
      <c r="D9" s="9">
        <v>5445</v>
      </c>
      <c r="E9" s="9">
        <v>4678</v>
      </c>
      <c r="F9" s="9">
        <v>1366</v>
      </c>
      <c r="G9" s="9">
        <v>1254</v>
      </c>
      <c r="H9" s="9">
        <v>545</v>
      </c>
      <c r="I9" s="4">
        <v>45016</v>
      </c>
    </row>
    <row r="10" spans="1:11" x14ac:dyDescent="0.3">
      <c r="A10" t="s">
        <v>18</v>
      </c>
      <c r="B10" s="9">
        <v>5819</v>
      </c>
      <c r="C10" s="9">
        <v>2186</v>
      </c>
      <c r="D10" s="9">
        <v>3633</v>
      </c>
      <c r="E10" s="9">
        <v>1904</v>
      </c>
      <c r="F10" s="9">
        <v>1198</v>
      </c>
      <c r="G10" s="9">
        <v>570</v>
      </c>
      <c r="H10" s="9">
        <v>206</v>
      </c>
      <c r="I10" s="4">
        <v>45016</v>
      </c>
    </row>
    <row r="11" spans="1:11" x14ac:dyDescent="0.3">
      <c r="A11" t="s">
        <v>19</v>
      </c>
      <c r="B11" s="9">
        <v>10539</v>
      </c>
      <c r="C11" s="9">
        <v>7241</v>
      </c>
      <c r="D11" s="9">
        <v>3298</v>
      </c>
      <c r="E11" s="9">
        <v>2854</v>
      </c>
      <c r="F11" s="9">
        <v>1562</v>
      </c>
      <c r="G11" s="9">
        <v>1042</v>
      </c>
      <c r="H11" s="9">
        <v>88</v>
      </c>
      <c r="I11" s="4">
        <v>45016</v>
      </c>
    </row>
    <row r="12" spans="1:11" x14ac:dyDescent="0.3">
      <c r="A12" t="s">
        <v>20</v>
      </c>
      <c r="B12" s="9">
        <v>31125</v>
      </c>
      <c r="C12" s="9">
        <v>18997</v>
      </c>
      <c r="D12" s="9">
        <v>12128</v>
      </c>
      <c r="E12" s="9">
        <v>8187</v>
      </c>
      <c r="F12" s="9">
        <v>1241</v>
      </c>
      <c r="G12" s="9">
        <v>2848</v>
      </c>
      <c r="H12" s="9">
        <v>27</v>
      </c>
      <c r="I12" s="4">
        <v>45016</v>
      </c>
    </row>
    <row r="13" spans="1:11" x14ac:dyDescent="0.3">
      <c r="A13" t="s">
        <v>21</v>
      </c>
      <c r="B13" s="9">
        <v>16954</v>
      </c>
      <c r="C13" s="9">
        <v>8783</v>
      </c>
      <c r="D13" s="9">
        <v>8171</v>
      </c>
      <c r="E13" s="9">
        <v>3749</v>
      </c>
      <c r="F13" s="9">
        <v>501</v>
      </c>
      <c r="G13" s="9">
        <v>1252</v>
      </c>
      <c r="H13" s="9">
        <v>540</v>
      </c>
      <c r="I13" s="4">
        <v>45016</v>
      </c>
    </row>
    <row r="14" spans="1:11" x14ac:dyDescent="0.3">
      <c r="A14" t="s">
        <v>22</v>
      </c>
      <c r="B14" s="9">
        <v>10018</v>
      </c>
      <c r="C14" s="9">
        <v>4925</v>
      </c>
      <c r="D14" s="9">
        <v>5093</v>
      </c>
      <c r="E14" s="9">
        <v>1686</v>
      </c>
      <c r="F14" s="9">
        <v>183</v>
      </c>
      <c r="G14" s="9">
        <v>448</v>
      </c>
      <c r="H14" s="9">
        <v>657</v>
      </c>
      <c r="I14" s="4">
        <v>45016</v>
      </c>
    </row>
    <row r="15" spans="1:11" x14ac:dyDescent="0.3">
      <c r="A15" t="s">
        <v>23</v>
      </c>
      <c r="B15" s="9">
        <v>6253</v>
      </c>
      <c r="C15" s="9">
        <v>2754</v>
      </c>
      <c r="D15" s="9">
        <v>3499</v>
      </c>
      <c r="E15" s="9">
        <v>1799</v>
      </c>
      <c r="F15" s="9">
        <v>364</v>
      </c>
      <c r="G15" s="9">
        <v>562</v>
      </c>
      <c r="H15" s="9">
        <v>22</v>
      </c>
      <c r="I15" s="4">
        <v>45016</v>
      </c>
    </row>
    <row r="16" spans="1:11" x14ac:dyDescent="0.3">
      <c r="A16" t="s">
        <v>24</v>
      </c>
      <c r="B16" s="9">
        <v>7431</v>
      </c>
      <c r="C16" s="9">
        <v>3725</v>
      </c>
      <c r="D16" s="9">
        <v>3706</v>
      </c>
      <c r="E16" s="9">
        <v>1898</v>
      </c>
      <c r="F16" s="9">
        <v>666</v>
      </c>
      <c r="G16" s="9">
        <v>276</v>
      </c>
      <c r="H16" s="9">
        <v>331</v>
      </c>
      <c r="I16" s="4">
        <v>45016</v>
      </c>
    </row>
    <row r="17" spans="1:9" x14ac:dyDescent="0.3">
      <c r="A17" t="s">
        <v>25</v>
      </c>
      <c r="B17" s="9">
        <v>4371</v>
      </c>
      <c r="C17" s="9">
        <v>2382</v>
      </c>
      <c r="D17" s="9">
        <v>1989</v>
      </c>
      <c r="E17" s="9">
        <v>1387</v>
      </c>
      <c r="F17" s="9">
        <v>489</v>
      </c>
      <c r="G17" s="9">
        <v>177</v>
      </c>
      <c r="H17" s="9">
        <v>17</v>
      </c>
      <c r="I17" s="4">
        <v>45016</v>
      </c>
    </row>
    <row r="18" spans="1:9" x14ac:dyDescent="0.3">
      <c r="A18" t="s">
        <v>26</v>
      </c>
      <c r="B18" s="9">
        <v>7989</v>
      </c>
      <c r="C18" s="9">
        <v>4858</v>
      </c>
      <c r="D18" s="9">
        <v>3131</v>
      </c>
      <c r="E18" s="9">
        <v>3191</v>
      </c>
      <c r="F18" s="9">
        <v>876</v>
      </c>
      <c r="G18" s="9">
        <v>1051</v>
      </c>
      <c r="H18" s="9">
        <v>265</v>
      </c>
      <c r="I18" s="4">
        <v>45016</v>
      </c>
    </row>
    <row r="19" spans="1:9" x14ac:dyDescent="0.3">
      <c r="A19" t="s">
        <v>27</v>
      </c>
      <c r="B19" s="9">
        <v>7969</v>
      </c>
      <c r="C19" s="9">
        <v>4256</v>
      </c>
      <c r="D19" s="9">
        <v>3713</v>
      </c>
      <c r="E19" s="9">
        <v>1931</v>
      </c>
      <c r="F19" s="9">
        <v>1652</v>
      </c>
      <c r="G19" s="9">
        <v>521</v>
      </c>
      <c r="H19" s="9">
        <v>269</v>
      </c>
      <c r="I19" s="4">
        <v>45016</v>
      </c>
    </row>
    <row r="20" spans="1:9" x14ac:dyDescent="0.3">
      <c r="A20" t="s">
        <v>28</v>
      </c>
      <c r="B20" s="9">
        <v>10038</v>
      </c>
      <c r="C20" s="9">
        <v>4862</v>
      </c>
      <c r="D20" s="9">
        <v>5176</v>
      </c>
      <c r="E20" s="9">
        <v>5232</v>
      </c>
      <c r="F20" s="9">
        <v>481</v>
      </c>
      <c r="G20" s="9">
        <v>230</v>
      </c>
      <c r="H20" s="9"/>
      <c r="I20" s="4">
        <v>45016</v>
      </c>
    </row>
    <row r="21" spans="1:9" x14ac:dyDescent="0.3">
      <c r="A21" t="s">
        <v>29</v>
      </c>
      <c r="B21" s="9">
        <v>6049</v>
      </c>
      <c r="C21" s="9">
        <v>4699</v>
      </c>
      <c r="D21" s="9">
        <v>1350</v>
      </c>
      <c r="E21" s="9">
        <v>1085</v>
      </c>
      <c r="F21" s="9">
        <v>227</v>
      </c>
      <c r="G21" s="9">
        <v>12</v>
      </c>
      <c r="H21" s="9"/>
      <c r="I21" s="4">
        <v>45016</v>
      </c>
    </row>
    <row r="22" spans="1:9" x14ac:dyDescent="0.3">
      <c r="A22" t="s">
        <v>30</v>
      </c>
      <c r="B22" s="9">
        <v>7092</v>
      </c>
      <c r="C22" s="9">
        <v>3244</v>
      </c>
      <c r="D22" s="9">
        <v>3848</v>
      </c>
      <c r="E22" s="9">
        <v>2522</v>
      </c>
      <c r="F22" s="9">
        <v>934</v>
      </c>
      <c r="G22" s="9">
        <v>635</v>
      </c>
      <c r="H22" s="9">
        <v>439</v>
      </c>
      <c r="I22" s="4">
        <v>45016</v>
      </c>
    </row>
    <row r="23" spans="1:9" x14ac:dyDescent="0.3">
      <c r="A23" t="s">
        <v>31</v>
      </c>
      <c r="B23" s="9">
        <v>9583</v>
      </c>
      <c r="C23" s="9">
        <v>4312</v>
      </c>
      <c r="D23" s="9">
        <v>5271</v>
      </c>
      <c r="E23" s="9">
        <v>4054</v>
      </c>
      <c r="F23" s="9">
        <v>1669</v>
      </c>
      <c r="G23" s="9">
        <v>842</v>
      </c>
      <c r="H23" s="9">
        <v>1070</v>
      </c>
      <c r="I23" s="4">
        <v>45016</v>
      </c>
    </row>
    <row r="24" spans="1:9" x14ac:dyDescent="0.3">
      <c r="A24" t="s">
        <v>32</v>
      </c>
      <c r="B24" s="9">
        <v>4640</v>
      </c>
      <c r="C24" s="9">
        <v>3469</v>
      </c>
      <c r="D24" s="9">
        <v>1171</v>
      </c>
      <c r="E24" s="9">
        <v>1196</v>
      </c>
      <c r="F24" s="9">
        <v>493</v>
      </c>
      <c r="G24" s="9">
        <v>246</v>
      </c>
      <c r="H24" s="9">
        <v>45</v>
      </c>
      <c r="I24" s="4">
        <v>45016</v>
      </c>
    </row>
    <row r="25" spans="1:9" x14ac:dyDescent="0.3">
      <c r="A25" t="s">
        <v>33</v>
      </c>
      <c r="B25" s="9">
        <v>5573</v>
      </c>
      <c r="C25" s="9">
        <v>3037</v>
      </c>
      <c r="D25" s="9">
        <v>2536</v>
      </c>
      <c r="E25" s="9">
        <v>1462</v>
      </c>
      <c r="F25" s="9">
        <v>624</v>
      </c>
      <c r="G25" s="9">
        <v>400</v>
      </c>
      <c r="H25" s="9">
        <v>3</v>
      </c>
      <c r="I25" s="4">
        <v>45016</v>
      </c>
    </row>
    <row r="26" spans="1:9" x14ac:dyDescent="0.3">
      <c r="A26" t="s">
        <v>34</v>
      </c>
      <c r="B26" s="9">
        <v>5186</v>
      </c>
      <c r="C26" s="9">
        <v>4592</v>
      </c>
      <c r="D26" s="9">
        <v>594</v>
      </c>
      <c r="E26" s="9">
        <v>935</v>
      </c>
      <c r="F26" s="9">
        <v>205</v>
      </c>
      <c r="G26" s="9">
        <v>4</v>
      </c>
      <c r="H26" s="9"/>
      <c r="I26" s="4">
        <v>45016</v>
      </c>
    </row>
    <row r="27" spans="1:9" x14ac:dyDescent="0.3">
      <c r="A27" t="s">
        <v>35</v>
      </c>
      <c r="B27" s="9">
        <v>6479</v>
      </c>
      <c r="C27" s="9">
        <v>3716</v>
      </c>
      <c r="D27" s="9">
        <v>2763</v>
      </c>
      <c r="E27" s="9">
        <v>2335</v>
      </c>
      <c r="F27" s="9">
        <v>639</v>
      </c>
      <c r="G27" s="9">
        <v>726</v>
      </c>
      <c r="H27" s="9">
        <v>522</v>
      </c>
      <c r="I27" s="4">
        <v>45016</v>
      </c>
    </row>
    <row r="28" spans="1:9" x14ac:dyDescent="0.3">
      <c r="A28" t="s">
        <v>36</v>
      </c>
      <c r="B28" s="9">
        <v>7830</v>
      </c>
      <c r="C28" s="9">
        <v>4072</v>
      </c>
      <c r="D28" s="9">
        <v>3758</v>
      </c>
      <c r="E28" s="9">
        <v>2348</v>
      </c>
      <c r="F28" s="9">
        <v>1371</v>
      </c>
      <c r="G28" s="9">
        <v>844</v>
      </c>
      <c r="H28" s="9">
        <v>33</v>
      </c>
      <c r="I28" s="4">
        <v>45016</v>
      </c>
    </row>
    <row r="29" spans="1:9" x14ac:dyDescent="0.3">
      <c r="A29" t="s">
        <v>37</v>
      </c>
      <c r="B29" s="9">
        <v>8357</v>
      </c>
      <c r="C29" s="9">
        <v>5737</v>
      </c>
      <c r="D29" s="9">
        <v>2620</v>
      </c>
      <c r="E29" s="9">
        <v>1681</v>
      </c>
      <c r="F29" s="9">
        <v>461</v>
      </c>
      <c r="G29" s="9">
        <v>647</v>
      </c>
      <c r="H29" s="9"/>
      <c r="I29" s="4">
        <v>45016</v>
      </c>
    </row>
    <row r="30" spans="1:9" x14ac:dyDescent="0.3">
      <c r="A30" t="s">
        <v>38</v>
      </c>
      <c r="B30" s="9">
        <v>14239</v>
      </c>
      <c r="C30" s="9">
        <v>6533</v>
      </c>
      <c r="D30" s="9">
        <v>7706</v>
      </c>
      <c r="E30" s="9">
        <v>4678</v>
      </c>
      <c r="F30" s="9">
        <v>1028</v>
      </c>
      <c r="G30" s="9">
        <v>1497</v>
      </c>
      <c r="H30" s="9">
        <v>261</v>
      </c>
      <c r="I30" s="4">
        <v>45016</v>
      </c>
    </row>
    <row r="31" spans="1:9" x14ac:dyDescent="0.3">
      <c r="A31" t="s">
        <v>39</v>
      </c>
      <c r="B31" s="9">
        <v>5663</v>
      </c>
      <c r="C31" s="9">
        <v>2341</v>
      </c>
      <c r="D31" s="9">
        <v>3322</v>
      </c>
      <c r="E31" s="9">
        <v>1924</v>
      </c>
      <c r="F31" s="9">
        <v>1294</v>
      </c>
      <c r="G31" s="9">
        <v>421</v>
      </c>
      <c r="H31" s="9">
        <v>719</v>
      </c>
      <c r="I31" s="4">
        <v>45016</v>
      </c>
    </row>
    <row r="32" spans="1:9" x14ac:dyDescent="0.3">
      <c r="A32" t="s">
        <v>40</v>
      </c>
      <c r="B32" s="9">
        <v>17415</v>
      </c>
      <c r="C32" s="9">
        <v>9773</v>
      </c>
      <c r="D32" s="9">
        <v>7642</v>
      </c>
      <c r="E32" s="9">
        <v>4820</v>
      </c>
      <c r="F32" s="9">
        <v>2039</v>
      </c>
      <c r="G32" s="9">
        <v>2311</v>
      </c>
      <c r="H32" s="9">
        <v>1422</v>
      </c>
      <c r="I32" s="4">
        <v>45016</v>
      </c>
    </row>
    <row r="33" spans="1:9" x14ac:dyDescent="0.3">
      <c r="A33" t="s">
        <v>41</v>
      </c>
      <c r="B33" s="9">
        <v>12176</v>
      </c>
      <c r="C33" s="9">
        <v>4193</v>
      </c>
      <c r="D33" s="9">
        <v>7983</v>
      </c>
      <c r="E33" s="9">
        <v>4433</v>
      </c>
      <c r="F33" s="9">
        <v>447</v>
      </c>
      <c r="G33" s="9">
        <v>782</v>
      </c>
      <c r="H33" s="9">
        <v>778</v>
      </c>
      <c r="I33" s="4">
        <v>45016</v>
      </c>
    </row>
    <row r="34" spans="1:9" x14ac:dyDescent="0.3">
      <c r="A34" t="s">
        <v>42</v>
      </c>
      <c r="B34" s="9">
        <v>8104</v>
      </c>
      <c r="C34" s="9">
        <v>5173</v>
      </c>
      <c r="D34" s="9">
        <v>2931</v>
      </c>
      <c r="E34" s="9">
        <v>2618</v>
      </c>
      <c r="F34" s="9">
        <v>545</v>
      </c>
      <c r="G34" s="9">
        <v>377</v>
      </c>
      <c r="H34" s="9">
        <v>1</v>
      </c>
      <c r="I34" s="4">
        <v>45016</v>
      </c>
    </row>
    <row r="35" spans="1:9" x14ac:dyDescent="0.3">
      <c r="A35" t="s">
        <v>43</v>
      </c>
      <c r="B35" s="9">
        <v>5700</v>
      </c>
      <c r="C35" s="9">
        <v>2475</v>
      </c>
      <c r="D35" s="9">
        <v>3225</v>
      </c>
      <c r="E35" s="9">
        <v>2423</v>
      </c>
      <c r="F35" s="9">
        <v>628</v>
      </c>
      <c r="G35" s="9">
        <v>925</v>
      </c>
      <c r="H35" s="9">
        <v>124</v>
      </c>
      <c r="I35" s="4">
        <v>45016</v>
      </c>
    </row>
    <row r="36" spans="1:9" x14ac:dyDescent="0.3">
      <c r="A36" t="s">
        <v>44</v>
      </c>
      <c r="B36" s="9">
        <v>12393</v>
      </c>
      <c r="C36" s="9">
        <v>6591</v>
      </c>
      <c r="D36" s="9">
        <v>5802</v>
      </c>
      <c r="E36" s="9">
        <v>3077</v>
      </c>
      <c r="F36" s="9">
        <v>1378</v>
      </c>
      <c r="G36" s="9">
        <v>612</v>
      </c>
      <c r="H36" s="9">
        <v>785</v>
      </c>
      <c r="I36" s="4">
        <v>45016</v>
      </c>
    </row>
    <row r="37" spans="1:9" x14ac:dyDescent="0.3">
      <c r="A37" t="s">
        <v>45</v>
      </c>
      <c r="B37" s="9">
        <v>6774</v>
      </c>
      <c r="C37" s="9">
        <v>4039</v>
      </c>
      <c r="D37" s="9">
        <v>2735</v>
      </c>
      <c r="E37" s="9">
        <v>1657</v>
      </c>
      <c r="F37" s="9">
        <v>494</v>
      </c>
      <c r="G37" s="9">
        <v>609</v>
      </c>
      <c r="H37" s="9">
        <v>316</v>
      </c>
      <c r="I37" s="4">
        <v>45016</v>
      </c>
    </row>
    <row r="38" spans="1:9" x14ac:dyDescent="0.3">
      <c r="A38" t="s">
        <v>46</v>
      </c>
      <c r="B38" s="9">
        <v>6724</v>
      </c>
      <c r="C38" s="9">
        <v>3725</v>
      </c>
      <c r="D38" s="9">
        <v>2999</v>
      </c>
      <c r="E38" s="9">
        <v>1941</v>
      </c>
      <c r="F38" s="9">
        <v>1565</v>
      </c>
      <c r="G38" s="9">
        <v>468</v>
      </c>
      <c r="H38" s="9">
        <v>39</v>
      </c>
      <c r="I38" s="4">
        <v>45016</v>
      </c>
    </row>
    <row r="39" spans="1:9" x14ac:dyDescent="0.3">
      <c r="A39" t="s">
        <v>47</v>
      </c>
      <c r="B39" s="9">
        <v>12167</v>
      </c>
      <c r="C39" s="9">
        <v>6252</v>
      </c>
      <c r="D39" s="9">
        <v>5915</v>
      </c>
      <c r="E39" s="9">
        <v>3316</v>
      </c>
      <c r="F39" s="9">
        <v>2303</v>
      </c>
      <c r="G39" s="9">
        <v>886</v>
      </c>
      <c r="H39" s="9">
        <v>382</v>
      </c>
      <c r="I39" s="4">
        <v>45016</v>
      </c>
    </row>
    <row r="40" spans="1:9" x14ac:dyDescent="0.3">
      <c r="A40" t="s">
        <v>48</v>
      </c>
      <c r="B40" s="9">
        <v>11007</v>
      </c>
      <c r="C40" s="9">
        <v>7097</v>
      </c>
      <c r="D40" s="9">
        <v>3910</v>
      </c>
      <c r="E40" s="9">
        <v>3434</v>
      </c>
      <c r="F40" s="9">
        <v>1394</v>
      </c>
      <c r="G40" s="9">
        <v>435</v>
      </c>
      <c r="H40" s="9">
        <v>10</v>
      </c>
      <c r="I40" s="4">
        <v>45016</v>
      </c>
    </row>
    <row r="41" spans="1:9" x14ac:dyDescent="0.3">
      <c r="A41" t="s">
        <v>49</v>
      </c>
      <c r="B41" s="9">
        <v>9233</v>
      </c>
      <c r="C41" s="9">
        <v>4748</v>
      </c>
      <c r="D41" s="9">
        <v>4485</v>
      </c>
      <c r="E41" s="9">
        <v>3226</v>
      </c>
      <c r="F41" s="9">
        <v>3050</v>
      </c>
      <c r="G41" s="9">
        <v>1144</v>
      </c>
      <c r="H41" s="9">
        <v>13</v>
      </c>
      <c r="I41" s="4">
        <v>45016</v>
      </c>
    </row>
    <row r="42" spans="1:9" x14ac:dyDescent="0.3">
      <c r="A42" t="s">
        <v>50</v>
      </c>
      <c r="B42" s="9">
        <v>12467</v>
      </c>
      <c r="C42" s="9">
        <v>8247</v>
      </c>
      <c r="D42" s="9">
        <v>4220</v>
      </c>
      <c r="E42" s="9">
        <v>2445</v>
      </c>
      <c r="F42" s="9">
        <v>843</v>
      </c>
      <c r="G42" s="9">
        <v>637</v>
      </c>
      <c r="H42" s="9"/>
      <c r="I42" s="4">
        <v>45016</v>
      </c>
    </row>
    <row r="43" spans="1:9" x14ac:dyDescent="0.3">
      <c r="A43" t="s">
        <v>51</v>
      </c>
      <c r="B43" s="9">
        <v>12733</v>
      </c>
      <c r="C43" s="9">
        <v>8234</v>
      </c>
      <c r="D43" s="9">
        <v>4499</v>
      </c>
      <c r="E43" s="9">
        <v>3666</v>
      </c>
      <c r="F43" s="9">
        <v>944</v>
      </c>
      <c r="G43" s="9">
        <v>50</v>
      </c>
      <c r="H43" s="9">
        <v>44</v>
      </c>
      <c r="I43" s="4">
        <v>45016</v>
      </c>
    </row>
    <row r="44" spans="1:9" x14ac:dyDescent="0.3">
      <c r="A44" t="s">
        <v>52</v>
      </c>
      <c r="B44" s="9">
        <v>14026</v>
      </c>
      <c r="C44" s="9">
        <v>6548</v>
      </c>
      <c r="D44" s="9">
        <v>7478</v>
      </c>
      <c r="E44" s="9">
        <v>3673</v>
      </c>
      <c r="F44" s="9">
        <v>1234</v>
      </c>
      <c r="G44" s="9">
        <v>1127</v>
      </c>
      <c r="H44" s="9">
        <v>808</v>
      </c>
      <c r="I44" s="4">
        <v>45016</v>
      </c>
    </row>
    <row r="45" spans="1:9" x14ac:dyDescent="0.3">
      <c r="A45" t="s">
        <v>53</v>
      </c>
      <c r="B45" s="9">
        <v>12636</v>
      </c>
      <c r="C45" s="9">
        <v>8310</v>
      </c>
      <c r="D45" s="9">
        <v>4326</v>
      </c>
      <c r="E45" s="9">
        <v>1462</v>
      </c>
      <c r="F45" s="9">
        <v>164</v>
      </c>
      <c r="G45" s="9">
        <v>576</v>
      </c>
      <c r="H45" s="9">
        <v>220</v>
      </c>
      <c r="I45" s="4">
        <v>45016</v>
      </c>
    </row>
    <row r="46" spans="1:9" x14ac:dyDescent="0.3">
      <c r="A46" t="s">
        <v>54</v>
      </c>
      <c r="B46" s="9">
        <v>9728</v>
      </c>
      <c r="C46" s="9">
        <v>6978</v>
      </c>
      <c r="D46" s="9">
        <v>2750</v>
      </c>
      <c r="E46" s="9">
        <v>2413</v>
      </c>
      <c r="F46" s="9">
        <v>960</v>
      </c>
      <c r="G46" s="9">
        <v>461</v>
      </c>
      <c r="H46" s="9">
        <v>596</v>
      </c>
      <c r="I46" s="4">
        <v>45016</v>
      </c>
    </row>
    <row r="47" spans="1:9" x14ac:dyDescent="0.3">
      <c r="A47" t="s">
        <v>55</v>
      </c>
      <c r="B47" s="9">
        <v>7600</v>
      </c>
      <c r="C47" s="9">
        <v>5177</v>
      </c>
      <c r="D47" s="9">
        <v>2423</v>
      </c>
      <c r="E47" s="9">
        <v>1942</v>
      </c>
      <c r="F47" s="9">
        <v>700</v>
      </c>
      <c r="G47" s="9">
        <v>427</v>
      </c>
      <c r="H47" s="9">
        <v>1</v>
      </c>
      <c r="I47" s="4">
        <v>45016</v>
      </c>
    </row>
    <row r="48" spans="1:9" x14ac:dyDescent="0.3">
      <c r="A48" t="s">
        <v>56</v>
      </c>
      <c r="B48" s="9">
        <v>13868</v>
      </c>
      <c r="C48" s="9">
        <v>6678</v>
      </c>
      <c r="D48" s="9">
        <v>7190</v>
      </c>
      <c r="E48" s="9">
        <v>5516</v>
      </c>
      <c r="F48" s="9">
        <v>3031</v>
      </c>
      <c r="G48" s="9">
        <v>926</v>
      </c>
      <c r="H48" s="9">
        <v>906</v>
      </c>
      <c r="I48" s="4">
        <v>45016</v>
      </c>
    </row>
    <row r="49" spans="1:9" x14ac:dyDescent="0.3">
      <c r="A49" t="s">
        <v>57</v>
      </c>
      <c r="B49" s="9">
        <v>13569</v>
      </c>
      <c r="C49" s="9">
        <v>7671</v>
      </c>
      <c r="D49" s="9">
        <v>5898</v>
      </c>
      <c r="E49" s="9">
        <v>4453</v>
      </c>
      <c r="F49" s="9">
        <v>649</v>
      </c>
      <c r="G49" s="9">
        <v>689</v>
      </c>
      <c r="H49" s="9">
        <v>854</v>
      </c>
      <c r="I49" s="4">
        <v>45016</v>
      </c>
    </row>
    <row r="50" spans="1:9" x14ac:dyDescent="0.3">
      <c r="A50" t="s">
        <v>58</v>
      </c>
      <c r="B50" s="9">
        <v>4134</v>
      </c>
      <c r="C50" s="9">
        <v>2243</v>
      </c>
      <c r="D50" s="9">
        <v>1891</v>
      </c>
      <c r="E50" s="9">
        <v>879</v>
      </c>
      <c r="F50" s="9">
        <v>159</v>
      </c>
      <c r="G50" s="9">
        <v>300</v>
      </c>
      <c r="H50" s="9">
        <v>361</v>
      </c>
      <c r="I50" s="4">
        <v>45016</v>
      </c>
    </row>
    <row r="51" spans="1:9" x14ac:dyDescent="0.3">
      <c r="A51" t="s">
        <v>59</v>
      </c>
      <c r="B51" s="9">
        <v>6442</v>
      </c>
      <c r="C51" s="9">
        <v>3531</v>
      </c>
      <c r="D51" s="9">
        <v>2911</v>
      </c>
      <c r="E51" s="9">
        <v>1520</v>
      </c>
      <c r="F51" s="9">
        <v>1113</v>
      </c>
      <c r="G51" s="9">
        <v>477</v>
      </c>
      <c r="H51" s="9">
        <v>755</v>
      </c>
      <c r="I51" s="4">
        <v>45016</v>
      </c>
    </row>
    <row r="52" spans="1:9" x14ac:dyDescent="0.3">
      <c r="A52" t="s">
        <v>60</v>
      </c>
      <c r="B52" s="9">
        <v>15017</v>
      </c>
      <c r="C52" s="9">
        <v>7057</v>
      </c>
      <c r="D52" s="9">
        <v>7960</v>
      </c>
      <c r="E52" s="9">
        <v>3556</v>
      </c>
      <c r="F52" s="9">
        <v>523</v>
      </c>
      <c r="G52" s="9">
        <v>1344</v>
      </c>
      <c r="H52" s="9">
        <v>1201</v>
      </c>
      <c r="I52" s="4">
        <v>45016</v>
      </c>
    </row>
    <row r="53" spans="1:9" x14ac:dyDescent="0.3">
      <c r="A53" t="s">
        <v>61</v>
      </c>
      <c r="B53" s="9">
        <v>10119</v>
      </c>
      <c r="C53" s="9">
        <v>6353</v>
      </c>
      <c r="D53" s="9">
        <v>3766</v>
      </c>
      <c r="E53" s="9">
        <v>3412</v>
      </c>
      <c r="F53" s="9">
        <v>417</v>
      </c>
      <c r="G53" s="9">
        <v>946</v>
      </c>
      <c r="H53" s="9">
        <v>270</v>
      </c>
      <c r="I53" s="4">
        <v>45016</v>
      </c>
    </row>
    <row r="54" spans="1:9" x14ac:dyDescent="0.3">
      <c r="A54" t="s">
        <v>62</v>
      </c>
      <c r="B54" s="9">
        <v>11425</v>
      </c>
      <c r="C54" s="9">
        <v>6316</v>
      </c>
      <c r="D54" s="9">
        <v>5109</v>
      </c>
      <c r="E54" s="9">
        <v>3229</v>
      </c>
      <c r="F54" s="9">
        <v>1795</v>
      </c>
      <c r="G54" s="9">
        <v>976</v>
      </c>
      <c r="H54" s="9">
        <v>57</v>
      </c>
      <c r="I54" s="4">
        <v>45016</v>
      </c>
    </row>
    <row r="55" spans="1:9" x14ac:dyDescent="0.3">
      <c r="A55" t="s">
        <v>63</v>
      </c>
      <c r="B55" s="9">
        <v>8762</v>
      </c>
      <c r="C55" s="9">
        <v>5740</v>
      </c>
      <c r="D55" s="9">
        <v>3022</v>
      </c>
      <c r="E55" s="9">
        <v>1034</v>
      </c>
      <c r="F55" s="9">
        <v>51</v>
      </c>
      <c r="G55" s="9">
        <v>278</v>
      </c>
      <c r="H55" s="9">
        <v>296</v>
      </c>
      <c r="I55" s="4">
        <v>45016</v>
      </c>
    </row>
    <row r="56" spans="1:9" x14ac:dyDescent="0.3">
      <c r="A56" t="s">
        <v>64</v>
      </c>
      <c r="B56" s="9">
        <v>12922</v>
      </c>
      <c r="C56" s="9">
        <v>8229</v>
      </c>
      <c r="D56" s="9">
        <v>4693</v>
      </c>
      <c r="E56" s="9">
        <v>5994</v>
      </c>
      <c r="F56" s="9">
        <v>951</v>
      </c>
      <c r="G56" s="9">
        <v>980</v>
      </c>
      <c r="H56" s="9">
        <v>113</v>
      </c>
      <c r="I56" s="4">
        <v>45016</v>
      </c>
    </row>
    <row r="57" spans="1:9" x14ac:dyDescent="0.3">
      <c r="A57" t="s">
        <v>65</v>
      </c>
      <c r="B57" s="9">
        <v>5976</v>
      </c>
      <c r="C57" s="9">
        <v>3271</v>
      </c>
      <c r="D57" s="9">
        <v>2705</v>
      </c>
      <c r="E57" s="9">
        <v>1565</v>
      </c>
      <c r="F57" s="9">
        <v>574</v>
      </c>
      <c r="G57" s="9">
        <v>99</v>
      </c>
      <c r="H57" s="9">
        <v>263</v>
      </c>
      <c r="I57" s="4">
        <v>45016</v>
      </c>
    </row>
    <row r="58" spans="1:9" x14ac:dyDescent="0.3">
      <c r="A58" t="s">
        <v>66</v>
      </c>
      <c r="B58" s="9">
        <v>6315</v>
      </c>
      <c r="C58" s="9">
        <v>4218</v>
      </c>
      <c r="D58" s="9">
        <v>2097</v>
      </c>
      <c r="E58" s="9">
        <v>948</v>
      </c>
      <c r="F58" s="9">
        <v>22</v>
      </c>
      <c r="G58" s="9">
        <v>648</v>
      </c>
      <c r="H58" s="9"/>
      <c r="I58" s="4">
        <v>45016</v>
      </c>
    </row>
    <row r="59" spans="1:9" x14ac:dyDescent="0.3">
      <c r="A59" t="s">
        <v>67</v>
      </c>
      <c r="B59" s="9">
        <v>10828</v>
      </c>
      <c r="C59" s="9">
        <v>6157</v>
      </c>
      <c r="D59" s="9">
        <v>4671</v>
      </c>
      <c r="E59" s="9">
        <v>2420</v>
      </c>
      <c r="F59" s="9">
        <v>1656</v>
      </c>
      <c r="G59" s="9">
        <v>1052</v>
      </c>
      <c r="H59" s="9">
        <v>484</v>
      </c>
      <c r="I59" s="4">
        <v>45016</v>
      </c>
    </row>
    <row r="60" spans="1:9" x14ac:dyDescent="0.3">
      <c r="A60" t="s">
        <v>68</v>
      </c>
      <c r="B60" s="9">
        <v>24998</v>
      </c>
      <c r="C60" s="9">
        <v>13096</v>
      </c>
      <c r="D60" s="9">
        <v>11902</v>
      </c>
      <c r="E60" s="9">
        <v>6516</v>
      </c>
      <c r="F60" s="9">
        <v>1551</v>
      </c>
      <c r="G60" s="9">
        <v>1409</v>
      </c>
      <c r="H60" s="9">
        <v>784</v>
      </c>
      <c r="I60" s="4">
        <v>45016</v>
      </c>
    </row>
    <row r="61" spans="1:9" x14ac:dyDescent="0.3">
      <c r="A61" t="s">
        <v>69</v>
      </c>
      <c r="B61" s="9">
        <v>9010</v>
      </c>
      <c r="C61" s="9">
        <v>5570</v>
      </c>
      <c r="D61" s="9">
        <v>3440</v>
      </c>
      <c r="E61" s="9">
        <v>2067</v>
      </c>
      <c r="F61" s="9">
        <v>856</v>
      </c>
      <c r="G61" s="9">
        <v>521</v>
      </c>
      <c r="H61" s="9">
        <v>477</v>
      </c>
      <c r="I61" s="4">
        <v>45016</v>
      </c>
    </row>
    <row r="62" spans="1:9" x14ac:dyDescent="0.3">
      <c r="A62" t="s">
        <v>70</v>
      </c>
      <c r="B62" s="9">
        <v>8149</v>
      </c>
      <c r="C62" s="9">
        <v>4080</v>
      </c>
      <c r="D62" s="9">
        <v>4069</v>
      </c>
      <c r="E62" s="9">
        <v>2266</v>
      </c>
      <c r="F62" s="9">
        <v>497</v>
      </c>
      <c r="G62" s="9">
        <v>546</v>
      </c>
      <c r="H62" s="9">
        <v>145</v>
      </c>
      <c r="I62" s="4">
        <v>45016</v>
      </c>
    </row>
    <row r="63" spans="1:9" x14ac:dyDescent="0.3">
      <c r="A63" t="s">
        <v>71</v>
      </c>
      <c r="B63" s="9">
        <v>5104</v>
      </c>
      <c r="C63" s="9">
        <v>2980</v>
      </c>
      <c r="D63" s="9">
        <v>2124</v>
      </c>
      <c r="E63" s="9">
        <v>1947</v>
      </c>
      <c r="F63" s="9">
        <v>1529</v>
      </c>
      <c r="G63" s="9">
        <v>298</v>
      </c>
      <c r="H63" s="9">
        <v>171</v>
      </c>
      <c r="I63" s="4">
        <v>45016</v>
      </c>
    </row>
    <row r="64" spans="1:9" x14ac:dyDescent="0.3">
      <c r="A64" t="s">
        <v>72</v>
      </c>
      <c r="B64" s="9">
        <v>11903</v>
      </c>
      <c r="C64" s="9">
        <v>7519</v>
      </c>
      <c r="D64" s="9">
        <v>4384</v>
      </c>
      <c r="E64" s="9">
        <v>3994</v>
      </c>
      <c r="F64" s="9">
        <v>1121</v>
      </c>
      <c r="G64" s="9">
        <v>1077</v>
      </c>
      <c r="H64" s="9">
        <v>3</v>
      </c>
      <c r="I64" s="4">
        <v>45016</v>
      </c>
    </row>
    <row r="65" spans="1:9" x14ac:dyDescent="0.3">
      <c r="A65" t="s">
        <v>73</v>
      </c>
      <c r="B65" s="9">
        <v>11875</v>
      </c>
      <c r="C65" s="9">
        <v>8578</v>
      </c>
      <c r="D65" s="9">
        <v>3297</v>
      </c>
      <c r="E65" s="9">
        <v>2859</v>
      </c>
      <c r="F65" s="9">
        <v>419</v>
      </c>
      <c r="G65" s="9">
        <v>342</v>
      </c>
      <c r="H65" s="9">
        <v>1</v>
      </c>
      <c r="I65" s="4">
        <v>45016</v>
      </c>
    </row>
    <row r="66" spans="1:9" x14ac:dyDescent="0.3">
      <c r="A66" t="s">
        <v>74</v>
      </c>
      <c r="B66" s="9">
        <v>9537</v>
      </c>
      <c r="C66" s="9">
        <v>5454</v>
      </c>
      <c r="D66" s="9">
        <v>4083</v>
      </c>
      <c r="E66" s="9">
        <v>3540</v>
      </c>
      <c r="F66" s="9">
        <v>1747</v>
      </c>
      <c r="G66" s="9">
        <v>621</v>
      </c>
      <c r="H66" s="9">
        <v>30</v>
      </c>
      <c r="I66" s="4">
        <v>45016</v>
      </c>
    </row>
    <row r="67" spans="1:9" x14ac:dyDescent="0.3">
      <c r="A67" t="s">
        <v>75</v>
      </c>
      <c r="B67" s="9">
        <v>8731</v>
      </c>
      <c r="C67" s="9">
        <v>5338</v>
      </c>
      <c r="D67" s="9">
        <v>3393</v>
      </c>
      <c r="E67" s="9">
        <v>2279</v>
      </c>
      <c r="F67" s="9">
        <v>810</v>
      </c>
      <c r="G67" s="9">
        <v>650</v>
      </c>
      <c r="H67" s="9">
        <v>439</v>
      </c>
      <c r="I67" s="4">
        <v>45016</v>
      </c>
    </row>
    <row r="68" spans="1:9" x14ac:dyDescent="0.3">
      <c r="A68" t="s">
        <v>76</v>
      </c>
      <c r="B68" s="9">
        <v>8877</v>
      </c>
      <c r="C68" s="9">
        <v>4951</v>
      </c>
      <c r="D68" s="9">
        <v>3926</v>
      </c>
      <c r="E68" s="9">
        <v>1865</v>
      </c>
      <c r="F68" s="9">
        <v>1399</v>
      </c>
      <c r="G68" s="9">
        <v>486</v>
      </c>
      <c r="H68" s="9">
        <v>573</v>
      </c>
      <c r="I68" s="4">
        <v>45016</v>
      </c>
    </row>
    <row r="69" spans="1:9" x14ac:dyDescent="0.3">
      <c r="A69" t="s">
        <v>77</v>
      </c>
      <c r="B69" s="9">
        <v>4226</v>
      </c>
      <c r="C69" s="9">
        <v>2538</v>
      </c>
      <c r="D69" s="9">
        <v>1688</v>
      </c>
      <c r="E69" s="9">
        <v>1263</v>
      </c>
      <c r="F69" s="9">
        <v>840</v>
      </c>
      <c r="G69" s="9">
        <v>422</v>
      </c>
      <c r="H69" s="9">
        <v>6</v>
      </c>
      <c r="I69" s="4">
        <v>45016</v>
      </c>
    </row>
    <row r="70" spans="1:9" x14ac:dyDescent="0.3">
      <c r="A70" t="s">
        <v>78</v>
      </c>
      <c r="B70" s="9">
        <v>12715</v>
      </c>
      <c r="C70" s="9">
        <v>7227</v>
      </c>
      <c r="D70" s="9">
        <v>5488</v>
      </c>
      <c r="E70" s="9">
        <v>3200</v>
      </c>
      <c r="F70" s="9">
        <v>843</v>
      </c>
      <c r="G70" s="9">
        <v>1300</v>
      </c>
      <c r="H70" s="9">
        <v>116</v>
      </c>
      <c r="I70" s="4">
        <v>45016</v>
      </c>
    </row>
    <row r="71" spans="1:9" x14ac:dyDescent="0.3">
      <c r="A71" t="s">
        <v>79</v>
      </c>
      <c r="B71" s="9">
        <v>8221</v>
      </c>
      <c r="C71" s="9">
        <v>4785</v>
      </c>
      <c r="D71" s="9">
        <v>3436</v>
      </c>
      <c r="E71" s="9">
        <v>2227</v>
      </c>
      <c r="F71" s="9">
        <v>1107</v>
      </c>
      <c r="G71" s="9">
        <v>669</v>
      </c>
      <c r="H71" s="9">
        <v>540</v>
      </c>
      <c r="I71" s="4">
        <v>45016</v>
      </c>
    </row>
    <row r="72" spans="1:9" x14ac:dyDescent="0.3">
      <c r="A72" t="s">
        <v>80</v>
      </c>
      <c r="B72" s="9">
        <v>5101</v>
      </c>
      <c r="C72" s="9">
        <v>4001</v>
      </c>
      <c r="D72" s="9">
        <v>1100</v>
      </c>
      <c r="E72" s="9">
        <v>803</v>
      </c>
      <c r="F72" s="9">
        <v>224</v>
      </c>
      <c r="G72" s="9">
        <v>0</v>
      </c>
      <c r="H72" s="9"/>
      <c r="I72" s="4">
        <v>45016</v>
      </c>
    </row>
    <row r="73" spans="1:9" x14ac:dyDescent="0.3">
      <c r="A73" t="s">
        <v>81</v>
      </c>
      <c r="B73" s="9">
        <v>10412</v>
      </c>
      <c r="C73" s="9">
        <v>5376</v>
      </c>
      <c r="D73" s="9">
        <v>5036</v>
      </c>
      <c r="E73" s="9">
        <v>2228</v>
      </c>
      <c r="F73" s="9">
        <v>413</v>
      </c>
      <c r="G73" s="9">
        <v>438</v>
      </c>
      <c r="H73" s="9">
        <v>132</v>
      </c>
      <c r="I73" s="4">
        <v>45016</v>
      </c>
    </row>
    <row r="74" spans="1:9" x14ac:dyDescent="0.3">
      <c r="A74" t="s">
        <v>82</v>
      </c>
      <c r="B74" s="9">
        <v>10587</v>
      </c>
      <c r="C74" s="9">
        <v>8564</v>
      </c>
      <c r="D74" s="9">
        <v>2023</v>
      </c>
      <c r="E74" s="9">
        <v>1747</v>
      </c>
      <c r="F74" s="9">
        <v>227</v>
      </c>
      <c r="G74" s="9">
        <v>162</v>
      </c>
      <c r="H74" s="9">
        <v>12</v>
      </c>
      <c r="I74" s="4">
        <v>45016</v>
      </c>
    </row>
    <row r="75" spans="1:9" x14ac:dyDescent="0.3">
      <c r="A75" t="s">
        <v>83</v>
      </c>
      <c r="B75" s="9">
        <v>5940</v>
      </c>
      <c r="C75" s="9">
        <v>3580</v>
      </c>
      <c r="D75" s="9">
        <v>2360</v>
      </c>
      <c r="E75" s="9">
        <v>1774</v>
      </c>
      <c r="F75" s="9">
        <v>754</v>
      </c>
      <c r="G75" s="9">
        <v>910</v>
      </c>
      <c r="H75" s="9">
        <v>80</v>
      </c>
      <c r="I75" s="4">
        <v>45016</v>
      </c>
    </row>
    <row r="76" spans="1:9" x14ac:dyDescent="0.3">
      <c r="A76" t="s">
        <v>84</v>
      </c>
      <c r="B76" s="9">
        <v>17467</v>
      </c>
      <c r="C76" s="9">
        <v>9819</v>
      </c>
      <c r="D76" s="9">
        <v>7648</v>
      </c>
      <c r="E76" s="9">
        <v>3654</v>
      </c>
      <c r="F76" s="9">
        <v>1165</v>
      </c>
      <c r="G76" s="9">
        <v>1700</v>
      </c>
      <c r="H76" s="9">
        <v>423</v>
      </c>
      <c r="I76" s="4">
        <v>45016</v>
      </c>
    </row>
    <row r="77" spans="1:9" x14ac:dyDescent="0.3">
      <c r="A77" t="s">
        <v>85</v>
      </c>
      <c r="B77" s="9">
        <v>8367</v>
      </c>
      <c r="C77" s="9">
        <v>4064</v>
      </c>
      <c r="D77" s="9">
        <v>4303</v>
      </c>
      <c r="E77" s="9">
        <v>2175</v>
      </c>
      <c r="F77" s="9">
        <v>752</v>
      </c>
      <c r="G77" s="9">
        <v>1134</v>
      </c>
      <c r="H77" s="9">
        <v>351</v>
      </c>
      <c r="I77" s="4">
        <v>45016</v>
      </c>
    </row>
    <row r="78" spans="1:9" x14ac:dyDescent="0.3">
      <c r="A78" t="s">
        <v>86</v>
      </c>
      <c r="B78" s="9">
        <v>32017</v>
      </c>
      <c r="C78" s="9">
        <v>16294</v>
      </c>
      <c r="D78" s="9">
        <v>15723</v>
      </c>
      <c r="E78" s="9">
        <v>9822</v>
      </c>
      <c r="F78" s="9">
        <v>5464</v>
      </c>
      <c r="G78" s="9">
        <v>3571</v>
      </c>
      <c r="H78" s="9">
        <v>1356</v>
      </c>
      <c r="I78" s="4">
        <v>45016</v>
      </c>
    </row>
    <row r="79" spans="1:9" x14ac:dyDescent="0.3">
      <c r="A79" t="s">
        <v>87</v>
      </c>
      <c r="B79" s="9">
        <v>13135</v>
      </c>
      <c r="C79" s="9">
        <v>8637</v>
      </c>
      <c r="D79" s="9">
        <v>4498</v>
      </c>
      <c r="E79" s="9">
        <v>1331</v>
      </c>
      <c r="F79" s="9">
        <v>281</v>
      </c>
      <c r="G79" s="9">
        <v>428</v>
      </c>
      <c r="H79" s="9">
        <v>93</v>
      </c>
      <c r="I79" s="4">
        <v>45016</v>
      </c>
    </row>
    <row r="80" spans="1:9" x14ac:dyDescent="0.3">
      <c r="A80" t="s">
        <v>88</v>
      </c>
      <c r="B80" s="9">
        <v>12254</v>
      </c>
      <c r="C80" s="9">
        <v>7326</v>
      </c>
      <c r="D80" s="9">
        <v>4928</v>
      </c>
      <c r="E80" s="9">
        <v>3360</v>
      </c>
      <c r="F80" s="9">
        <v>3002</v>
      </c>
      <c r="G80" s="9">
        <v>649</v>
      </c>
      <c r="H80" s="9">
        <v>89</v>
      </c>
      <c r="I80" s="4">
        <v>45016</v>
      </c>
    </row>
    <row r="81" spans="1:9" x14ac:dyDescent="0.3">
      <c r="A81" t="s">
        <v>89</v>
      </c>
      <c r="B81" s="9">
        <v>12490</v>
      </c>
      <c r="C81" s="9">
        <v>7360</v>
      </c>
      <c r="D81" s="9">
        <v>5130</v>
      </c>
      <c r="E81" s="9">
        <v>2736</v>
      </c>
      <c r="F81" s="9">
        <v>1604</v>
      </c>
      <c r="G81" s="9">
        <v>490</v>
      </c>
      <c r="H81" s="9">
        <v>636</v>
      </c>
      <c r="I81" s="4">
        <v>45016</v>
      </c>
    </row>
    <row r="82" spans="1:9" x14ac:dyDescent="0.3">
      <c r="A82" t="s">
        <v>90</v>
      </c>
      <c r="B82" s="9">
        <v>9014</v>
      </c>
      <c r="C82" s="9">
        <v>6848</v>
      </c>
      <c r="D82" s="9">
        <v>2166</v>
      </c>
      <c r="E82" s="9">
        <v>4929</v>
      </c>
      <c r="F82" s="9">
        <v>1047</v>
      </c>
      <c r="G82" s="9">
        <v>68</v>
      </c>
      <c r="H82" s="9"/>
      <c r="I82" s="4">
        <v>45016</v>
      </c>
    </row>
    <row r="83" spans="1:9" x14ac:dyDescent="0.3">
      <c r="A83" t="s">
        <v>91</v>
      </c>
      <c r="B83" s="9">
        <v>15845</v>
      </c>
      <c r="C83" s="9">
        <v>6111</v>
      </c>
      <c r="D83" s="9">
        <v>9734</v>
      </c>
      <c r="E83" s="9">
        <v>3977</v>
      </c>
      <c r="F83" s="9">
        <v>2358</v>
      </c>
      <c r="G83" s="9">
        <v>1145</v>
      </c>
      <c r="H83" s="9">
        <v>641</v>
      </c>
      <c r="I83" s="4">
        <v>45016</v>
      </c>
    </row>
    <row r="84" spans="1:9" x14ac:dyDescent="0.3">
      <c r="A84" t="s">
        <v>92</v>
      </c>
      <c r="B84" s="9">
        <v>12449</v>
      </c>
      <c r="C84" s="9">
        <v>7184</v>
      </c>
      <c r="D84" s="9">
        <v>5265</v>
      </c>
      <c r="E84" s="9">
        <v>3716</v>
      </c>
      <c r="F84" s="9">
        <v>4235</v>
      </c>
      <c r="G84" s="9">
        <v>1078</v>
      </c>
      <c r="H84" s="9"/>
      <c r="I84" s="4">
        <v>45016</v>
      </c>
    </row>
    <row r="85" spans="1:9" x14ac:dyDescent="0.3">
      <c r="A85" t="s">
        <v>93</v>
      </c>
      <c r="B85" s="9">
        <v>9759</v>
      </c>
      <c r="C85" s="9">
        <v>5232</v>
      </c>
      <c r="D85" s="9">
        <v>4527</v>
      </c>
      <c r="E85" s="9">
        <v>2867</v>
      </c>
      <c r="F85" s="9">
        <v>953</v>
      </c>
      <c r="G85" s="9">
        <v>728</v>
      </c>
      <c r="H85" s="9">
        <v>5</v>
      </c>
      <c r="I85" s="4">
        <v>45016</v>
      </c>
    </row>
    <row r="86" spans="1:9" x14ac:dyDescent="0.3">
      <c r="A86" t="s">
        <v>94</v>
      </c>
      <c r="B86" s="9">
        <v>9184</v>
      </c>
      <c r="C86" s="9">
        <v>5842</v>
      </c>
      <c r="D86" s="9">
        <v>3342</v>
      </c>
      <c r="E86" s="9">
        <v>2960</v>
      </c>
      <c r="F86" s="9">
        <v>975</v>
      </c>
      <c r="G86" s="9">
        <v>700</v>
      </c>
      <c r="H86" s="9">
        <v>529</v>
      </c>
      <c r="I86" s="4">
        <v>45016</v>
      </c>
    </row>
    <row r="87" spans="1:9" x14ac:dyDescent="0.3">
      <c r="A87" t="s">
        <v>95</v>
      </c>
      <c r="B87" s="9">
        <v>10057</v>
      </c>
      <c r="C87" s="9">
        <v>5752</v>
      </c>
      <c r="D87" s="9">
        <v>4305</v>
      </c>
      <c r="E87" s="9">
        <v>2356</v>
      </c>
      <c r="F87" s="9">
        <v>2049</v>
      </c>
      <c r="G87" s="9">
        <v>1070</v>
      </c>
      <c r="H87" s="9">
        <v>158</v>
      </c>
      <c r="I87" s="4">
        <v>45016</v>
      </c>
    </row>
    <row r="88" spans="1:9" x14ac:dyDescent="0.3">
      <c r="A88" t="s">
        <v>96</v>
      </c>
      <c r="B88" s="9">
        <v>8716</v>
      </c>
      <c r="C88" s="9">
        <v>5847</v>
      </c>
      <c r="D88" s="9">
        <v>2869</v>
      </c>
      <c r="E88" s="9">
        <v>2789</v>
      </c>
      <c r="F88" s="9">
        <v>874</v>
      </c>
      <c r="G88" s="9">
        <v>514</v>
      </c>
      <c r="H88" s="9">
        <v>516</v>
      </c>
      <c r="I88" s="4">
        <v>45016</v>
      </c>
    </row>
    <row r="89" spans="1:9" x14ac:dyDescent="0.3">
      <c r="A89" t="s">
        <v>97</v>
      </c>
      <c r="B89" s="9">
        <v>8303</v>
      </c>
      <c r="C89" s="9">
        <v>6505</v>
      </c>
      <c r="D89" s="9">
        <v>1798</v>
      </c>
      <c r="E89" s="9">
        <v>3255</v>
      </c>
      <c r="F89" s="9">
        <v>1951</v>
      </c>
      <c r="G89" s="9">
        <v>564</v>
      </c>
      <c r="H89" s="9">
        <v>135</v>
      </c>
      <c r="I89" s="4">
        <v>45016</v>
      </c>
    </row>
    <row r="90" spans="1:9" x14ac:dyDescent="0.3">
      <c r="A90" t="s">
        <v>98</v>
      </c>
      <c r="B90" s="9">
        <v>13208</v>
      </c>
      <c r="C90" s="9">
        <v>9650</v>
      </c>
      <c r="D90" s="9">
        <v>3558</v>
      </c>
      <c r="E90" s="9">
        <v>1889</v>
      </c>
      <c r="F90" s="9">
        <v>144</v>
      </c>
      <c r="G90" s="9">
        <v>531</v>
      </c>
      <c r="H90" s="9">
        <v>379</v>
      </c>
      <c r="I90" s="4">
        <v>45016</v>
      </c>
    </row>
    <row r="91" spans="1:9" x14ac:dyDescent="0.3">
      <c r="A91" t="s">
        <v>99</v>
      </c>
      <c r="B91" s="9">
        <v>12548</v>
      </c>
      <c r="C91" s="9">
        <v>4910</v>
      </c>
      <c r="D91" s="9">
        <v>7638</v>
      </c>
      <c r="E91" s="9">
        <v>3566</v>
      </c>
      <c r="F91" s="9">
        <v>1674</v>
      </c>
      <c r="G91" s="9">
        <v>522</v>
      </c>
      <c r="H91" s="9">
        <v>1189</v>
      </c>
      <c r="I91" s="4">
        <v>45016</v>
      </c>
    </row>
    <row r="92" spans="1:9" x14ac:dyDescent="0.3">
      <c r="A92" t="s">
        <v>100</v>
      </c>
      <c r="B92" s="9">
        <v>7745</v>
      </c>
      <c r="C92" s="9">
        <v>4988</v>
      </c>
      <c r="D92" s="9">
        <v>2757</v>
      </c>
      <c r="E92" s="9">
        <v>1908</v>
      </c>
      <c r="F92" s="9">
        <v>127</v>
      </c>
      <c r="G92" s="9">
        <v>458</v>
      </c>
      <c r="H92" s="9">
        <v>308</v>
      </c>
      <c r="I92" s="4">
        <v>45016</v>
      </c>
    </row>
    <row r="93" spans="1:9" x14ac:dyDescent="0.3">
      <c r="A93" t="s">
        <v>101</v>
      </c>
      <c r="B93" s="9">
        <v>10439</v>
      </c>
      <c r="C93" s="9">
        <v>4688</v>
      </c>
      <c r="D93" s="9">
        <v>5751</v>
      </c>
      <c r="E93" s="9">
        <v>3153</v>
      </c>
      <c r="F93" s="9">
        <v>2089</v>
      </c>
      <c r="G93" s="9">
        <v>957</v>
      </c>
      <c r="H93" s="9">
        <v>386</v>
      </c>
      <c r="I93" s="4">
        <v>45016</v>
      </c>
    </row>
    <row r="94" spans="1:9" x14ac:dyDescent="0.3">
      <c r="A94" t="s">
        <v>102</v>
      </c>
      <c r="B94" s="9">
        <v>12636</v>
      </c>
      <c r="C94" s="9">
        <v>5507</v>
      </c>
      <c r="D94" s="9">
        <v>7129</v>
      </c>
      <c r="E94" s="9">
        <v>4005</v>
      </c>
      <c r="F94" s="9">
        <v>1119</v>
      </c>
      <c r="G94" s="9">
        <v>1093</v>
      </c>
      <c r="H94" s="9">
        <v>721</v>
      </c>
      <c r="I94" s="4">
        <v>45016</v>
      </c>
    </row>
    <row r="95" spans="1:9" x14ac:dyDescent="0.3">
      <c r="A95" t="s">
        <v>103</v>
      </c>
      <c r="B95" s="9">
        <v>20349</v>
      </c>
      <c r="C95" s="9">
        <v>10645</v>
      </c>
      <c r="D95" s="9">
        <v>9704</v>
      </c>
      <c r="E95" s="9">
        <v>5201</v>
      </c>
      <c r="F95" s="9">
        <v>3525</v>
      </c>
      <c r="G95" s="9">
        <v>1512</v>
      </c>
      <c r="H95" s="9">
        <v>1155</v>
      </c>
      <c r="I95" s="4">
        <v>45016</v>
      </c>
    </row>
    <row r="96" spans="1:9" x14ac:dyDescent="0.3">
      <c r="A96" t="s">
        <v>104</v>
      </c>
      <c r="B96" s="9">
        <v>18313</v>
      </c>
      <c r="C96" s="9">
        <v>15345</v>
      </c>
      <c r="D96" s="9">
        <v>2968</v>
      </c>
      <c r="E96" s="9">
        <v>5809</v>
      </c>
      <c r="F96" s="9">
        <v>1178</v>
      </c>
      <c r="G96" s="9">
        <v>737</v>
      </c>
      <c r="H96" s="9">
        <v>22</v>
      </c>
      <c r="I96" s="4">
        <v>45016</v>
      </c>
    </row>
    <row r="97" spans="1:9" x14ac:dyDescent="0.3">
      <c r="A97" t="s">
        <v>105</v>
      </c>
      <c r="B97" s="9">
        <v>8225</v>
      </c>
      <c r="C97" s="9">
        <v>3571</v>
      </c>
      <c r="D97" s="9">
        <v>4654</v>
      </c>
      <c r="E97" s="9">
        <v>3261</v>
      </c>
      <c r="F97" s="9">
        <v>597</v>
      </c>
      <c r="G97" s="9">
        <v>1252</v>
      </c>
      <c r="H97" s="9"/>
      <c r="I97" s="4">
        <v>45016</v>
      </c>
    </row>
    <row r="98" spans="1:9" x14ac:dyDescent="0.3">
      <c r="A98" t="s">
        <v>106</v>
      </c>
      <c r="B98" s="9">
        <v>9719</v>
      </c>
      <c r="C98" s="9">
        <v>4049</v>
      </c>
      <c r="D98" s="9">
        <v>5670</v>
      </c>
      <c r="E98" s="9">
        <v>2640</v>
      </c>
      <c r="F98" s="9">
        <v>357</v>
      </c>
      <c r="G98" s="9">
        <v>244</v>
      </c>
      <c r="H98" s="9">
        <v>106</v>
      </c>
      <c r="I98" s="4">
        <v>45016</v>
      </c>
    </row>
    <row r="99" spans="1:9" x14ac:dyDescent="0.3">
      <c r="A99" t="s">
        <v>107</v>
      </c>
      <c r="B99" s="9">
        <v>9403</v>
      </c>
      <c r="C99" s="9">
        <v>5566</v>
      </c>
      <c r="D99" s="9">
        <v>3837</v>
      </c>
      <c r="E99" s="9">
        <v>2689</v>
      </c>
      <c r="F99" s="9">
        <v>846</v>
      </c>
      <c r="G99" s="9">
        <v>1060</v>
      </c>
      <c r="H99" s="9">
        <v>177</v>
      </c>
      <c r="I99" s="4">
        <v>45016</v>
      </c>
    </row>
    <row r="100" spans="1:9" x14ac:dyDescent="0.3">
      <c r="A100" t="s">
        <v>108</v>
      </c>
      <c r="B100" s="9">
        <v>12036</v>
      </c>
      <c r="C100" s="9">
        <v>5757</v>
      </c>
      <c r="D100" s="9">
        <v>6279</v>
      </c>
      <c r="E100" s="9">
        <v>3256</v>
      </c>
      <c r="F100" s="9">
        <v>1392</v>
      </c>
      <c r="G100" s="9">
        <v>1065</v>
      </c>
      <c r="H100" s="9">
        <v>345</v>
      </c>
      <c r="I100" s="4">
        <v>45016</v>
      </c>
    </row>
    <row r="101" spans="1:9" x14ac:dyDescent="0.3">
      <c r="A101" t="s">
        <v>109</v>
      </c>
      <c r="B101" s="9">
        <v>7422</v>
      </c>
      <c r="C101" s="9">
        <v>4016</v>
      </c>
      <c r="D101" s="9">
        <v>3406</v>
      </c>
      <c r="E101" s="9">
        <v>2325</v>
      </c>
      <c r="F101" s="9">
        <v>221</v>
      </c>
      <c r="G101" s="9">
        <v>504</v>
      </c>
      <c r="H101" s="9">
        <v>765</v>
      </c>
      <c r="I101" s="4">
        <v>45016</v>
      </c>
    </row>
    <row r="102" spans="1:9" x14ac:dyDescent="0.3">
      <c r="A102" t="s">
        <v>110</v>
      </c>
      <c r="B102" s="9">
        <v>14376</v>
      </c>
      <c r="C102" s="9">
        <v>9481</v>
      </c>
      <c r="D102" s="9">
        <v>4895</v>
      </c>
      <c r="E102" s="9">
        <v>3033</v>
      </c>
      <c r="F102" s="9">
        <v>902</v>
      </c>
      <c r="G102" s="9">
        <v>1305</v>
      </c>
      <c r="H102" s="9">
        <v>2</v>
      </c>
      <c r="I102" s="4">
        <v>45016</v>
      </c>
    </row>
    <row r="103" spans="1:9" x14ac:dyDescent="0.3">
      <c r="A103" t="s">
        <v>111</v>
      </c>
      <c r="B103" s="9">
        <v>9748</v>
      </c>
      <c r="C103" s="9">
        <v>5891</v>
      </c>
      <c r="D103" s="9">
        <v>3857</v>
      </c>
      <c r="E103" s="9">
        <v>3144</v>
      </c>
      <c r="F103" s="9">
        <v>591</v>
      </c>
      <c r="G103" s="9">
        <v>327</v>
      </c>
      <c r="H103" s="9"/>
      <c r="I103" s="4">
        <v>45016</v>
      </c>
    </row>
    <row r="104" spans="1:9" x14ac:dyDescent="0.3">
      <c r="A104" t="s">
        <v>112</v>
      </c>
      <c r="B104" s="9">
        <v>14464</v>
      </c>
      <c r="C104" s="9">
        <v>7777</v>
      </c>
      <c r="D104" s="9">
        <v>6687</v>
      </c>
      <c r="E104" s="9">
        <v>3066</v>
      </c>
      <c r="F104" s="9">
        <v>440</v>
      </c>
      <c r="G104" s="9">
        <v>1622</v>
      </c>
      <c r="H104" s="9">
        <v>110</v>
      </c>
      <c r="I104" s="4">
        <v>45016</v>
      </c>
    </row>
    <row r="105" spans="1:9" x14ac:dyDescent="0.3">
      <c r="A105" t="s">
        <v>113</v>
      </c>
      <c r="B105" s="9">
        <v>8538</v>
      </c>
      <c r="C105" s="9">
        <v>4668</v>
      </c>
      <c r="D105" s="9">
        <v>3870</v>
      </c>
      <c r="E105" s="9">
        <v>2524</v>
      </c>
      <c r="F105" s="9">
        <v>1592</v>
      </c>
      <c r="G105" s="9">
        <v>459</v>
      </c>
      <c r="H105" s="9">
        <v>1045</v>
      </c>
      <c r="I105" s="4">
        <v>45016</v>
      </c>
    </row>
    <row r="106" spans="1:9" x14ac:dyDescent="0.3">
      <c r="A106" t="s">
        <v>114</v>
      </c>
      <c r="B106" s="9">
        <v>11983</v>
      </c>
      <c r="C106" s="9">
        <v>7872</v>
      </c>
      <c r="D106" s="9">
        <v>4111</v>
      </c>
      <c r="E106" s="9">
        <v>2917</v>
      </c>
      <c r="F106" s="9">
        <v>1730</v>
      </c>
      <c r="G106" s="9">
        <v>1297</v>
      </c>
      <c r="H106" s="9">
        <v>145</v>
      </c>
      <c r="I106" s="4">
        <v>45016</v>
      </c>
    </row>
    <row r="107" spans="1:9" x14ac:dyDescent="0.3">
      <c r="A107" t="s">
        <v>115</v>
      </c>
      <c r="B107" s="9">
        <v>12685</v>
      </c>
      <c r="C107" s="9">
        <v>6005</v>
      </c>
      <c r="D107" s="9">
        <v>6680</v>
      </c>
      <c r="E107" s="9">
        <v>4067</v>
      </c>
      <c r="F107" s="9">
        <v>751</v>
      </c>
      <c r="G107" s="9">
        <v>2022</v>
      </c>
      <c r="H107" s="9">
        <v>2</v>
      </c>
      <c r="I107" s="4">
        <v>45016</v>
      </c>
    </row>
    <row r="108" spans="1:9" x14ac:dyDescent="0.3">
      <c r="A108" t="s">
        <v>116</v>
      </c>
      <c r="B108" s="9">
        <v>9916</v>
      </c>
      <c r="C108" s="9">
        <v>5747</v>
      </c>
      <c r="D108" s="9">
        <v>4169</v>
      </c>
      <c r="E108" s="9">
        <v>3570</v>
      </c>
      <c r="F108" s="9">
        <v>955</v>
      </c>
      <c r="G108" s="9">
        <v>334</v>
      </c>
      <c r="H108" s="9">
        <v>339</v>
      </c>
      <c r="I108" s="4">
        <v>45016</v>
      </c>
    </row>
    <row r="109" spans="1:9" x14ac:dyDescent="0.3">
      <c r="A109" t="s">
        <v>117</v>
      </c>
      <c r="B109" s="9">
        <v>10680</v>
      </c>
      <c r="C109" s="9">
        <v>6453</v>
      </c>
      <c r="D109" s="9">
        <v>4227</v>
      </c>
      <c r="E109" s="9">
        <v>4158</v>
      </c>
      <c r="F109" s="9">
        <v>1275</v>
      </c>
      <c r="G109" s="9">
        <v>797</v>
      </c>
      <c r="H109" s="9">
        <v>676</v>
      </c>
      <c r="I109" s="4">
        <v>45016</v>
      </c>
    </row>
    <row r="110" spans="1:9" x14ac:dyDescent="0.3">
      <c r="A110" t="s">
        <v>118</v>
      </c>
      <c r="B110" s="9">
        <v>10090</v>
      </c>
      <c r="C110" s="9">
        <v>4701</v>
      </c>
      <c r="D110" s="9">
        <v>5389</v>
      </c>
      <c r="E110" s="9">
        <v>2566</v>
      </c>
      <c r="F110" s="9">
        <v>2154</v>
      </c>
      <c r="G110" s="9">
        <v>444</v>
      </c>
      <c r="H110" s="9">
        <v>817</v>
      </c>
      <c r="I110" s="4">
        <v>45016</v>
      </c>
    </row>
    <row r="111" spans="1:9" x14ac:dyDescent="0.3">
      <c r="A111" t="s">
        <v>119</v>
      </c>
      <c r="B111" s="9">
        <v>25119</v>
      </c>
      <c r="C111" s="9">
        <v>14689</v>
      </c>
      <c r="D111" s="9">
        <v>10430</v>
      </c>
      <c r="E111" s="9">
        <v>7697</v>
      </c>
      <c r="F111" s="9">
        <v>1600</v>
      </c>
      <c r="G111" s="9">
        <v>1801</v>
      </c>
      <c r="H111" s="9">
        <v>951</v>
      </c>
      <c r="I111" s="4">
        <v>45016</v>
      </c>
    </row>
    <row r="112" spans="1:9" x14ac:dyDescent="0.3">
      <c r="B112" s="9"/>
      <c r="C112" s="9"/>
      <c r="D112" s="9"/>
      <c r="E112" s="9"/>
      <c r="F112" s="9"/>
      <c r="G112" s="9"/>
      <c r="H112" s="9"/>
    </row>
    <row r="113" spans="1:8" x14ac:dyDescent="0.3">
      <c r="A113" s="30" t="s">
        <v>9</v>
      </c>
      <c r="B113" s="35">
        <v>26945</v>
      </c>
      <c r="C113" s="35">
        <v>12338</v>
      </c>
      <c r="D113" s="35">
        <v>14607</v>
      </c>
      <c r="E113" s="35">
        <v>5323</v>
      </c>
      <c r="F113" s="35">
        <v>617</v>
      </c>
      <c r="G113" s="35">
        <v>3053</v>
      </c>
      <c r="H113" s="35">
        <v>102</v>
      </c>
    </row>
    <row r="114" spans="1:8" x14ac:dyDescent="0.3">
      <c r="A114" s="1" t="s">
        <v>121</v>
      </c>
      <c r="B114" s="21">
        <f>AVERAGE(B2:B111)</f>
        <v>10903.627272727274</v>
      </c>
      <c r="C114" s="21">
        <f t="shared" ref="C114:H114" si="0">AVERAGE(C2:C111)</f>
        <v>6196.2181818181816</v>
      </c>
      <c r="D114" s="21">
        <f t="shared" si="0"/>
        <v>4707.409090909091</v>
      </c>
      <c r="E114" s="21">
        <f t="shared" si="0"/>
        <v>3070.7</v>
      </c>
      <c r="F114" s="21">
        <f t="shared" si="0"/>
        <v>1104.0999999999999</v>
      </c>
      <c r="G114" s="21">
        <f t="shared" si="0"/>
        <v>822.9545454545455</v>
      </c>
      <c r="H114" s="21">
        <f t="shared" si="0"/>
        <v>375.66326530612247</v>
      </c>
    </row>
    <row r="115" spans="1:8" ht="15.6" x14ac:dyDescent="0.3">
      <c r="A115" s="2" t="s">
        <v>136</v>
      </c>
      <c r="B115" s="21">
        <f>_xlfn.STDEV.P(B2:B111)</f>
        <v>5194.5981450298068</v>
      </c>
      <c r="C115" s="21">
        <f t="shared" ref="C115:H115" si="1">_xlfn.STDEV.P(C2:C111)</f>
        <v>2971.6928642895487</v>
      </c>
      <c r="D115" s="21">
        <f t="shared" si="1"/>
        <v>2679.8431748398148</v>
      </c>
      <c r="E115" s="21">
        <f t="shared" si="1"/>
        <v>1584.8408038779048</v>
      </c>
      <c r="F115" s="21">
        <f t="shared" si="1"/>
        <v>857.2448250062522</v>
      </c>
      <c r="G115" s="21">
        <f t="shared" si="1"/>
        <v>630.62987828712153</v>
      </c>
      <c r="H115" s="21">
        <f t="shared" si="1"/>
        <v>354.37694516264338</v>
      </c>
    </row>
    <row r="116" spans="1:8" x14ac:dyDescent="0.3">
      <c r="B116" s="15"/>
      <c r="C116" s="15"/>
      <c r="D116" s="15"/>
      <c r="E116" s="15"/>
      <c r="F116" s="15"/>
      <c r="G116" s="15"/>
      <c r="H116" s="15"/>
    </row>
    <row r="117" spans="1:8" x14ac:dyDescent="0.3">
      <c r="B117" s="16"/>
      <c r="C117" s="15"/>
      <c r="D117" s="15"/>
      <c r="E117" s="15"/>
      <c r="F117" s="15"/>
      <c r="G117" s="15"/>
      <c r="H117" s="15"/>
    </row>
    <row r="118" spans="1:8" x14ac:dyDescent="0.3">
      <c r="B118" s="15"/>
      <c r="C118" s="15"/>
      <c r="D118" s="15"/>
      <c r="E118" s="15"/>
      <c r="F118" s="15"/>
      <c r="G118" s="15"/>
      <c r="H118" s="15"/>
    </row>
    <row r="119" spans="1:8" x14ac:dyDescent="0.3">
      <c r="A119">
        <v>-4</v>
      </c>
      <c r="B119" s="15">
        <f t="shared" ref="B119:B127" si="2">$B$114+$A119*$B$115</f>
        <v>-9874.7653073919537</v>
      </c>
      <c r="C119" s="15">
        <f t="shared" ref="C119:C127" si="3">$C$114+$A119*$C$115</f>
        <v>-5690.553275340013</v>
      </c>
      <c r="D119" s="15">
        <f t="shared" ref="D119:D127" si="4">$D$114+$A119*$D$115</f>
        <v>-6011.9636084501681</v>
      </c>
      <c r="E119" s="15">
        <f t="shared" ref="E119:E127" si="5">$E$114+$A119*$E$115</f>
        <v>-3268.6632155116195</v>
      </c>
      <c r="F119" s="15">
        <f t="shared" ref="F119:F127" si="6">$F$114+$A119*$F$115</f>
        <v>-2324.8793000250089</v>
      </c>
      <c r="G119" s="15">
        <f t="shared" ref="G119:G127" si="7">$G$114+$A119*$G$115</f>
        <v>-1699.5649676939406</v>
      </c>
      <c r="H119" s="15">
        <f t="shared" ref="H119:H127" si="8">$H$114+$A119*$H$115</f>
        <v>-1041.8445153444511</v>
      </c>
    </row>
    <row r="120" spans="1:8" x14ac:dyDescent="0.3">
      <c r="A120">
        <v>-3</v>
      </c>
      <c r="B120" s="15">
        <f t="shared" si="2"/>
        <v>-4680.1671623621478</v>
      </c>
      <c r="C120" s="15">
        <f t="shared" si="3"/>
        <v>-2718.8604110504639</v>
      </c>
      <c r="D120" s="15">
        <f t="shared" si="4"/>
        <v>-3332.1204336103538</v>
      </c>
      <c r="E120" s="15">
        <f t="shared" si="5"/>
        <v>-1683.8224116337142</v>
      </c>
      <c r="F120" s="15">
        <f t="shared" si="6"/>
        <v>-1467.6344750187568</v>
      </c>
      <c r="G120" s="15">
        <f t="shared" si="7"/>
        <v>-1068.9350894068191</v>
      </c>
      <c r="H120" s="15">
        <f t="shared" si="8"/>
        <v>-687.46757018180779</v>
      </c>
    </row>
    <row r="121" spans="1:8" x14ac:dyDescent="0.3">
      <c r="A121">
        <v>-2</v>
      </c>
      <c r="B121" s="15">
        <f t="shared" si="2"/>
        <v>514.43098266765992</v>
      </c>
      <c r="C121" s="15">
        <f t="shared" si="3"/>
        <v>252.83245323908432</v>
      </c>
      <c r="D121" s="15">
        <f t="shared" si="4"/>
        <v>-652.27725877053854</v>
      </c>
      <c r="E121" s="15">
        <f t="shared" si="5"/>
        <v>-98.981607755809819</v>
      </c>
      <c r="F121" s="15">
        <f t="shared" si="6"/>
        <v>-610.38965001250449</v>
      </c>
      <c r="G121" s="15">
        <f t="shared" si="7"/>
        <v>-438.30521111969756</v>
      </c>
      <c r="H121" s="15">
        <f t="shared" si="8"/>
        <v>-333.09062501916429</v>
      </c>
    </row>
    <row r="122" spans="1:8" x14ac:dyDescent="0.3">
      <c r="A122">
        <v>-1</v>
      </c>
      <c r="B122" s="15">
        <f t="shared" si="2"/>
        <v>5709.0291276974667</v>
      </c>
      <c r="C122" s="15">
        <f t="shared" si="3"/>
        <v>3224.525317528633</v>
      </c>
      <c r="D122" s="15">
        <f t="shared" si="4"/>
        <v>2027.5659160692762</v>
      </c>
      <c r="E122" s="15">
        <f t="shared" si="5"/>
        <v>1485.859196122095</v>
      </c>
      <c r="F122" s="22">
        <f t="shared" si="6"/>
        <v>246.85517499374771</v>
      </c>
      <c r="G122" s="15">
        <f t="shared" si="7"/>
        <v>192.32466716742397</v>
      </c>
      <c r="H122" s="22">
        <f t="shared" si="8"/>
        <v>21.286320143479088</v>
      </c>
    </row>
    <row r="123" spans="1:8" x14ac:dyDescent="0.3">
      <c r="A123" s="14">
        <v>0</v>
      </c>
      <c r="B123" s="17">
        <f t="shared" si="2"/>
        <v>10903.627272727274</v>
      </c>
      <c r="C123" s="17">
        <f t="shared" si="3"/>
        <v>6196.2181818181816</v>
      </c>
      <c r="D123" s="17">
        <f t="shared" si="4"/>
        <v>4707.409090909091</v>
      </c>
      <c r="E123" s="17">
        <f t="shared" si="5"/>
        <v>3070.7</v>
      </c>
      <c r="F123" s="17">
        <f t="shared" si="6"/>
        <v>1104.0999999999999</v>
      </c>
      <c r="G123" s="17">
        <f t="shared" si="7"/>
        <v>822.9545454545455</v>
      </c>
      <c r="H123" s="17">
        <f t="shared" si="8"/>
        <v>375.66326530612247</v>
      </c>
    </row>
    <row r="124" spans="1:8" x14ac:dyDescent="0.3">
      <c r="A124">
        <v>1</v>
      </c>
      <c r="B124" s="15">
        <f t="shared" si="2"/>
        <v>16098.225417757079</v>
      </c>
      <c r="C124" s="15">
        <f t="shared" si="3"/>
        <v>9167.9110461077307</v>
      </c>
      <c r="D124" s="15">
        <f t="shared" si="4"/>
        <v>7387.2522657489062</v>
      </c>
      <c r="E124" s="15">
        <f t="shared" si="5"/>
        <v>4655.5408038779042</v>
      </c>
      <c r="F124" s="15">
        <f t="shared" si="6"/>
        <v>1961.344825006252</v>
      </c>
      <c r="G124" s="15">
        <f t="shared" si="7"/>
        <v>1453.584423741667</v>
      </c>
      <c r="H124" s="15">
        <f t="shared" si="8"/>
        <v>730.04021046876585</v>
      </c>
    </row>
    <row r="125" spans="1:8" x14ac:dyDescent="0.3">
      <c r="A125">
        <v>2</v>
      </c>
      <c r="B125" s="15">
        <f t="shared" si="2"/>
        <v>21292.823562786885</v>
      </c>
      <c r="C125" s="15">
        <f t="shared" si="3"/>
        <v>12139.60391039728</v>
      </c>
      <c r="D125" s="15">
        <f t="shared" si="4"/>
        <v>10067.095440588721</v>
      </c>
      <c r="E125" s="22">
        <f t="shared" si="5"/>
        <v>6240.3816077558095</v>
      </c>
      <c r="F125" s="15">
        <f t="shared" si="6"/>
        <v>2818.5896500125045</v>
      </c>
      <c r="G125" s="15">
        <f t="shared" si="7"/>
        <v>2084.2143020287886</v>
      </c>
      <c r="H125" s="15">
        <f t="shared" si="8"/>
        <v>1084.4171556314093</v>
      </c>
    </row>
    <row r="126" spans="1:8" x14ac:dyDescent="0.3">
      <c r="A126">
        <v>3</v>
      </c>
      <c r="B126" s="15">
        <f t="shared" si="2"/>
        <v>26487.421707816695</v>
      </c>
      <c r="C126" s="22">
        <f t="shared" si="3"/>
        <v>15111.296774686827</v>
      </c>
      <c r="D126" s="15">
        <f t="shared" si="4"/>
        <v>12746.938615428535</v>
      </c>
      <c r="E126" s="15">
        <f t="shared" si="5"/>
        <v>7825.2224116337138</v>
      </c>
      <c r="F126" s="15">
        <f t="shared" si="6"/>
        <v>3675.8344750187566</v>
      </c>
      <c r="G126" s="15">
        <f t="shared" si="7"/>
        <v>2714.8441803159103</v>
      </c>
      <c r="H126" s="15">
        <f t="shared" si="8"/>
        <v>1438.7941007940526</v>
      </c>
    </row>
    <row r="127" spans="1:8" x14ac:dyDescent="0.3">
      <c r="A127">
        <v>4</v>
      </c>
      <c r="B127" s="22">
        <f t="shared" si="2"/>
        <v>31682.019852846501</v>
      </c>
      <c r="C127" s="15">
        <f t="shared" si="3"/>
        <v>18082.989638976374</v>
      </c>
      <c r="D127" s="22">
        <f t="shared" si="4"/>
        <v>15426.781790268349</v>
      </c>
      <c r="E127" s="15">
        <f t="shared" si="5"/>
        <v>9410.0632155116182</v>
      </c>
      <c r="F127" s="15">
        <f t="shared" si="6"/>
        <v>4533.0793000250087</v>
      </c>
      <c r="G127" s="22">
        <f t="shared" si="7"/>
        <v>3345.4740586030316</v>
      </c>
      <c r="H127" s="15">
        <f t="shared" si="8"/>
        <v>1793.1710459566959</v>
      </c>
    </row>
    <row r="130" spans="2:6" x14ac:dyDescent="0.3">
      <c r="F130">
        <f>IF(F113-F114&gt;=0,_xlfn.CEILING.MATH((F113-F114)/F115),_xlfn.FLOOR.MATH((F113-F114)/F115))</f>
        <v>-1</v>
      </c>
    </row>
    <row r="131" spans="2:6" x14ac:dyDescent="0.3">
      <c r="B131" s="38">
        <f>B113-B114</f>
        <v>16041.372727272726</v>
      </c>
      <c r="C131">
        <f>IF(B131&gt;=0,_xlfn.CEILING.MATH(B131/B115),_xlfn.FLOOR.MATH(B131/B115))</f>
        <v>4</v>
      </c>
      <c r="D131" t="s">
        <v>153</v>
      </c>
    </row>
    <row r="133" spans="2:6" x14ac:dyDescent="0.3">
      <c r="C133" s="3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2789-1B42-40A0-81E5-CB73BF602213}">
  <dimension ref="A1:I19"/>
  <sheetViews>
    <sheetView zoomScale="120" zoomScaleNormal="120" workbookViewId="0">
      <selection activeCell="C8" sqref="C8"/>
    </sheetView>
  </sheetViews>
  <sheetFormatPr defaultRowHeight="14.4" x14ac:dyDescent="0.3"/>
  <cols>
    <col min="1" max="1" width="13.88671875" bestFit="1" customWidth="1"/>
    <col min="2" max="2" width="11.21875" bestFit="1" customWidth="1"/>
    <col min="3" max="3" width="21.5546875" customWidth="1"/>
    <col min="4" max="4" width="20.44140625" bestFit="1" customWidth="1"/>
    <col min="5" max="5" width="32.109375" customWidth="1"/>
    <col min="6" max="6" width="30" customWidth="1"/>
    <col min="7" max="7" width="18" customWidth="1"/>
    <col min="8" max="8" width="20.109375" customWidth="1"/>
    <col min="9" max="9" width="18.6640625" customWidth="1"/>
  </cols>
  <sheetData>
    <row r="1" spans="1:9" s="23" customFormat="1" ht="43.2" x14ac:dyDescent="0.3">
      <c r="A1" s="24" t="s">
        <v>0</v>
      </c>
      <c r="B1" s="24" t="s">
        <v>127</v>
      </c>
      <c r="C1" s="24" t="s">
        <v>129</v>
      </c>
      <c r="D1" s="24" t="s">
        <v>128</v>
      </c>
      <c r="E1" s="24" t="s">
        <v>130</v>
      </c>
      <c r="F1" s="24" t="s">
        <v>131</v>
      </c>
      <c r="G1" s="24" t="s">
        <v>132</v>
      </c>
      <c r="H1" s="24" t="s">
        <v>133</v>
      </c>
      <c r="I1" s="24" t="s">
        <v>134</v>
      </c>
    </row>
    <row r="2" spans="1:9" x14ac:dyDescent="0.3">
      <c r="A2" t="s">
        <v>9</v>
      </c>
      <c r="B2" s="4">
        <v>44926</v>
      </c>
      <c r="C2" s="9">
        <v>1792</v>
      </c>
      <c r="D2" s="9">
        <v>172</v>
      </c>
      <c r="E2" s="6">
        <v>43.45</v>
      </c>
      <c r="F2" s="9">
        <v>252</v>
      </c>
      <c r="G2" s="9">
        <v>1023</v>
      </c>
      <c r="H2" s="9">
        <v>657</v>
      </c>
      <c r="I2" s="9">
        <v>452</v>
      </c>
    </row>
    <row r="3" spans="1:9" x14ac:dyDescent="0.3">
      <c r="A3" t="s">
        <v>9</v>
      </c>
      <c r="B3" s="4">
        <v>44957</v>
      </c>
      <c r="C3" s="9">
        <v>1728</v>
      </c>
      <c r="D3" s="9">
        <v>171</v>
      </c>
      <c r="E3" s="6">
        <v>17.739999999999998</v>
      </c>
      <c r="F3" s="9">
        <v>248</v>
      </c>
      <c r="G3" s="9">
        <v>1075</v>
      </c>
      <c r="H3" s="9">
        <v>695</v>
      </c>
      <c r="I3" s="9">
        <v>468</v>
      </c>
    </row>
    <row r="4" spans="1:9" x14ac:dyDescent="0.3">
      <c r="A4" t="s">
        <v>9</v>
      </c>
      <c r="B4" s="4">
        <v>44985</v>
      </c>
      <c r="C4" s="9">
        <v>1584</v>
      </c>
      <c r="D4" s="9">
        <v>183</v>
      </c>
      <c r="E4" s="6">
        <v>15.29</v>
      </c>
      <c r="F4" s="9">
        <v>240</v>
      </c>
      <c r="G4" s="9">
        <v>1013</v>
      </c>
      <c r="H4" s="9">
        <v>651</v>
      </c>
      <c r="I4" s="9">
        <v>439</v>
      </c>
    </row>
    <row r="5" spans="1:9" x14ac:dyDescent="0.3">
      <c r="A5" s="30" t="s">
        <v>9</v>
      </c>
      <c r="B5" s="31">
        <v>45016</v>
      </c>
      <c r="C5" s="32">
        <v>1549</v>
      </c>
      <c r="D5" s="32">
        <v>186</v>
      </c>
      <c r="E5" s="34">
        <v>14</v>
      </c>
      <c r="F5" s="32">
        <v>251</v>
      </c>
      <c r="G5" s="32">
        <v>1015</v>
      </c>
      <c r="H5" s="32">
        <v>674</v>
      </c>
      <c r="I5" s="32">
        <v>473</v>
      </c>
    </row>
    <row r="6" spans="1:9" x14ac:dyDescent="0.3">
      <c r="C6" s="6"/>
      <c r="D6" s="6"/>
      <c r="E6" s="6"/>
      <c r="F6" s="6"/>
      <c r="G6" s="6"/>
      <c r="H6" s="6"/>
      <c r="I6" s="6"/>
    </row>
    <row r="7" spans="1:9" x14ac:dyDescent="0.3">
      <c r="A7" s="1" t="s">
        <v>122</v>
      </c>
      <c r="C7" s="6">
        <f>AVERAGE(C2:C5)</f>
        <v>1663.25</v>
      </c>
      <c r="D7" s="6">
        <f t="shared" ref="D7:I7" si="0">AVERAGE(D2:D5)</f>
        <v>178</v>
      </c>
      <c r="E7" s="6">
        <f t="shared" si="0"/>
        <v>22.619999999999997</v>
      </c>
      <c r="F7" s="6">
        <f t="shared" si="0"/>
        <v>247.75</v>
      </c>
      <c r="G7" s="6">
        <f t="shared" si="0"/>
        <v>1031.5</v>
      </c>
      <c r="H7" s="6">
        <f t="shared" si="0"/>
        <v>669.25</v>
      </c>
      <c r="I7" s="6">
        <f t="shared" si="0"/>
        <v>458</v>
      </c>
    </row>
    <row r="8" spans="1:9" ht="15.6" x14ac:dyDescent="0.3">
      <c r="A8" s="2" t="s">
        <v>123</v>
      </c>
      <c r="C8" s="6">
        <f>_xlfn.STDEV.P(C2:C5)</f>
        <v>100.12835512480967</v>
      </c>
      <c r="D8" s="6">
        <f t="shared" ref="D8:I8" si="1">_xlfn.STDEV.P(D2:D5)</f>
        <v>6.5954529791364598</v>
      </c>
      <c r="E8" s="6">
        <f t="shared" si="1"/>
        <v>12.100997892735956</v>
      </c>
      <c r="F8" s="6">
        <f t="shared" si="1"/>
        <v>4.7103609203541934</v>
      </c>
      <c r="G8" s="6">
        <f t="shared" si="1"/>
        <v>25.391927851189244</v>
      </c>
      <c r="H8" s="6">
        <f t="shared" si="1"/>
        <v>17.09349291397168</v>
      </c>
      <c r="I8" s="6">
        <f t="shared" si="1"/>
        <v>13.435028842544403</v>
      </c>
    </row>
    <row r="11" spans="1:9" x14ac:dyDescent="0.3">
      <c r="B11">
        <v>-4</v>
      </c>
      <c r="C11" s="20">
        <f t="shared" ref="C11:C19" si="2">$C$7+$B11*$C$8</f>
        <v>1262.7365795007613</v>
      </c>
      <c r="D11" s="20">
        <f t="shared" ref="D11:D19" si="3">$D$7+$B11*$D$8</f>
        <v>151.61818808345416</v>
      </c>
      <c r="E11" s="20">
        <f t="shared" ref="E11:E19" si="4">$E$7+$B11*$E$8</f>
        <v>-25.783991570943826</v>
      </c>
      <c r="F11" s="20">
        <f t="shared" ref="F11:F19" si="5">$F$7+$B11*$F$8</f>
        <v>228.90855631858324</v>
      </c>
      <c r="G11" s="20">
        <f t="shared" ref="G11:G19" si="6">$G$7+$B11*$G$8</f>
        <v>929.93228859524299</v>
      </c>
      <c r="H11" s="20">
        <f t="shared" ref="H11:H19" si="7">$H$7+$B11*$H$8</f>
        <v>600.87602834411325</v>
      </c>
      <c r="I11" s="20">
        <f t="shared" ref="I11:I19" si="8">$I$7+$B11*$I$8</f>
        <v>404.25988462982241</v>
      </c>
    </row>
    <row r="12" spans="1:9" x14ac:dyDescent="0.3">
      <c r="B12">
        <v>-3</v>
      </c>
      <c r="C12" s="20">
        <f t="shared" si="2"/>
        <v>1362.8649346255711</v>
      </c>
      <c r="D12" s="20">
        <f t="shared" si="3"/>
        <v>158.21364106259063</v>
      </c>
      <c r="E12" s="20">
        <f t="shared" si="4"/>
        <v>-13.682993678207872</v>
      </c>
      <c r="F12" s="20">
        <f t="shared" si="5"/>
        <v>233.61891723893743</v>
      </c>
      <c r="G12" s="20">
        <f t="shared" si="6"/>
        <v>955.32421644643227</v>
      </c>
      <c r="H12" s="20">
        <f t="shared" si="7"/>
        <v>617.96952125808491</v>
      </c>
      <c r="I12" s="20">
        <f t="shared" si="8"/>
        <v>417.69491347236681</v>
      </c>
    </row>
    <row r="13" spans="1:9" x14ac:dyDescent="0.3">
      <c r="B13">
        <v>-2</v>
      </c>
      <c r="C13" s="25">
        <f t="shared" si="2"/>
        <v>1462.9932897503807</v>
      </c>
      <c r="D13" s="20">
        <f t="shared" si="3"/>
        <v>164.80909404172709</v>
      </c>
      <c r="E13" s="20">
        <f t="shared" si="4"/>
        <v>-1.5819957854719142</v>
      </c>
      <c r="F13" s="20">
        <f t="shared" si="5"/>
        <v>238.32927815929162</v>
      </c>
      <c r="G13" s="20">
        <f t="shared" si="6"/>
        <v>980.71614429762155</v>
      </c>
      <c r="H13" s="20">
        <f t="shared" si="7"/>
        <v>635.06301417205668</v>
      </c>
      <c r="I13" s="20">
        <f t="shared" si="8"/>
        <v>431.1299423149112</v>
      </c>
    </row>
    <row r="14" spans="1:9" x14ac:dyDescent="0.3">
      <c r="B14">
        <v>-1</v>
      </c>
      <c r="C14" s="20">
        <f t="shared" si="2"/>
        <v>1563.1216448751902</v>
      </c>
      <c r="D14" s="20">
        <f t="shared" si="3"/>
        <v>171.40454702086353</v>
      </c>
      <c r="E14" s="25">
        <f t="shared" si="4"/>
        <v>10.519002107264042</v>
      </c>
      <c r="F14" s="20">
        <f t="shared" si="5"/>
        <v>243.03963907964581</v>
      </c>
      <c r="G14" s="25">
        <f t="shared" si="6"/>
        <v>1006.1080721488107</v>
      </c>
      <c r="H14" s="20">
        <f t="shared" si="7"/>
        <v>652.15650708602834</v>
      </c>
      <c r="I14" s="20">
        <f t="shared" si="8"/>
        <v>444.5649711574556</v>
      </c>
    </row>
    <row r="15" spans="1:9" x14ac:dyDescent="0.3">
      <c r="B15" s="14">
        <v>0</v>
      </c>
      <c r="C15" s="26">
        <f t="shared" si="2"/>
        <v>1663.25</v>
      </c>
      <c r="D15" s="26">
        <f t="shared" si="3"/>
        <v>178</v>
      </c>
      <c r="E15" s="26">
        <f t="shared" si="4"/>
        <v>22.619999999999997</v>
      </c>
      <c r="F15" s="26">
        <f t="shared" si="5"/>
        <v>247.75</v>
      </c>
      <c r="G15" s="26">
        <f t="shared" si="6"/>
        <v>1031.5</v>
      </c>
      <c r="H15" s="26">
        <f t="shared" si="7"/>
        <v>669.25</v>
      </c>
      <c r="I15" s="26">
        <f t="shared" si="8"/>
        <v>458</v>
      </c>
    </row>
    <row r="16" spans="1:9" x14ac:dyDescent="0.3">
      <c r="B16">
        <v>1</v>
      </c>
      <c r="C16" s="20">
        <f t="shared" si="2"/>
        <v>1763.3783551248098</v>
      </c>
      <c r="D16" s="20">
        <f t="shared" si="3"/>
        <v>184.59545297913647</v>
      </c>
      <c r="E16" s="20">
        <f t="shared" si="4"/>
        <v>34.720997892735951</v>
      </c>
      <c r="F16" s="25">
        <f t="shared" si="5"/>
        <v>252.46036092035419</v>
      </c>
      <c r="G16" s="20">
        <f t="shared" si="6"/>
        <v>1056.8919278511892</v>
      </c>
      <c r="H16" s="25">
        <f t="shared" si="7"/>
        <v>686.34349291397166</v>
      </c>
      <c r="I16" s="20">
        <f t="shared" si="8"/>
        <v>471.4350288425444</v>
      </c>
    </row>
    <row r="17" spans="2:9" x14ac:dyDescent="0.3">
      <c r="B17">
        <v>2</v>
      </c>
      <c r="C17" s="20">
        <f t="shared" si="2"/>
        <v>1863.5067102496193</v>
      </c>
      <c r="D17" s="25">
        <f t="shared" si="3"/>
        <v>191.19090595827291</v>
      </c>
      <c r="E17" s="20">
        <f t="shared" si="4"/>
        <v>46.821995785471913</v>
      </c>
      <c r="F17" s="20">
        <f t="shared" si="5"/>
        <v>257.17072184070838</v>
      </c>
      <c r="G17" s="20">
        <f t="shared" si="6"/>
        <v>1082.2838557023786</v>
      </c>
      <c r="H17" s="20">
        <f t="shared" si="7"/>
        <v>703.43698582794332</v>
      </c>
      <c r="I17" s="25">
        <f t="shared" si="8"/>
        <v>484.8700576850888</v>
      </c>
    </row>
    <row r="18" spans="2:9" x14ac:dyDescent="0.3">
      <c r="B18">
        <v>3</v>
      </c>
      <c r="C18" s="20">
        <f t="shared" si="2"/>
        <v>1963.6350653744289</v>
      </c>
      <c r="D18" s="20">
        <f t="shared" si="3"/>
        <v>197.78635893740937</v>
      </c>
      <c r="E18" s="20">
        <f t="shared" si="4"/>
        <v>58.922993678207867</v>
      </c>
      <c r="F18" s="20">
        <f t="shared" si="5"/>
        <v>261.8810827610626</v>
      </c>
      <c r="G18" s="20">
        <f t="shared" si="6"/>
        <v>1107.6757835535677</v>
      </c>
      <c r="H18" s="20">
        <f t="shared" si="7"/>
        <v>720.53047874191509</v>
      </c>
      <c r="I18" s="20">
        <f t="shared" si="8"/>
        <v>498.30508652763319</v>
      </c>
    </row>
    <row r="19" spans="2:9" x14ac:dyDescent="0.3">
      <c r="B19">
        <v>4</v>
      </c>
      <c r="C19" s="20">
        <f t="shared" si="2"/>
        <v>2063.7634204992387</v>
      </c>
      <c r="D19" s="20">
        <f t="shared" si="3"/>
        <v>204.38181191654584</v>
      </c>
      <c r="E19" s="20">
        <f t="shared" si="4"/>
        <v>71.023991570943821</v>
      </c>
      <c r="F19" s="20">
        <f t="shared" si="5"/>
        <v>266.59144368141676</v>
      </c>
      <c r="G19" s="20">
        <f t="shared" si="6"/>
        <v>1133.0677114047569</v>
      </c>
      <c r="H19" s="20">
        <f t="shared" si="7"/>
        <v>737.62397165588675</v>
      </c>
      <c r="I19" s="20">
        <f t="shared" si="8"/>
        <v>511.74011537017759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61A9A-9DB4-4736-A33F-60B96E8811E6}">
  <dimension ref="A1:I123"/>
  <sheetViews>
    <sheetView workbookViewId="0">
      <selection sqref="A1:E9"/>
    </sheetView>
  </sheetViews>
  <sheetFormatPr defaultRowHeight="14.4" x14ac:dyDescent="0.3"/>
  <cols>
    <col min="1" max="1" width="16" customWidth="1"/>
    <col min="2" max="2" width="14" customWidth="1"/>
    <col min="3" max="3" width="23.44140625" customWidth="1"/>
    <col min="4" max="4" width="20.44140625" bestFit="1" customWidth="1"/>
    <col min="5" max="5" width="31.109375" customWidth="1"/>
    <col min="6" max="6" width="30.109375" customWidth="1"/>
    <col min="7" max="7" width="22.21875" customWidth="1"/>
    <col min="8" max="8" width="25" customWidth="1"/>
    <col min="9" max="9" width="23.109375" customWidth="1"/>
  </cols>
  <sheetData>
    <row r="1" spans="1:9" s="23" customFormat="1" ht="28.8" x14ac:dyDescent="0.3">
      <c r="A1" s="28" t="s">
        <v>0</v>
      </c>
      <c r="B1" s="29" t="s">
        <v>127</v>
      </c>
      <c r="C1" s="24" t="s">
        <v>129</v>
      </c>
      <c r="D1" s="24" t="s">
        <v>128</v>
      </c>
      <c r="E1" s="24" t="s">
        <v>130</v>
      </c>
      <c r="F1" s="24" t="s">
        <v>131</v>
      </c>
      <c r="G1" s="24" t="s">
        <v>132</v>
      </c>
      <c r="H1" s="24" t="s">
        <v>133</v>
      </c>
      <c r="I1" s="24" t="s">
        <v>134</v>
      </c>
    </row>
    <row r="2" spans="1:9" x14ac:dyDescent="0.3">
      <c r="A2" t="s">
        <v>9</v>
      </c>
      <c r="B2" s="4">
        <v>45016</v>
      </c>
      <c r="C2" s="9">
        <v>1549</v>
      </c>
      <c r="D2" s="9">
        <v>186</v>
      </c>
      <c r="E2" s="21">
        <v>14</v>
      </c>
      <c r="F2" s="9">
        <v>251</v>
      </c>
      <c r="G2" s="9">
        <v>1015</v>
      </c>
      <c r="H2" s="9">
        <v>674</v>
      </c>
      <c r="I2" s="9">
        <v>473</v>
      </c>
    </row>
    <row r="3" spans="1:9" x14ac:dyDescent="0.3">
      <c r="A3" t="s">
        <v>11</v>
      </c>
      <c r="B3" s="4">
        <v>45016</v>
      </c>
      <c r="C3" s="9">
        <v>465</v>
      </c>
      <c r="D3" s="9">
        <v>123</v>
      </c>
      <c r="E3" s="21">
        <v>9.58</v>
      </c>
      <c r="F3" s="9">
        <v>81</v>
      </c>
      <c r="G3" s="9">
        <v>496</v>
      </c>
      <c r="H3" s="9">
        <v>306</v>
      </c>
      <c r="I3" s="9">
        <v>205</v>
      </c>
    </row>
    <row r="4" spans="1:9" x14ac:dyDescent="0.3">
      <c r="A4" t="s">
        <v>13</v>
      </c>
      <c r="B4" s="4">
        <v>45016</v>
      </c>
      <c r="C4" s="9">
        <v>431</v>
      </c>
      <c r="D4" s="9">
        <v>172</v>
      </c>
      <c r="E4" s="21">
        <v>26.77</v>
      </c>
      <c r="F4" s="9">
        <v>88</v>
      </c>
      <c r="G4" s="9">
        <v>819</v>
      </c>
      <c r="H4" s="9">
        <v>494</v>
      </c>
      <c r="I4" s="9">
        <v>320</v>
      </c>
    </row>
    <row r="5" spans="1:9" x14ac:dyDescent="0.3">
      <c r="A5" t="s">
        <v>14</v>
      </c>
      <c r="B5" s="4">
        <v>45016</v>
      </c>
      <c r="C5" s="9">
        <v>284</v>
      </c>
      <c r="D5" s="9">
        <v>146</v>
      </c>
      <c r="E5" s="21">
        <v>21.55</v>
      </c>
      <c r="F5" s="9">
        <v>58</v>
      </c>
      <c r="G5" s="9">
        <v>513</v>
      </c>
      <c r="H5" s="9">
        <v>293</v>
      </c>
      <c r="I5" s="9">
        <v>188</v>
      </c>
    </row>
    <row r="6" spans="1:9" x14ac:dyDescent="0.3">
      <c r="A6" t="s">
        <v>15</v>
      </c>
      <c r="B6" s="4">
        <v>45016</v>
      </c>
      <c r="C6" s="9">
        <v>156</v>
      </c>
      <c r="D6" s="9">
        <v>48</v>
      </c>
      <c r="E6" s="21">
        <v>1.39</v>
      </c>
      <c r="F6" s="9">
        <v>19</v>
      </c>
      <c r="G6" s="9">
        <v>266</v>
      </c>
      <c r="H6" s="9">
        <v>160</v>
      </c>
      <c r="I6" s="9">
        <v>105</v>
      </c>
    </row>
    <row r="7" spans="1:9" x14ac:dyDescent="0.3">
      <c r="A7" t="s">
        <v>17</v>
      </c>
      <c r="B7" s="4">
        <v>45016</v>
      </c>
      <c r="C7" s="9">
        <v>446</v>
      </c>
      <c r="D7" s="9">
        <v>121</v>
      </c>
      <c r="E7" s="21">
        <v>52.19</v>
      </c>
      <c r="F7" s="9">
        <v>83</v>
      </c>
      <c r="G7" s="9">
        <v>371</v>
      </c>
      <c r="H7" s="9">
        <v>213</v>
      </c>
      <c r="I7" s="9">
        <v>130</v>
      </c>
    </row>
    <row r="8" spans="1:9" x14ac:dyDescent="0.3">
      <c r="A8" t="s">
        <v>18</v>
      </c>
      <c r="B8" s="4">
        <v>45016</v>
      </c>
      <c r="C8" s="9">
        <v>373</v>
      </c>
      <c r="D8" s="9">
        <v>65</v>
      </c>
      <c r="E8" s="21">
        <v>62.29</v>
      </c>
      <c r="F8" s="9">
        <v>13</v>
      </c>
      <c r="G8" s="9">
        <v>168</v>
      </c>
      <c r="H8" s="9">
        <v>77</v>
      </c>
      <c r="I8" s="9">
        <v>39</v>
      </c>
    </row>
    <row r="9" spans="1:9" x14ac:dyDescent="0.3">
      <c r="A9" t="s">
        <v>19</v>
      </c>
      <c r="B9" s="4">
        <v>45016</v>
      </c>
      <c r="C9" s="9">
        <v>384</v>
      </c>
      <c r="D9" s="9">
        <v>105</v>
      </c>
      <c r="E9" s="21">
        <v>3.32</v>
      </c>
      <c r="F9" s="9">
        <v>9</v>
      </c>
      <c r="G9" s="9">
        <v>275</v>
      </c>
      <c r="H9" s="9">
        <v>163</v>
      </c>
      <c r="I9" s="9">
        <v>104</v>
      </c>
    </row>
    <row r="10" spans="1:9" x14ac:dyDescent="0.3">
      <c r="A10" t="s">
        <v>20</v>
      </c>
      <c r="B10" s="4">
        <v>45016</v>
      </c>
      <c r="C10" s="9">
        <v>509</v>
      </c>
      <c r="D10" s="9">
        <v>209</v>
      </c>
      <c r="E10" s="21">
        <v>49.1</v>
      </c>
      <c r="F10" s="9">
        <v>56</v>
      </c>
      <c r="G10" s="9">
        <v>808</v>
      </c>
      <c r="H10" s="9">
        <v>461</v>
      </c>
      <c r="I10" s="9">
        <v>290</v>
      </c>
    </row>
    <row r="11" spans="1:9" x14ac:dyDescent="0.3">
      <c r="A11" t="s">
        <v>21</v>
      </c>
      <c r="B11" s="4">
        <v>45016</v>
      </c>
      <c r="C11" s="9">
        <v>453</v>
      </c>
      <c r="D11" s="9">
        <v>117</v>
      </c>
      <c r="E11" s="21">
        <v>17.29</v>
      </c>
      <c r="F11" s="9">
        <v>76</v>
      </c>
      <c r="G11" s="9">
        <v>543</v>
      </c>
      <c r="H11" s="9">
        <v>323</v>
      </c>
      <c r="I11" s="9">
        <v>214</v>
      </c>
    </row>
    <row r="12" spans="1:9" x14ac:dyDescent="0.3">
      <c r="A12" t="s">
        <v>22</v>
      </c>
      <c r="B12" s="4">
        <v>45016</v>
      </c>
      <c r="C12" s="9">
        <v>158</v>
      </c>
      <c r="D12" s="9">
        <v>78</v>
      </c>
      <c r="E12" s="21">
        <v>25.52</v>
      </c>
      <c r="F12" s="9">
        <v>25</v>
      </c>
      <c r="G12" s="9">
        <v>319</v>
      </c>
      <c r="H12" s="9">
        <v>205</v>
      </c>
      <c r="I12" s="9">
        <v>150</v>
      </c>
    </row>
    <row r="13" spans="1:9" x14ac:dyDescent="0.3">
      <c r="A13" t="s">
        <v>23</v>
      </c>
      <c r="B13" s="4">
        <v>45016</v>
      </c>
      <c r="C13" s="9">
        <v>105</v>
      </c>
      <c r="D13" s="9">
        <v>67</v>
      </c>
      <c r="E13" s="21">
        <v>1.9</v>
      </c>
      <c r="F13" s="9">
        <v>19</v>
      </c>
      <c r="G13" s="9">
        <v>165</v>
      </c>
      <c r="H13" s="9">
        <v>93</v>
      </c>
      <c r="I13" s="9">
        <v>57</v>
      </c>
    </row>
    <row r="14" spans="1:9" x14ac:dyDescent="0.3">
      <c r="A14" t="s">
        <v>24</v>
      </c>
      <c r="B14" s="4">
        <v>45016</v>
      </c>
      <c r="C14" s="9">
        <v>137</v>
      </c>
      <c r="D14" s="9">
        <v>66</v>
      </c>
      <c r="E14" s="21">
        <v>5.45</v>
      </c>
      <c r="F14" s="9">
        <v>29</v>
      </c>
      <c r="G14" s="9">
        <v>210</v>
      </c>
      <c r="H14" s="9">
        <v>123</v>
      </c>
      <c r="I14" s="9">
        <v>77</v>
      </c>
    </row>
    <row r="15" spans="1:9" x14ac:dyDescent="0.3">
      <c r="A15" t="s">
        <v>25</v>
      </c>
      <c r="B15" s="4">
        <v>45016</v>
      </c>
      <c r="C15" s="9">
        <v>121</v>
      </c>
      <c r="D15" s="9">
        <v>48</v>
      </c>
      <c r="E15" s="21">
        <v>4.6100000000000003</v>
      </c>
      <c r="F15" s="9">
        <v>52</v>
      </c>
      <c r="G15" s="9">
        <v>179</v>
      </c>
      <c r="H15" s="9">
        <v>113</v>
      </c>
      <c r="I15" s="9">
        <v>79</v>
      </c>
    </row>
    <row r="16" spans="1:9" x14ac:dyDescent="0.3">
      <c r="A16" t="s">
        <v>26</v>
      </c>
      <c r="B16" s="4">
        <v>45016</v>
      </c>
      <c r="C16" s="9">
        <v>279</v>
      </c>
      <c r="D16" s="9">
        <v>81</v>
      </c>
      <c r="E16" s="21">
        <v>2.81</v>
      </c>
      <c r="F16" s="9">
        <v>42</v>
      </c>
      <c r="G16" s="9">
        <v>242</v>
      </c>
      <c r="H16" s="9">
        <v>130</v>
      </c>
      <c r="I16" s="9">
        <v>77</v>
      </c>
    </row>
    <row r="17" spans="1:9" x14ac:dyDescent="0.3">
      <c r="A17" t="s">
        <v>27</v>
      </c>
      <c r="B17" s="4">
        <v>45016</v>
      </c>
      <c r="C17" s="9">
        <v>399</v>
      </c>
      <c r="D17" s="9">
        <v>49</v>
      </c>
      <c r="E17" s="21">
        <v>17.71</v>
      </c>
      <c r="F17" s="9">
        <v>166</v>
      </c>
      <c r="G17" s="9">
        <v>456</v>
      </c>
      <c r="H17" s="9">
        <v>323</v>
      </c>
      <c r="I17" s="9">
        <v>245</v>
      </c>
    </row>
    <row r="18" spans="1:9" x14ac:dyDescent="0.3">
      <c r="A18" t="s">
        <v>28</v>
      </c>
      <c r="B18" s="4">
        <v>45016</v>
      </c>
      <c r="C18" s="9">
        <v>398</v>
      </c>
      <c r="D18" s="9">
        <v>71</v>
      </c>
      <c r="E18" s="21">
        <v>4.68</v>
      </c>
      <c r="F18" s="9">
        <v>65</v>
      </c>
      <c r="G18" s="9">
        <v>352</v>
      </c>
      <c r="H18" s="9">
        <v>205</v>
      </c>
      <c r="I18" s="9">
        <v>128</v>
      </c>
    </row>
    <row r="19" spans="1:9" x14ac:dyDescent="0.3">
      <c r="A19" t="s">
        <v>30</v>
      </c>
      <c r="B19" s="4">
        <v>45016</v>
      </c>
      <c r="C19" s="9">
        <v>247</v>
      </c>
      <c r="D19" s="9">
        <v>56</v>
      </c>
      <c r="E19" s="21">
        <v>1.68</v>
      </c>
      <c r="F19" s="9">
        <v>50</v>
      </c>
      <c r="G19" s="9">
        <v>278</v>
      </c>
      <c r="H19" s="9">
        <v>170</v>
      </c>
      <c r="I19" s="9">
        <v>112</v>
      </c>
    </row>
    <row r="20" spans="1:9" x14ac:dyDescent="0.3">
      <c r="A20" t="s">
        <v>31</v>
      </c>
      <c r="B20" s="4">
        <v>45016</v>
      </c>
      <c r="C20" s="9">
        <v>783</v>
      </c>
      <c r="D20" s="9">
        <v>126</v>
      </c>
      <c r="E20" s="21">
        <v>58.74</v>
      </c>
      <c r="F20" s="9">
        <v>78</v>
      </c>
      <c r="G20" s="9">
        <v>412</v>
      </c>
      <c r="H20" s="9">
        <v>241</v>
      </c>
      <c r="I20" s="9">
        <v>150</v>
      </c>
    </row>
    <row r="21" spans="1:9" x14ac:dyDescent="0.3">
      <c r="A21" t="s">
        <v>32</v>
      </c>
      <c r="B21" s="4">
        <v>45016</v>
      </c>
      <c r="C21" s="9">
        <v>219</v>
      </c>
      <c r="D21" s="9">
        <v>36</v>
      </c>
      <c r="E21" s="21">
        <v>1.39</v>
      </c>
      <c r="F21" s="9">
        <v>5</v>
      </c>
      <c r="G21" s="9">
        <v>148</v>
      </c>
      <c r="H21" s="9">
        <v>90</v>
      </c>
      <c r="I21" s="9">
        <v>60</v>
      </c>
    </row>
    <row r="22" spans="1:9" x14ac:dyDescent="0.3">
      <c r="A22" t="s">
        <v>33</v>
      </c>
      <c r="B22" s="4">
        <v>45016</v>
      </c>
      <c r="C22" s="9">
        <v>215</v>
      </c>
      <c r="D22" s="9">
        <v>44</v>
      </c>
      <c r="E22" s="21">
        <v>0.45</v>
      </c>
      <c r="F22" s="9">
        <v>43</v>
      </c>
      <c r="G22" s="9">
        <v>177</v>
      </c>
      <c r="H22" s="9">
        <v>107</v>
      </c>
      <c r="I22" s="9">
        <v>69</v>
      </c>
    </row>
    <row r="23" spans="1:9" x14ac:dyDescent="0.3">
      <c r="A23" t="s">
        <v>35</v>
      </c>
      <c r="B23" s="4">
        <v>45016</v>
      </c>
      <c r="C23" s="9">
        <v>236</v>
      </c>
      <c r="D23" s="9">
        <v>52</v>
      </c>
      <c r="E23" s="21">
        <v>46.1</v>
      </c>
      <c r="F23" s="9">
        <v>91</v>
      </c>
      <c r="G23" s="9">
        <v>303</v>
      </c>
      <c r="H23" s="9">
        <v>194</v>
      </c>
      <c r="I23" s="9">
        <v>135</v>
      </c>
    </row>
    <row r="24" spans="1:9" x14ac:dyDescent="0.3">
      <c r="A24" t="s">
        <v>36</v>
      </c>
      <c r="B24" s="4">
        <v>45016</v>
      </c>
      <c r="C24" s="9">
        <v>218</v>
      </c>
      <c r="D24" s="9">
        <v>74</v>
      </c>
      <c r="E24" s="21">
        <v>76.77</v>
      </c>
      <c r="F24" s="9">
        <v>53</v>
      </c>
      <c r="G24" s="9">
        <v>298</v>
      </c>
      <c r="H24" s="9">
        <v>168</v>
      </c>
      <c r="I24" s="9">
        <v>99</v>
      </c>
    </row>
    <row r="25" spans="1:9" x14ac:dyDescent="0.3">
      <c r="A25" t="s">
        <v>37</v>
      </c>
      <c r="B25" s="4">
        <v>45016</v>
      </c>
      <c r="C25" s="9">
        <v>171</v>
      </c>
      <c r="D25" s="9">
        <v>60</v>
      </c>
      <c r="E25" s="21">
        <v>1.77</v>
      </c>
      <c r="F25" s="9">
        <v>55</v>
      </c>
      <c r="G25" s="9">
        <v>279</v>
      </c>
      <c r="H25" s="9">
        <v>185</v>
      </c>
      <c r="I25" s="9">
        <v>131</v>
      </c>
    </row>
    <row r="26" spans="1:9" x14ac:dyDescent="0.3">
      <c r="A26" t="s">
        <v>38</v>
      </c>
      <c r="B26" s="4">
        <v>45016</v>
      </c>
      <c r="C26" s="9">
        <v>588</v>
      </c>
      <c r="D26" s="9">
        <v>146</v>
      </c>
      <c r="E26" s="21">
        <v>111.58</v>
      </c>
      <c r="F26" s="9">
        <v>41</v>
      </c>
      <c r="G26" s="9">
        <v>513</v>
      </c>
      <c r="H26" s="9">
        <v>272</v>
      </c>
      <c r="I26" s="9">
        <v>158</v>
      </c>
    </row>
    <row r="27" spans="1:9" x14ac:dyDescent="0.3">
      <c r="A27" t="s">
        <v>39</v>
      </c>
      <c r="B27" s="4">
        <v>45016</v>
      </c>
      <c r="C27" s="9">
        <v>291</v>
      </c>
      <c r="D27" s="9">
        <v>81</v>
      </c>
      <c r="E27" s="21">
        <v>203.45</v>
      </c>
      <c r="F27" s="9">
        <v>88</v>
      </c>
      <c r="G27" s="9">
        <v>343</v>
      </c>
      <c r="H27" s="9">
        <v>217</v>
      </c>
      <c r="I27" s="9">
        <v>153</v>
      </c>
    </row>
    <row r="28" spans="1:9" x14ac:dyDescent="0.3">
      <c r="A28" t="s">
        <v>40</v>
      </c>
      <c r="B28" s="4">
        <v>45016</v>
      </c>
      <c r="C28" s="9">
        <v>387</v>
      </c>
      <c r="D28" s="9">
        <v>131</v>
      </c>
      <c r="E28" s="21">
        <v>34.65</v>
      </c>
      <c r="F28" s="9">
        <v>241</v>
      </c>
      <c r="G28" s="9">
        <v>961</v>
      </c>
      <c r="H28" s="9">
        <v>670</v>
      </c>
      <c r="I28" s="9">
        <v>499</v>
      </c>
    </row>
    <row r="29" spans="1:9" x14ac:dyDescent="0.3">
      <c r="A29" t="s">
        <v>41</v>
      </c>
      <c r="B29" s="4">
        <v>45016</v>
      </c>
      <c r="C29" s="9">
        <v>252</v>
      </c>
      <c r="D29" s="9">
        <v>128</v>
      </c>
      <c r="E29" s="21">
        <v>50.45</v>
      </c>
      <c r="F29" s="9">
        <v>76</v>
      </c>
      <c r="G29" s="9">
        <v>475</v>
      </c>
      <c r="H29" s="9">
        <v>295</v>
      </c>
      <c r="I29" s="9">
        <v>195</v>
      </c>
    </row>
    <row r="30" spans="1:9" x14ac:dyDescent="0.3">
      <c r="A30" t="s">
        <v>42</v>
      </c>
      <c r="B30" s="4">
        <v>45016</v>
      </c>
      <c r="C30" s="9">
        <v>245</v>
      </c>
      <c r="D30" s="9">
        <v>69</v>
      </c>
      <c r="E30" s="21">
        <v>5.26</v>
      </c>
      <c r="F30" s="9">
        <v>10</v>
      </c>
      <c r="G30" s="9">
        <v>158</v>
      </c>
      <c r="H30" s="9">
        <v>73</v>
      </c>
      <c r="I30" s="9">
        <v>38</v>
      </c>
    </row>
    <row r="31" spans="1:9" x14ac:dyDescent="0.3">
      <c r="A31" t="s">
        <v>43</v>
      </c>
      <c r="B31" s="4">
        <v>45016</v>
      </c>
      <c r="C31" s="9">
        <v>315</v>
      </c>
      <c r="D31" s="9">
        <v>69</v>
      </c>
      <c r="E31" s="21">
        <v>0.55000000000000004</v>
      </c>
      <c r="F31" s="9">
        <v>55</v>
      </c>
      <c r="G31" s="9">
        <v>228</v>
      </c>
      <c r="H31" s="9">
        <v>145</v>
      </c>
      <c r="I31" s="9">
        <v>76</v>
      </c>
    </row>
    <row r="32" spans="1:9" x14ac:dyDescent="0.3">
      <c r="A32" t="s">
        <v>44</v>
      </c>
      <c r="B32" s="4">
        <v>45016</v>
      </c>
      <c r="C32" s="9">
        <v>288</v>
      </c>
      <c r="D32" s="9">
        <v>118</v>
      </c>
      <c r="E32" s="21">
        <v>33.58</v>
      </c>
      <c r="F32" s="9">
        <v>49</v>
      </c>
      <c r="G32" s="9">
        <v>450</v>
      </c>
      <c r="H32" s="9">
        <v>262</v>
      </c>
      <c r="I32" s="9">
        <v>169</v>
      </c>
    </row>
    <row r="33" spans="1:9" x14ac:dyDescent="0.3">
      <c r="A33" t="s">
        <v>45</v>
      </c>
      <c r="B33" s="4">
        <v>45016</v>
      </c>
      <c r="C33" s="9">
        <v>225</v>
      </c>
      <c r="D33" s="9">
        <v>59</v>
      </c>
      <c r="E33" s="21">
        <v>52</v>
      </c>
      <c r="F33" s="9">
        <v>57</v>
      </c>
      <c r="G33" s="9">
        <v>246</v>
      </c>
      <c r="H33" s="9">
        <v>147</v>
      </c>
      <c r="I33" s="9">
        <v>93</v>
      </c>
    </row>
    <row r="34" spans="1:9" x14ac:dyDescent="0.3">
      <c r="A34" t="s">
        <v>46</v>
      </c>
      <c r="B34" s="4">
        <v>45016</v>
      </c>
      <c r="C34" s="9">
        <v>416</v>
      </c>
      <c r="D34" s="9">
        <v>78</v>
      </c>
      <c r="E34" s="21">
        <v>8.58</v>
      </c>
      <c r="F34" s="9">
        <v>51</v>
      </c>
      <c r="G34" s="9">
        <v>286</v>
      </c>
      <c r="H34" s="9">
        <v>158</v>
      </c>
      <c r="I34" s="9">
        <v>95</v>
      </c>
    </row>
    <row r="35" spans="1:9" x14ac:dyDescent="0.3">
      <c r="A35" t="s">
        <v>47</v>
      </c>
      <c r="B35" s="4">
        <v>45016</v>
      </c>
      <c r="C35" s="9">
        <v>554</v>
      </c>
      <c r="D35" s="9">
        <v>133</v>
      </c>
      <c r="E35" s="21">
        <v>72.39</v>
      </c>
      <c r="F35" s="9">
        <v>54</v>
      </c>
      <c r="G35" s="9">
        <v>518</v>
      </c>
      <c r="H35" s="9">
        <v>287</v>
      </c>
      <c r="I35" s="9">
        <v>172</v>
      </c>
    </row>
    <row r="36" spans="1:9" x14ac:dyDescent="0.3">
      <c r="A36" t="s">
        <v>48</v>
      </c>
      <c r="B36" s="4">
        <v>45016</v>
      </c>
      <c r="C36" s="9">
        <v>456</v>
      </c>
      <c r="D36" s="9">
        <v>128</v>
      </c>
      <c r="E36" s="21">
        <v>0.9</v>
      </c>
      <c r="F36" s="9">
        <v>95</v>
      </c>
      <c r="G36" s="9">
        <v>569</v>
      </c>
      <c r="H36" s="9">
        <v>349</v>
      </c>
      <c r="I36" s="9">
        <v>213</v>
      </c>
    </row>
    <row r="37" spans="1:9" x14ac:dyDescent="0.3">
      <c r="A37" t="s">
        <v>49</v>
      </c>
      <c r="B37" s="4">
        <v>45016</v>
      </c>
      <c r="C37" s="9">
        <v>1109</v>
      </c>
      <c r="D37" s="9">
        <v>112</v>
      </c>
      <c r="E37" s="21">
        <v>22.55</v>
      </c>
      <c r="F37" s="9">
        <v>130</v>
      </c>
      <c r="G37" s="9">
        <v>819</v>
      </c>
      <c r="H37" s="9">
        <v>512</v>
      </c>
      <c r="I37" s="9">
        <v>328</v>
      </c>
    </row>
    <row r="38" spans="1:9" x14ac:dyDescent="0.3">
      <c r="A38" t="s">
        <v>50</v>
      </c>
      <c r="B38" s="4">
        <v>45016</v>
      </c>
      <c r="C38" s="9">
        <v>194</v>
      </c>
      <c r="D38" s="9">
        <v>98</v>
      </c>
      <c r="E38" s="21">
        <v>5.65</v>
      </c>
      <c r="F38" s="9">
        <v>35</v>
      </c>
      <c r="G38" s="9">
        <v>269</v>
      </c>
      <c r="H38" s="9">
        <v>159</v>
      </c>
      <c r="I38" s="9">
        <v>102</v>
      </c>
    </row>
    <row r="39" spans="1:9" x14ac:dyDescent="0.3">
      <c r="A39" t="s">
        <v>51</v>
      </c>
      <c r="B39" s="4">
        <v>45016</v>
      </c>
      <c r="C39" s="9">
        <v>667</v>
      </c>
      <c r="D39" s="9">
        <v>85</v>
      </c>
      <c r="E39" s="21">
        <v>5.61</v>
      </c>
      <c r="F39" s="9">
        <v>44</v>
      </c>
      <c r="G39" s="9">
        <v>514</v>
      </c>
      <c r="H39" s="9">
        <v>323</v>
      </c>
      <c r="I39" s="9">
        <v>230</v>
      </c>
    </row>
    <row r="40" spans="1:9" x14ac:dyDescent="0.3">
      <c r="A40" t="s">
        <v>52</v>
      </c>
      <c r="B40" s="4">
        <v>45016</v>
      </c>
      <c r="C40" s="9">
        <v>264</v>
      </c>
      <c r="D40" s="9">
        <v>148</v>
      </c>
      <c r="E40" s="21">
        <v>23.87</v>
      </c>
      <c r="F40" s="9">
        <v>92</v>
      </c>
      <c r="G40" s="9">
        <v>549</v>
      </c>
      <c r="H40" s="9">
        <v>347</v>
      </c>
      <c r="I40" s="9">
        <v>239</v>
      </c>
    </row>
    <row r="41" spans="1:9" x14ac:dyDescent="0.3">
      <c r="A41" t="s">
        <v>53</v>
      </c>
      <c r="B41" s="4">
        <v>45016</v>
      </c>
      <c r="C41" s="9">
        <v>161</v>
      </c>
      <c r="D41" s="9">
        <v>80</v>
      </c>
      <c r="E41" s="21">
        <v>5.39</v>
      </c>
      <c r="F41" s="9">
        <v>20</v>
      </c>
      <c r="G41" s="9">
        <v>267</v>
      </c>
      <c r="H41" s="9">
        <v>177</v>
      </c>
      <c r="I41" s="9">
        <v>125</v>
      </c>
    </row>
    <row r="42" spans="1:9" x14ac:dyDescent="0.3">
      <c r="A42" t="s">
        <v>54</v>
      </c>
      <c r="B42" s="4">
        <v>45016</v>
      </c>
      <c r="C42" s="9">
        <v>333</v>
      </c>
      <c r="D42" s="9">
        <v>71</v>
      </c>
      <c r="E42" s="21">
        <v>8.81</v>
      </c>
      <c r="F42" s="9">
        <v>65</v>
      </c>
      <c r="G42" s="9">
        <v>395</v>
      </c>
      <c r="H42" s="9">
        <v>244</v>
      </c>
      <c r="I42" s="9">
        <v>166</v>
      </c>
    </row>
    <row r="43" spans="1:9" x14ac:dyDescent="0.3">
      <c r="A43" t="s">
        <v>55</v>
      </c>
      <c r="B43" s="4">
        <v>45016</v>
      </c>
      <c r="C43" s="9">
        <v>187</v>
      </c>
      <c r="D43" s="9">
        <v>44</v>
      </c>
      <c r="E43" s="21">
        <v>1.97</v>
      </c>
      <c r="F43" s="9">
        <v>17</v>
      </c>
      <c r="G43" s="9">
        <v>144</v>
      </c>
      <c r="H43" s="9">
        <v>71</v>
      </c>
      <c r="I43" s="9">
        <v>39</v>
      </c>
    </row>
    <row r="44" spans="1:9" x14ac:dyDescent="0.3">
      <c r="A44" t="s">
        <v>56</v>
      </c>
      <c r="B44" s="4">
        <v>45016</v>
      </c>
      <c r="C44" s="9">
        <v>654</v>
      </c>
      <c r="D44" s="9">
        <v>106</v>
      </c>
      <c r="E44" s="21">
        <v>45.29</v>
      </c>
      <c r="F44" s="9">
        <v>52</v>
      </c>
      <c r="G44" s="9">
        <v>582</v>
      </c>
      <c r="H44" s="9">
        <v>309</v>
      </c>
      <c r="I44" s="9">
        <v>179</v>
      </c>
    </row>
    <row r="45" spans="1:9" x14ac:dyDescent="0.3">
      <c r="A45" t="s">
        <v>57</v>
      </c>
      <c r="B45" s="4">
        <v>45016</v>
      </c>
      <c r="C45" s="9">
        <v>277</v>
      </c>
      <c r="D45" s="9">
        <v>94</v>
      </c>
      <c r="E45" s="21">
        <v>50.35</v>
      </c>
      <c r="F45" s="9">
        <v>28</v>
      </c>
      <c r="G45" s="9">
        <v>268</v>
      </c>
      <c r="H45" s="9">
        <v>134</v>
      </c>
      <c r="I45" s="9">
        <v>74</v>
      </c>
    </row>
    <row r="46" spans="1:9" x14ac:dyDescent="0.3">
      <c r="A46" t="s">
        <v>58</v>
      </c>
      <c r="B46" s="4">
        <v>45016</v>
      </c>
      <c r="C46" s="9">
        <v>159</v>
      </c>
      <c r="D46" s="9">
        <v>28</v>
      </c>
      <c r="E46" s="21">
        <v>0.06</v>
      </c>
      <c r="F46" s="9">
        <v>27</v>
      </c>
      <c r="G46" s="9">
        <v>157</v>
      </c>
      <c r="H46" s="9">
        <v>99</v>
      </c>
      <c r="I46" s="9">
        <v>66</v>
      </c>
    </row>
    <row r="47" spans="1:9" x14ac:dyDescent="0.3">
      <c r="A47" t="s">
        <v>59</v>
      </c>
      <c r="B47" s="4">
        <v>45016</v>
      </c>
      <c r="C47" s="9">
        <v>197</v>
      </c>
      <c r="D47" s="9">
        <v>38</v>
      </c>
      <c r="E47" s="21">
        <v>16.190000000000001</v>
      </c>
      <c r="F47" s="9">
        <v>63</v>
      </c>
      <c r="G47" s="9">
        <v>250</v>
      </c>
      <c r="H47" s="9">
        <v>161</v>
      </c>
      <c r="I47" s="9">
        <v>106</v>
      </c>
    </row>
    <row r="48" spans="1:9" x14ac:dyDescent="0.3">
      <c r="A48" t="s">
        <v>60</v>
      </c>
      <c r="B48" s="4">
        <v>45016</v>
      </c>
      <c r="C48" s="9">
        <v>413</v>
      </c>
      <c r="D48" s="9">
        <v>146</v>
      </c>
      <c r="E48" s="21">
        <v>20.059999999999999</v>
      </c>
      <c r="F48" s="9">
        <v>124</v>
      </c>
      <c r="G48" s="9">
        <v>676</v>
      </c>
      <c r="H48" s="9">
        <v>434</v>
      </c>
      <c r="I48" s="9">
        <v>308</v>
      </c>
    </row>
    <row r="49" spans="1:9" x14ac:dyDescent="0.3">
      <c r="A49" t="s">
        <v>61</v>
      </c>
      <c r="B49" s="4">
        <v>45016</v>
      </c>
      <c r="C49" s="9">
        <v>260</v>
      </c>
      <c r="D49" s="9">
        <v>97</v>
      </c>
      <c r="E49" s="21">
        <v>0.84</v>
      </c>
      <c r="F49" s="9">
        <v>47</v>
      </c>
      <c r="G49" s="9">
        <v>318</v>
      </c>
      <c r="H49" s="9">
        <v>182</v>
      </c>
      <c r="I49" s="9">
        <v>113</v>
      </c>
    </row>
    <row r="50" spans="1:9" x14ac:dyDescent="0.3">
      <c r="A50" t="s">
        <v>62</v>
      </c>
      <c r="B50" s="4">
        <v>45016</v>
      </c>
      <c r="C50" s="9">
        <v>525</v>
      </c>
      <c r="D50" s="9">
        <v>94</v>
      </c>
      <c r="E50" s="21">
        <v>13.94</v>
      </c>
      <c r="F50" s="9">
        <v>94</v>
      </c>
      <c r="G50" s="9">
        <v>508</v>
      </c>
      <c r="H50" s="9">
        <v>319</v>
      </c>
      <c r="I50" s="9">
        <v>213</v>
      </c>
    </row>
    <row r="51" spans="1:9" x14ac:dyDescent="0.3">
      <c r="A51" t="s">
        <v>63</v>
      </c>
      <c r="B51" s="4">
        <v>45016</v>
      </c>
      <c r="C51" s="9">
        <v>178</v>
      </c>
      <c r="D51" s="9">
        <v>48</v>
      </c>
      <c r="E51" s="21">
        <v>4.4800000000000004</v>
      </c>
      <c r="F51" s="9">
        <v>20</v>
      </c>
      <c r="G51" s="9">
        <v>124</v>
      </c>
      <c r="H51" s="9">
        <v>79</v>
      </c>
      <c r="I51" s="9">
        <v>55</v>
      </c>
    </row>
    <row r="52" spans="1:9" x14ac:dyDescent="0.3">
      <c r="A52" t="s">
        <v>64</v>
      </c>
      <c r="B52" s="4">
        <v>45016</v>
      </c>
      <c r="C52" s="9">
        <v>380</v>
      </c>
      <c r="D52" s="9">
        <v>100</v>
      </c>
      <c r="E52" s="21">
        <v>8.26</v>
      </c>
      <c r="F52" s="9">
        <v>19</v>
      </c>
      <c r="G52" s="9">
        <v>343</v>
      </c>
      <c r="H52" s="9">
        <v>174</v>
      </c>
      <c r="I52" s="9">
        <v>98</v>
      </c>
    </row>
    <row r="53" spans="1:9" x14ac:dyDescent="0.3">
      <c r="A53" t="s">
        <v>65</v>
      </c>
      <c r="B53" s="4">
        <v>45016</v>
      </c>
      <c r="C53" s="9">
        <v>213</v>
      </c>
      <c r="D53" s="9">
        <v>46</v>
      </c>
      <c r="E53" s="21">
        <v>2.77</v>
      </c>
      <c r="F53" s="9">
        <v>16</v>
      </c>
      <c r="G53" s="9">
        <v>133</v>
      </c>
      <c r="H53" s="9">
        <v>77</v>
      </c>
      <c r="I53" s="9">
        <v>50</v>
      </c>
    </row>
    <row r="54" spans="1:9" x14ac:dyDescent="0.3">
      <c r="A54" t="s">
        <v>66</v>
      </c>
      <c r="B54" s="4">
        <v>45016</v>
      </c>
      <c r="C54" s="9">
        <v>135</v>
      </c>
      <c r="D54" s="9">
        <v>43</v>
      </c>
      <c r="E54" s="21">
        <v>3.52</v>
      </c>
      <c r="F54" s="9">
        <v>23</v>
      </c>
      <c r="G54" s="9">
        <v>202</v>
      </c>
      <c r="H54" s="9">
        <v>112</v>
      </c>
      <c r="I54" s="9">
        <v>66</v>
      </c>
    </row>
    <row r="55" spans="1:9" x14ac:dyDescent="0.3">
      <c r="A55" t="s">
        <v>67</v>
      </c>
      <c r="B55" s="4">
        <v>45016</v>
      </c>
      <c r="C55" s="9">
        <v>376</v>
      </c>
      <c r="D55" s="9">
        <v>95</v>
      </c>
      <c r="E55" s="21">
        <v>151.71</v>
      </c>
      <c r="F55" s="9">
        <v>99</v>
      </c>
      <c r="G55" s="9">
        <v>466</v>
      </c>
      <c r="H55" s="9">
        <v>278</v>
      </c>
      <c r="I55" s="9">
        <v>183</v>
      </c>
    </row>
    <row r="56" spans="1:9" x14ac:dyDescent="0.3">
      <c r="A56" t="s">
        <v>68</v>
      </c>
      <c r="B56" s="4">
        <v>45016</v>
      </c>
      <c r="C56" s="9">
        <v>851</v>
      </c>
      <c r="D56" s="9">
        <v>190</v>
      </c>
      <c r="E56" s="21">
        <v>23.03</v>
      </c>
      <c r="F56" s="9">
        <v>132</v>
      </c>
      <c r="G56" s="9">
        <v>743</v>
      </c>
      <c r="H56" s="9">
        <v>481</v>
      </c>
      <c r="I56" s="9">
        <v>337</v>
      </c>
    </row>
    <row r="57" spans="1:9" x14ac:dyDescent="0.3">
      <c r="A57" t="s">
        <v>69</v>
      </c>
      <c r="B57" s="4">
        <v>45016</v>
      </c>
      <c r="C57" s="9">
        <v>291</v>
      </c>
      <c r="D57" s="9">
        <v>65</v>
      </c>
      <c r="E57" s="21">
        <v>5.84</v>
      </c>
      <c r="F57" s="9">
        <v>50</v>
      </c>
      <c r="G57" s="9">
        <v>295</v>
      </c>
      <c r="H57" s="9">
        <v>188</v>
      </c>
      <c r="I57" s="9">
        <v>126</v>
      </c>
    </row>
    <row r="58" spans="1:9" x14ac:dyDescent="0.3">
      <c r="A58" t="s">
        <v>70</v>
      </c>
      <c r="B58" s="4">
        <v>45016</v>
      </c>
      <c r="C58" s="9">
        <v>215</v>
      </c>
      <c r="D58" s="9">
        <v>58</v>
      </c>
      <c r="E58" s="21">
        <v>3</v>
      </c>
      <c r="F58" s="9">
        <v>30</v>
      </c>
      <c r="G58" s="9">
        <v>204</v>
      </c>
      <c r="H58" s="9">
        <v>121</v>
      </c>
      <c r="I58" s="9">
        <v>79</v>
      </c>
    </row>
    <row r="59" spans="1:9" x14ac:dyDescent="0.3">
      <c r="A59" t="s">
        <v>71</v>
      </c>
      <c r="B59" s="4">
        <v>45016</v>
      </c>
      <c r="C59" s="9">
        <v>250</v>
      </c>
      <c r="D59" s="9">
        <v>60</v>
      </c>
      <c r="E59" s="21">
        <v>41.29</v>
      </c>
      <c r="F59" s="9">
        <v>50</v>
      </c>
      <c r="G59" s="9">
        <v>253</v>
      </c>
      <c r="H59" s="9">
        <v>135</v>
      </c>
      <c r="I59" s="9">
        <v>80</v>
      </c>
    </row>
    <row r="60" spans="1:9" x14ac:dyDescent="0.3">
      <c r="A60" t="s">
        <v>72</v>
      </c>
      <c r="B60" s="4">
        <v>45016</v>
      </c>
      <c r="C60" s="9">
        <v>396</v>
      </c>
      <c r="D60" s="9">
        <v>97</v>
      </c>
      <c r="E60" s="21">
        <v>4.84</v>
      </c>
      <c r="F60" s="9">
        <v>73</v>
      </c>
      <c r="G60" s="9">
        <v>401</v>
      </c>
      <c r="H60" s="9">
        <v>237</v>
      </c>
      <c r="I60" s="9">
        <v>147</v>
      </c>
    </row>
    <row r="61" spans="1:9" x14ac:dyDescent="0.3">
      <c r="A61" t="s">
        <v>73</v>
      </c>
      <c r="B61" s="4">
        <v>45016</v>
      </c>
      <c r="C61" s="9">
        <v>144</v>
      </c>
      <c r="D61" s="9">
        <v>67</v>
      </c>
      <c r="E61" s="21">
        <v>0.77</v>
      </c>
      <c r="F61" s="9">
        <v>18</v>
      </c>
      <c r="G61" s="9">
        <v>279</v>
      </c>
      <c r="H61" s="9">
        <v>157</v>
      </c>
      <c r="I61" s="9">
        <v>98</v>
      </c>
    </row>
    <row r="62" spans="1:9" x14ac:dyDescent="0.3">
      <c r="A62" t="s">
        <v>74</v>
      </c>
      <c r="B62" s="4">
        <v>45016</v>
      </c>
      <c r="C62" s="9">
        <v>304</v>
      </c>
      <c r="D62" s="9">
        <v>89</v>
      </c>
      <c r="E62" s="21">
        <v>12.26</v>
      </c>
      <c r="F62" s="9">
        <v>26</v>
      </c>
      <c r="G62" s="9">
        <v>278</v>
      </c>
      <c r="H62" s="9">
        <v>149</v>
      </c>
      <c r="I62" s="9">
        <v>84</v>
      </c>
    </row>
    <row r="63" spans="1:9" x14ac:dyDescent="0.3">
      <c r="A63" t="s">
        <v>75</v>
      </c>
      <c r="B63" s="4">
        <v>45016</v>
      </c>
      <c r="C63" s="9">
        <v>293</v>
      </c>
      <c r="D63" s="9">
        <v>76</v>
      </c>
      <c r="E63" s="21">
        <v>6.26</v>
      </c>
      <c r="F63" s="9">
        <v>69</v>
      </c>
      <c r="G63" s="9">
        <v>308</v>
      </c>
      <c r="H63" s="9">
        <v>189</v>
      </c>
      <c r="I63" s="9">
        <v>127</v>
      </c>
    </row>
    <row r="64" spans="1:9" x14ac:dyDescent="0.3">
      <c r="A64" t="s">
        <v>76</v>
      </c>
      <c r="B64" s="4">
        <v>45016</v>
      </c>
      <c r="C64" s="9">
        <v>251</v>
      </c>
      <c r="D64" s="9">
        <v>85</v>
      </c>
      <c r="E64" s="21">
        <v>14.13</v>
      </c>
      <c r="F64" s="9">
        <v>77</v>
      </c>
      <c r="G64" s="9">
        <v>381</v>
      </c>
      <c r="H64" s="9">
        <v>236</v>
      </c>
      <c r="I64" s="9">
        <v>153</v>
      </c>
    </row>
    <row r="65" spans="1:9" x14ac:dyDescent="0.3">
      <c r="A65" t="s">
        <v>77</v>
      </c>
      <c r="B65" s="4">
        <v>45016</v>
      </c>
      <c r="C65" s="9">
        <v>163</v>
      </c>
      <c r="D65" s="9">
        <v>36</v>
      </c>
      <c r="E65" s="21">
        <v>9.35</v>
      </c>
      <c r="F65" s="9">
        <v>65</v>
      </c>
      <c r="G65" s="9">
        <v>240</v>
      </c>
      <c r="H65" s="9">
        <v>157</v>
      </c>
      <c r="I65" s="9">
        <v>110</v>
      </c>
    </row>
    <row r="66" spans="1:9" x14ac:dyDescent="0.3">
      <c r="A66" t="s">
        <v>86</v>
      </c>
      <c r="B66" s="4">
        <v>45016</v>
      </c>
      <c r="C66" s="9">
        <v>1174</v>
      </c>
      <c r="D66" s="9">
        <v>232</v>
      </c>
      <c r="E66" s="21">
        <v>71.97</v>
      </c>
      <c r="F66" s="9">
        <v>33</v>
      </c>
      <c r="G66" s="9">
        <v>1236</v>
      </c>
      <c r="H66" s="9">
        <v>706</v>
      </c>
      <c r="I66" s="9">
        <v>438</v>
      </c>
    </row>
    <row r="67" spans="1:9" x14ac:dyDescent="0.3">
      <c r="A67" t="s">
        <v>92</v>
      </c>
      <c r="B67" s="4">
        <v>45016</v>
      </c>
      <c r="C67" s="9">
        <v>718</v>
      </c>
      <c r="D67" s="9">
        <v>135</v>
      </c>
      <c r="E67" s="21">
        <v>3.45</v>
      </c>
      <c r="F67" s="9">
        <v>50</v>
      </c>
      <c r="G67" s="9">
        <v>475</v>
      </c>
      <c r="H67" s="9">
        <v>259</v>
      </c>
      <c r="I67" s="9">
        <v>153</v>
      </c>
    </row>
    <row r="68" spans="1:9" x14ac:dyDescent="0.3">
      <c r="A68" t="s">
        <v>78</v>
      </c>
      <c r="B68" s="4">
        <v>45016</v>
      </c>
      <c r="C68" s="9">
        <v>439</v>
      </c>
      <c r="D68" s="9">
        <v>113</v>
      </c>
      <c r="E68" s="21">
        <v>12.97</v>
      </c>
      <c r="F68" s="9">
        <v>54</v>
      </c>
      <c r="G68" s="9">
        <v>348</v>
      </c>
      <c r="H68" s="9">
        <v>201</v>
      </c>
      <c r="I68" s="9">
        <v>125</v>
      </c>
    </row>
    <row r="69" spans="1:9" x14ac:dyDescent="0.3">
      <c r="A69" t="s">
        <v>79</v>
      </c>
      <c r="B69" s="4">
        <v>45016</v>
      </c>
      <c r="C69" s="9">
        <v>156</v>
      </c>
      <c r="D69" s="9">
        <v>95</v>
      </c>
      <c r="E69" s="21">
        <v>0.26</v>
      </c>
      <c r="F69" s="9">
        <v>28</v>
      </c>
      <c r="G69" s="9">
        <v>273</v>
      </c>
      <c r="H69" s="9">
        <v>153</v>
      </c>
      <c r="I69" s="9">
        <v>94</v>
      </c>
    </row>
    <row r="70" spans="1:9" x14ac:dyDescent="0.3">
      <c r="A70" t="s">
        <v>83</v>
      </c>
      <c r="B70" s="4">
        <v>45016</v>
      </c>
      <c r="C70" s="9">
        <v>232</v>
      </c>
      <c r="D70" s="9">
        <v>51</v>
      </c>
      <c r="E70" s="21">
        <v>2.9</v>
      </c>
      <c r="F70" s="9">
        <v>31</v>
      </c>
      <c r="G70" s="9">
        <v>235</v>
      </c>
      <c r="H70" s="9">
        <v>142</v>
      </c>
      <c r="I70" s="9">
        <v>92</v>
      </c>
    </row>
    <row r="71" spans="1:9" x14ac:dyDescent="0.3">
      <c r="A71" t="s">
        <v>90</v>
      </c>
      <c r="B71" s="4">
        <v>45016</v>
      </c>
      <c r="C71" s="9">
        <v>395</v>
      </c>
      <c r="D71" s="9">
        <v>83</v>
      </c>
      <c r="E71" s="21">
        <v>3.77</v>
      </c>
      <c r="F71" s="9">
        <v>32</v>
      </c>
      <c r="G71" s="9">
        <v>396</v>
      </c>
      <c r="H71" s="9">
        <v>254</v>
      </c>
      <c r="I71" s="9">
        <v>172</v>
      </c>
    </row>
    <row r="72" spans="1:9" x14ac:dyDescent="0.3">
      <c r="A72" t="s">
        <v>88</v>
      </c>
      <c r="B72" s="4">
        <v>45016</v>
      </c>
      <c r="C72" s="9">
        <v>805</v>
      </c>
      <c r="D72" s="9">
        <v>97</v>
      </c>
      <c r="E72" s="21">
        <v>0.9</v>
      </c>
      <c r="F72" s="9">
        <v>61</v>
      </c>
      <c r="G72" s="9">
        <v>696</v>
      </c>
      <c r="H72" s="9">
        <v>383</v>
      </c>
      <c r="I72" s="9">
        <v>313</v>
      </c>
    </row>
    <row r="73" spans="1:9" x14ac:dyDescent="0.3">
      <c r="A73" t="s">
        <v>82</v>
      </c>
      <c r="B73" s="4">
        <v>45016</v>
      </c>
      <c r="C73" s="9">
        <v>155</v>
      </c>
      <c r="D73" s="9">
        <v>42</v>
      </c>
      <c r="E73" s="21">
        <v>0.35</v>
      </c>
      <c r="F73" s="9">
        <v>12</v>
      </c>
      <c r="G73" s="9">
        <v>95</v>
      </c>
      <c r="H73" s="9">
        <v>54</v>
      </c>
      <c r="I73" s="9">
        <v>32</v>
      </c>
    </row>
    <row r="74" spans="1:9" x14ac:dyDescent="0.3">
      <c r="A74" t="s">
        <v>89</v>
      </c>
      <c r="B74" s="4">
        <v>45016</v>
      </c>
      <c r="C74" s="9">
        <v>292</v>
      </c>
      <c r="D74" s="9">
        <v>112</v>
      </c>
      <c r="E74" s="21">
        <v>70.19</v>
      </c>
      <c r="F74" s="9">
        <v>115</v>
      </c>
      <c r="G74" s="9">
        <v>450</v>
      </c>
      <c r="H74" s="9">
        <v>280</v>
      </c>
      <c r="I74" s="9">
        <v>197</v>
      </c>
    </row>
    <row r="75" spans="1:9" x14ac:dyDescent="0.3">
      <c r="A75" t="s">
        <v>85</v>
      </c>
      <c r="B75" s="4">
        <v>45016</v>
      </c>
      <c r="C75" s="9">
        <v>366</v>
      </c>
      <c r="D75" s="9">
        <v>60</v>
      </c>
      <c r="E75" s="21">
        <v>8.61</v>
      </c>
      <c r="F75" s="9">
        <v>58</v>
      </c>
      <c r="G75" s="9">
        <v>209</v>
      </c>
      <c r="H75" s="9">
        <v>127</v>
      </c>
      <c r="I75" s="9">
        <v>83</v>
      </c>
    </row>
    <row r="76" spans="1:9" x14ac:dyDescent="0.3">
      <c r="A76" t="s">
        <v>81</v>
      </c>
      <c r="B76" s="4">
        <v>45016</v>
      </c>
      <c r="C76" s="9">
        <v>148</v>
      </c>
      <c r="D76" s="9">
        <v>45</v>
      </c>
      <c r="E76" s="21">
        <v>40.35</v>
      </c>
      <c r="F76" s="9">
        <v>24</v>
      </c>
      <c r="G76" s="9">
        <v>173</v>
      </c>
      <c r="H76" s="9">
        <v>96</v>
      </c>
      <c r="I76" s="9">
        <v>52</v>
      </c>
    </row>
    <row r="77" spans="1:9" x14ac:dyDescent="0.3">
      <c r="A77" t="s">
        <v>91</v>
      </c>
      <c r="B77" s="4">
        <v>45016</v>
      </c>
      <c r="C77" s="9">
        <v>766</v>
      </c>
      <c r="D77" s="9">
        <v>152</v>
      </c>
      <c r="E77" s="21">
        <v>34.159999999999997</v>
      </c>
      <c r="F77" s="9">
        <v>63</v>
      </c>
      <c r="G77" s="9">
        <v>561</v>
      </c>
      <c r="H77" s="9">
        <v>302</v>
      </c>
      <c r="I77" s="9">
        <v>184</v>
      </c>
    </row>
    <row r="78" spans="1:9" x14ac:dyDescent="0.3">
      <c r="A78" t="s">
        <v>84</v>
      </c>
      <c r="B78" s="4">
        <v>45016</v>
      </c>
      <c r="C78" s="9">
        <v>1049</v>
      </c>
      <c r="D78" s="9">
        <v>176</v>
      </c>
      <c r="E78" s="21">
        <v>0.84</v>
      </c>
      <c r="F78" s="9">
        <v>200</v>
      </c>
      <c r="G78" s="9">
        <v>1049</v>
      </c>
      <c r="H78" s="9">
        <v>722</v>
      </c>
      <c r="I78" s="9">
        <v>536</v>
      </c>
    </row>
    <row r="79" spans="1:9" x14ac:dyDescent="0.3">
      <c r="A79" t="s">
        <v>87</v>
      </c>
      <c r="B79" s="4">
        <v>45016</v>
      </c>
      <c r="C79" s="9">
        <v>405</v>
      </c>
      <c r="D79" s="9">
        <v>51</v>
      </c>
      <c r="E79" s="21">
        <v>2.3199999999999998</v>
      </c>
      <c r="F79" s="9">
        <v>27</v>
      </c>
      <c r="G79" s="9">
        <v>329</v>
      </c>
      <c r="H79" s="9">
        <v>210</v>
      </c>
      <c r="I79" s="9">
        <v>141</v>
      </c>
    </row>
    <row r="80" spans="1:9" x14ac:dyDescent="0.3">
      <c r="A80" t="s">
        <v>93</v>
      </c>
      <c r="B80" s="4">
        <v>45016</v>
      </c>
      <c r="C80" s="9">
        <v>197</v>
      </c>
      <c r="D80" s="9">
        <v>74</v>
      </c>
      <c r="E80" s="21">
        <v>1.1599999999999999</v>
      </c>
      <c r="F80" s="9">
        <v>6</v>
      </c>
      <c r="G80" s="9">
        <v>159</v>
      </c>
      <c r="H80" s="9">
        <v>81</v>
      </c>
      <c r="I80" s="9">
        <v>47</v>
      </c>
    </row>
    <row r="81" spans="1:9" x14ac:dyDescent="0.3">
      <c r="A81" t="s">
        <v>94</v>
      </c>
      <c r="B81" s="4">
        <v>45016</v>
      </c>
      <c r="C81" s="9">
        <v>267</v>
      </c>
      <c r="D81" s="9">
        <v>84</v>
      </c>
      <c r="E81" s="21">
        <v>3.26</v>
      </c>
      <c r="F81" s="9">
        <v>80</v>
      </c>
      <c r="G81" s="9">
        <v>409</v>
      </c>
      <c r="H81" s="9">
        <v>257</v>
      </c>
      <c r="I81" s="9">
        <v>174</v>
      </c>
    </row>
    <row r="82" spans="1:9" x14ac:dyDescent="0.3">
      <c r="A82" t="s">
        <v>95</v>
      </c>
      <c r="B82" s="4">
        <v>45016</v>
      </c>
      <c r="C82" s="9">
        <v>365</v>
      </c>
      <c r="D82" s="9">
        <v>70</v>
      </c>
      <c r="E82" s="21">
        <v>16.350000000000001</v>
      </c>
      <c r="F82" s="9">
        <v>46</v>
      </c>
      <c r="G82" s="9">
        <v>494</v>
      </c>
      <c r="H82" s="9">
        <v>319</v>
      </c>
      <c r="I82" s="9">
        <v>226</v>
      </c>
    </row>
    <row r="83" spans="1:9" x14ac:dyDescent="0.3">
      <c r="A83" t="s">
        <v>96</v>
      </c>
      <c r="B83" s="4">
        <v>45016</v>
      </c>
      <c r="C83" s="9">
        <v>399</v>
      </c>
      <c r="D83" s="9">
        <v>74</v>
      </c>
      <c r="E83" s="21">
        <v>9.4499999999999993</v>
      </c>
      <c r="F83" s="9">
        <v>64</v>
      </c>
      <c r="G83" s="9">
        <v>289</v>
      </c>
      <c r="H83" s="9">
        <v>184</v>
      </c>
      <c r="I83" s="9">
        <v>122</v>
      </c>
    </row>
    <row r="84" spans="1:9" x14ac:dyDescent="0.3">
      <c r="A84" t="s">
        <v>97</v>
      </c>
      <c r="B84" s="4">
        <v>45016</v>
      </c>
      <c r="C84" s="9">
        <v>361</v>
      </c>
      <c r="D84" s="9">
        <v>93</v>
      </c>
      <c r="E84" s="21">
        <v>17.87</v>
      </c>
      <c r="F84" s="9">
        <v>126</v>
      </c>
      <c r="G84" s="9">
        <v>509</v>
      </c>
      <c r="H84" s="9">
        <v>310</v>
      </c>
      <c r="I84" s="9">
        <v>208</v>
      </c>
    </row>
    <row r="85" spans="1:9" x14ac:dyDescent="0.3">
      <c r="A85" t="s">
        <v>98</v>
      </c>
      <c r="B85" s="4">
        <v>45016</v>
      </c>
      <c r="C85" s="9">
        <v>255</v>
      </c>
      <c r="D85" s="9">
        <v>81</v>
      </c>
      <c r="E85" s="21">
        <v>9.8699999999999992</v>
      </c>
      <c r="F85" s="9">
        <v>50</v>
      </c>
      <c r="G85" s="9">
        <v>305</v>
      </c>
      <c r="H85" s="9">
        <v>186</v>
      </c>
      <c r="I85" s="9">
        <v>121</v>
      </c>
    </row>
    <row r="86" spans="1:9" x14ac:dyDescent="0.3">
      <c r="A86" t="s">
        <v>99</v>
      </c>
      <c r="B86" s="4">
        <v>45016</v>
      </c>
      <c r="C86" s="9">
        <v>345</v>
      </c>
      <c r="D86" s="9">
        <v>172</v>
      </c>
      <c r="E86" s="21">
        <v>5.42</v>
      </c>
      <c r="F86" s="9">
        <v>144</v>
      </c>
      <c r="G86" s="9">
        <v>592</v>
      </c>
      <c r="H86" s="9">
        <v>409</v>
      </c>
      <c r="I86" s="9">
        <v>298</v>
      </c>
    </row>
    <row r="87" spans="1:9" x14ac:dyDescent="0.3">
      <c r="A87" t="s">
        <v>100</v>
      </c>
      <c r="B87" s="4">
        <v>45016</v>
      </c>
      <c r="C87" s="9">
        <v>214</v>
      </c>
      <c r="D87" s="9">
        <v>39</v>
      </c>
      <c r="E87" s="21">
        <v>3.32</v>
      </c>
      <c r="F87" s="9">
        <v>30</v>
      </c>
      <c r="G87" s="9">
        <v>228</v>
      </c>
      <c r="H87" s="9">
        <v>144</v>
      </c>
      <c r="I87" s="9">
        <v>93</v>
      </c>
    </row>
    <row r="88" spans="1:9" x14ac:dyDescent="0.3">
      <c r="A88" t="s">
        <v>101</v>
      </c>
      <c r="B88" s="4">
        <v>45016</v>
      </c>
      <c r="C88" s="9">
        <v>314</v>
      </c>
      <c r="D88" s="9">
        <v>97</v>
      </c>
      <c r="E88" s="21">
        <v>38.159999999999997</v>
      </c>
      <c r="F88" s="9">
        <v>115</v>
      </c>
      <c r="G88" s="9">
        <v>483</v>
      </c>
      <c r="H88" s="9">
        <v>292</v>
      </c>
      <c r="I88" s="9">
        <v>196</v>
      </c>
    </row>
    <row r="89" spans="1:9" x14ac:dyDescent="0.3">
      <c r="A89" t="s">
        <v>102</v>
      </c>
      <c r="B89" s="4">
        <v>45016</v>
      </c>
      <c r="C89" s="9">
        <v>535</v>
      </c>
      <c r="D89" s="9">
        <v>120</v>
      </c>
      <c r="E89" s="21">
        <v>37.450000000000003</v>
      </c>
      <c r="F89" s="9">
        <v>72</v>
      </c>
      <c r="G89" s="9">
        <v>418</v>
      </c>
      <c r="H89" s="9">
        <v>246</v>
      </c>
      <c r="I89" s="9">
        <v>157</v>
      </c>
    </row>
    <row r="90" spans="1:9" x14ac:dyDescent="0.3">
      <c r="A90" t="s">
        <v>103</v>
      </c>
      <c r="B90" s="4">
        <v>45016</v>
      </c>
      <c r="C90" s="9">
        <v>892</v>
      </c>
      <c r="D90" s="9">
        <v>144</v>
      </c>
      <c r="E90" s="21">
        <v>30.87</v>
      </c>
      <c r="F90" s="9">
        <v>80</v>
      </c>
      <c r="G90" s="9">
        <v>672</v>
      </c>
      <c r="H90" s="9">
        <v>370</v>
      </c>
      <c r="I90" s="9">
        <v>228</v>
      </c>
    </row>
    <row r="91" spans="1:9" x14ac:dyDescent="0.3">
      <c r="A91" t="s">
        <v>104</v>
      </c>
      <c r="B91" s="4">
        <v>45016</v>
      </c>
      <c r="C91" s="9">
        <v>210</v>
      </c>
      <c r="D91" s="9">
        <v>114</v>
      </c>
      <c r="E91" s="21">
        <v>1.1000000000000001</v>
      </c>
      <c r="F91" s="9">
        <v>15</v>
      </c>
      <c r="G91" s="9">
        <v>334</v>
      </c>
      <c r="H91" s="9">
        <v>190</v>
      </c>
      <c r="I91" s="9">
        <v>117</v>
      </c>
    </row>
    <row r="92" spans="1:9" x14ac:dyDescent="0.3">
      <c r="A92" t="s">
        <v>105</v>
      </c>
      <c r="B92" s="4">
        <v>45016</v>
      </c>
      <c r="C92" s="9">
        <v>167</v>
      </c>
      <c r="D92" s="9">
        <v>71</v>
      </c>
      <c r="E92" s="21">
        <v>23.48</v>
      </c>
      <c r="F92" s="9">
        <v>40</v>
      </c>
      <c r="G92" s="9">
        <v>291</v>
      </c>
      <c r="H92" s="9">
        <v>158</v>
      </c>
      <c r="I92" s="9">
        <v>96</v>
      </c>
    </row>
    <row r="93" spans="1:9" x14ac:dyDescent="0.3">
      <c r="A93" t="s">
        <v>106</v>
      </c>
      <c r="B93" s="4">
        <v>45016</v>
      </c>
      <c r="C93" s="9">
        <v>224</v>
      </c>
      <c r="D93" s="9">
        <v>61</v>
      </c>
      <c r="E93" s="21">
        <v>35.74</v>
      </c>
      <c r="F93" s="9">
        <v>33</v>
      </c>
      <c r="G93" s="9">
        <v>266</v>
      </c>
      <c r="H93" s="9">
        <v>139</v>
      </c>
      <c r="I93" s="9">
        <v>81</v>
      </c>
    </row>
    <row r="94" spans="1:9" x14ac:dyDescent="0.3">
      <c r="A94" t="s">
        <v>107</v>
      </c>
      <c r="B94" s="4">
        <v>45016</v>
      </c>
      <c r="C94" s="9">
        <v>373</v>
      </c>
      <c r="D94" s="9">
        <v>71</v>
      </c>
      <c r="E94" s="21">
        <v>5.48</v>
      </c>
      <c r="F94" s="9">
        <v>54</v>
      </c>
      <c r="G94" s="9">
        <v>340</v>
      </c>
      <c r="H94" s="9">
        <v>209</v>
      </c>
      <c r="I94" s="9">
        <v>141</v>
      </c>
    </row>
    <row r="95" spans="1:9" x14ac:dyDescent="0.3">
      <c r="A95" t="s">
        <v>108</v>
      </c>
      <c r="B95" s="4">
        <v>45016</v>
      </c>
      <c r="C95" s="9">
        <v>317</v>
      </c>
      <c r="D95" s="9">
        <v>109</v>
      </c>
      <c r="E95" s="21">
        <v>64.260000000000005</v>
      </c>
      <c r="F95" s="9">
        <v>30</v>
      </c>
      <c r="G95" s="9">
        <v>323</v>
      </c>
      <c r="H95" s="9">
        <v>177</v>
      </c>
      <c r="I95" s="9">
        <v>108</v>
      </c>
    </row>
    <row r="96" spans="1:9" x14ac:dyDescent="0.3">
      <c r="A96" t="s">
        <v>109</v>
      </c>
      <c r="B96" s="4">
        <v>45016</v>
      </c>
      <c r="C96" s="9">
        <v>261</v>
      </c>
      <c r="D96" s="9">
        <v>48</v>
      </c>
      <c r="E96" s="21">
        <v>7.65</v>
      </c>
      <c r="F96" s="9">
        <v>85</v>
      </c>
      <c r="G96" s="9">
        <v>328</v>
      </c>
      <c r="H96" s="9">
        <v>218</v>
      </c>
      <c r="I96" s="9">
        <v>150</v>
      </c>
    </row>
    <row r="97" spans="1:9" x14ac:dyDescent="0.3">
      <c r="A97" t="s">
        <v>110</v>
      </c>
      <c r="B97" s="4">
        <v>45016</v>
      </c>
      <c r="C97" s="9">
        <v>370</v>
      </c>
      <c r="D97" s="9">
        <v>111</v>
      </c>
      <c r="E97" s="21">
        <v>2.4500000000000002</v>
      </c>
      <c r="F97" s="9">
        <v>68</v>
      </c>
      <c r="G97" s="9">
        <v>313</v>
      </c>
      <c r="H97" s="9">
        <v>192</v>
      </c>
      <c r="I97" s="9">
        <v>125</v>
      </c>
    </row>
    <row r="98" spans="1:9" x14ac:dyDescent="0.3">
      <c r="A98" t="s">
        <v>111</v>
      </c>
      <c r="B98" s="4">
        <v>45016</v>
      </c>
      <c r="C98" s="9">
        <v>335</v>
      </c>
      <c r="D98" s="9">
        <v>102</v>
      </c>
      <c r="E98" s="21">
        <v>4.29</v>
      </c>
      <c r="F98" s="9">
        <v>138</v>
      </c>
      <c r="G98" s="9">
        <v>436</v>
      </c>
      <c r="H98" s="9">
        <v>282</v>
      </c>
      <c r="I98" s="9">
        <v>198</v>
      </c>
    </row>
    <row r="99" spans="1:9" x14ac:dyDescent="0.3">
      <c r="A99" t="s">
        <v>112</v>
      </c>
      <c r="B99" s="4">
        <v>45016</v>
      </c>
      <c r="C99" s="9">
        <v>489</v>
      </c>
      <c r="D99" s="9">
        <v>122</v>
      </c>
      <c r="E99" s="21">
        <v>10.65</v>
      </c>
      <c r="F99" s="9">
        <v>25</v>
      </c>
      <c r="G99" s="9">
        <v>364</v>
      </c>
      <c r="H99" s="9">
        <v>220</v>
      </c>
      <c r="I99" s="9">
        <v>157</v>
      </c>
    </row>
    <row r="100" spans="1:9" x14ac:dyDescent="0.3">
      <c r="A100" t="s">
        <v>113</v>
      </c>
      <c r="B100" s="4">
        <v>45016</v>
      </c>
      <c r="C100" s="9">
        <v>508</v>
      </c>
      <c r="D100" s="9">
        <v>75</v>
      </c>
      <c r="E100" s="21">
        <v>23.13</v>
      </c>
      <c r="F100" s="9">
        <v>26</v>
      </c>
      <c r="G100" s="9">
        <v>392</v>
      </c>
      <c r="H100" s="9">
        <v>218</v>
      </c>
      <c r="I100" s="9">
        <v>132</v>
      </c>
    </row>
    <row r="101" spans="1:9" x14ac:dyDescent="0.3">
      <c r="A101" t="s">
        <v>114</v>
      </c>
      <c r="B101" s="4">
        <v>45016</v>
      </c>
      <c r="C101" s="9">
        <v>551</v>
      </c>
      <c r="D101" s="9">
        <v>74</v>
      </c>
      <c r="E101" s="21">
        <v>5.97</v>
      </c>
      <c r="F101" s="9">
        <v>37</v>
      </c>
      <c r="G101" s="9">
        <v>443</v>
      </c>
      <c r="H101" s="9">
        <v>252</v>
      </c>
      <c r="I101" s="9">
        <v>162</v>
      </c>
    </row>
    <row r="102" spans="1:9" x14ac:dyDescent="0.3">
      <c r="A102" t="s">
        <v>115</v>
      </c>
      <c r="B102" s="4">
        <v>45016</v>
      </c>
      <c r="C102" s="9">
        <v>326</v>
      </c>
      <c r="D102" s="9">
        <v>124</v>
      </c>
      <c r="E102" s="21">
        <v>4.97</v>
      </c>
      <c r="F102" s="9">
        <v>17</v>
      </c>
      <c r="G102" s="9">
        <v>344</v>
      </c>
      <c r="H102" s="9">
        <v>176</v>
      </c>
      <c r="I102" s="9">
        <v>101</v>
      </c>
    </row>
    <row r="103" spans="1:9" x14ac:dyDescent="0.3">
      <c r="A103" t="s">
        <v>116</v>
      </c>
      <c r="B103" s="4">
        <v>45016</v>
      </c>
      <c r="C103" s="9">
        <v>190</v>
      </c>
      <c r="D103" s="9">
        <v>67</v>
      </c>
      <c r="E103" s="21">
        <v>4.71</v>
      </c>
      <c r="F103" s="9">
        <v>45</v>
      </c>
      <c r="G103" s="9">
        <v>236</v>
      </c>
      <c r="H103" s="9">
        <v>152</v>
      </c>
      <c r="I103" s="9">
        <v>108</v>
      </c>
    </row>
    <row r="104" spans="1:9" x14ac:dyDescent="0.3">
      <c r="A104" t="s">
        <v>117</v>
      </c>
      <c r="B104" s="4">
        <v>45016</v>
      </c>
      <c r="C104" s="9">
        <v>536</v>
      </c>
      <c r="D104" s="9">
        <v>105</v>
      </c>
      <c r="E104" s="21">
        <v>1.23</v>
      </c>
      <c r="F104" s="9">
        <v>16</v>
      </c>
      <c r="G104" s="9">
        <v>314</v>
      </c>
      <c r="H104" s="9">
        <v>152</v>
      </c>
      <c r="I104" s="9">
        <v>82</v>
      </c>
    </row>
    <row r="105" spans="1:9" x14ac:dyDescent="0.3">
      <c r="A105" t="s">
        <v>118</v>
      </c>
      <c r="B105" s="4">
        <v>45016</v>
      </c>
      <c r="C105" s="9">
        <v>406</v>
      </c>
      <c r="D105" s="9">
        <v>73</v>
      </c>
      <c r="E105" s="21">
        <v>71.650000000000006</v>
      </c>
      <c r="F105" s="9">
        <v>56</v>
      </c>
      <c r="G105" s="9">
        <v>370</v>
      </c>
      <c r="H105" s="9">
        <v>197</v>
      </c>
      <c r="I105" s="9">
        <v>117</v>
      </c>
    </row>
    <row r="106" spans="1:9" x14ac:dyDescent="0.3">
      <c r="A106" t="s">
        <v>119</v>
      </c>
      <c r="B106" s="4">
        <v>45016</v>
      </c>
      <c r="C106" s="9">
        <v>999</v>
      </c>
      <c r="D106" s="9">
        <v>227</v>
      </c>
      <c r="E106" s="21">
        <v>13.77</v>
      </c>
      <c r="F106" s="9">
        <v>224</v>
      </c>
      <c r="G106" s="9">
        <v>1046</v>
      </c>
      <c r="H106" s="9">
        <v>680</v>
      </c>
      <c r="I106" s="9">
        <v>468</v>
      </c>
    </row>
    <row r="109" spans="1:9" x14ac:dyDescent="0.3">
      <c r="A109" s="30" t="s">
        <v>9</v>
      </c>
      <c r="B109" s="31">
        <v>45016</v>
      </c>
      <c r="C109" s="32">
        <v>1549</v>
      </c>
      <c r="D109" s="32">
        <v>186</v>
      </c>
      <c r="E109" s="33">
        <v>14</v>
      </c>
      <c r="F109" s="32">
        <v>251</v>
      </c>
      <c r="G109" s="32">
        <v>1015</v>
      </c>
      <c r="H109" s="32">
        <v>674</v>
      </c>
      <c r="I109" s="32">
        <v>473</v>
      </c>
    </row>
    <row r="110" spans="1:9" x14ac:dyDescent="0.3">
      <c r="A110" s="1" t="s">
        <v>121</v>
      </c>
      <c r="C110" s="6">
        <f>AVERAGE(C2:C106)</f>
        <v>381.89523809523808</v>
      </c>
      <c r="D110" s="6">
        <f t="shared" ref="D110:I110" si="0">AVERAGE(D2:D106)</f>
        <v>93.161904761904765</v>
      </c>
      <c r="E110" s="6">
        <f t="shared" si="0"/>
        <v>21.897999999999993</v>
      </c>
      <c r="F110" s="6">
        <f t="shared" si="0"/>
        <v>61.323809523809523</v>
      </c>
      <c r="G110" s="6">
        <f t="shared" si="0"/>
        <v>394.55238095238093</v>
      </c>
      <c r="H110" s="6">
        <f t="shared" si="0"/>
        <v>237.39047619047619</v>
      </c>
      <c r="I110" s="6">
        <f t="shared" si="0"/>
        <v>156.22857142857143</v>
      </c>
    </row>
    <row r="111" spans="1:9" ht="15.6" x14ac:dyDescent="0.3">
      <c r="A111" s="2" t="s">
        <v>136</v>
      </c>
      <c r="C111" s="6">
        <f>_xlfn.STDEV.P(C2:C106)</f>
        <v>247.14344875605858</v>
      </c>
      <c r="D111" s="6">
        <f t="shared" ref="D111:I111" si="1">_xlfn.STDEV.P(D2:D106)</f>
        <v>42.361960431618094</v>
      </c>
      <c r="E111" s="6">
        <f t="shared" si="1"/>
        <v>31.211451268496219</v>
      </c>
      <c r="F111" s="6">
        <f t="shared" si="1"/>
        <v>47.215109615076813</v>
      </c>
      <c r="G111" s="6">
        <f t="shared" si="1"/>
        <v>216.39967348590721</v>
      </c>
      <c r="H111" s="6">
        <f t="shared" si="1"/>
        <v>139.87038184984289</v>
      </c>
      <c r="I111" s="6">
        <f t="shared" si="1"/>
        <v>100.01564231400502</v>
      </c>
    </row>
    <row r="113" spans="2:9" x14ac:dyDescent="0.3">
      <c r="B113">
        <v>-5</v>
      </c>
      <c r="C113" s="5">
        <f t="shared" ref="C113:C123" si="2">$C$110+$B113*$C$111</f>
        <v>-853.82200568505482</v>
      </c>
      <c r="D113" s="5">
        <f t="shared" ref="D113:D123" si="3">$D$110+$B113*$D$111</f>
        <v>-118.6478973961857</v>
      </c>
      <c r="E113" s="5">
        <f t="shared" ref="E113:E123" si="4">$E$110+$B113*$E$111</f>
        <v>-134.15925634248109</v>
      </c>
      <c r="F113" s="5">
        <f t="shared" ref="F113:F123" si="5">$F$110+$B113*$F$111</f>
        <v>-174.75173855157453</v>
      </c>
      <c r="G113" s="5">
        <f t="shared" ref="G113:G123" si="6">$G$110+$B113*$G$111</f>
        <v>-687.4459864771552</v>
      </c>
      <c r="H113" s="5">
        <f t="shared" ref="H113:H123" si="7">$H$110+$B113*$H$111</f>
        <v>-461.96143305873829</v>
      </c>
      <c r="I113" s="5">
        <f t="shared" ref="I113:I123" si="8">$I$110+$B113*$I$111</f>
        <v>-343.84964014145373</v>
      </c>
    </row>
    <row r="114" spans="2:9" x14ac:dyDescent="0.3">
      <c r="B114">
        <v>-4</v>
      </c>
      <c r="C114" s="5">
        <f t="shared" si="2"/>
        <v>-606.67855692899616</v>
      </c>
      <c r="D114" s="5">
        <f t="shared" si="3"/>
        <v>-76.285936964567611</v>
      </c>
      <c r="E114" s="5">
        <f t="shared" si="4"/>
        <v>-102.94780507398488</v>
      </c>
      <c r="F114" s="5">
        <f t="shared" si="5"/>
        <v>-127.53662893649772</v>
      </c>
      <c r="G114" s="5">
        <f t="shared" si="6"/>
        <v>-471.04631299124793</v>
      </c>
      <c r="H114" s="5">
        <f t="shared" si="7"/>
        <v>-322.09105120889535</v>
      </c>
      <c r="I114" s="5">
        <f t="shared" si="8"/>
        <v>-243.83399782744866</v>
      </c>
    </row>
    <row r="115" spans="2:9" x14ac:dyDescent="0.3">
      <c r="B115">
        <v>-3</v>
      </c>
      <c r="C115" s="5">
        <f t="shared" si="2"/>
        <v>-359.53510817293767</v>
      </c>
      <c r="D115" s="5">
        <f t="shared" si="3"/>
        <v>-33.923976532949524</v>
      </c>
      <c r="E115" s="5">
        <f t="shared" si="4"/>
        <v>-71.736353805488662</v>
      </c>
      <c r="F115" s="5">
        <f t="shared" si="5"/>
        <v>-80.321519321420908</v>
      </c>
      <c r="G115" s="5">
        <f t="shared" si="6"/>
        <v>-254.64663950534072</v>
      </c>
      <c r="H115" s="5">
        <f t="shared" si="7"/>
        <v>-182.22066935905247</v>
      </c>
      <c r="I115" s="5">
        <f t="shared" si="8"/>
        <v>-143.81835551344361</v>
      </c>
    </row>
    <row r="116" spans="2:9" x14ac:dyDescent="0.3">
      <c r="B116">
        <v>-2</v>
      </c>
      <c r="C116" s="5">
        <f t="shared" si="2"/>
        <v>-112.39165941687907</v>
      </c>
      <c r="D116" s="5">
        <f t="shared" si="3"/>
        <v>8.4379838986685769</v>
      </c>
      <c r="E116" s="5">
        <f t="shared" si="4"/>
        <v>-40.524902536992442</v>
      </c>
      <c r="F116" s="5">
        <f t="shared" si="5"/>
        <v>-33.106409706344103</v>
      </c>
      <c r="G116" s="5">
        <f t="shared" si="6"/>
        <v>-38.246966019433501</v>
      </c>
      <c r="H116" s="5">
        <f t="shared" si="7"/>
        <v>-42.350287509209579</v>
      </c>
      <c r="I116" s="5">
        <f t="shared" si="8"/>
        <v>-43.802713199438614</v>
      </c>
    </row>
    <row r="117" spans="2:9" x14ac:dyDescent="0.3">
      <c r="B117">
        <v>-1</v>
      </c>
      <c r="C117" s="5">
        <f t="shared" si="2"/>
        <v>134.75178933917951</v>
      </c>
      <c r="D117" s="5">
        <f t="shared" si="3"/>
        <v>50.799944330286671</v>
      </c>
      <c r="E117" s="37">
        <f t="shared" si="4"/>
        <v>-9.3134512684962267</v>
      </c>
      <c r="F117" s="5">
        <f t="shared" si="5"/>
        <v>14.10869990873271</v>
      </c>
      <c r="G117" s="5">
        <f t="shared" si="6"/>
        <v>178.15270746647371</v>
      </c>
      <c r="H117" s="5">
        <f t="shared" si="7"/>
        <v>97.520094340633307</v>
      </c>
      <c r="I117" s="5">
        <f t="shared" si="8"/>
        <v>56.212929114566407</v>
      </c>
    </row>
    <row r="118" spans="2:9" x14ac:dyDescent="0.3">
      <c r="B118" s="14">
        <v>0</v>
      </c>
      <c r="C118" s="36">
        <f t="shared" si="2"/>
        <v>381.89523809523808</v>
      </c>
      <c r="D118" s="36">
        <f t="shared" si="3"/>
        <v>93.161904761904765</v>
      </c>
      <c r="E118" s="36">
        <f t="shared" si="4"/>
        <v>21.897999999999993</v>
      </c>
      <c r="F118" s="36">
        <f t="shared" si="5"/>
        <v>61.323809523809523</v>
      </c>
      <c r="G118" s="36">
        <f t="shared" si="6"/>
        <v>394.55238095238093</v>
      </c>
      <c r="H118" s="36">
        <f t="shared" si="7"/>
        <v>237.39047619047619</v>
      </c>
      <c r="I118" s="36">
        <f t="shared" si="8"/>
        <v>156.22857142857143</v>
      </c>
    </row>
    <row r="119" spans="2:9" x14ac:dyDescent="0.3">
      <c r="B119">
        <v>1</v>
      </c>
      <c r="C119" s="5">
        <f t="shared" si="2"/>
        <v>629.03868685129669</v>
      </c>
      <c r="D119" s="5">
        <f t="shared" si="3"/>
        <v>135.52386519352285</v>
      </c>
      <c r="E119" s="5">
        <f t="shared" si="4"/>
        <v>53.109451268496215</v>
      </c>
      <c r="F119" s="5">
        <f t="shared" si="5"/>
        <v>108.53891913888634</v>
      </c>
      <c r="G119" s="5">
        <f t="shared" si="6"/>
        <v>610.95205443828809</v>
      </c>
      <c r="H119" s="5">
        <f t="shared" si="7"/>
        <v>377.26085804031908</v>
      </c>
      <c r="I119" s="5">
        <f t="shared" si="8"/>
        <v>256.24421374257645</v>
      </c>
    </row>
    <row r="120" spans="2:9" x14ac:dyDescent="0.3">
      <c r="B120">
        <v>2</v>
      </c>
      <c r="C120" s="5">
        <f t="shared" si="2"/>
        <v>876.18213560735524</v>
      </c>
      <c r="D120" s="5">
        <f t="shared" si="3"/>
        <v>177.88582562514097</v>
      </c>
      <c r="E120" s="5">
        <f t="shared" si="4"/>
        <v>84.320902536992435</v>
      </c>
      <c r="F120" s="5">
        <f t="shared" si="5"/>
        <v>155.75402875396315</v>
      </c>
      <c r="G120" s="5">
        <f t="shared" si="6"/>
        <v>827.3517279241953</v>
      </c>
      <c r="H120" s="5">
        <f t="shared" si="7"/>
        <v>517.13123989016196</v>
      </c>
      <c r="I120" s="5">
        <f t="shared" si="8"/>
        <v>356.2598560565815</v>
      </c>
    </row>
    <row r="121" spans="2:9" x14ac:dyDescent="0.3">
      <c r="B121">
        <v>3</v>
      </c>
      <c r="C121" s="5">
        <f t="shared" si="2"/>
        <v>1123.3255843634138</v>
      </c>
      <c r="D121" s="37">
        <f t="shared" si="3"/>
        <v>220.24778605675905</v>
      </c>
      <c r="E121" s="5">
        <f t="shared" si="4"/>
        <v>115.53235380548865</v>
      </c>
      <c r="F121" s="5">
        <f t="shared" si="5"/>
        <v>202.96913836903997</v>
      </c>
      <c r="G121" s="37">
        <f t="shared" si="6"/>
        <v>1043.7514014101025</v>
      </c>
      <c r="H121" s="5">
        <f t="shared" si="7"/>
        <v>657.00162174000479</v>
      </c>
      <c r="I121" s="5">
        <f t="shared" si="8"/>
        <v>456.27549837058643</v>
      </c>
    </row>
    <row r="122" spans="2:9" x14ac:dyDescent="0.3">
      <c r="B122">
        <v>4</v>
      </c>
      <c r="C122" s="5">
        <f t="shared" si="2"/>
        <v>1370.4690331194724</v>
      </c>
      <c r="D122" s="5">
        <f t="shared" si="3"/>
        <v>262.60974648837714</v>
      </c>
      <c r="E122" s="5">
        <f t="shared" si="4"/>
        <v>146.74380507398487</v>
      </c>
      <c r="F122" s="5">
        <f t="shared" si="5"/>
        <v>250.18424798411678</v>
      </c>
      <c r="G122" s="5">
        <f t="shared" si="6"/>
        <v>1260.1510748960097</v>
      </c>
      <c r="H122" s="37">
        <f t="shared" si="7"/>
        <v>796.87200358984774</v>
      </c>
      <c r="I122" s="37">
        <f t="shared" si="8"/>
        <v>556.29114068459148</v>
      </c>
    </row>
    <row r="123" spans="2:9" x14ac:dyDescent="0.3">
      <c r="B123">
        <v>5</v>
      </c>
      <c r="C123" s="37">
        <f t="shared" si="2"/>
        <v>1617.6124818755309</v>
      </c>
      <c r="D123" s="5">
        <f t="shared" si="3"/>
        <v>304.9717069199952</v>
      </c>
      <c r="E123" s="5">
        <f t="shared" si="4"/>
        <v>177.95525634248108</v>
      </c>
      <c r="F123" s="37">
        <f t="shared" si="5"/>
        <v>297.39935759919359</v>
      </c>
      <c r="G123" s="5">
        <f t="shared" si="6"/>
        <v>1476.5507483819169</v>
      </c>
      <c r="H123" s="5">
        <f t="shared" si="7"/>
        <v>936.74238543969068</v>
      </c>
      <c r="I123" s="5">
        <f t="shared" si="8"/>
        <v>656.30678299859653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8C77-DD7B-49F2-946A-B8C09341906A}">
  <dimension ref="C2:H17"/>
  <sheetViews>
    <sheetView tabSelected="1" zoomScale="110" zoomScaleNormal="110" workbookViewId="0">
      <selection activeCell="H17" sqref="H17"/>
    </sheetView>
  </sheetViews>
  <sheetFormatPr defaultRowHeight="14.4" x14ac:dyDescent="0.3"/>
  <cols>
    <col min="2" max="2" width="1.88671875" customWidth="1"/>
    <col min="3" max="3" width="20.6640625" customWidth="1"/>
    <col min="5" max="5" width="46.77734375" bestFit="1" customWidth="1"/>
    <col min="6" max="6" width="5.21875" bestFit="1" customWidth="1"/>
    <col min="7" max="7" width="31" customWidth="1"/>
    <col min="8" max="8" width="27.109375" customWidth="1"/>
  </cols>
  <sheetData>
    <row r="2" spans="3:8" x14ac:dyDescent="0.3">
      <c r="G2" s="40" t="s">
        <v>125</v>
      </c>
      <c r="H2" s="40"/>
    </row>
    <row r="3" spans="3:8" x14ac:dyDescent="0.3">
      <c r="C3" t="s">
        <v>152</v>
      </c>
      <c r="E3" s="13" t="s">
        <v>124</v>
      </c>
      <c r="F3" s="13" t="s">
        <v>151</v>
      </c>
      <c r="G3" s="1" t="s">
        <v>120</v>
      </c>
      <c r="H3" s="1" t="s">
        <v>121</v>
      </c>
    </row>
    <row r="4" spans="3:8" x14ac:dyDescent="0.3">
      <c r="C4" s="41" t="s">
        <v>9</v>
      </c>
      <c r="D4" s="41" t="s">
        <v>10</v>
      </c>
      <c r="E4" t="s">
        <v>1</v>
      </c>
      <c r="F4" t="s">
        <v>137</v>
      </c>
      <c r="G4">
        <v>-1</v>
      </c>
      <c r="H4">
        <v>4</v>
      </c>
    </row>
    <row r="5" spans="3:8" x14ac:dyDescent="0.3">
      <c r="C5" s="41"/>
      <c r="D5" s="41"/>
      <c r="E5" t="s">
        <v>2</v>
      </c>
      <c r="F5" t="s">
        <v>138</v>
      </c>
      <c r="G5">
        <v>1</v>
      </c>
      <c r="H5">
        <v>3</v>
      </c>
    </row>
    <row r="6" spans="3:8" x14ac:dyDescent="0.3">
      <c r="C6" s="41"/>
      <c r="D6" s="41"/>
      <c r="E6" t="s">
        <v>3</v>
      </c>
      <c r="F6" t="s">
        <v>139</v>
      </c>
      <c r="G6">
        <v>-1</v>
      </c>
      <c r="H6">
        <v>4</v>
      </c>
    </row>
    <row r="7" spans="3:8" x14ac:dyDescent="0.3">
      <c r="C7" s="41"/>
      <c r="D7" s="41"/>
      <c r="E7" t="s">
        <v>4</v>
      </c>
      <c r="F7" t="s">
        <v>140</v>
      </c>
      <c r="G7">
        <v>-2</v>
      </c>
      <c r="H7">
        <v>2</v>
      </c>
    </row>
    <row r="8" spans="3:8" x14ac:dyDescent="0.3">
      <c r="C8" s="41"/>
      <c r="D8" s="41"/>
      <c r="E8" t="s">
        <v>5</v>
      </c>
      <c r="F8" t="s">
        <v>141</v>
      </c>
      <c r="G8">
        <v>-1</v>
      </c>
      <c r="H8">
        <v>-1</v>
      </c>
    </row>
    <row r="9" spans="3:8" x14ac:dyDescent="0.3">
      <c r="C9" s="41"/>
      <c r="D9" s="41"/>
      <c r="E9" t="s">
        <v>6</v>
      </c>
      <c r="F9" t="s">
        <v>142</v>
      </c>
      <c r="G9">
        <v>-1</v>
      </c>
      <c r="H9">
        <v>4</v>
      </c>
    </row>
    <row r="10" spans="3:8" x14ac:dyDescent="0.3">
      <c r="C10" s="41"/>
      <c r="D10" s="41"/>
      <c r="E10" t="s">
        <v>7</v>
      </c>
      <c r="F10" t="s">
        <v>143</v>
      </c>
      <c r="G10">
        <v>-1</v>
      </c>
      <c r="H10">
        <v>-1</v>
      </c>
    </row>
    <row r="11" spans="3:8" x14ac:dyDescent="0.3">
      <c r="C11" s="41"/>
      <c r="D11" s="41" t="s">
        <v>135</v>
      </c>
      <c r="E11" s="24" t="s">
        <v>129</v>
      </c>
      <c r="F11" s="24" t="s">
        <v>144</v>
      </c>
      <c r="G11">
        <v>-2</v>
      </c>
      <c r="H11">
        <v>4</v>
      </c>
    </row>
    <row r="12" spans="3:8" x14ac:dyDescent="0.3">
      <c r="C12" s="41"/>
      <c r="D12" s="41"/>
      <c r="E12" s="24" t="s">
        <v>128</v>
      </c>
      <c r="F12" s="24" t="s">
        <v>145</v>
      </c>
      <c r="G12">
        <v>2</v>
      </c>
      <c r="H12">
        <v>3</v>
      </c>
    </row>
    <row r="13" spans="3:8" ht="28.8" x14ac:dyDescent="0.3">
      <c r="C13" s="41"/>
      <c r="D13" s="41"/>
      <c r="E13" s="24" t="s">
        <v>130</v>
      </c>
      <c r="F13" s="24" t="s">
        <v>146</v>
      </c>
      <c r="G13" s="27">
        <v>-1</v>
      </c>
      <c r="H13">
        <v>-1</v>
      </c>
    </row>
    <row r="14" spans="3:8" ht="28.8" x14ac:dyDescent="0.3">
      <c r="C14" s="41"/>
      <c r="D14" s="41"/>
      <c r="E14" s="24" t="s">
        <v>131</v>
      </c>
      <c r="F14" s="24" t="s">
        <v>147</v>
      </c>
      <c r="G14" s="27">
        <v>1</v>
      </c>
      <c r="H14">
        <v>4</v>
      </c>
    </row>
    <row r="15" spans="3:8" x14ac:dyDescent="0.3">
      <c r="C15" s="41"/>
      <c r="D15" s="41"/>
      <c r="E15" s="24" t="s">
        <v>132</v>
      </c>
      <c r="F15" s="24" t="s">
        <v>148</v>
      </c>
      <c r="G15">
        <v>-1</v>
      </c>
      <c r="H15">
        <v>3</v>
      </c>
    </row>
    <row r="16" spans="3:8" x14ac:dyDescent="0.3">
      <c r="C16" s="41"/>
      <c r="D16" s="41"/>
      <c r="E16" s="24" t="s">
        <v>133</v>
      </c>
      <c r="F16" s="24" t="s">
        <v>149</v>
      </c>
      <c r="G16">
        <v>1</v>
      </c>
      <c r="H16">
        <v>4</v>
      </c>
    </row>
    <row r="17" spans="3:8" x14ac:dyDescent="0.3">
      <c r="C17" s="41"/>
      <c r="D17" s="41"/>
      <c r="E17" s="24" t="s">
        <v>134</v>
      </c>
      <c r="F17" s="24" t="s">
        <v>150</v>
      </c>
      <c r="G17">
        <v>2</v>
      </c>
      <c r="H17">
        <v>4</v>
      </c>
    </row>
  </sheetData>
  <mergeCells count="4">
    <mergeCell ref="G2:H2"/>
    <mergeCell ref="D4:D10"/>
    <mergeCell ref="D11:D17"/>
    <mergeCell ref="C4:C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R0A Monthly</vt:lpstr>
      <vt:lpstr>Mar '23 All Hospital</vt:lpstr>
      <vt:lpstr>ROA Daily Avg Dec to Mar</vt:lpstr>
      <vt:lpstr>Daily Avg Mar All Hospital</vt:lpstr>
      <vt:lpstr>Qaudrant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Shabbir_BD0006</dc:creator>
  <cp:lastModifiedBy>Shabbir_BD0006</cp:lastModifiedBy>
  <dcterms:created xsi:type="dcterms:W3CDTF">2023-06-09T09:45:15Z</dcterms:created>
  <dcterms:modified xsi:type="dcterms:W3CDTF">2023-06-12T13:04:19Z</dcterms:modified>
</cp:coreProperties>
</file>