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ew_web\"/>
    </mc:Choice>
  </mc:AlternateContent>
  <xr:revisionPtr revIDLastSave="0" documentId="13_ncr:1_{212F9AB5-2B0C-43EE-B6E6-01CF92EDEE5A}" xr6:coauthVersionLast="47" xr6:coauthVersionMax="47" xr10:uidLastSave="{00000000-0000-0000-0000-000000000000}"/>
  <bookViews>
    <workbookView xWindow="-120" yWindow="-120" windowWidth="20730" windowHeight="11040" firstSheet="4" activeTab="6" xr2:uid="{2329FDE4-227D-4FED-B363-29045E1666FE}"/>
  </bookViews>
  <sheets>
    <sheet name="Assumptions" sheetId="50" r:id="rId1"/>
    <sheet name="VL-Disb repo Apr - Nov" sheetId="49" r:id="rId2"/>
    <sheet name="Yield VL" sheetId="48" r:id="rId3"/>
    <sheet name="Branch wise VL" sheetId="47" r:id="rId4"/>
    <sheet name="Product name VL" sheetId="46" r:id="rId5"/>
    <sheet name="Monthly Yield line VL" sheetId="45" r:id="rId6"/>
    <sheet name="Branch wise yield VL" sheetId="44" r:id="rId7"/>
    <sheet name="Disb trend VL" sheetId="43" r:id="rId8"/>
    <sheet name="DSA with executive VL" sheetId="42" r:id="rId9"/>
    <sheet name="Sales executive with branch VL" sheetId="41" r:id="rId10"/>
    <sheet name="Type of loan VL" sheetId="37" r:id="rId11"/>
    <sheet name="Disb repo Apr-May" sheetId="23" state="hidden" r:id="rId12"/>
  </sheets>
  <externalReferences>
    <externalReference r:id="rId13"/>
  </externalReferences>
  <definedNames>
    <definedName name="_xlnm._FilterDatabase" localSheetId="11" hidden="1">'Disb repo Apr-May'!$A$1:$AA$134</definedName>
    <definedName name="_xlnm._FilterDatabase" localSheetId="8" hidden="1">'DSA with executive VL'!$A$1:$J$1</definedName>
    <definedName name="_xlnm._FilterDatabase" localSheetId="9" hidden="1">'Sales executive with branch VL'!$A$13:$K$82</definedName>
    <definedName name="_xlnm._FilterDatabase" localSheetId="1" hidden="1">'VL-Disb repo Apr - Nov'!$A$1:$AL$380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2" l="1"/>
  <c r="F2" i="42"/>
  <c r="I2" i="44"/>
  <c r="F3" i="42"/>
  <c r="F4" i="42"/>
  <c r="F5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8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59" i="42"/>
  <c r="F160" i="42"/>
  <c r="F161" i="42"/>
  <c r="G162" i="42"/>
  <c r="H162" i="42"/>
  <c r="I162" i="42"/>
  <c r="J162" i="42"/>
  <c r="K162" i="42"/>
  <c r="L162" i="42"/>
  <c r="M162" i="42"/>
  <c r="N162" i="42"/>
  <c r="N15" i="41"/>
  <c r="N16" i="41"/>
  <c r="N17" i="41"/>
  <c r="N18" i="41"/>
  <c r="N19" i="41"/>
  <c r="N20" i="41"/>
  <c r="N21" i="41"/>
  <c r="N22" i="41"/>
  <c r="N23" i="41"/>
  <c r="N24" i="41"/>
  <c r="N25" i="41"/>
  <c r="N26" i="41"/>
  <c r="N27" i="41"/>
  <c r="N28" i="41"/>
  <c r="N29" i="41"/>
  <c r="N30" i="41"/>
  <c r="N31" i="41"/>
  <c r="N32" i="41"/>
  <c r="N33" i="41"/>
  <c r="N34" i="41"/>
  <c r="N35" i="41"/>
  <c r="N36" i="41"/>
  <c r="N37" i="41"/>
  <c r="N38" i="41"/>
  <c r="N39" i="41"/>
  <c r="N40" i="41"/>
  <c r="N41" i="41"/>
  <c r="N42" i="41"/>
  <c r="N43" i="41"/>
  <c r="N44" i="41"/>
  <c r="N45" i="41"/>
  <c r="N46" i="41"/>
  <c r="N47" i="41"/>
  <c r="N48" i="41"/>
  <c r="N49" i="41"/>
  <c r="N50" i="41"/>
  <c r="N51" i="41"/>
  <c r="N52" i="41"/>
  <c r="N53" i="41"/>
  <c r="N54" i="41"/>
  <c r="N55" i="41"/>
  <c r="N56" i="41"/>
  <c r="N57" i="41"/>
  <c r="N58" i="41"/>
  <c r="N59" i="41"/>
  <c r="N60" i="41"/>
  <c r="N61" i="41"/>
  <c r="N62" i="41"/>
  <c r="N63" i="41"/>
  <c r="N64" i="41"/>
  <c r="N65" i="41"/>
  <c r="N66" i="41"/>
  <c r="N67" i="41"/>
  <c r="N68" i="41"/>
  <c r="N69" i="41"/>
  <c r="N70" i="41"/>
  <c r="N71" i="41"/>
  <c r="N72" i="41"/>
  <c r="N73" i="41"/>
  <c r="N74" i="41"/>
  <c r="N75" i="41"/>
  <c r="N76" i="41"/>
  <c r="N77" i="41"/>
  <c r="N78" i="41"/>
  <c r="N79" i="41"/>
  <c r="N80" i="41"/>
  <c r="N81" i="41"/>
  <c r="N82" i="41"/>
  <c r="N83" i="41"/>
  <c r="N84" i="41"/>
  <c r="N85" i="41"/>
  <c r="N86" i="41"/>
  <c r="N87" i="41"/>
  <c r="N14" i="41"/>
  <c r="M87" i="41"/>
  <c r="M86" i="41"/>
  <c r="M85" i="41"/>
  <c r="M84" i="41"/>
  <c r="M83" i="41"/>
  <c r="M82" i="41"/>
  <c r="M81" i="41"/>
  <c r="M80" i="41"/>
  <c r="M79" i="41"/>
  <c r="M78" i="41"/>
  <c r="M77" i="41"/>
  <c r="M76" i="41"/>
  <c r="M75" i="41"/>
  <c r="M74" i="41"/>
  <c r="M73" i="41"/>
  <c r="M72" i="41"/>
  <c r="M71" i="41"/>
  <c r="M70" i="41"/>
  <c r="M69" i="41"/>
  <c r="M68" i="41"/>
  <c r="M67" i="41"/>
  <c r="M66" i="41"/>
  <c r="M65" i="41"/>
  <c r="M64" i="41"/>
  <c r="M63" i="41"/>
  <c r="M62" i="41"/>
  <c r="M61" i="41"/>
  <c r="M60" i="41"/>
  <c r="M59" i="41"/>
  <c r="M58" i="41"/>
  <c r="M57" i="41"/>
  <c r="M56" i="41"/>
  <c r="M55" i="41"/>
  <c r="M54" i="41"/>
  <c r="M53" i="41"/>
  <c r="M52" i="41"/>
  <c r="M51" i="41"/>
  <c r="M50" i="41"/>
  <c r="M49" i="41"/>
  <c r="M48" i="41"/>
  <c r="M47" i="41"/>
  <c r="M46" i="41"/>
  <c r="M45" i="41"/>
  <c r="M44" i="41"/>
  <c r="M43" i="41"/>
  <c r="M42" i="41"/>
  <c r="M41" i="41"/>
  <c r="M40" i="41"/>
  <c r="M39" i="41"/>
  <c r="M38" i="41"/>
  <c r="M37" i="41"/>
  <c r="M36" i="41"/>
  <c r="M35" i="41"/>
  <c r="M34" i="4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L87" i="41"/>
  <c r="L86" i="41"/>
  <c r="L85" i="41"/>
  <c r="L84" i="41"/>
  <c r="L83" i="41"/>
  <c r="L82" i="41"/>
  <c r="L81" i="41"/>
  <c r="L80" i="41"/>
  <c r="L79" i="41"/>
  <c r="L78" i="41"/>
  <c r="L77" i="41"/>
  <c r="L76" i="41"/>
  <c r="L75" i="41"/>
  <c r="L74" i="41"/>
  <c r="L73" i="41"/>
  <c r="L72" i="41"/>
  <c r="L71" i="41"/>
  <c r="L70" i="41"/>
  <c r="L69" i="41"/>
  <c r="L68" i="41"/>
  <c r="L67" i="41"/>
  <c r="L66" i="41"/>
  <c r="L65" i="41"/>
  <c r="L64" i="41"/>
  <c r="L63" i="41"/>
  <c r="L62" i="41"/>
  <c r="L61" i="41"/>
  <c r="L60" i="41"/>
  <c r="L59" i="41"/>
  <c r="L58" i="41"/>
  <c r="L57" i="41"/>
  <c r="L56" i="41"/>
  <c r="L55" i="41"/>
  <c r="L54" i="41"/>
  <c r="L53" i="41"/>
  <c r="L52" i="41"/>
  <c r="L51" i="41"/>
  <c r="L50" i="41"/>
  <c r="L49" i="41"/>
  <c r="L48" i="41"/>
  <c r="L47" i="41"/>
  <c r="L46" i="41"/>
  <c r="L45" i="41"/>
  <c r="L44" i="41"/>
  <c r="L43" i="41"/>
  <c r="L42" i="41"/>
  <c r="L41" i="41"/>
  <c r="L40" i="41"/>
  <c r="L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K87" i="41"/>
  <c r="K86" i="41"/>
  <c r="K85" i="41"/>
  <c r="K84" i="41"/>
  <c r="K83" i="41"/>
  <c r="K82" i="41"/>
  <c r="K81" i="41"/>
  <c r="K80" i="41"/>
  <c r="K79" i="41"/>
  <c r="K78" i="41"/>
  <c r="K77" i="41"/>
  <c r="K76" i="41"/>
  <c r="K75" i="41"/>
  <c r="K74" i="41"/>
  <c r="K73" i="41"/>
  <c r="K72" i="41"/>
  <c r="K71" i="41"/>
  <c r="K70" i="41"/>
  <c r="K69" i="41"/>
  <c r="K68" i="41"/>
  <c r="K67" i="41"/>
  <c r="K66" i="41"/>
  <c r="K65" i="41"/>
  <c r="K64" i="41"/>
  <c r="K63" i="41"/>
  <c r="K62" i="41"/>
  <c r="K61" i="41"/>
  <c r="K60" i="41"/>
  <c r="K59" i="41"/>
  <c r="K58" i="41"/>
  <c r="K57" i="41"/>
  <c r="K56" i="41"/>
  <c r="K55" i="41"/>
  <c r="K54" i="41"/>
  <c r="K53" i="41"/>
  <c r="K52" i="41"/>
  <c r="K51" i="41"/>
  <c r="K50" i="41"/>
  <c r="K49" i="41"/>
  <c r="K48" i="41"/>
  <c r="K47" i="41"/>
  <c r="K46" i="41"/>
  <c r="K45" i="41"/>
  <c r="K44" i="41"/>
  <c r="K43" i="41"/>
  <c r="K42" i="41"/>
  <c r="K41" i="41"/>
  <c r="K40" i="41"/>
  <c r="K39" i="41"/>
  <c r="K38" i="41"/>
  <c r="K37" i="41"/>
  <c r="K36" i="41"/>
  <c r="K35" i="41"/>
  <c r="K34" i="41"/>
  <c r="K33" i="41"/>
  <c r="K32" i="41"/>
  <c r="K31" i="41"/>
  <c r="K30" i="41"/>
  <c r="K29" i="41"/>
  <c r="K28" i="41"/>
  <c r="K27" i="41"/>
  <c r="K26" i="41"/>
  <c r="K25" i="41"/>
  <c r="K24" i="41"/>
  <c r="K23" i="41"/>
  <c r="K22" i="41"/>
  <c r="K21" i="41"/>
  <c r="K20" i="41"/>
  <c r="K19" i="41"/>
  <c r="K18" i="41"/>
  <c r="K17" i="41"/>
  <c r="K16" i="41"/>
  <c r="K15" i="41"/>
  <c r="K14" i="41"/>
  <c r="J87" i="41"/>
  <c r="J86" i="41"/>
  <c r="J85" i="41"/>
  <c r="J84" i="41"/>
  <c r="J83" i="41"/>
  <c r="J82" i="41"/>
  <c r="J81" i="41"/>
  <c r="J80" i="41"/>
  <c r="J79" i="41"/>
  <c r="J78" i="41"/>
  <c r="J77" i="41"/>
  <c r="J76" i="41"/>
  <c r="J75" i="41"/>
  <c r="J74" i="41"/>
  <c r="J73" i="41"/>
  <c r="J72" i="41"/>
  <c r="J71" i="41"/>
  <c r="J70" i="41"/>
  <c r="J69" i="41"/>
  <c r="J68" i="41"/>
  <c r="J67" i="41"/>
  <c r="J66" i="41"/>
  <c r="J65" i="41"/>
  <c r="J64" i="41"/>
  <c r="J63" i="41"/>
  <c r="J62" i="41"/>
  <c r="J61" i="41"/>
  <c r="J60" i="41"/>
  <c r="J59" i="41"/>
  <c r="J58" i="41"/>
  <c r="J57" i="41"/>
  <c r="J56" i="41"/>
  <c r="J55" i="41"/>
  <c r="J54" i="41"/>
  <c r="J53" i="41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I87" i="41"/>
  <c r="I86" i="41"/>
  <c r="I85" i="41"/>
  <c r="I84" i="41"/>
  <c r="I83" i="41"/>
  <c r="I82" i="41"/>
  <c r="I81" i="41"/>
  <c r="I80" i="41"/>
  <c r="I79" i="41"/>
  <c r="I78" i="41"/>
  <c r="I77" i="41"/>
  <c r="I76" i="41"/>
  <c r="I75" i="41"/>
  <c r="I74" i="41"/>
  <c r="I73" i="41"/>
  <c r="I72" i="41"/>
  <c r="I71" i="41"/>
  <c r="I70" i="41"/>
  <c r="I69" i="41"/>
  <c r="I68" i="41"/>
  <c r="I67" i="41"/>
  <c r="I66" i="41"/>
  <c r="I65" i="41"/>
  <c r="I64" i="41"/>
  <c r="I63" i="41"/>
  <c r="I62" i="41"/>
  <c r="I61" i="41"/>
  <c r="I60" i="41"/>
  <c r="I59" i="41"/>
  <c r="I58" i="41"/>
  <c r="I57" i="41"/>
  <c r="I56" i="41"/>
  <c r="I55" i="41"/>
  <c r="I54" i="41"/>
  <c r="I53" i="41"/>
  <c r="I52" i="41"/>
  <c r="I51" i="41"/>
  <c r="I50" i="41"/>
  <c r="I49" i="41"/>
  <c r="I48" i="41"/>
  <c r="I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H87" i="41"/>
  <c r="H86" i="41"/>
  <c r="H85" i="41"/>
  <c r="H84" i="41"/>
  <c r="H83" i="41"/>
  <c r="H82" i="41"/>
  <c r="H81" i="41"/>
  <c r="H80" i="41"/>
  <c r="H79" i="41"/>
  <c r="H78" i="41"/>
  <c r="H77" i="41"/>
  <c r="H76" i="41"/>
  <c r="H75" i="41"/>
  <c r="H74" i="41"/>
  <c r="H73" i="41"/>
  <c r="H72" i="41"/>
  <c r="H71" i="41"/>
  <c r="H70" i="41"/>
  <c r="H69" i="41"/>
  <c r="H68" i="41"/>
  <c r="H67" i="41"/>
  <c r="H66" i="41"/>
  <c r="H65" i="41"/>
  <c r="H64" i="41"/>
  <c r="H63" i="41"/>
  <c r="H62" i="41"/>
  <c r="H61" i="41"/>
  <c r="H60" i="41"/>
  <c r="H59" i="41"/>
  <c r="H58" i="41"/>
  <c r="H57" i="41"/>
  <c r="H56" i="41"/>
  <c r="H55" i="41"/>
  <c r="H54" i="41"/>
  <c r="H53" i="41"/>
  <c r="H52" i="41"/>
  <c r="H51" i="41"/>
  <c r="H50" i="41"/>
  <c r="H49" i="41"/>
  <c r="H48" i="41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G87" i="41"/>
  <c r="G86" i="41"/>
  <c r="G85" i="41"/>
  <c r="G84" i="41"/>
  <c r="G83" i="41"/>
  <c r="G82" i="41"/>
  <c r="G81" i="41"/>
  <c r="G80" i="41"/>
  <c r="G79" i="41"/>
  <c r="G78" i="41"/>
  <c r="G77" i="41"/>
  <c r="G76" i="41"/>
  <c r="G75" i="41"/>
  <c r="G74" i="41"/>
  <c r="G73" i="41"/>
  <c r="G72" i="41"/>
  <c r="G71" i="41"/>
  <c r="G70" i="41"/>
  <c r="G69" i="4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F78" i="41"/>
  <c r="F79" i="41"/>
  <c r="F80" i="41"/>
  <c r="F81" i="41"/>
  <c r="F82" i="41"/>
  <c r="F83" i="41"/>
  <c r="F84" i="41"/>
  <c r="F85" i="41"/>
  <c r="F86" i="41"/>
  <c r="F87" i="41"/>
  <c r="F14" i="41"/>
  <c r="I9" i="44"/>
  <c r="I8" i="44"/>
  <c r="I7" i="44"/>
  <c r="I6" i="44"/>
  <c r="I5" i="44"/>
  <c r="I4" i="44"/>
  <c r="I3" i="44"/>
  <c r="H9" i="44"/>
  <c r="H8" i="44"/>
  <c r="H7" i="44"/>
  <c r="H6" i="44"/>
  <c r="H5" i="44"/>
  <c r="H4" i="44"/>
  <c r="H3" i="44"/>
  <c r="H2" i="44"/>
  <c r="G9" i="44"/>
  <c r="G8" i="44"/>
  <c r="G7" i="44"/>
  <c r="G6" i="44"/>
  <c r="G5" i="44"/>
  <c r="G4" i="44"/>
  <c r="G3" i="44"/>
  <c r="G2" i="44"/>
  <c r="F9" i="44"/>
  <c r="F8" i="44"/>
  <c r="F7" i="44"/>
  <c r="F6" i="44"/>
  <c r="F5" i="44"/>
  <c r="F4" i="44"/>
  <c r="F3" i="44"/>
  <c r="F2" i="44"/>
  <c r="E9" i="44"/>
  <c r="E8" i="44"/>
  <c r="E7" i="44"/>
  <c r="E6" i="44"/>
  <c r="E5" i="44"/>
  <c r="E4" i="44"/>
  <c r="E3" i="44"/>
  <c r="E2" i="44"/>
  <c r="D9" i="44"/>
  <c r="D8" i="44"/>
  <c r="D7" i="44"/>
  <c r="D6" i="44"/>
  <c r="D5" i="44"/>
  <c r="D4" i="44"/>
  <c r="D3" i="44"/>
  <c r="D2" i="44"/>
  <c r="C9" i="44"/>
  <c r="C8" i="44"/>
  <c r="C7" i="44"/>
  <c r="C6" i="44"/>
  <c r="C5" i="44"/>
  <c r="C4" i="44"/>
  <c r="C3" i="44"/>
  <c r="C2" i="44"/>
  <c r="B3" i="44"/>
  <c r="B4" i="44"/>
  <c r="B5" i="44"/>
  <c r="B6" i="44"/>
  <c r="B7" i="44"/>
  <c r="B8" i="44"/>
  <c r="B9" i="44"/>
  <c r="B2" i="44"/>
  <c r="B3" i="43"/>
  <c r="B4" i="43"/>
  <c r="B5" i="43"/>
  <c r="B6" i="43"/>
  <c r="B7" i="43"/>
  <c r="B8" i="43"/>
  <c r="B9" i="43"/>
  <c r="B2" i="43"/>
  <c r="B3" i="45"/>
  <c r="B4" i="45"/>
  <c r="B5" i="45"/>
  <c r="B6" i="45"/>
  <c r="B7" i="45"/>
  <c r="B8" i="45"/>
  <c r="B9" i="45"/>
  <c r="B2" i="45"/>
  <c r="B2" i="47"/>
  <c r="C2" i="47"/>
  <c r="J2" i="47" s="1"/>
  <c r="D2" i="47"/>
  <c r="E2" i="47"/>
  <c r="F2" i="47"/>
  <c r="G2" i="47"/>
  <c r="H2" i="47"/>
  <c r="I2" i="47"/>
  <c r="B3" i="47"/>
  <c r="C3" i="47"/>
  <c r="J3" i="47" s="1"/>
  <c r="D3" i="47"/>
  <c r="E3" i="47"/>
  <c r="F3" i="47"/>
  <c r="G3" i="47"/>
  <c r="H3" i="47"/>
  <c r="I3" i="47"/>
  <c r="B4" i="47"/>
  <c r="C4" i="47"/>
  <c r="J4" i="47" s="1"/>
  <c r="D4" i="47"/>
  <c r="E4" i="47"/>
  <c r="F4" i="47"/>
  <c r="G4" i="47"/>
  <c r="H4" i="47"/>
  <c r="I4" i="47"/>
  <c r="B5" i="47"/>
  <c r="C5" i="47"/>
  <c r="D5" i="47"/>
  <c r="E5" i="47"/>
  <c r="F5" i="47"/>
  <c r="G5" i="47"/>
  <c r="H5" i="47"/>
  <c r="I5" i="47"/>
  <c r="J5" i="47"/>
  <c r="B6" i="47"/>
  <c r="C6" i="47"/>
  <c r="J6" i="47" s="1"/>
  <c r="D6" i="47"/>
  <c r="E6" i="47"/>
  <c r="F6" i="47"/>
  <c r="G6" i="47"/>
  <c r="H6" i="47"/>
  <c r="I6" i="47"/>
  <c r="B7" i="47"/>
  <c r="C7" i="47"/>
  <c r="J7" i="47" s="1"/>
  <c r="D7" i="47"/>
  <c r="E7" i="47"/>
  <c r="F7" i="47"/>
  <c r="G7" i="47"/>
  <c r="H7" i="47"/>
  <c r="I7" i="47"/>
  <c r="B8" i="47"/>
  <c r="C8" i="47"/>
  <c r="J8" i="47" s="1"/>
  <c r="D8" i="47"/>
  <c r="E8" i="47"/>
  <c r="F8" i="47"/>
  <c r="G8" i="47"/>
  <c r="H8" i="47"/>
  <c r="I8" i="47"/>
  <c r="B9" i="47"/>
  <c r="C9" i="47"/>
  <c r="D9" i="47"/>
  <c r="E9" i="47"/>
  <c r="F9" i="47"/>
  <c r="G9" i="47"/>
  <c r="H9" i="47"/>
  <c r="I9" i="47"/>
  <c r="J9" i="47"/>
  <c r="AM3" i="49"/>
  <c r="AM4" i="49"/>
  <c r="AM5" i="49"/>
  <c r="AM6" i="49"/>
  <c r="AM7" i="49"/>
  <c r="AM8" i="49"/>
  <c r="AM9" i="49"/>
  <c r="AM10" i="49"/>
  <c r="AM11" i="49"/>
  <c r="AM12" i="49"/>
  <c r="AM13" i="49"/>
  <c r="AM14" i="49"/>
  <c r="AM15" i="49"/>
  <c r="AM16" i="49"/>
  <c r="AM17" i="49"/>
  <c r="AM18" i="49"/>
  <c r="AM19" i="49"/>
  <c r="AM20" i="49"/>
  <c r="AM21" i="49"/>
  <c r="AM22" i="49"/>
  <c r="AM23" i="49"/>
  <c r="AM24" i="49"/>
  <c r="AM25" i="49"/>
  <c r="AM26" i="49"/>
  <c r="AM27" i="49"/>
  <c r="AM28" i="49"/>
  <c r="AM29" i="49"/>
  <c r="AM30" i="49"/>
  <c r="AM31" i="49"/>
  <c r="AM32" i="49"/>
  <c r="AM33" i="49"/>
  <c r="AM34" i="49"/>
  <c r="AM35" i="49"/>
  <c r="AM36" i="49"/>
  <c r="AM37" i="49"/>
  <c r="AM38" i="49"/>
  <c r="AM39" i="49"/>
  <c r="AM40" i="49"/>
  <c r="AM41" i="49"/>
  <c r="AM42" i="49"/>
  <c r="AM43" i="49"/>
  <c r="AM44" i="49"/>
  <c r="AM45" i="49"/>
  <c r="AM46" i="49"/>
  <c r="AM47" i="49"/>
  <c r="AM48" i="49"/>
  <c r="AM49" i="49"/>
  <c r="AM50" i="49"/>
  <c r="AM51" i="49"/>
  <c r="AM52" i="49"/>
  <c r="AM53" i="49"/>
  <c r="AM54" i="49"/>
  <c r="AM55" i="49"/>
  <c r="AM56" i="49"/>
  <c r="AM57" i="49"/>
  <c r="AM58" i="49"/>
  <c r="AM59" i="49"/>
  <c r="AM60" i="49"/>
  <c r="AM61" i="49"/>
  <c r="AM62" i="49"/>
  <c r="AM63" i="49"/>
  <c r="AM64" i="49"/>
  <c r="AM65" i="49"/>
  <c r="AM66" i="49"/>
  <c r="AM67" i="49"/>
  <c r="AM68" i="49"/>
  <c r="AM69" i="49"/>
  <c r="AM70" i="49"/>
  <c r="AM71" i="49"/>
  <c r="AM72" i="49"/>
  <c r="AM73" i="49"/>
  <c r="AM74" i="49"/>
  <c r="AM75" i="49"/>
  <c r="AM76" i="49"/>
  <c r="AM77" i="49"/>
  <c r="AM78" i="49"/>
  <c r="AM79" i="49"/>
  <c r="AM80" i="49"/>
  <c r="AM81" i="49"/>
  <c r="AM82" i="49"/>
  <c r="AM83" i="49"/>
  <c r="AM84" i="49"/>
  <c r="AM85" i="49"/>
  <c r="AM86" i="49"/>
  <c r="AM87" i="49"/>
  <c r="AM88" i="49"/>
  <c r="AM89" i="49"/>
  <c r="AM90" i="49"/>
  <c r="AM91" i="49"/>
  <c r="AM92" i="49"/>
  <c r="AM93" i="49"/>
  <c r="AM94" i="49"/>
  <c r="AM95" i="49"/>
  <c r="AM96" i="49"/>
  <c r="AM97" i="49"/>
  <c r="AM98" i="49"/>
  <c r="AM99" i="49"/>
  <c r="AM100" i="49"/>
  <c r="AM101" i="49"/>
  <c r="AM102" i="49"/>
  <c r="AM103" i="49"/>
  <c r="AM104" i="49"/>
  <c r="AM105" i="49"/>
  <c r="AM106" i="49"/>
  <c r="AM107" i="49"/>
  <c r="AM108" i="49"/>
  <c r="AM109" i="49"/>
  <c r="AM110" i="49"/>
  <c r="AM111" i="49"/>
  <c r="AM112" i="49"/>
  <c r="AM113" i="49"/>
  <c r="AM114" i="49"/>
  <c r="AM115" i="49"/>
  <c r="AM116" i="49"/>
  <c r="AM117" i="49"/>
  <c r="AM118" i="49"/>
  <c r="AM119" i="49"/>
  <c r="AM120" i="49"/>
  <c r="AM121" i="49"/>
  <c r="AM122" i="49"/>
  <c r="AM123" i="49"/>
  <c r="AM124" i="49"/>
  <c r="AM125" i="49"/>
  <c r="AM126" i="49"/>
  <c r="AM127" i="49"/>
  <c r="AM128" i="49"/>
  <c r="AM129" i="49"/>
  <c r="AM130" i="49"/>
  <c r="AM131" i="49"/>
  <c r="AM132" i="49"/>
  <c r="AM133" i="49"/>
  <c r="AM134" i="49"/>
  <c r="AM135" i="49"/>
  <c r="AM136" i="49"/>
  <c r="AM137" i="49"/>
  <c r="AM138" i="49"/>
  <c r="AM139" i="49"/>
  <c r="AM140" i="49"/>
  <c r="AM141" i="49"/>
  <c r="AM142" i="49"/>
  <c r="AM143" i="49"/>
  <c r="AM144" i="49"/>
  <c r="AM145" i="49"/>
  <c r="AM146" i="49"/>
  <c r="AM147" i="49"/>
  <c r="AM148" i="49"/>
  <c r="AM149" i="49"/>
  <c r="AM150" i="49"/>
  <c r="AM151" i="49"/>
  <c r="AM152" i="49"/>
  <c r="AM153" i="49"/>
  <c r="AM154" i="49"/>
  <c r="AM155" i="49"/>
  <c r="AM156" i="49"/>
  <c r="AM157" i="49"/>
  <c r="AM158" i="49"/>
  <c r="AM159" i="49"/>
  <c r="AM160" i="49"/>
  <c r="AM161" i="49"/>
  <c r="AM162" i="49"/>
  <c r="AM163" i="49"/>
  <c r="AM164" i="49"/>
  <c r="AM165" i="49"/>
  <c r="AM166" i="49"/>
  <c r="AM167" i="49"/>
  <c r="AM168" i="49"/>
  <c r="AM169" i="49"/>
  <c r="AM170" i="49"/>
  <c r="AM171" i="49"/>
  <c r="AM172" i="49"/>
  <c r="AM173" i="49"/>
  <c r="AM174" i="49"/>
  <c r="AM175" i="49"/>
  <c r="AM176" i="49"/>
  <c r="AM177" i="49"/>
  <c r="AM178" i="49"/>
  <c r="AM179" i="49"/>
  <c r="AM180" i="49"/>
  <c r="AM181" i="49"/>
  <c r="AM182" i="49"/>
  <c r="AM183" i="49"/>
  <c r="AM184" i="49"/>
  <c r="AM185" i="49"/>
  <c r="AM186" i="49"/>
  <c r="AM187" i="49"/>
  <c r="AM188" i="49"/>
  <c r="AM189" i="49"/>
  <c r="AM190" i="49"/>
  <c r="AM191" i="49"/>
  <c r="AM192" i="49"/>
  <c r="AM193" i="49"/>
  <c r="AM194" i="49"/>
  <c r="AM195" i="49"/>
  <c r="AM196" i="49"/>
  <c r="AM197" i="49"/>
  <c r="AM198" i="49"/>
  <c r="AM199" i="49"/>
  <c r="AM200" i="49"/>
  <c r="AM201" i="49"/>
  <c r="AM202" i="49"/>
  <c r="AM203" i="49"/>
  <c r="AM204" i="49"/>
  <c r="AM205" i="49"/>
  <c r="AM206" i="49"/>
  <c r="AM207" i="49"/>
  <c r="AM208" i="49"/>
  <c r="AM209" i="49"/>
  <c r="AM210" i="49"/>
  <c r="AM211" i="49"/>
  <c r="AM212" i="49"/>
  <c r="AM213" i="49"/>
  <c r="AM214" i="49"/>
  <c r="AM215" i="49"/>
  <c r="AM216" i="49"/>
  <c r="AM217" i="49"/>
  <c r="AM218" i="49"/>
  <c r="AM219" i="49"/>
  <c r="AM220" i="49"/>
  <c r="AM221" i="49"/>
  <c r="AM222" i="49"/>
  <c r="AM223" i="49"/>
  <c r="AM224" i="49"/>
  <c r="AM225" i="49"/>
  <c r="AM226" i="49"/>
  <c r="AM227" i="49"/>
  <c r="AM228" i="49"/>
  <c r="AM229" i="49"/>
  <c r="AM230" i="49"/>
  <c r="AM231" i="49"/>
  <c r="AM232" i="49"/>
  <c r="AM233" i="49"/>
  <c r="AM234" i="49"/>
  <c r="AM235" i="49"/>
  <c r="AM236" i="49"/>
  <c r="AM237" i="49"/>
  <c r="AM238" i="49"/>
  <c r="AM239" i="49"/>
  <c r="AM240" i="49"/>
  <c r="AM241" i="49"/>
  <c r="AM242" i="49"/>
  <c r="AM243" i="49"/>
  <c r="AM244" i="49"/>
  <c r="AM245" i="49"/>
  <c r="AM246" i="49"/>
  <c r="AM247" i="49"/>
  <c r="AM248" i="49"/>
  <c r="AM249" i="49"/>
  <c r="AM250" i="49"/>
  <c r="AM251" i="49"/>
  <c r="AM252" i="49"/>
  <c r="AM253" i="49"/>
  <c r="AM254" i="49"/>
  <c r="AM255" i="49"/>
  <c r="AM256" i="49"/>
  <c r="AM257" i="49"/>
  <c r="AM258" i="49"/>
  <c r="AM259" i="49"/>
  <c r="AM260" i="49"/>
  <c r="AM261" i="49"/>
  <c r="AM262" i="49"/>
  <c r="AM263" i="49"/>
  <c r="AM264" i="49"/>
  <c r="AM265" i="49"/>
  <c r="AM266" i="49"/>
  <c r="AM267" i="49"/>
  <c r="AM268" i="49"/>
  <c r="AM269" i="49"/>
  <c r="AM270" i="49"/>
  <c r="AM271" i="49"/>
  <c r="AM272" i="49"/>
  <c r="AM273" i="49"/>
  <c r="AM274" i="49"/>
  <c r="AM275" i="49"/>
  <c r="AM276" i="49"/>
  <c r="AM277" i="49"/>
  <c r="AM278" i="49"/>
  <c r="AM279" i="49"/>
  <c r="AM280" i="49"/>
  <c r="AM281" i="49"/>
  <c r="AM282" i="49"/>
  <c r="AM283" i="49"/>
  <c r="AM284" i="49"/>
  <c r="AM285" i="49"/>
  <c r="AM286" i="49"/>
  <c r="AM287" i="49"/>
  <c r="AM288" i="49"/>
  <c r="AM289" i="49"/>
  <c r="AM290" i="49"/>
  <c r="AM291" i="49"/>
  <c r="AM292" i="49"/>
  <c r="AM293" i="49"/>
  <c r="AM294" i="49"/>
  <c r="AM295" i="49"/>
  <c r="AM296" i="49"/>
  <c r="AM297" i="49"/>
  <c r="AM298" i="49"/>
  <c r="AM299" i="49"/>
  <c r="AM300" i="49"/>
  <c r="AM301" i="49"/>
  <c r="AM302" i="49"/>
  <c r="AM303" i="49"/>
  <c r="AM304" i="49"/>
  <c r="AM305" i="49"/>
  <c r="AM306" i="49"/>
  <c r="AM307" i="49"/>
  <c r="AM308" i="49"/>
  <c r="AM309" i="49"/>
  <c r="AM310" i="49"/>
  <c r="AM311" i="49"/>
  <c r="AM312" i="49"/>
  <c r="AM313" i="49"/>
  <c r="AM314" i="49"/>
  <c r="AM315" i="49"/>
  <c r="AM316" i="49"/>
  <c r="AM317" i="49"/>
  <c r="AM318" i="49"/>
  <c r="AM319" i="49"/>
  <c r="AM320" i="49"/>
  <c r="AM321" i="49"/>
  <c r="AM322" i="49"/>
  <c r="AM323" i="49"/>
  <c r="AM324" i="49"/>
  <c r="AM325" i="49"/>
  <c r="AM326" i="49"/>
  <c r="AM327" i="49"/>
  <c r="AM328" i="49"/>
  <c r="AM329" i="49"/>
  <c r="AM330" i="49"/>
  <c r="AM331" i="49"/>
  <c r="AM332" i="49"/>
  <c r="AM333" i="49"/>
  <c r="AM334" i="49"/>
  <c r="AM335" i="49"/>
  <c r="AM336" i="49"/>
  <c r="AM337" i="49"/>
  <c r="AM338" i="49"/>
  <c r="AM339" i="49"/>
  <c r="AM340" i="49"/>
  <c r="AM341" i="49"/>
  <c r="AM342" i="49"/>
  <c r="AM343" i="49"/>
  <c r="AM344" i="49"/>
  <c r="AM345" i="49"/>
  <c r="AM346" i="49"/>
  <c r="AM347" i="49"/>
  <c r="AM348" i="49"/>
  <c r="AM349" i="49"/>
  <c r="AM350" i="49"/>
  <c r="AM351" i="49"/>
  <c r="AM352" i="49"/>
  <c r="AM353" i="49"/>
  <c r="AM354" i="49"/>
  <c r="AM355" i="49"/>
  <c r="AM356" i="49"/>
  <c r="AM357" i="49"/>
  <c r="AM358" i="49"/>
  <c r="AM359" i="49"/>
  <c r="AM360" i="49"/>
  <c r="AM361" i="49"/>
  <c r="AM362" i="49"/>
  <c r="AM363" i="49"/>
  <c r="AM364" i="49"/>
  <c r="AM365" i="49"/>
  <c r="AM366" i="49"/>
  <c r="AM367" i="49"/>
  <c r="AM368" i="49"/>
  <c r="AM369" i="49"/>
  <c r="AM370" i="49"/>
  <c r="AM371" i="49"/>
  <c r="AM372" i="49"/>
  <c r="AM373" i="49"/>
  <c r="AM374" i="49"/>
  <c r="AM375" i="49"/>
  <c r="AM376" i="49"/>
  <c r="AM377" i="49"/>
  <c r="AM378" i="49"/>
  <c r="AM379" i="49"/>
  <c r="AM380" i="49"/>
  <c r="AM2" i="49"/>
  <c r="C4" i="50"/>
  <c r="C5" i="50"/>
  <c r="C6" i="50"/>
  <c r="C7" i="50"/>
  <c r="C8" i="50"/>
  <c r="C9" i="50"/>
  <c r="C10" i="50"/>
  <c r="C11" i="50"/>
  <c r="C12" i="50"/>
  <c r="C13" i="50"/>
  <c r="C14" i="50"/>
  <c r="C3" i="50"/>
  <c r="AF2" i="49"/>
  <c r="AK380" i="49"/>
  <c r="AI380" i="49"/>
  <c r="AJ380" i="49" s="1"/>
  <c r="AL380" i="49" s="1"/>
  <c r="AH380" i="49"/>
  <c r="AG380" i="49"/>
  <c r="AF380" i="49"/>
  <c r="AE380" i="49"/>
  <c r="AD380" i="49"/>
  <c r="AK379" i="49"/>
  <c r="AI379" i="49"/>
  <c r="AJ379" i="49" s="1"/>
  <c r="AL379" i="49" s="1"/>
  <c r="AH379" i="49"/>
  <c r="AG379" i="49"/>
  <c r="AF379" i="49"/>
  <c r="AE379" i="49"/>
  <c r="AD379" i="49"/>
  <c r="AK378" i="49"/>
  <c r="AI378" i="49"/>
  <c r="AJ378" i="49" s="1"/>
  <c r="AL378" i="49" s="1"/>
  <c r="AH378" i="49"/>
  <c r="AG378" i="49"/>
  <c r="AF378" i="49"/>
  <c r="AE378" i="49"/>
  <c r="AD378" i="49"/>
  <c r="AK377" i="49"/>
  <c r="AI377" i="49"/>
  <c r="AJ377" i="49" s="1"/>
  <c r="AL377" i="49" s="1"/>
  <c r="AH377" i="49"/>
  <c r="AG377" i="49"/>
  <c r="AF377" i="49"/>
  <c r="AE377" i="49"/>
  <c r="AD377" i="49"/>
  <c r="AK376" i="49"/>
  <c r="AI376" i="49"/>
  <c r="AJ376" i="49" s="1"/>
  <c r="AL376" i="49" s="1"/>
  <c r="AH376" i="49"/>
  <c r="AG376" i="49"/>
  <c r="AF376" i="49"/>
  <c r="AE376" i="49"/>
  <c r="AD376" i="49"/>
  <c r="AK375" i="49"/>
  <c r="AI375" i="49"/>
  <c r="AJ375" i="49" s="1"/>
  <c r="AL375" i="49" s="1"/>
  <c r="AH375" i="49"/>
  <c r="AG375" i="49"/>
  <c r="AF375" i="49"/>
  <c r="AE375" i="49"/>
  <c r="AD375" i="49"/>
  <c r="AK374" i="49"/>
  <c r="AI374" i="49"/>
  <c r="AJ374" i="49" s="1"/>
  <c r="AL374" i="49" s="1"/>
  <c r="AH374" i="49"/>
  <c r="AG374" i="49"/>
  <c r="AF374" i="49"/>
  <c r="AE374" i="49"/>
  <c r="AD374" i="49"/>
  <c r="AK373" i="49"/>
  <c r="AI373" i="49"/>
  <c r="AJ373" i="49" s="1"/>
  <c r="AL373" i="49" s="1"/>
  <c r="AH373" i="49"/>
  <c r="AG373" i="49"/>
  <c r="AF373" i="49"/>
  <c r="AE373" i="49"/>
  <c r="AD373" i="49"/>
  <c r="AK372" i="49"/>
  <c r="AI372" i="49"/>
  <c r="AJ372" i="49" s="1"/>
  <c r="AL372" i="49" s="1"/>
  <c r="AH372" i="49"/>
  <c r="AG372" i="49"/>
  <c r="AF372" i="49"/>
  <c r="AE372" i="49"/>
  <c r="AD372" i="49"/>
  <c r="AK371" i="49"/>
  <c r="AI371" i="49"/>
  <c r="AJ371" i="49" s="1"/>
  <c r="AL371" i="49" s="1"/>
  <c r="AH371" i="49"/>
  <c r="AG371" i="49"/>
  <c r="AF371" i="49"/>
  <c r="AE371" i="49"/>
  <c r="AD371" i="49"/>
  <c r="AK370" i="49"/>
  <c r="AI370" i="49"/>
  <c r="AJ370" i="49" s="1"/>
  <c r="AL370" i="49" s="1"/>
  <c r="AH370" i="49"/>
  <c r="AG370" i="49"/>
  <c r="AF370" i="49"/>
  <c r="AE370" i="49"/>
  <c r="AD370" i="49"/>
  <c r="AK369" i="49"/>
  <c r="AI369" i="49"/>
  <c r="AJ369" i="49" s="1"/>
  <c r="AL369" i="49" s="1"/>
  <c r="AH369" i="49"/>
  <c r="AG369" i="49"/>
  <c r="AF369" i="49"/>
  <c r="AE369" i="49"/>
  <c r="AD369" i="49"/>
  <c r="AK368" i="49"/>
  <c r="AI368" i="49"/>
  <c r="AJ368" i="49" s="1"/>
  <c r="AL368" i="49" s="1"/>
  <c r="AH368" i="49"/>
  <c r="AG368" i="49"/>
  <c r="AF368" i="49"/>
  <c r="AE368" i="49"/>
  <c r="AD368" i="49"/>
  <c r="AK367" i="49"/>
  <c r="AI367" i="49"/>
  <c r="AJ367" i="49" s="1"/>
  <c r="AL367" i="49" s="1"/>
  <c r="AH367" i="49"/>
  <c r="AG367" i="49"/>
  <c r="AF367" i="49"/>
  <c r="AE367" i="49"/>
  <c r="AD367" i="49"/>
  <c r="AK366" i="49"/>
  <c r="AI366" i="49"/>
  <c r="AJ366" i="49" s="1"/>
  <c r="AL366" i="49" s="1"/>
  <c r="AH366" i="49"/>
  <c r="AG366" i="49"/>
  <c r="AF366" i="49"/>
  <c r="AE366" i="49"/>
  <c r="AD366" i="49"/>
  <c r="AK365" i="49"/>
  <c r="AI365" i="49"/>
  <c r="AJ365" i="49" s="1"/>
  <c r="AL365" i="49" s="1"/>
  <c r="AH365" i="49"/>
  <c r="AG365" i="49"/>
  <c r="AF365" i="49"/>
  <c r="AE365" i="49"/>
  <c r="AD365" i="49"/>
  <c r="AK364" i="49"/>
  <c r="AI364" i="49"/>
  <c r="AJ364" i="49" s="1"/>
  <c r="AL364" i="49" s="1"/>
  <c r="AH364" i="49"/>
  <c r="AG364" i="49"/>
  <c r="AF364" i="49"/>
  <c r="AE364" i="49"/>
  <c r="AD364" i="49"/>
  <c r="AK363" i="49"/>
  <c r="AI363" i="49"/>
  <c r="AJ363" i="49" s="1"/>
  <c r="AL363" i="49" s="1"/>
  <c r="AH363" i="49"/>
  <c r="AG363" i="49"/>
  <c r="AF363" i="49"/>
  <c r="AE363" i="49"/>
  <c r="AD363" i="49"/>
  <c r="AK362" i="49"/>
  <c r="AI362" i="49"/>
  <c r="AJ362" i="49" s="1"/>
  <c r="AL362" i="49" s="1"/>
  <c r="AH362" i="49"/>
  <c r="AG362" i="49"/>
  <c r="AF362" i="49"/>
  <c r="AE362" i="49"/>
  <c r="AD362" i="49"/>
  <c r="AK361" i="49"/>
  <c r="AI361" i="49"/>
  <c r="AJ361" i="49" s="1"/>
  <c r="AL361" i="49" s="1"/>
  <c r="AH361" i="49"/>
  <c r="AG361" i="49"/>
  <c r="AF361" i="49"/>
  <c r="AE361" i="49"/>
  <c r="AD361" i="49"/>
  <c r="AK360" i="49"/>
  <c r="AI360" i="49"/>
  <c r="AJ360" i="49" s="1"/>
  <c r="AL360" i="49" s="1"/>
  <c r="AH360" i="49"/>
  <c r="AG360" i="49"/>
  <c r="AF360" i="49"/>
  <c r="AE360" i="49"/>
  <c r="AD360" i="49"/>
  <c r="AK359" i="49"/>
  <c r="AI359" i="49"/>
  <c r="AJ359" i="49" s="1"/>
  <c r="AL359" i="49" s="1"/>
  <c r="AH359" i="49"/>
  <c r="AG359" i="49"/>
  <c r="AF359" i="49"/>
  <c r="AE359" i="49"/>
  <c r="AD359" i="49"/>
  <c r="AK358" i="49"/>
  <c r="AI358" i="49"/>
  <c r="AJ358" i="49" s="1"/>
  <c r="AL358" i="49" s="1"/>
  <c r="AH358" i="49"/>
  <c r="AG358" i="49"/>
  <c r="AF358" i="49"/>
  <c r="AE358" i="49"/>
  <c r="AD358" i="49"/>
  <c r="AK357" i="49"/>
  <c r="AI357" i="49"/>
  <c r="AJ357" i="49" s="1"/>
  <c r="AL357" i="49" s="1"/>
  <c r="AH357" i="49"/>
  <c r="AG357" i="49"/>
  <c r="AF357" i="49"/>
  <c r="AE357" i="49"/>
  <c r="AD357" i="49"/>
  <c r="AK356" i="49"/>
  <c r="AI356" i="49"/>
  <c r="AJ356" i="49" s="1"/>
  <c r="AL356" i="49" s="1"/>
  <c r="AH356" i="49"/>
  <c r="AG356" i="49"/>
  <c r="AF356" i="49"/>
  <c r="AE356" i="49"/>
  <c r="AD356" i="49"/>
  <c r="AK355" i="49"/>
  <c r="AI355" i="49"/>
  <c r="AJ355" i="49" s="1"/>
  <c r="AL355" i="49" s="1"/>
  <c r="AH355" i="49"/>
  <c r="AG355" i="49"/>
  <c r="AF355" i="49"/>
  <c r="AE355" i="49"/>
  <c r="AD355" i="49"/>
  <c r="AK354" i="49"/>
  <c r="AI354" i="49"/>
  <c r="AJ354" i="49" s="1"/>
  <c r="AL354" i="49" s="1"/>
  <c r="AH354" i="49"/>
  <c r="AG354" i="49"/>
  <c r="AF354" i="49"/>
  <c r="AE354" i="49"/>
  <c r="AD354" i="49"/>
  <c r="AK353" i="49"/>
  <c r="AI353" i="49"/>
  <c r="AJ353" i="49" s="1"/>
  <c r="AL353" i="49" s="1"/>
  <c r="AH353" i="49"/>
  <c r="AG353" i="49"/>
  <c r="AF353" i="49"/>
  <c r="AE353" i="49"/>
  <c r="AD353" i="49"/>
  <c r="AK352" i="49"/>
  <c r="AI352" i="49"/>
  <c r="AJ352" i="49" s="1"/>
  <c r="AL352" i="49" s="1"/>
  <c r="AH352" i="49"/>
  <c r="AG352" i="49"/>
  <c r="AF352" i="49"/>
  <c r="AE352" i="49"/>
  <c r="AD352" i="49"/>
  <c r="AK351" i="49"/>
  <c r="AI351" i="49"/>
  <c r="AJ351" i="49" s="1"/>
  <c r="AL351" i="49" s="1"/>
  <c r="AH351" i="49"/>
  <c r="AG351" i="49"/>
  <c r="AF351" i="49"/>
  <c r="AE351" i="49"/>
  <c r="AD351" i="49"/>
  <c r="AK350" i="49"/>
  <c r="AI350" i="49"/>
  <c r="AJ350" i="49" s="1"/>
  <c r="AL350" i="49" s="1"/>
  <c r="AH350" i="49"/>
  <c r="AG350" i="49"/>
  <c r="AF350" i="49"/>
  <c r="AE350" i="49"/>
  <c r="AD350" i="49"/>
  <c r="AK349" i="49"/>
  <c r="AI349" i="49"/>
  <c r="AJ349" i="49" s="1"/>
  <c r="AL349" i="49" s="1"/>
  <c r="AH349" i="49"/>
  <c r="AG349" i="49"/>
  <c r="AF349" i="49"/>
  <c r="AE349" i="49"/>
  <c r="AD349" i="49"/>
  <c r="AK348" i="49"/>
  <c r="AI348" i="49"/>
  <c r="AJ348" i="49" s="1"/>
  <c r="AL348" i="49" s="1"/>
  <c r="AH348" i="49"/>
  <c r="AG348" i="49"/>
  <c r="AF348" i="49"/>
  <c r="AE348" i="49"/>
  <c r="AD348" i="49"/>
  <c r="AK347" i="49"/>
  <c r="AI347" i="49"/>
  <c r="AJ347" i="49" s="1"/>
  <c r="AL347" i="49" s="1"/>
  <c r="AH347" i="49"/>
  <c r="AG347" i="49"/>
  <c r="AF347" i="49"/>
  <c r="AE347" i="49"/>
  <c r="AD347" i="49"/>
  <c r="AK346" i="49"/>
  <c r="AI346" i="49"/>
  <c r="AJ346" i="49" s="1"/>
  <c r="AL346" i="49" s="1"/>
  <c r="AH346" i="49"/>
  <c r="AG346" i="49"/>
  <c r="AF346" i="49"/>
  <c r="AE346" i="49"/>
  <c r="AD346" i="49"/>
  <c r="AK345" i="49"/>
  <c r="AI345" i="49"/>
  <c r="AJ345" i="49" s="1"/>
  <c r="AL345" i="49" s="1"/>
  <c r="AH345" i="49"/>
  <c r="AG345" i="49"/>
  <c r="AF345" i="49"/>
  <c r="AE345" i="49"/>
  <c r="AD345" i="49"/>
  <c r="AK344" i="49"/>
  <c r="AI344" i="49"/>
  <c r="AJ344" i="49" s="1"/>
  <c r="AL344" i="49" s="1"/>
  <c r="AH344" i="49"/>
  <c r="AG344" i="49"/>
  <c r="AF344" i="49"/>
  <c r="AE344" i="49"/>
  <c r="AD344" i="49"/>
  <c r="AK343" i="49"/>
  <c r="AI343" i="49"/>
  <c r="AJ343" i="49" s="1"/>
  <c r="AL343" i="49" s="1"/>
  <c r="AH343" i="49"/>
  <c r="AG343" i="49"/>
  <c r="AF343" i="49"/>
  <c r="AE343" i="49"/>
  <c r="AD343" i="49"/>
  <c r="AK342" i="49"/>
  <c r="AI342" i="49"/>
  <c r="AJ342" i="49" s="1"/>
  <c r="AL342" i="49" s="1"/>
  <c r="AH342" i="49"/>
  <c r="AG342" i="49"/>
  <c r="AF342" i="49"/>
  <c r="AE342" i="49"/>
  <c r="AD342" i="49"/>
  <c r="AK341" i="49"/>
  <c r="AI341" i="49"/>
  <c r="AJ341" i="49" s="1"/>
  <c r="AL341" i="49" s="1"/>
  <c r="AH341" i="49"/>
  <c r="AG341" i="49"/>
  <c r="AF341" i="49"/>
  <c r="AE341" i="49"/>
  <c r="AD341" i="49"/>
  <c r="AK340" i="49"/>
  <c r="AI340" i="49"/>
  <c r="AJ340" i="49" s="1"/>
  <c r="AL340" i="49" s="1"/>
  <c r="AH340" i="49"/>
  <c r="AG340" i="49"/>
  <c r="AF340" i="49"/>
  <c r="AE340" i="49"/>
  <c r="AD340" i="49"/>
  <c r="AK339" i="49"/>
  <c r="AI339" i="49"/>
  <c r="AJ339" i="49" s="1"/>
  <c r="AL339" i="49" s="1"/>
  <c r="AH339" i="49"/>
  <c r="AG339" i="49"/>
  <c r="AF339" i="49"/>
  <c r="AE339" i="49"/>
  <c r="AD339" i="49"/>
  <c r="AK338" i="49"/>
  <c r="AI338" i="49"/>
  <c r="AJ338" i="49" s="1"/>
  <c r="AL338" i="49" s="1"/>
  <c r="AH338" i="49"/>
  <c r="AG338" i="49"/>
  <c r="AF338" i="49"/>
  <c r="AE338" i="49"/>
  <c r="AD338" i="49"/>
  <c r="AK337" i="49"/>
  <c r="AI337" i="49"/>
  <c r="AJ337" i="49" s="1"/>
  <c r="AL337" i="49" s="1"/>
  <c r="AH337" i="49"/>
  <c r="AG337" i="49"/>
  <c r="AF337" i="49"/>
  <c r="AE337" i="49"/>
  <c r="AD337" i="49"/>
  <c r="AK336" i="49"/>
  <c r="AI336" i="49"/>
  <c r="AJ336" i="49" s="1"/>
  <c r="AL336" i="49" s="1"/>
  <c r="AH336" i="49"/>
  <c r="AG336" i="49"/>
  <c r="AF336" i="49"/>
  <c r="AE336" i="49"/>
  <c r="AD336" i="49"/>
  <c r="AK335" i="49"/>
  <c r="AI335" i="49"/>
  <c r="AJ335" i="49" s="1"/>
  <c r="AL335" i="49" s="1"/>
  <c r="AH335" i="49"/>
  <c r="AG335" i="49"/>
  <c r="AF335" i="49"/>
  <c r="AE335" i="49"/>
  <c r="AD335" i="49"/>
  <c r="AK334" i="49"/>
  <c r="AI334" i="49"/>
  <c r="AJ334" i="49" s="1"/>
  <c r="AL334" i="49" s="1"/>
  <c r="AH334" i="49"/>
  <c r="AG334" i="49"/>
  <c r="AF334" i="49"/>
  <c r="AE334" i="49"/>
  <c r="AD334" i="49"/>
  <c r="AK333" i="49"/>
  <c r="AI333" i="49"/>
  <c r="AJ333" i="49" s="1"/>
  <c r="AL333" i="49" s="1"/>
  <c r="AH333" i="49"/>
  <c r="AG333" i="49"/>
  <c r="AF333" i="49"/>
  <c r="AE333" i="49"/>
  <c r="AD333" i="49"/>
  <c r="AK332" i="49"/>
  <c r="AI332" i="49"/>
  <c r="AJ332" i="49" s="1"/>
  <c r="AL332" i="49" s="1"/>
  <c r="AH332" i="49"/>
  <c r="AG332" i="49"/>
  <c r="AF332" i="49"/>
  <c r="AE332" i="49"/>
  <c r="AD332" i="49"/>
  <c r="AK331" i="49"/>
  <c r="AI331" i="49"/>
  <c r="AJ331" i="49" s="1"/>
  <c r="AL331" i="49" s="1"/>
  <c r="AH331" i="49"/>
  <c r="AG331" i="49"/>
  <c r="AF331" i="49"/>
  <c r="AE331" i="49"/>
  <c r="AD331" i="49"/>
  <c r="AK330" i="49"/>
  <c r="AI330" i="49"/>
  <c r="AJ330" i="49" s="1"/>
  <c r="AL330" i="49" s="1"/>
  <c r="AH330" i="49"/>
  <c r="AG330" i="49"/>
  <c r="AF330" i="49"/>
  <c r="AE330" i="49"/>
  <c r="AD330" i="49"/>
  <c r="AK329" i="49"/>
  <c r="AI329" i="49"/>
  <c r="AJ329" i="49" s="1"/>
  <c r="AL329" i="49" s="1"/>
  <c r="AH329" i="49"/>
  <c r="AG329" i="49"/>
  <c r="AF329" i="49"/>
  <c r="AE329" i="49"/>
  <c r="AD329" i="49"/>
  <c r="AK328" i="49"/>
  <c r="AI328" i="49"/>
  <c r="AJ328" i="49" s="1"/>
  <c r="AL328" i="49" s="1"/>
  <c r="AH328" i="49"/>
  <c r="AG328" i="49"/>
  <c r="AF328" i="49"/>
  <c r="AE328" i="49"/>
  <c r="AD328" i="49"/>
  <c r="AK327" i="49"/>
  <c r="AI327" i="49"/>
  <c r="AJ327" i="49" s="1"/>
  <c r="AL327" i="49" s="1"/>
  <c r="AH327" i="49"/>
  <c r="AG327" i="49"/>
  <c r="AF327" i="49"/>
  <c r="AE327" i="49"/>
  <c r="AD327" i="49"/>
  <c r="AK326" i="49"/>
  <c r="AI326" i="49"/>
  <c r="AJ326" i="49" s="1"/>
  <c r="AL326" i="49" s="1"/>
  <c r="AH326" i="49"/>
  <c r="AG326" i="49"/>
  <c r="AF326" i="49"/>
  <c r="AE326" i="49"/>
  <c r="AD326" i="49"/>
  <c r="AK325" i="49"/>
  <c r="AI325" i="49"/>
  <c r="AJ325" i="49" s="1"/>
  <c r="AL325" i="49" s="1"/>
  <c r="AH325" i="49"/>
  <c r="AG325" i="49"/>
  <c r="AF325" i="49"/>
  <c r="AE325" i="49"/>
  <c r="AD325" i="49"/>
  <c r="AK324" i="49"/>
  <c r="AI324" i="49"/>
  <c r="AJ324" i="49" s="1"/>
  <c r="AL324" i="49" s="1"/>
  <c r="AH324" i="49"/>
  <c r="AG324" i="49"/>
  <c r="AF324" i="49"/>
  <c r="AE324" i="49"/>
  <c r="AD324" i="49"/>
  <c r="AK323" i="49"/>
  <c r="AI323" i="49"/>
  <c r="AJ323" i="49" s="1"/>
  <c r="AL323" i="49" s="1"/>
  <c r="AH323" i="49"/>
  <c r="AG323" i="49"/>
  <c r="AF323" i="49"/>
  <c r="AE323" i="49"/>
  <c r="AD323" i="49"/>
  <c r="AK322" i="49"/>
  <c r="AI322" i="49"/>
  <c r="AJ322" i="49" s="1"/>
  <c r="AL322" i="49" s="1"/>
  <c r="AH322" i="49"/>
  <c r="AG322" i="49"/>
  <c r="AF322" i="49"/>
  <c r="AE322" i="49"/>
  <c r="AD322" i="49"/>
  <c r="AK321" i="49"/>
  <c r="AI321" i="49"/>
  <c r="AJ321" i="49" s="1"/>
  <c r="AL321" i="49" s="1"/>
  <c r="AH321" i="49"/>
  <c r="AG321" i="49"/>
  <c r="AF321" i="49"/>
  <c r="AE321" i="49"/>
  <c r="AD321" i="49"/>
  <c r="AK320" i="49"/>
  <c r="AI320" i="49"/>
  <c r="AJ320" i="49" s="1"/>
  <c r="AL320" i="49" s="1"/>
  <c r="AH320" i="49"/>
  <c r="AG320" i="49"/>
  <c r="AF320" i="49"/>
  <c r="AE320" i="49"/>
  <c r="AD320" i="49"/>
  <c r="AK319" i="49"/>
  <c r="AI319" i="49"/>
  <c r="AJ319" i="49" s="1"/>
  <c r="AL319" i="49" s="1"/>
  <c r="AH319" i="49"/>
  <c r="AG319" i="49"/>
  <c r="AF319" i="49"/>
  <c r="AE319" i="49"/>
  <c r="AD319" i="49"/>
  <c r="AK318" i="49"/>
  <c r="AI318" i="49"/>
  <c r="AJ318" i="49" s="1"/>
  <c r="AL318" i="49" s="1"/>
  <c r="AH318" i="49"/>
  <c r="AG318" i="49"/>
  <c r="AF318" i="49"/>
  <c r="AE318" i="49"/>
  <c r="AD318" i="49"/>
  <c r="AK317" i="49"/>
  <c r="AI317" i="49"/>
  <c r="AJ317" i="49" s="1"/>
  <c r="AL317" i="49" s="1"/>
  <c r="AH317" i="49"/>
  <c r="AG317" i="49"/>
  <c r="AF317" i="49"/>
  <c r="AE317" i="49"/>
  <c r="AD317" i="49"/>
  <c r="AK316" i="49"/>
  <c r="AI316" i="49"/>
  <c r="AJ316" i="49" s="1"/>
  <c r="AL316" i="49" s="1"/>
  <c r="AH316" i="49"/>
  <c r="AG316" i="49"/>
  <c r="AF316" i="49"/>
  <c r="AE316" i="49"/>
  <c r="AD316" i="49"/>
  <c r="AK315" i="49"/>
  <c r="AI315" i="49"/>
  <c r="AJ315" i="49" s="1"/>
  <c r="AL315" i="49" s="1"/>
  <c r="AH315" i="49"/>
  <c r="AG315" i="49"/>
  <c r="AF315" i="49"/>
  <c r="AE315" i="49"/>
  <c r="AD315" i="49"/>
  <c r="AK314" i="49"/>
  <c r="AI314" i="49"/>
  <c r="AJ314" i="49" s="1"/>
  <c r="AL314" i="49" s="1"/>
  <c r="AH314" i="49"/>
  <c r="AG314" i="49"/>
  <c r="AF314" i="49"/>
  <c r="AE314" i="49"/>
  <c r="AD314" i="49"/>
  <c r="AK313" i="49"/>
  <c r="AI313" i="49"/>
  <c r="AJ313" i="49" s="1"/>
  <c r="AL313" i="49" s="1"/>
  <c r="AH313" i="49"/>
  <c r="AG313" i="49"/>
  <c r="AF313" i="49"/>
  <c r="AE313" i="49"/>
  <c r="AD313" i="49"/>
  <c r="AK312" i="49"/>
  <c r="AI312" i="49"/>
  <c r="AJ312" i="49" s="1"/>
  <c r="AL312" i="49" s="1"/>
  <c r="AH312" i="49"/>
  <c r="AG312" i="49"/>
  <c r="AF312" i="49"/>
  <c r="AE312" i="49"/>
  <c r="AD312" i="49"/>
  <c r="AK311" i="49"/>
  <c r="AI311" i="49"/>
  <c r="AJ311" i="49" s="1"/>
  <c r="AL311" i="49" s="1"/>
  <c r="AH311" i="49"/>
  <c r="AG311" i="49"/>
  <c r="AF311" i="49"/>
  <c r="AE311" i="49"/>
  <c r="AD311" i="49"/>
  <c r="AK310" i="49"/>
  <c r="AI310" i="49"/>
  <c r="AJ310" i="49" s="1"/>
  <c r="AL310" i="49" s="1"/>
  <c r="AH310" i="49"/>
  <c r="AG310" i="49"/>
  <c r="AF310" i="49"/>
  <c r="AE310" i="49"/>
  <c r="AD310" i="49"/>
  <c r="AK309" i="49"/>
  <c r="AI309" i="49"/>
  <c r="AJ309" i="49" s="1"/>
  <c r="AL309" i="49" s="1"/>
  <c r="AH309" i="49"/>
  <c r="AG309" i="49"/>
  <c r="AF309" i="49"/>
  <c r="AE309" i="49"/>
  <c r="AD309" i="49"/>
  <c r="AK308" i="49"/>
  <c r="AI308" i="49"/>
  <c r="AJ308" i="49" s="1"/>
  <c r="AL308" i="49" s="1"/>
  <c r="AH308" i="49"/>
  <c r="AG308" i="49"/>
  <c r="AF308" i="49"/>
  <c r="AE308" i="49"/>
  <c r="AD308" i="49"/>
  <c r="AK307" i="49"/>
  <c r="AI307" i="49"/>
  <c r="AJ307" i="49" s="1"/>
  <c r="AL307" i="49" s="1"/>
  <c r="AH307" i="49"/>
  <c r="AG307" i="49"/>
  <c r="AF307" i="49"/>
  <c r="AE307" i="49"/>
  <c r="AD307" i="49"/>
  <c r="AK306" i="49"/>
  <c r="AI306" i="49"/>
  <c r="AJ306" i="49" s="1"/>
  <c r="AL306" i="49" s="1"/>
  <c r="AH306" i="49"/>
  <c r="AG306" i="49"/>
  <c r="AF306" i="49"/>
  <c r="AE306" i="49"/>
  <c r="AD306" i="49"/>
  <c r="AK305" i="49"/>
  <c r="AI305" i="49"/>
  <c r="AJ305" i="49" s="1"/>
  <c r="AL305" i="49" s="1"/>
  <c r="AH305" i="49"/>
  <c r="AG305" i="49"/>
  <c r="AF305" i="49"/>
  <c r="AE305" i="49"/>
  <c r="AD305" i="49"/>
  <c r="AK304" i="49"/>
  <c r="AI304" i="49"/>
  <c r="AJ304" i="49" s="1"/>
  <c r="AL304" i="49" s="1"/>
  <c r="AH304" i="49"/>
  <c r="AG304" i="49"/>
  <c r="AF304" i="49"/>
  <c r="AE304" i="49"/>
  <c r="AD304" i="49"/>
  <c r="AK303" i="49"/>
  <c r="AI303" i="49"/>
  <c r="AJ303" i="49" s="1"/>
  <c r="AL303" i="49" s="1"/>
  <c r="AH303" i="49"/>
  <c r="AG303" i="49"/>
  <c r="AF303" i="49"/>
  <c r="AE303" i="49"/>
  <c r="AD303" i="49"/>
  <c r="AK302" i="49"/>
  <c r="AI302" i="49"/>
  <c r="AJ302" i="49" s="1"/>
  <c r="AL302" i="49" s="1"/>
  <c r="AH302" i="49"/>
  <c r="AG302" i="49"/>
  <c r="AF302" i="49"/>
  <c r="AE302" i="49"/>
  <c r="AD302" i="49"/>
  <c r="AK301" i="49"/>
  <c r="AI301" i="49"/>
  <c r="AJ301" i="49" s="1"/>
  <c r="AL301" i="49" s="1"/>
  <c r="AH301" i="49"/>
  <c r="AG301" i="49"/>
  <c r="AF301" i="49"/>
  <c r="AE301" i="49"/>
  <c r="AD301" i="49"/>
  <c r="AK300" i="49"/>
  <c r="AI300" i="49"/>
  <c r="AJ300" i="49" s="1"/>
  <c r="AL300" i="49" s="1"/>
  <c r="AH300" i="49"/>
  <c r="AG300" i="49"/>
  <c r="AF300" i="49"/>
  <c r="AE300" i="49"/>
  <c r="AD300" i="49"/>
  <c r="AK299" i="49"/>
  <c r="AI299" i="49"/>
  <c r="AJ299" i="49" s="1"/>
  <c r="AL299" i="49" s="1"/>
  <c r="AH299" i="49"/>
  <c r="AG299" i="49"/>
  <c r="AF299" i="49"/>
  <c r="AE299" i="49"/>
  <c r="AD299" i="49"/>
  <c r="AK298" i="49"/>
  <c r="AI298" i="49"/>
  <c r="AJ298" i="49" s="1"/>
  <c r="AL298" i="49" s="1"/>
  <c r="AH298" i="49"/>
  <c r="AG298" i="49"/>
  <c r="AF298" i="49"/>
  <c r="AE298" i="49"/>
  <c r="AD298" i="49"/>
  <c r="AK297" i="49"/>
  <c r="AJ297" i="49"/>
  <c r="AL297" i="49" s="1"/>
  <c r="AI297" i="49"/>
  <c r="AH297" i="49"/>
  <c r="AG297" i="49"/>
  <c r="AF297" i="49"/>
  <c r="AE297" i="49"/>
  <c r="AD297" i="49"/>
  <c r="AK296" i="49"/>
  <c r="AI296" i="49"/>
  <c r="AJ296" i="49" s="1"/>
  <c r="AL296" i="49" s="1"/>
  <c r="AH296" i="49"/>
  <c r="AG296" i="49"/>
  <c r="AF296" i="49"/>
  <c r="AE296" i="49"/>
  <c r="AD296" i="49"/>
  <c r="AK295" i="49"/>
  <c r="AI295" i="49"/>
  <c r="AJ295" i="49" s="1"/>
  <c r="AL295" i="49" s="1"/>
  <c r="AH295" i="49"/>
  <c r="AG295" i="49"/>
  <c r="AF295" i="49"/>
  <c r="AE295" i="49"/>
  <c r="AD295" i="49"/>
  <c r="AK294" i="49"/>
  <c r="AI294" i="49"/>
  <c r="AJ294" i="49" s="1"/>
  <c r="AL294" i="49" s="1"/>
  <c r="AH294" i="49"/>
  <c r="AG294" i="49"/>
  <c r="AF294" i="49"/>
  <c r="AE294" i="49"/>
  <c r="AD294" i="49"/>
  <c r="AK293" i="49"/>
  <c r="AI293" i="49"/>
  <c r="AJ293" i="49" s="1"/>
  <c r="AL293" i="49" s="1"/>
  <c r="AH293" i="49"/>
  <c r="AG293" i="49"/>
  <c r="AF293" i="49"/>
  <c r="AE293" i="49"/>
  <c r="AD293" i="49"/>
  <c r="AK292" i="49"/>
  <c r="AI292" i="49"/>
  <c r="AJ292" i="49" s="1"/>
  <c r="AL292" i="49" s="1"/>
  <c r="AH292" i="49"/>
  <c r="AG292" i="49"/>
  <c r="AF292" i="49"/>
  <c r="AE292" i="49"/>
  <c r="AD292" i="49"/>
  <c r="AK291" i="49"/>
  <c r="AI291" i="49"/>
  <c r="AJ291" i="49" s="1"/>
  <c r="AL291" i="49" s="1"/>
  <c r="AH291" i="49"/>
  <c r="AG291" i="49"/>
  <c r="AF291" i="49"/>
  <c r="AE291" i="49"/>
  <c r="AD291" i="49"/>
  <c r="AK290" i="49"/>
  <c r="AI290" i="49"/>
  <c r="AJ290" i="49" s="1"/>
  <c r="AL290" i="49" s="1"/>
  <c r="AH290" i="49"/>
  <c r="AG290" i="49"/>
  <c r="AF290" i="49"/>
  <c r="AE290" i="49"/>
  <c r="AD290" i="49"/>
  <c r="AK289" i="49"/>
  <c r="AI289" i="49"/>
  <c r="AJ289" i="49" s="1"/>
  <c r="AL289" i="49" s="1"/>
  <c r="AH289" i="49"/>
  <c r="AG289" i="49"/>
  <c r="AF289" i="49"/>
  <c r="AE289" i="49"/>
  <c r="AD289" i="49"/>
  <c r="AK288" i="49"/>
  <c r="AI288" i="49"/>
  <c r="AJ288" i="49" s="1"/>
  <c r="AL288" i="49" s="1"/>
  <c r="AH288" i="49"/>
  <c r="AG288" i="49"/>
  <c r="AF288" i="49"/>
  <c r="AE288" i="49"/>
  <c r="AD288" i="49"/>
  <c r="AK287" i="49"/>
  <c r="AI287" i="49"/>
  <c r="AJ287" i="49" s="1"/>
  <c r="AL287" i="49" s="1"/>
  <c r="AH287" i="49"/>
  <c r="AG287" i="49"/>
  <c r="AF287" i="49"/>
  <c r="AE287" i="49"/>
  <c r="AD287" i="49"/>
  <c r="AK286" i="49"/>
  <c r="AI286" i="49"/>
  <c r="AJ286" i="49" s="1"/>
  <c r="AL286" i="49" s="1"/>
  <c r="AH286" i="49"/>
  <c r="AG286" i="49"/>
  <c r="AF286" i="49"/>
  <c r="AE286" i="49"/>
  <c r="AD286" i="49"/>
  <c r="AK285" i="49"/>
  <c r="AI285" i="49"/>
  <c r="AJ285" i="49" s="1"/>
  <c r="AL285" i="49" s="1"/>
  <c r="AH285" i="49"/>
  <c r="AG285" i="49"/>
  <c r="AF285" i="49"/>
  <c r="AE285" i="49"/>
  <c r="AD285" i="49"/>
  <c r="AK284" i="49"/>
  <c r="AI284" i="49"/>
  <c r="AJ284" i="49" s="1"/>
  <c r="AL284" i="49" s="1"/>
  <c r="AH284" i="49"/>
  <c r="AG284" i="49"/>
  <c r="AF284" i="49"/>
  <c r="AE284" i="49"/>
  <c r="AD284" i="49"/>
  <c r="AK283" i="49"/>
  <c r="AJ283" i="49"/>
  <c r="AL283" i="49" s="1"/>
  <c r="AI283" i="49"/>
  <c r="AH283" i="49"/>
  <c r="AG283" i="49"/>
  <c r="AF283" i="49"/>
  <c r="AE283" i="49"/>
  <c r="AD283" i="49"/>
  <c r="AK282" i="49"/>
  <c r="AI282" i="49"/>
  <c r="AJ282" i="49" s="1"/>
  <c r="AL282" i="49" s="1"/>
  <c r="AH282" i="49"/>
  <c r="AG282" i="49"/>
  <c r="AF282" i="49"/>
  <c r="AE282" i="49"/>
  <c r="AD282" i="49"/>
  <c r="AK281" i="49"/>
  <c r="AI281" i="49"/>
  <c r="AJ281" i="49" s="1"/>
  <c r="AL281" i="49" s="1"/>
  <c r="AH281" i="49"/>
  <c r="AG281" i="49"/>
  <c r="AF281" i="49"/>
  <c r="AE281" i="49"/>
  <c r="AD281" i="49"/>
  <c r="AK280" i="49"/>
  <c r="AI280" i="49"/>
  <c r="AJ280" i="49" s="1"/>
  <c r="AL280" i="49" s="1"/>
  <c r="AH280" i="49"/>
  <c r="AG280" i="49"/>
  <c r="AF280" i="49"/>
  <c r="AE280" i="49"/>
  <c r="AD280" i="49"/>
  <c r="AK279" i="49"/>
  <c r="AI279" i="49"/>
  <c r="AJ279" i="49" s="1"/>
  <c r="AL279" i="49" s="1"/>
  <c r="AH279" i="49"/>
  <c r="AG279" i="49"/>
  <c r="AF279" i="49"/>
  <c r="AE279" i="49"/>
  <c r="AD279" i="49"/>
  <c r="AK278" i="49"/>
  <c r="AI278" i="49"/>
  <c r="AJ278" i="49" s="1"/>
  <c r="AL278" i="49" s="1"/>
  <c r="AH278" i="49"/>
  <c r="AG278" i="49"/>
  <c r="AF278" i="49"/>
  <c r="AE278" i="49"/>
  <c r="AD278" i="49"/>
  <c r="AK277" i="49"/>
  <c r="AI277" i="49"/>
  <c r="AJ277" i="49" s="1"/>
  <c r="AL277" i="49" s="1"/>
  <c r="AH277" i="49"/>
  <c r="AG277" i="49"/>
  <c r="AF277" i="49"/>
  <c r="AE277" i="49"/>
  <c r="AD277" i="49"/>
  <c r="AK276" i="49"/>
  <c r="AI276" i="49"/>
  <c r="AJ276" i="49" s="1"/>
  <c r="AL276" i="49" s="1"/>
  <c r="AH276" i="49"/>
  <c r="AG276" i="49"/>
  <c r="AF276" i="49"/>
  <c r="AE276" i="49"/>
  <c r="AD276" i="49"/>
  <c r="AK275" i="49"/>
  <c r="AI275" i="49"/>
  <c r="AJ275" i="49" s="1"/>
  <c r="AL275" i="49" s="1"/>
  <c r="AH275" i="49"/>
  <c r="AG275" i="49"/>
  <c r="AF275" i="49"/>
  <c r="AE275" i="49"/>
  <c r="AD275" i="49"/>
  <c r="AK274" i="49"/>
  <c r="AI274" i="49"/>
  <c r="AJ274" i="49" s="1"/>
  <c r="AL274" i="49" s="1"/>
  <c r="AH274" i="49"/>
  <c r="AG274" i="49"/>
  <c r="AF274" i="49"/>
  <c r="AE274" i="49"/>
  <c r="AD274" i="49"/>
  <c r="AK273" i="49"/>
  <c r="AI273" i="49"/>
  <c r="AJ273" i="49" s="1"/>
  <c r="AL273" i="49" s="1"/>
  <c r="AH273" i="49"/>
  <c r="AG273" i="49"/>
  <c r="AF273" i="49"/>
  <c r="AE273" i="49"/>
  <c r="AD273" i="49"/>
  <c r="AK272" i="49"/>
  <c r="AI272" i="49"/>
  <c r="AJ272" i="49" s="1"/>
  <c r="AL272" i="49" s="1"/>
  <c r="AH272" i="49"/>
  <c r="AG272" i="49"/>
  <c r="AF272" i="49"/>
  <c r="AE272" i="49"/>
  <c r="AD272" i="49"/>
  <c r="AK271" i="49"/>
  <c r="AI271" i="49"/>
  <c r="AJ271" i="49" s="1"/>
  <c r="AL271" i="49" s="1"/>
  <c r="AH271" i="49"/>
  <c r="AG271" i="49"/>
  <c r="AF271" i="49"/>
  <c r="AE271" i="49"/>
  <c r="AD271" i="49"/>
  <c r="AK270" i="49"/>
  <c r="AI270" i="49"/>
  <c r="AJ270" i="49" s="1"/>
  <c r="AL270" i="49" s="1"/>
  <c r="AH270" i="49"/>
  <c r="AG270" i="49"/>
  <c r="AF270" i="49"/>
  <c r="AE270" i="49"/>
  <c r="AD270" i="49"/>
  <c r="AK269" i="49"/>
  <c r="AI269" i="49"/>
  <c r="AJ269" i="49" s="1"/>
  <c r="AL269" i="49" s="1"/>
  <c r="AH269" i="49"/>
  <c r="AG269" i="49"/>
  <c r="AF269" i="49"/>
  <c r="AE269" i="49"/>
  <c r="AD269" i="49"/>
  <c r="AK268" i="49"/>
  <c r="AI268" i="49"/>
  <c r="AJ268" i="49" s="1"/>
  <c r="AL268" i="49" s="1"/>
  <c r="AH268" i="49"/>
  <c r="AG268" i="49"/>
  <c r="AF268" i="49"/>
  <c r="AE268" i="49"/>
  <c r="AD268" i="49"/>
  <c r="AK267" i="49"/>
  <c r="AI267" i="49"/>
  <c r="AJ267" i="49" s="1"/>
  <c r="AL267" i="49" s="1"/>
  <c r="AH267" i="49"/>
  <c r="AG267" i="49"/>
  <c r="AF267" i="49"/>
  <c r="AE267" i="49"/>
  <c r="AD267" i="49"/>
  <c r="AK266" i="49"/>
  <c r="AI266" i="49"/>
  <c r="AJ266" i="49" s="1"/>
  <c r="AL266" i="49" s="1"/>
  <c r="AH266" i="49"/>
  <c r="AG266" i="49"/>
  <c r="AF266" i="49"/>
  <c r="AE266" i="49"/>
  <c r="AD266" i="49"/>
  <c r="AK265" i="49"/>
  <c r="AI265" i="49"/>
  <c r="AJ265" i="49" s="1"/>
  <c r="AL265" i="49" s="1"/>
  <c r="AH265" i="49"/>
  <c r="AG265" i="49"/>
  <c r="AF265" i="49"/>
  <c r="AE265" i="49"/>
  <c r="AD265" i="49"/>
  <c r="AK264" i="49"/>
  <c r="AI264" i="49"/>
  <c r="AJ264" i="49" s="1"/>
  <c r="AL264" i="49" s="1"/>
  <c r="AH264" i="49"/>
  <c r="AG264" i="49"/>
  <c r="AF264" i="49"/>
  <c r="AE264" i="49"/>
  <c r="AD264" i="49"/>
  <c r="AK263" i="49"/>
  <c r="AI263" i="49"/>
  <c r="AJ263" i="49" s="1"/>
  <c r="AL263" i="49" s="1"/>
  <c r="AH263" i="49"/>
  <c r="AG263" i="49"/>
  <c r="AF263" i="49"/>
  <c r="AE263" i="49"/>
  <c r="AD263" i="49"/>
  <c r="AK262" i="49"/>
  <c r="AI262" i="49"/>
  <c r="AJ262" i="49" s="1"/>
  <c r="AL262" i="49" s="1"/>
  <c r="AH262" i="49"/>
  <c r="AG262" i="49"/>
  <c r="AF262" i="49"/>
  <c r="AE262" i="49"/>
  <c r="AD262" i="49"/>
  <c r="AK261" i="49"/>
  <c r="AI261" i="49"/>
  <c r="AJ261" i="49" s="1"/>
  <c r="AL261" i="49" s="1"/>
  <c r="AH261" i="49"/>
  <c r="AG261" i="49"/>
  <c r="AF261" i="49"/>
  <c r="AE261" i="49"/>
  <c r="AD261" i="49"/>
  <c r="AK260" i="49"/>
  <c r="AI260" i="49"/>
  <c r="AJ260" i="49" s="1"/>
  <c r="AL260" i="49" s="1"/>
  <c r="AH260" i="49"/>
  <c r="AG260" i="49"/>
  <c r="AF260" i="49"/>
  <c r="AE260" i="49"/>
  <c r="AD260" i="49"/>
  <c r="AK259" i="49"/>
  <c r="AI259" i="49"/>
  <c r="AJ259" i="49" s="1"/>
  <c r="AL259" i="49" s="1"/>
  <c r="AH259" i="49"/>
  <c r="AG259" i="49"/>
  <c r="AF259" i="49"/>
  <c r="AE259" i="49"/>
  <c r="AD259" i="49"/>
  <c r="AK258" i="49"/>
  <c r="AI258" i="49"/>
  <c r="AJ258" i="49" s="1"/>
  <c r="AL258" i="49" s="1"/>
  <c r="AH258" i="49"/>
  <c r="AG258" i="49"/>
  <c r="AF258" i="49"/>
  <c r="AE258" i="49"/>
  <c r="AD258" i="49"/>
  <c r="AK257" i="49"/>
  <c r="AI257" i="49"/>
  <c r="AJ257" i="49" s="1"/>
  <c r="AL257" i="49" s="1"/>
  <c r="AH257" i="49"/>
  <c r="AG257" i="49"/>
  <c r="AF257" i="49"/>
  <c r="AE257" i="49"/>
  <c r="AD257" i="49"/>
  <c r="AK256" i="49"/>
  <c r="AI256" i="49"/>
  <c r="AJ256" i="49" s="1"/>
  <c r="AL256" i="49" s="1"/>
  <c r="AH256" i="49"/>
  <c r="AG256" i="49"/>
  <c r="AF256" i="49"/>
  <c r="AE256" i="49"/>
  <c r="AD256" i="49"/>
  <c r="AK255" i="49"/>
  <c r="AI255" i="49"/>
  <c r="AJ255" i="49" s="1"/>
  <c r="AL255" i="49" s="1"/>
  <c r="AH255" i="49"/>
  <c r="AG255" i="49"/>
  <c r="AF255" i="49"/>
  <c r="AE255" i="49"/>
  <c r="AD255" i="49"/>
  <c r="AK254" i="49"/>
  <c r="AI254" i="49"/>
  <c r="AJ254" i="49" s="1"/>
  <c r="AL254" i="49" s="1"/>
  <c r="AH254" i="49"/>
  <c r="AG254" i="49"/>
  <c r="AF254" i="49"/>
  <c r="AE254" i="49"/>
  <c r="AD254" i="49"/>
  <c r="AK253" i="49"/>
  <c r="AI253" i="49"/>
  <c r="AJ253" i="49" s="1"/>
  <c r="AL253" i="49" s="1"/>
  <c r="AH253" i="49"/>
  <c r="AG253" i="49"/>
  <c r="AF253" i="49"/>
  <c r="AE253" i="49"/>
  <c r="AD253" i="49"/>
  <c r="AK252" i="49"/>
  <c r="AI252" i="49"/>
  <c r="AJ252" i="49" s="1"/>
  <c r="AL252" i="49" s="1"/>
  <c r="AH252" i="49"/>
  <c r="AG252" i="49"/>
  <c r="AF252" i="49"/>
  <c r="AE252" i="49"/>
  <c r="AD252" i="49"/>
  <c r="AK251" i="49"/>
  <c r="AI251" i="49"/>
  <c r="AJ251" i="49" s="1"/>
  <c r="AL251" i="49" s="1"/>
  <c r="AH251" i="49"/>
  <c r="AG251" i="49"/>
  <c r="AF251" i="49"/>
  <c r="AE251" i="49"/>
  <c r="AD251" i="49"/>
  <c r="AK250" i="49"/>
  <c r="AI250" i="49"/>
  <c r="AJ250" i="49" s="1"/>
  <c r="AL250" i="49" s="1"/>
  <c r="AH250" i="49"/>
  <c r="AG250" i="49"/>
  <c r="AF250" i="49"/>
  <c r="AE250" i="49"/>
  <c r="AD250" i="49"/>
  <c r="AK249" i="49"/>
  <c r="AI249" i="49"/>
  <c r="AJ249" i="49" s="1"/>
  <c r="AL249" i="49" s="1"/>
  <c r="AH249" i="49"/>
  <c r="AG249" i="49"/>
  <c r="AF249" i="49"/>
  <c r="AE249" i="49"/>
  <c r="AD249" i="49"/>
  <c r="AK248" i="49"/>
  <c r="AI248" i="49"/>
  <c r="AJ248" i="49" s="1"/>
  <c r="AL248" i="49" s="1"/>
  <c r="AH248" i="49"/>
  <c r="AG248" i="49"/>
  <c r="AF248" i="49"/>
  <c r="AE248" i="49"/>
  <c r="AD248" i="49"/>
  <c r="AK247" i="49"/>
  <c r="AI247" i="49"/>
  <c r="AJ247" i="49" s="1"/>
  <c r="AL247" i="49" s="1"/>
  <c r="AH247" i="49"/>
  <c r="AG247" i="49"/>
  <c r="AF247" i="49"/>
  <c r="AE247" i="49"/>
  <c r="AD247" i="49"/>
  <c r="AK246" i="49"/>
  <c r="AI246" i="49"/>
  <c r="AJ246" i="49" s="1"/>
  <c r="AL246" i="49" s="1"/>
  <c r="AH246" i="49"/>
  <c r="AG246" i="49"/>
  <c r="AF246" i="49"/>
  <c r="AE246" i="49"/>
  <c r="AD246" i="49"/>
  <c r="AK245" i="49"/>
  <c r="AI245" i="49"/>
  <c r="AJ245" i="49" s="1"/>
  <c r="AL245" i="49" s="1"/>
  <c r="AH245" i="49"/>
  <c r="AG245" i="49"/>
  <c r="AF245" i="49"/>
  <c r="AE245" i="49"/>
  <c r="AD245" i="49"/>
  <c r="AK244" i="49"/>
  <c r="AI244" i="49"/>
  <c r="AJ244" i="49" s="1"/>
  <c r="AL244" i="49" s="1"/>
  <c r="AH244" i="49"/>
  <c r="AG244" i="49"/>
  <c r="AF244" i="49"/>
  <c r="AE244" i="49"/>
  <c r="AD244" i="49"/>
  <c r="AK243" i="49"/>
  <c r="AI243" i="49"/>
  <c r="AJ243" i="49" s="1"/>
  <c r="AL243" i="49" s="1"/>
  <c r="AH243" i="49"/>
  <c r="AG243" i="49"/>
  <c r="AF243" i="49"/>
  <c r="AE243" i="49"/>
  <c r="AD243" i="49"/>
  <c r="AK242" i="49"/>
  <c r="AI242" i="49"/>
  <c r="AJ242" i="49" s="1"/>
  <c r="AL242" i="49" s="1"/>
  <c r="AH242" i="49"/>
  <c r="AG242" i="49"/>
  <c r="AF242" i="49"/>
  <c r="AE242" i="49"/>
  <c r="AD242" i="49"/>
  <c r="AK241" i="49"/>
  <c r="AI241" i="49"/>
  <c r="AJ241" i="49" s="1"/>
  <c r="AL241" i="49" s="1"/>
  <c r="AH241" i="49"/>
  <c r="AG241" i="49"/>
  <c r="AF241" i="49"/>
  <c r="AE241" i="49"/>
  <c r="AD241" i="49"/>
  <c r="AK240" i="49"/>
  <c r="AI240" i="49"/>
  <c r="AJ240" i="49" s="1"/>
  <c r="AL240" i="49" s="1"/>
  <c r="AH240" i="49"/>
  <c r="AG240" i="49"/>
  <c r="AF240" i="49"/>
  <c r="AE240" i="49"/>
  <c r="AD240" i="49"/>
  <c r="AK239" i="49"/>
  <c r="AI239" i="49"/>
  <c r="AJ239" i="49" s="1"/>
  <c r="AL239" i="49" s="1"/>
  <c r="AH239" i="49"/>
  <c r="AG239" i="49"/>
  <c r="AF239" i="49"/>
  <c r="AE239" i="49"/>
  <c r="AD239" i="49"/>
  <c r="AK238" i="49"/>
  <c r="AI238" i="49"/>
  <c r="AJ238" i="49" s="1"/>
  <c r="AL238" i="49" s="1"/>
  <c r="AH238" i="49"/>
  <c r="AG238" i="49"/>
  <c r="AF238" i="49"/>
  <c r="AE238" i="49"/>
  <c r="AD238" i="49"/>
  <c r="AK237" i="49"/>
  <c r="AI237" i="49"/>
  <c r="AJ237" i="49" s="1"/>
  <c r="AL237" i="49" s="1"/>
  <c r="AH237" i="49"/>
  <c r="AG237" i="49"/>
  <c r="AF237" i="49"/>
  <c r="AE237" i="49"/>
  <c r="AD237" i="49"/>
  <c r="AK236" i="49"/>
  <c r="AI236" i="49"/>
  <c r="AJ236" i="49" s="1"/>
  <c r="AL236" i="49" s="1"/>
  <c r="AH236" i="49"/>
  <c r="AG236" i="49"/>
  <c r="AF236" i="49"/>
  <c r="AE236" i="49"/>
  <c r="AD236" i="49"/>
  <c r="AK235" i="49"/>
  <c r="AI235" i="49"/>
  <c r="AJ235" i="49" s="1"/>
  <c r="AL235" i="49" s="1"/>
  <c r="AH235" i="49"/>
  <c r="AG235" i="49"/>
  <c r="AF235" i="49"/>
  <c r="AE235" i="49"/>
  <c r="AD235" i="49"/>
  <c r="AK234" i="49"/>
  <c r="AI234" i="49"/>
  <c r="AJ234" i="49" s="1"/>
  <c r="AL234" i="49" s="1"/>
  <c r="AH234" i="49"/>
  <c r="AG234" i="49"/>
  <c r="AF234" i="49"/>
  <c r="AE234" i="49"/>
  <c r="AD234" i="49"/>
  <c r="AK233" i="49"/>
  <c r="AI233" i="49"/>
  <c r="AJ233" i="49" s="1"/>
  <c r="AL233" i="49" s="1"/>
  <c r="AH233" i="49"/>
  <c r="AG233" i="49"/>
  <c r="AF233" i="49"/>
  <c r="AE233" i="49"/>
  <c r="AD233" i="49"/>
  <c r="AK232" i="49"/>
  <c r="AI232" i="49"/>
  <c r="AJ232" i="49" s="1"/>
  <c r="AL232" i="49" s="1"/>
  <c r="AH232" i="49"/>
  <c r="AG232" i="49"/>
  <c r="AF232" i="49"/>
  <c r="AE232" i="49"/>
  <c r="AD232" i="49"/>
  <c r="AK231" i="49"/>
  <c r="AI231" i="49"/>
  <c r="AJ231" i="49" s="1"/>
  <c r="AL231" i="49" s="1"/>
  <c r="AH231" i="49"/>
  <c r="AG231" i="49"/>
  <c r="AF231" i="49"/>
  <c r="AE231" i="49"/>
  <c r="AD231" i="49"/>
  <c r="AK230" i="49"/>
  <c r="AI230" i="49"/>
  <c r="AJ230" i="49" s="1"/>
  <c r="AL230" i="49" s="1"/>
  <c r="AH230" i="49"/>
  <c r="AG230" i="49"/>
  <c r="AF230" i="49"/>
  <c r="AE230" i="49"/>
  <c r="AD230" i="49"/>
  <c r="AK229" i="49"/>
  <c r="AI229" i="49"/>
  <c r="AJ229" i="49" s="1"/>
  <c r="AL229" i="49" s="1"/>
  <c r="AH229" i="49"/>
  <c r="AG229" i="49"/>
  <c r="AF229" i="49"/>
  <c r="AE229" i="49"/>
  <c r="AD229" i="49"/>
  <c r="AK228" i="49"/>
  <c r="AI228" i="49"/>
  <c r="AJ228" i="49" s="1"/>
  <c r="AL228" i="49" s="1"/>
  <c r="AH228" i="49"/>
  <c r="AG228" i="49"/>
  <c r="AF228" i="49"/>
  <c r="AE228" i="49"/>
  <c r="AD228" i="49"/>
  <c r="AK227" i="49"/>
  <c r="AI227" i="49"/>
  <c r="AJ227" i="49" s="1"/>
  <c r="AL227" i="49" s="1"/>
  <c r="AH227" i="49"/>
  <c r="AG227" i="49"/>
  <c r="AF227" i="49"/>
  <c r="AE227" i="49"/>
  <c r="AD227" i="49"/>
  <c r="AK226" i="49"/>
  <c r="AI226" i="49"/>
  <c r="AJ226" i="49" s="1"/>
  <c r="AL226" i="49" s="1"/>
  <c r="AH226" i="49"/>
  <c r="AG226" i="49"/>
  <c r="AF226" i="49"/>
  <c r="AE226" i="49"/>
  <c r="AD226" i="49"/>
  <c r="AK225" i="49"/>
  <c r="AI225" i="49"/>
  <c r="AJ225" i="49" s="1"/>
  <c r="AL225" i="49" s="1"/>
  <c r="AH225" i="49"/>
  <c r="AG225" i="49"/>
  <c r="AF225" i="49"/>
  <c r="AE225" i="49"/>
  <c r="AD225" i="49"/>
  <c r="AK224" i="49"/>
  <c r="AI224" i="49"/>
  <c r="AJ224" i="49" s="1"/>
  <c r="AL224" i="49" s="1"/>
  <c r="AH224" i="49"/>
  <c r="AG224" i="49"/>
  <c r="AF224" i="49"/>
  <c r="AE224" i="49"/>
  <c r="AD224" i="49"/>
  <c r="AK223" i="49"/>
  <c r="AI223" i="49"/>
  <c r="AJ223" i="49" s="1"/>
  <c r="AL223" i="49" s="1"/>
  <c r="AH223" i="49"/>
  <c r="AG223" i="49"/>
  <c r="AF223" i="49"/>
  <c r="AE223" i="49"/>
  <c r="AD223" i="49"/>
  <c r="AK222" i="49"/>
  <c r="AI222" i="49"/>
  <c r="AJ222" i="49" s="1"/>
  <c r="AL222" i="49" s="1"/>
  <c r="AH222" i="49"/>
  <c r="AG222" i="49"/>
  <c r="AF222" i="49"/>
  <c r="AE222" i="49"/>
  <c r="AD222" i="49"/>
  <c r="AK221" i="49"/>
  <c r="AI221" i="49"/>
  <c r="AJ221" i="49" s="1"/>
  <c r="AL221" i="49" s="1"/>
  <c r="AH221" i="49"/>
  <c r="AG221" i="49"/>
  <c r="AF221" i="49"/>
  <c r="AE221" i="49"/>
  <c r="AD221" i="49"/>
  <c r="AK220" i="49"/>
  <c r="AI220" i="49"/>
  <c r="AJ220" i="49" s="1"/>
  <c r="AL220" i="49" s="1"/>
  <c r="AH220" i="49"/>
  <c r="AG220" i="49"/>
  <c r="AF220" i="49"/>
  <c r="AE220" i="49"/>
  <c r="AD220" i="49"/>
  <c r="AK219" i="49"/>
  <c r="AI219" i="49"/>
  <c r="AJ219" i="49" s="1"/>
  <c r="AL219" i="49" s="1"/>
  <c r="AH219" i="49"/>
  <c r="AG219" i="49"/>
  <c r="AF219" i="49"/>
  <c r="AE219" i="49"/>
  <c r="AD219" i="49"/>
  <c r="AK218" i="49"/>
  <c r="AI218" i="49"/>
  <c r="AJ218" i="49" s="1"/>
  <c r="AL218" i="49" s="1"/>
  <c r="AH218" i="49"/>
  <c r="AG218" i="49"/>
  <c r="AF218" i="49"/>
  <c r="AE218" i="49"/>
  <c r="AD218" i="49"/>
  <c r="AK217" i="49"/>
  <c r="AI217" i="49"/>
  <c r="AJ217" i="49" s="1"/>
  <c r="AL217" i="49" s="1"/>
  <c r="AH217" i="49"/>
  <c r="AG217" i="49"/>
  <c r="AF217" i="49"/>
  <c r="AE217" i="49"/>
  <c r="AD217" i="49"/>
  <c r="AK216" i="49"/>
  <c r="AI216" i="49"/>
  <c r="AJ216" i="49" s="1"/>
  <c r="AL216" i="49" s="1"/>
  <c r="AH216" i="49"/>
  <c r="AG216" i="49"/>
  <c r="AF216" i="49"/>
  <c r="AE216" i="49"/>
  <c r="AD216" i="49"/>
  <c r="AK215" i="49"/>
  <c r="AI215" i="49"/>
  <c r="AJ215" i="49" s="1"/>
  <c r="AL215" i="49" s="1"/>
  <c r="AH215" i="49"/>
  <c r="AG215" i="49"/>
  <c r="AF215" i="49"/>
  <c r="AE215" i="49"/>
  <c r="AD215" i="49"/>
  <c r="AK214" i="49"/>
  <c r="AI214" i="49"/>
  <c r="AJ214" i="49" s="1"/>
  <c r="AL214" i="49" s="1"/>
  <c r="AH214" i="49"/>
  <c r="AG214" i="49"/>
  <c r="AF214" i="49"/>
  <c r="AE214" i="49"/>
  <c r="AD214" i="49"/>
  <c r="AK213" i="49"/>
  <c r="AI213" i="49"/>
  <c r="AJ213" i="49" s="1"/>
  <c r="AL213" i="49" s="1"/>
  <c r="AH213" i="49"/>
  <c r="AG213" i="49"/>
  <c r="AF213" i="49"/>
  <c r="AE213" i="49"/>
  <c r="AD213" i="49"/>
  <c r="AK212" i="49"/>
  <c r="AI212" i="49"/>
  <c r="AJ212" i="49" s="1"/>
  <c r="AL212" i="49" s="1"/>
  <c r="AH212" i="49"/>
  <c r="AG212" i="49"/>
  <c r="AF212" i="49"/>
  <c r="AE212" i="49"/>
  <c r="AD212" i="49"/>
  <c r="AK211" i="49"/>
  <c r="AI211" i="49"/>
  <c r="AJ211" i="49" s="1"/>
  <c r="AL211" i="49" s="1"/>
  <c r="AH211" i="49"/>
  <c r="AG211" i="49"/>
  <c r="AF211" i="49"/>
  <c r="AE211" i="49"/>
  <c r="AD211" i="49"/>
  <c r="AK210" i="49"/>
  <c r="AI210" i="49"/>
  <c r="AJ210" i="49" s="1"/>
  <c r="AL210" i="49" s="1"/>
  <c r="AH210" i="49"/>
  <c r="AG210" i="49"/>
  <c r="AF210" i="49"/>
  <c r="AE210" i="49"/>
  <c r="AD210" i="49"/>
  <c r="AK209" i="49"/>
  <c r="AI209" i="49"/>
  <c r="AJ209" i="49" s="1"/>
  <c r="AL209" i="49" s="1"/>
  <c r="AH209" i="49"/>
  <c r="AG209" i="49"/>
  <c r="AF209" i="49"/>
  <c r="AE209" i="49"/>
  <c r="AD209" i="49"/>
  <c r="AK208" i="49"/>
  <c r="AI208" i="49"/>
  <c r="AJ208" i="49" s="1"/>
  <c r="AL208" i="49" s="1"/>
  <c r="AH208" i="49"/>
  <c r="AG208" i="49"/>
  <c r="AF208" i="49"/>
  <c r="AE208" i="49"/>
  <c r="AD208" i="49"/>
  <c r="AK207" i="49"/>
  <c r="AI207" i="49"/>
  <c r="AJ207" i="49" s="1"/>
  <c r="AL207" i="49" s="1"/>
  <c r="AH207" i="49"/>
  <c r="AG207" i="49"/>
  <c r="AF207" i="49"/>
  <c r="AE207" i="49"/>
  <c r="AD207" i="49"/>
  <c r="AK206" i="49"/>
  <c r="AI206" i="49"/>
  <c r="AJ206" i="49" s="1"/>
  <c r="AL206" i="49" s="1"/>
  <c r="AH206" i="49"/>
  <c r="AG206" i="49"/>
  <c r="AF206" i="49"/>
  <c r="AE206" i="49"/>
  <c r="AD206" i="49"/>
  <c r="AK205" i="49"/>
  <c r="AI205" i="49"/>
  <c r="AJ205" i="49" s="1"/>
  <c r="AL205" i="49" s="1"/>
  <c r="AH205" i="49"/>
  <c r="AG205" i="49"/>
  <c r="AF205" i="49"/>
  <c r="AE205" i="49"/>
  <c r="AD205" i="49"/>
  <c r="AK204" i="49"/>
  <c r="AI204" i="49"/>
  <c r="AJ204" i="49" s="1"/>
  <c r="AL204" i="49" s="1"/>
  <c r="AH204" i="49"/>
  <c r="AG204" i="49"/>
  <c r="AF204" i="49"/>
  <c r="AE204" i="49"/>
  <c r="AD204" i="49"/>
  <c r="AK203" i="49"/>
  <c r="AI203" i="49"/>
  <c r="AJ203" i="49" s="1"/>
  <c r="AL203" i="49" s="1"/>
  <c r="AH203" i="49"/>
  <c r="AG203" i="49"/>
  <c r="AF203" i="49"/>
  <c r="AE203" i="49"/>
  <c r="AD203" i="49"/>
  <c r="AK202" i="49"/>
  <c r="AI202" i="49"/>
  <c r="AJ202" i="49" s="1"/>
  <c r="AL202" i="49" s="1"/>
  <c r="AH202" i="49"/>
  <c r="AG202" i="49"/>
  <c r="AF202" i="49"/>
  <c r="AE202" i="49"/>
  <c r="AD202" i="49"/>
  <c r="AK201" i="49"/>
  <c r="AI201" i="49"/>
  <c r="AJ201" i="49" s="1"/>
  <c r="AL201" i="49" s="1"/>
  <c r="AH201" i="49"/>
  <c r="AG201" i="49"/>
  <c r="AF201" i="49"/>
  <c r="AE201" i="49"/>
  <c r="AD201" i="49"/>
  <c r="AK200" i="49"/>
  <c r="AI200" i="49"/>
  <c r="AJ200" i="49" s="1"/>
  <c r="AL200" i="49" s="1"/>
  <c r="AH200" i="49"/>
  <c r="AG200" i="49"/>
  <c r="AF200" i="49"/>
  <c r="AE200" i="49"/>
  <c r="AD200" i="49"/>
  <c r="AK199" i="49"/>
  <c r="AI199" i="49"/>
  <c r="AJ199" i="49" s="1"/>
  <c r="AL199" i="49" s="1"/>
  <c r="AH199" i="49"/>
  <c r="AG199" i="49"/>
  <c r="AF199" i="49"/>
  <c r="AE199" i="49"/>
  <c r="AD199" i="49"/>
  <c r="AK198" i="49"/>
  <c r="AI198" i="49"/>
  <c r="AJ198" i="49" s="1"/>
  <c r="AL198" i="49" s="1"/>
  <c r="AH198" i="49"/>
  <c r="AG198" i="49"/>
  <c r="AF198" i="49"/>
  <c r="AE198" i="49"/>
  <c r="AD198" i="49"/>
  <c r="AK197" i="49"/>
  <c r="AI197" i="49"/>
  <c r="AJ197" i="49" s="1"/>
  <c r="AL197" i="49" s="1"/>
  <c r="AH197" i="49"/>
  <c r="AG197" i="49"/>
  <c r="AF197" i="49"/>
  <c r="AE197" i="49"/>
  <c r="AD197" i="49"/>
  <c r="AK196" i="49"/>
  <c r="AI196" i="49"/>
  <c r="AJ196" i="49" s="1"/>
  <c r="AL196" i="49" s="1"/>
  <c r="AH196" i="49"/>
  <c r="AG196" i="49"/>
  <c r="AF196" i="49"/>
  <c r="AE196" i="49"/>
  <c r="AD196" i="49"/>
  <c r="AK195" i="49"/>
  <c r="AI195" i="49"/>
  <c r="AJ195" i="49" s="1"/>
  <c r="AL195" i="49" s="1"/>
  <c r="AH195" i="49"/>
  <c r="AG195" i="49"/>
  <c r="AF195" i="49"/>
  <c r="AE195" i="49"/>
  <c r="AD195" i="49"/>
  <c r="AK194" i="49"/>
  <c r="AI194" i="49"/>
  <c r="AJ194" i="49" s="1"/>
  <c r="AL194" i="49" s="1"/>
  <c r="AH194" i="49"/>
  <c r="AG194" i="49"/>
  <c r="AF194" i="49"/>
  <c r="AE194" i="49"/>
  <c r="AD194" i="49"/>
  <c r="AK193" i="49"/>
  <c r="AI193" i="49"/>
  <c r="AJ193" i="49" s="1"/>
  <c r="AL193" i="49" s="1"/>
  <c r="AH193" i="49"/>
  <c r="AG193" i="49"/>
  <c r="AF193" i="49"/>
  <c r="AE193" i="49"/>
  <c r="AD193" i="49"/>
  <c r="AK192" i="49"/>
  <c r="AI192" i="49"/>
  <c r="AJ192" i="49" s="1"/>
  <c r="AL192" i="49" s="1"/>
  <c r="AH192" i="49"/>
  <c r="AG192" i="49"/>
  <c r="AF192" i="49"/>
  <c r="AE192" i="49"/>
  <c r="AD192" i="49"/>
  <c r="AK191" i="49"/>
  <c r="AI191" i="49"/>
  <c r="AJ191" i="49" s="1"/>
  <c r="AL191" i="49" s="1"/>
  <c r="AH191" i="49"/>
  <c r="AG191" i="49"/>
  <c r="AF191" i="49"/>
  <c r="AE191" i="49"/>
  <c r="AD191" i="49"/>
  <c r="AK190" i="49"/>
  <c r="AI190" i="49"/>
  <c r="AJ190" i="49" s="1"/>
  <c r="AL190" i="49" s="1"/>
  <c r="AH190" i="49"/>
  <c r="AG190" i="49"/>
  <c r="AF190" i="49"/>
  <c r="AE190" i="49"/>
  <c r="AD190" i="49"/>
  <c r="AK189" i="49"/>
  <c r="AI189" i="49"/>
  <c r="AJ189" i="49" s="1"/>
  <c r="AL189" i="49" s="1"/>
  <c r="AH189" i="49"/>
  <c r="AG189" i="49"/>
  <c r="AF189" i="49"/>
  <c r="AE189" i="49"/>
  <c r="AD189" i="49"/>
  <c r="AK188" i="49"/>
  <c r="AI188" i="49"/>
  <c r="AJ188" i="49" s="1"/>
  <c r="AL188" i="49" s="1"/>
  <c r="AH188" i="49"/>
  <c r="AG188" i="49"/>
  <c r="AF188" i="49"/>
  <c r="AE188" i="49"/>
  <c r="AD188" i="49"/>
  <c r="AK187" i="49"/>
  <c r="AI187" i="49"/>
  <c r="AJ187" i="49" s="1"/>
  <c r="AL187" i="49" s="1"/>
  <c r="AH187" i="49"/>
  <c r="AG187" i="49"/>
  <c r="AF187" i="49"/>
  <c r="AE187" i="49"/>
  <c r="AD187" i="49"/>
  <c r="AK186" i="49"/>
  <c r="AI186" i="49"/>
  <c r="AJ186" i="49" s="1"/>
  <c r="AL186" i="49" s="1"/>
  <c r="AH186" i="49"/>
  <c r="AG186" i="49"/>
  <c r="AF186" i="49"/>
  <c r="AE186" i="49"/>
  <c r="AD186" i="49"/>
  <c r="AK185" i="49"/>
  <c r="AI185" i="49"/>
  <c r="AJ185" i="49" s="1"/>
  <c r="AL185" i="49" s="1"/>
  <c r="AH185" i="49"/>
  <c r="AG185" i="49"/>
  <c r="AF185" i="49"/>
  <c r="AE185" i="49"/>
  <c r="AD185" i="49"/>
  <c r="AK184" i="49"/>
  <c r="AI184" i="49"/>
  <c r="AJ184" i="49" s="1"/>
  <c r="AL184" i="49" s="1"/>
  <c r="AH184" i="49"/>
  <c r="AG184" i="49"/>
  <c r="AF184" i="49"/>
  <c r="AE184" i="49"/>
  <c r="AD184" i="49"/>
  <c r="AK183" i="49"/>
  <c r="AI183" i="49"/>
  <c r="AJ183" i="49" s="1"/>
  <c r="AL183" i="49" s="1"/>
  <c r="AH183" i="49"/>
  <c r="AG183" i="49"/>
  <c r="AF183" i="49"/>
  <c r="AE183" i="49"/>
  <c r="AD183" i="49"/>
  <c r="AK182" i="49"/>
  <c r="AI182" i="49"/>
  <c r="AJ182" i="49" s="1"/>
  <c r="AL182" i="49" s="1"/>
  <c r="AH182" i="49"/>
  <c r="AG182" i="49"/>
  <c r="AF182" i="49"/>
  <c r="AE182" i="49"/>
  <c r="AD182" i="49"/>
  <c r="AK181" i="49"/>
  <c r="AI181" i="49"/>
  <c r="AJ181" i="49" s="1"/>
  <c r="AL181" i="49" s="1"/>
  <c r="AH181" i="49"/>
  <c r="AG181" i="49"/>
  <c r="AF181" i="49"/>
  <c r="AE181" i="49"/>
  <c r="AD181" i="49"/>
  <c r="AK180" i="49"/>
  <c r="AI180" i="49"/>
  <c r="AJ180" i="49" s="1"/>
  <c r="AL180" i="49" s="1"/>
  <c r="AH180" i="49"/>
  <c r="AG180" i="49"/>
  <c r="AF180" i="49"/>
  <c r="AE180" i="49"/>
  <c r="AD180" i="49"/>
  <c r="AK179" i="49"/>
  <c r="AI179" i="49"/>
  <c r="AJ179" i="49" s="1"/>
  <c r="AL179" i="49" s="1"/>
  <c r="AH179" i="49"/>
  <c r="AG179" i="49"/>
  <c r="AF179" i="49"/>
  <c r="AE179" i="49"/>
  <c r="AD179" i="49"/>
  <c r="AK178" i="49"/>
  <c r="AI178" i="49"/>
  <c r="AJ178" i="49" s="1"/>
  <c r="AL178" i="49" s="1"/>
  <c r="AH178" i="49"/>
  <c r="AG178" i="49"/>
  <c r="AF178" i="49"/>
  <c r="AE178" i="49"/>
  <c r="AD178" i="49"/>
  <c r="AK177" i="49"/>
  <c r="AI177" i="49"/>
  <c r="AJ177" i="49" s="1"/>
  <c r="AL177" i="49" s="1"/>
  <c r="AH177" i="49"/>
  <c r="AG177" i="49"/>
  <c r="AF177" i="49"/>
  <c r="AE177" i="49"/>
  <c r="AD177" i="49"/>
  <c r="AK176" i="49"/>
  <c r="AI176" i="49"/>
  <c r="AJ176" i="49" s="1"/>
  <c r="AL176" i="49" s="1"/>
  <c r="AH176" i="49"/>
  <c r="AG176" i="49"/>
  <c r="AF176" i="49"/>
  <c r="AE176" i="49"/>
  <c r="AD176" i="49"/>
  <c r="AK175" i="49"/>
  <c r="AI175" i="49"/>
  <c r="AJ175" i="49" s="1"/>
  <c r="AL175" i="49" s="1"/>
  <c r="AH175" i="49"/>
  <c r="AG175" i="49"/>
  <c r="AF175" i="49"/>
  <c r="AE175" i="49"/>
  <c r="AD175" i="49"/>
  <c r="AK174" i="49"/>
  <c r="AI174" i="49"/>
  <c r="AJ174" i="49" s="1"/>
  <c r="AL174" i="49" s="1"/>
  <c r="AH174" i="49"/>
  <c r="AG174" i="49"/>
  <c r="AF174" i="49"/>
  <c r="AE174" i="49"/>
  <c r="AD174" i="49"/>
  <c r="AK173" i="49"/>
  <c r="AI173" i="49"/>
  <c r="AJ173" i="49" s="1"/>
  <c r="AL173" i="49" s="1"/>
  <c r="AH173" i="49"/>
  <c r="AG173" i="49"/>
  <c r="AF173" i="49"/>
  <c r="AE173" i="49"/>
  <c r="AD173" i="49"/>
  <c r="AK172" i="49"/>
  <c r="AI172" i="49"/>
  <c r="AJ172" i="49" s="1"/>
  <c r="AL172" i="49" s="1"/>
  <c r="AH172" i="49"/>
  <c r="AG172" i="49"/>
  <c r="AF172" i="49"/>
  <c r="AE172" i="49"/>
  <c r="AD172" i="49"/>
  <c r="AK171" i="49"/>
  <c r="AI171" i="49"/>
  <c r="AJ171" i="49" s="1"/>
  <c r="AL171" i="49" s="1"/>
  <c r="AH171" i="49"/>
  <c r="AG171" i="49"/>
  <c r="AF171" i="49"/>
  <c r="AE171" i="49"/>
  <c r="AD171" i="49"/>
  <c r="AK170" i="49"/>
  <c r="AI170" i="49"/>
  <c r="AJ170" i="49" s="1"/>
  <c r="AL170" i="49" s="1"/>
  <c r="AH170" i="49"/>
  <c r="AG170" i="49"/>
  <c r="AF170" i="49"/>
  <c r="AE170" i="49"/>
  <c r="AD170" i="49"/>
  <c r="AK169" i="49"/>
  <c r="AI169" i="49"/>
  <c r="AJ169" i="49" s="1"/>
  <c r="AL169" i="49" s="1"/>
  <c r="AH169" i="49"/>
  <c r="AG169" i="49"/>
  <c r="AF169" i="49"/>
  <c r="AE169" i="49"/>
  <c r="AD169" i="49"/>
  <c r="AK168" i="49"/>
  <c r="AI168" i="49"/>
  <c r="AJ168" i="49" s="1"/>
  <c r="AL168" i="49" s="1"/>
  <c r="AH168" i="49"/>
  <c r="AG168" i="49"/>
  <c r="AF168" i="49"/>
  <c r="AE168" i="49"/>
  <c r="AD168" i="49"/>
  <c r="AK167" i="49"/>
  <c r="AI167" i="49"/>
  <c r="AJ167" i="49" s="1"/>
  <c r="AL167" i="49" s="1"/>
  <c r="AH167" i="49"/>
  <c r="AG167" i="49"/>
  <c r="AF167" i="49"/>
  <c r="AE167" i="49"/>
  <c r="AD167" i="49"/>
  <c r="AK166" i="49"/>
  <c r="AI166" i="49"/>
  <c r="AJ166" i="49" s="1"/>
  <c r="AL166" i="49" s="1"/>
  <c r="AH166" i="49"/>
  <c r="AG166" i="49"/>
  <c r="AF166" i="49"/>
  <c r="AE166" i="49"/>
  <c r="AD166" i="49"/>
  <c r="AK165" i="49"/>
  <c r="AI165" i="49"/>
  <c r="AJ165" i="49" s="1"/>
  <c r="AL165" i="49" s="1"/>
  <c r="AH165" i="49"/>
  <c r="AG165" i="49"/>
  <c r="AF165" i="49"/>
  <c r="AE165" i="49"/>
  <c r="AD165" i="49"/>
  <c r="AK164" i="49"/>
  <c r="AI164" i="49"/>
  <c r="AJ164" i="49" s="1"/>
  <c r="AL164" i="49" s="1"/>
  <c r="AH164" i="49"/>
  <c r="AG164" i="49"/>
  <c r="AF164" i="49"/>
  <c r="AE164" i="49"/>
  <c r="AD164" i="49"/>
  <c r="AK163" i="49"/>
  <c r="AI163" i="49"/>
  <c r="AJ163" i="49" s="1"/>
  <c r="AL163" i="49" s="1"/>
  <c r="AH163" i="49"/>
  <c r="AG163" i="49"/>
  <c r="AF163" i="49"/>
  <c r="AE163" i="49"/>
  <c r="AD163" i="49"/>
  <c r="AK162" i="49"/>
  <c r="AI162" i="49"/>
  <c r="AJ162" i="49" s="1"/>
  <c r="AL162" i="49" s="1"/>
  <c r="AH162" i="49"/>
  <c r="AG162" i="49"/>
  <c r="AF162" i="49"/>
  <c r="AE162" i="49"/>
  <c r="AD162" i="49"/>
  <c r="AK161" i="49"/>
  <c r="AI161" i="49"/>
  <c r="AJ161" i="49" s="1"/>
  <c r="AL161" i="49" s="1"/>
  <c r="AH161" i="49"/>
  <c r="AG161" i="49"/>
  <c r="AF161" i="49"/>
  <c r="AE161" i="49"/>
  <c r="AD161" i="49"/>
  <c r="AK160" i="49"/>
  <c r="AI160" i="49"/>
  <c r="AJ160" i="49" s="1"/>
  <c r="AL160" i="49" s="1"/>
  <c r="AH160" i="49"/>
  <c r="AG160" i="49"/>
  <c r="AF160" i="49"/>
  <c r="AE160" i="49"/>
  <c r="AD160" i="49"/>
  <c r="AK159" i="49"/>
  <c r="AI159" i="49"/>
  <c r="AJ159" i="49" s="1"/>
  <c r="AL159" i="49" s="1"/>
  <c r="AH159" i="49"/>
  <c r="AG159" i="49"/>
  <c r="AF159" i="49"/>
  <c r="AE159" i="49"/>
  <c r="AD159" i="49"/>
  <c r="AK158" i="49"/>
  <c r="AI158" i="49"/>
  <c r="AJ158" i="49" s="1"/>
  <c r="AL158" i="49" s="1"/>
  <c r="AH158" i="49"/>
  <c r="AG158" i="49"/>
  <c r="AF158" i="49"/>
  <c r="AE158" i="49"/>
  <c r="AD158" i="49"/>
  <c r="AK157" i="49"/>
  <c r="AI157" i="49"/>
  <c r="AJ157" i="49" s="1"/>
  <c r="AL157" i="49" s="1"/>
  <c r="AH157" i="49"/>
  <c r="AG157" i="49"/>
  <c r="AF157" i="49"/>
  <c r="AE157" i="49"/>
  <c r="AD157" i="49"/>
  <c r="AK156" i="49"/>
  <c r="AI156" i="49"/>
  <c r="AJ156" i="49" s="1"/>
  <c r="AL156" i="49" s="1"/>
  <c r="AH156" i="49"/>
  <c r="AG156" i="49"/>
  <c r="AF156" i="49"/>
  <c r="AE156" i="49"/>
  <c r="AD156" i="49"/>
  <c r="AK155" i="49"/>
  <c r="AI155" i="49"/>
  <c r="AJ155" i="49" s="1"/>
  <c r="AL155" i="49" s="1"/>
  <c r="AH155" i="49"/>
  <c r="AG155" i="49"/>
  <c r="AF155" i="49"/>
  <c r="AE155" i="49"/>
  <c r="AD155" i="49"/>
  <c r="AK154" i="49"/>
  <c r="AI154" i="49"/>
  <c r="AJ154" i="49" s="1"/>
  <c r="AL154" i="49" s="1"/>
  <c r="AH154" i="49"/>
  <c r="AG154" i="49"/>
  <c r="AF154" i="49"/>
  <c r="AE154" i="49"/>
  <c r="AD154" i="49"/>
  <c r="AK153" i="49"/>
  <c r="AI153" i="49"/>
  <c r="AJ153" i="49" s="1"/>
  <c r="AL153" i="49" s="1"/>
  <c r="AH153" i="49"/>
  <c r="AG153" i="49"/>
  <c r="AF153" i="49"/>
  <c r="AE153" i="49"/>
  <c r="AD153" i="49"/>
  <c r="AK152" i="49"/>
  <c r="AI152" i="49"/>
  <c r="AJ152" i="49" s="1"/>
  <c r="AL152" i="49" s="1"/>
  <c r="AH152" i="49"/>
  <c r="AG152" i="49"/>
  <c r="AF152" i="49"/>
  <c r="AE152" i="49"/>
  <c r="AD152" i="49"/>
  <c r="AK151" i="49"/>
  <c r="AI151" i="49"/>
  <c r="AJ151" i="49" s="1"/>
  <c r="AL151" i="49" s="1"/>
  <c r="AH151" i="49"/>
  <c r="AG151" i="49"/>
  <c r="AF151" i="49"/>
  <c r="AE151" i="49"/>
  <c r="AD151" i="49"/>
  <c r="AK150" i="49"/>
  <c r="AI150" i="49"/>
  <c r="AJ150" i="49" s="1"/>
  <c r="AL150" i="49" s="1"/>
  <c r="AH150" i="49"/>
  <c r="AG150" i="49"/>
  <c r="AF150" i="49"/>
  <c r="AE150" i="49"/>
  <c r="AD150" i="49"/>
  <c r="AK149" i="49"/>
  <c r="AI149" i="49"/>
  <c r="AJ149" i="49" s="1"/>
  <c r="AL149" i="49" s="1"/>
  <c r="AH149" i="49"/>
  <c r="AG149" i="49"/>
  <c r="AF149" i="49"/>
  <c r="AE149" i="49"/>
  <c r="AD149" i="49"/>
  <c r="AK148" i="49"/>
  <c r="AI148" i="49"/>
  <c r="AJ148" i="49" s="1"/>
  <c r="AL148" i="49" s="1"/>
  <c r="AH148" i="49"/>
  <c r="AG148" i="49"/>
  <c r="AF148" i="49"/>
  <c r="AE148" i="49"/>
  <c r="AD148" i="49"/>
  <c r="AK147" i="49"/>
  <c r="AI147" i="49"/>
  <c r="AJ147" i="49" s="1"/>
  <c r="AL147" i="49" s="1"/>
  <c r="AH147" i="49"/>
  <c r="AG147" i="49"/>
  <c r="AF147" i="49"/>
  <c r="AE147" i="49"/>
  <c r="AD147" i="49"/>
  <c r="AK146" i="49"/>
  <c r="AI146" i="49"/>
  <c r="AJ146" i="49" s="1"/>
  <c r="AL146" i="49" s="1"/>
  <c r="AH146" i="49"/>
  <c r="AG146" i="49"/>
  <c r="AF146" i="49"/>
  <c r="AE146" i="49"/>
  <c r="AD146" i="49"/>
  <c r="AK145" i="49"/>
  <c r="AI145" i="49"/>
  <c r="AJ145" i="49" s="1"/>
  <c r="AL145" i="49" s="1"/>
  <c r="AH145" i="49"/>
  <c r="AG145" i="49"/>
  <c r="AF145" i="49"/>
  <c r="AE145" i="49"/>
  <c r="AD145" i="49"/>
  <c r="AK144" i="49"/>
  <c r="AI144" i="49"/>
  <c r="AJ144" i="49" s="1"/>
  <c r="AL144" i="49" s="1"/>
  <c r="AH144" i="49"/>
  <c r="AG144" i="49"/>
  <c r="AF144" i="49"/>
  <c r="AE144" i="49"/>
  <c r="AD144" i="49"/>
  <c r="AK143" i="49"/>
  <c r="AI143" i="49"/>
  <c r="AJ143" i="49" s="1"/>
  <c r="AL143" i="49" s="1"/>
  <c r="AH143" i="49"/>
  <c r="AG143" i="49"/>
  <c r="AF143" i="49"/>
  <c r="AE143" i="49"/>
  <c r="AD143" i="49"/>
  <c r="AK142" i="49"/>
  <c r="AI142" i="49"/>
  <c r="AJ142" i="49" s="1"/>
  <c r="AL142" i="49" s="1"/>
  <c r="AH142" i="49"/>
  <c r="AG142" i="49"/>
  <c r="AF142" i="49"/>
  <c r="AE142" i="49"/>
  <c r="AD142" i="49"/>
  <c r="AK141" i="49"/>
  <c r="AI141" i="49"/>
  <c r="AJ141" i="49" s="1"/>
  <c r="AL141" i="49" s="1"/>
  <c r="AH141" i="49"/>
  <c r="AG141" i="49"/>
  <c r="AF141" i="49"/>
  <c r="AE141" i="49"/>
  <c r="AD141" i="49"/>
  <c r="AK140" i="49"/>
  <c r="AI140" i="49"/>
  <c r="AJ140" i="49" s="1"/>
  <c r="AL140" i="49" s="1"/>
  <c r="AH140" i="49"/>
  <c r="AG140" i="49"/>
  <c r="AF140" i="49"/>
  <c r="AE140" i="49"/>
  <c r="AD140" i="49"/>
  <c r="AK139" i="49"/>
  <c r="AI139" i="49"/>
  <c r="AJ139" i="49" s="1"/>
  <c r="AL139" i="49" s="1"/>
  <c r="AH139" i="49"/>
  <c r="AG139" i="49"/>
  <c r="AF139" i="49"/>
  <c r="AE139" i="49"/>
  <c r="AD139" i="49"/>
  <c r="AK138" i="49"/>
  <c r="AI138" i="49"/>
  <c r="AJ138" i="49" s="1"/>
  <c r="AL138" i="49" s="1"/>
  <c r="AH138" i="49"/>
  <c r="AG138" i="49"/>
  <c r="AF138" i="49"/>
  <c r="AE138" i="49"/>
  <c r="AD138" i="49"/>
  <c r="AK137" i="49"/>
  <c r="AI137" i="49"/>
  <c r="AJ137" i="49" s="1"/>
  <c r="AL137" i="49" s="1"/>
  <c r="AH137" i="49"/>
  <c r="AG137" i="49"/>
  <c r="AF137" i="49"/>
  <c r="AE137" i="49"/>
  <c r="AD137" i="49"/>
  <c r="AK136" i="49"/>
  <c r="AI136" i="49"/>
  <c r="AJ136" i="49" s="1"/>
  <c r="AL136" i="49" s="1"/>
  <c r="AH136" i="49"/>
  <c r="AG136" i="49"/>
  <c r="AF136" i="49"/>
  <c r="AE136" i="49"/>
  <c r="AD136" i="49"/>
  <c r="AK135" i="49"/>
  <c r="AI135" i="49"/>
  <c r="AJ135" i="49" s="1"/>
  <c r="AL135" i="49" s="1"/>
  <c r="AH135" i="49"/>
  <c r="AG135" i="49"/>
  <c r="AF135" i="49"/>
  <c r="AE135" i="49"/>
  <c r="AD135" i="49"/>
  <c r="AK134" i="49"/>
  <c r="AI134" i="49"/>
  <c r="AJ134" i="49" s="1"/>
  <c r="AL134" i="49" s="1"/>
  <c r="AH134" i="49"/>
  <c r="AG134" i="49"/>
  <c r="AF134" i="49"/>
  <c r="AE134" i="49"/>
  <c r="AD134" i="49"/>
  <c r="AK133" i="49"/>
  <c r="AI133" i="49"/>
  <c r="AJ133" i="49" s="1"/>
  <c r="AL133" i="49" s="1"/>
  <c r="AH133" i="49"/>
  <c r="AG133" i="49"/>
  <c r="AF133" i="49"/>
  <c r="AE133" i="49"/>
  <c r="AD133" i="49"/>
  <c r="AK132" i="49"/>
  <c r="AI132" i="49"/>
  <c r="AJ132" i="49" s="1"/>
  <c r="AL132" i="49" s="1"/>
  <c r="AH132" i="49"/>
  <c r="AG132" i="49"/>
  <c r="AF132" i="49"/>
  <c r="AE132" i="49"/>
  <c r="AD132" i="49"/>
  <c r="AK131" i="49"/>
  <c r="AI131" i="49"/>
  <c r="AJ131" i="49" s="1"/>
  <c r="AL131" i="49" s="1"/>
  <c r="AH131" i="49"/>
  <c r="AG131" i="49"/>
  <c r="AF131" i="49"/>
  <c r="AE131" i="49"/>
  <c r="AD131" i="49"/>
  <c r="AK130" i="49"/>
  <c r="AI130" i="49"/>
  <c r="AJ130" i="49" s="1"/>
  <c r="AL130" i="49" s="1"/>
  <c r="AH130" i="49"/>
  <c r="AG130" i="49"/>
  <c r="AF130" i="49"/>
  <c r="AE130" i="49"/>
  <c r="AD130" i="49"/>
  <c r="AK129" i="49"/>
  <c r="AI129" i="49"/>
  <c r="AJ129" i="49" s="1"/>
  <c r="AL129" i="49" s="1"/>
  <c r="AH129" i="49"/>
  <c r="AG129" i="49"/>
  <c r="AF129" i="49"/>
  <c r="AE129" i="49"/>
  <c r="AD129" i="49"/>
  <c r="AK128" i="49"/>
  <c r="AI128" i="49"/>
  <c r="AJ128" i="49" s="1"/>
  <c r="AL128" i="49" s="1"/>
  <c r="AH128" i="49"/>
  <c r="AG128" i="49"/>
  <c r="AF128" i="49"/>
  <c r="AE128" i="49"/>
  <c r="AD128" i="49"/>
  <c r="AK127" i="49"/>
  <c r="AI127" i="49"/>
  <c r="AJ127" i="49" s="1"/>
  <c r="AL127" i="49" s="1"/>
  <c r="AH127" i="49"/>
  <c r="AG127" i="49"/>
  <c r="AF127" i="49"/>
  <c r="AE127" i="49"/>
  <c r="AD127" i="49"/>
  <c r="AK126" i="49"/>
  <c r="AI126" i="49"/>
  <c r="AJ126" i="49" s="1"/>
  <c r="AL126" i="49" s="1"/>
  <c r="AH126" i="49"/>
  <c r="AG126" i="49"/>
  <c r="AF126" i="49"/>
  <c r="AE126" i="49"/>
  <c r="AD126" i="49"/>
  <c r="AK125" i="49"/>
  <c r="AI125" i="49"/>
  <c r="AJ125" i="49" s="1"/>
  <c r="AL125" i="49" s="1"/>
  <c r="AH125" i="49"/>
  <c r="AG125" i="49"/>
  <c r="AF125" i="49"/>
  <c r="AE125" i="49"/>
  <c r="AD125" i="49"/>
  <c r="AK124" i="49"/>
  <c r="AI124" i="49"/>
  <c r="AJ124" i="49" s="1"/>
  <c r="AL124" i="49" s="1"/>
  <c r="AH124" i="49"/>
  <c r="AG124" i="49"/>
  <c r="AF124" i="49"/>
  <c r="AE124" i="49"/>
  <c r="AD124" i="49"/>
  <c r="AK123" i="49"/>
  <c r="AI123" i="49"/>
  <c r="AJ123" i="49" s="1"/>
  <c r="AL123" i="49" s="1"/>
  <c r="AH123" i="49"/>
  <c r="AG123" i="49"/>
  <c r="AF123" i="49"/>
  <c r="AE123" i="49"/>
  <c r="AD123" i="49"/>
  <c r="AK122" i="49"/>
  <c r="AI122" i="49"/>
  <c r="AJ122" i="49" s="1"/>
  <c r="AL122" i="49" s="1"/>
  <c r="AH122" i="49"/>
  <c r="AG122" i="49"/>
  <c r="AF122" i="49"/>
  <c r="AE122" i="49"/>
  <c r="AD122" i="49"/>
  <c r="AK121" i="49"/>
  <c r="AI121" i="49"/>
  <c r="AJ121" i="49" s="1"/>
  <c r="AL121" i="49" s="1"/>
  <c r="AH121" i="49"/>
  <c r="AG121" i="49"/>
  <c r="AF121" i="49"/>
  <c r="AE121" i="49"/>
  <c r="AD121" i="49"/>
  <c r="AK120" i="49"/>
  <c r="AI120" i="49"/>
  <c r="AJ120" i="49" s="1"/>
  <c r="AL120" i="49" s="1"/>
  <c r="AH120" i="49"/>
  <c r="AG120" i="49"/>
  <c r="AF120" i="49"/>
  <c r="AE120" i="49"/>
  <c r="AD120" i="49"/>
  <c r="AK119" i="49"/>
  <c r="AI119" i="49"/>
  <c r="AJ119" i="49" s="1"/>
  <c r="AL119" i="49" s="1"/>
  <c r="AH119" i="49"/>
  <c r="AG119" i="49"/>
  <c r="AF119" i="49"/>
  <c r="AE119" i="49"/>
  <c r="AD119" i="49"/>
  <c r="AK118" i="49"/>
  <c r="AI118" i="49"/>
  <c r="AJ118" i="49" s="1"/>
  <c r="AL118" i="49" s="1"/>
  <c r="AH118" i="49"/>
  <c r="AG118" i="49"/>
  <c r="AF118" i="49"/>
  <c r="AE118" i="49"/>
  <c r="AD118" i="49"/>
  <c r="AK117" i="49"/>
  <c r="AI117" i="49"/>
  <c r="AJ117" i="49" s="1"/>
  <c r="AL117" i="49" s="1"/>
  <c r="AH117" i="49"/>
  <c r="AG117" i="49"/>
  <c r="AF117" i="49"/>
  <c r="AE117" i="49"/>
  <c r="AD117" i="49"/>
  <c r="AK116" i="49"/>
  <c r="AI116" i="49"/>
  <c r="AJ116" i="49" s="1"/>
  <c r="AL116" i="49" s="1"/>
  <c r="AH116" i="49"/>
  <c r="AG116" i="49"/>
  <c r="AF116" i="49"/>
  <c r="AE116" i="49"/>
  <c r="AD116" i="49"/>
  <c r="AK115" i="49"/>
  <c r="AI115" i="49"/>
  <c r="AJ115" i="49" s="1"/>
  <c r="AL115" i="49" s="1"/>
  <c r="AH115" i="49"/>
  <c r="AG115" i="49"/>
  <c r="AF115" i="49"/>
  <c r="AE115" i="49"/>
  <c r="AD115" i="49"/>
  <c r="AK114" i="49"/>
  <c r="AI114" i="49"/>
  <c r="AJ114" i="49" s="1"/>
  <c r="AL114" i="49" s="1"/>
  <c r="AH114" i="49"/>
  <c r="AG114" i="49"/>
  <c r="AF114" i="49"/>
  <c r="AE114" i="49"/>
  <c r="AD114" i="49"/>
  <c r="AK113" i="49"/>
  <c r="AI113" i="49"/>
  <c r="AJ113" i="49" s="1"/>
  <c r="AL113" i="49" s="1"/>
  <c r="AH113" i="49"/>
  <c r="AG113" i="49"/>
  <c r="AF113" i="49"/>
  <c r="AE113" i="49"/>
  <c r="AD113" i="49"/>
  <c r="AK112" i="49"/>
  <c r="AI112" i="49"/>
  <c r="AJ112" i="49" s="1"/>
  <c r="AL112" i="49" s="1"/>
  <c r="AH112" i="49"/>
  <c r="AG112" i="49"/>
  <c r="AF112" i="49"/>
  <c r="AE112" i="49"/>
  <c r="AD112" i="49"/>
  <c r="AK111" i="49"/>
  <c r="AI111" i="49"/>
  <c r="AJ111" i="49" s="1"/>
  <c r="AL111" i="49" s="1"/>
  <c r="AH111" i="49"/>
  <c r="AG111" i="49"/>
  <c r="AF111" i="49"/>
  <c r="AE111" i="49"/>
  <c r="AD111" i="49"/>
  <c r="AK110" i="49"/>
  <c r="AI110" i="49"/>
  <c r="AJ110" i="49" s="1"/>
  <c r="AL110" i="49" s="1"/>
  <c r="AH110" i="49"/>
  <c r="AG110" i="49"/>
  <c r="AF110" i="49"/>
  <c r="AE110" i="49"/>
  <c r="AD110" i="49"/>
  <c r="AK109" i="49"/>
  <c r="AI109" i="49"/>
  <c r="AJ109" i="49" s="1"/>
  <c r="AL109" i="49" s="1"/>
  <c r="AH109" i="49"/>
  <c r="AG109" i="49"/>
  <c r="AF109" i="49"/>
  <c r="AE109" i="49"/>
  <c r="AD109" i="49"/>
  <c r="AK108" i="49"/>
  <c r="AI108" i="49"/>
  <c r="AJ108" i="49" s="1"/>
  <c r="AL108" i="49" s="1"/>
  <c r="AH108" i="49"/>
  <c r="AG108" i="49"/>
  <c r="AF108" i="49"/>
  <c r="AE108" i="49"/>
  <c r="AD108" i="49"/>
  <c r="AK107" i="49"/>
  <c r="AI107" i="49"/>
  <c r="AJ107" i="49" s="1"/>
  <c r="AL107" i="49" s="1"/>
  <c r="AH107" i="49"/>
  <c r="AG107" i="49"/>
  <c r="AF107" i="49"/>
  <c r="AE107" i="49"/>
  <c r="AD107" i="49"/>
  <c r="AK106" i="49"/>
  <c r="AI106" i="49"/>
  <c r="AJ106" i="49" s="1"/>
  <c r="AL106" i="49" s="1"/>
  <c r="AH106" i="49"/>
  <c r="AG106" i="49"/>
  <c r="AF106" i="49"/>
  <c r="AE106" i="49"/>
  <c r="AD106" i="49"/>
  <c r="AK105" i="49"/>
  <c r="AI105" i="49"/>
  <c r="AJ105" i="49" s="1"/>
  <c r="AL105" i="49" s="1"/>
  <c r="AH105" i="49"/>
  <c r="AG105" i="49"/>
  <c r="AF105" i="49"/>
  <c r="AE105" i="49"/>
  <c r="AD105" i="49"/>
  <c r="AK104" i="49"/>
  <c r="AI104" i="49"/>
  <c r="AJ104" i="49" s="1"/>
  <c r="AL104" i="49" s="1"/>
  <c r="AH104" i="49"/>
  <c r="AG104" i="49"/>
  <c r="AF104" i="49"/>
  <c r="AE104" i="49"/>
  <c r="AD104" i="49"/>
  <c r="AK103" i="49"/>
  <c r="AI103" i="49"/>
  <c r="AJ103" i="49" s="1"/>
  <c r="AL103" i="49" s="1"/>
  <c r="AH103" i="49"/>
  <c r="AG103" i="49"/>
  <c r="AF103" i="49"/>
  <c r="AE103" i="49"/>
  <c r="AD103" i="49"/>
  <c r="AK102" i="49"/>
  <c r="AI102" i="49"/>
  <c r="AJ102" i="49" s="1"/>
  <c r="AL102" i="49" s="1"/>
  <c r="AH102" i="49"/>
  <c r="AG102" i="49"/>
  <c r="AF102" i="49"/>
  <c r="AE102" i="49"/>
  <c r="AD102" i="49"/>
  <c r="AK101" i="49"/>
  <c r="AI101" i="49"/>
  <c r="AJ101" i="49" s="1"/>
  <c r="AL101" i="49" s="1"/>
  <c r="AH101" i="49"/>
  <c r="AG101" i="49"/>
  <c r="AF101" i="49"/>
  <c r="AE101" i="49"/>
  <c r="AD101" i="49"/>
  <c r="AK100" i="49"/>
  <c r="AI100" i="49"/>
  <c r="AJ100" i="49" s="1"/>
  <c r="AL100" i="49" s="1"/>
  <c r="AH100" i="49"/>
  <c r="AG100" i="49"/>
  <c r="AF100" i="49"/>
  <c r="AE100" i="49"/>
  <c r="AD100" i="49"/>
  <c r="AK99" i="49"/>
  <c r="AI99" i="49"/>
  <c r="AJ99" i="49" s="1"/>
  <c r="AL99" i="49" s="1"/>
  <c r="AH99" i="49"/>
  <c r="AG99" i="49"/>
  <c r="AF99" i="49"/>
  <c r="AE99" i="49"/>
  <c r="AD99" i="49"/>
  <c r="AK98" i="49"/>
  <c r="AI98" i="49"/>
  <c r="AJ98" i="49" s="1"/>
  <c r="AL98" i="49" s="1"/>
  <c r="AH98" i="49"/>
  <c r="AG98" i="49"/>
  <c r="AF98" i="49"/>
  <c r="AE98" i="49"/>
  <c r="AD98" i="49"/>
  <c r="AK97" i="49"/>
  <c r="AI97" i="49"/>
  <c r="AJ97" i="49" s="1"/>
  <c r="AL97" i="49" s="1"/>
  <c r="AH97" i="49"/>
  <c r="AG97" i="49"/>
  <c r="AF97" i="49"/>
  <c r="AE97" i="49"/>
  <c r="AD97" i="49"/>
  <c r="AK96" i="49"/>
  <c r="AI96" i="49"/>
  <c r="AJ96" i="49" s="1"/>
  <c r="AL96" i="49" s="1"/>
  <c r="AH96" i="49"/>
  <c r="AG96" i="49"/>
  <c r="AF96" i="49"/>
  <c r="AE96" i="49"/>
  <c r="AD96" i="49"/>
  <c r="AK95" i="49"/>
  <c r="AI95" i="49"/>
  <c r="AJ95" i="49" s="1"/>
  <c r="AL95" i="49" s="1"/>
  <c r="AH95" i="49"/>
  <c r="AG95" i="49"/>
  <c r="AF95" i="49"/>
  <c r="AE95" i="49"/>
  <c r="AD95" i="49"/>
  <c r="AK94" i="49"/>
  <c r="AI94" i="49"/>
  <c r="AJ94" i="49" s="1"/>
  <c r="AL94" i="49" s="1"/>
  <c r="AH94" i="49"/>
  <c r="AG94" i="49"/>
  <c r="AF94" i="49"/>
  <c r="AE94" i="49"/>
  <c r="AD94" i="49"/>
  <c r="AK93" i="49"/>
  <c r="AI93" i="49"/>
  <c r="AJ93" i="49" s="1"/>
  <c r="AL93" i="49" s="1"/>
  <c r="AH93" i="49"/>
  <c r="AG93" i="49"/>
  <c r="AF93" i="49"/>
  <c r="AE93" i="49"/>
  <c r="AD93" i="49"/>
  <c r="AK92" i="49"/>
  <c r="AI92" i="49"/>
  <c r="AJ92" i="49" s="1"/>
  <c r="AL92" i="49" s="1"/>
  <c r="AH92" i="49"/>
  <c r="AG92" i="49"/>
  <c r="AF92" i="49"/>
  <c r="AE92" i="49"/>
  <c r="AD92" i="49"/>
  <c r="AK91" i="49"/>
  <c r="AI91" i="49"/>
  <c r="AJ91" i="49" s="1"/>
  <c r="AL91" i="49" s="1"/>
  <c r="AH91" i="49"/>
  <c r="AG91" i="49"/>
  <c r="AF91" i="49"/>
  <c r="AE91" i="49"/>
  <c r="AD91" i="49"/>
  <c r="AK90" i="49"/>
  <c r="AI90" i="49"/>
  <c r="AJ90" i="49" s="1"/>
  <c r="AL90" i="49" s="1"/>
  <c r="AH90" i="49"/>
  <c r="AG90" i="49"/>
  <c r="AF90" i="49"/>
  <c r="AE90" i="49"/>
  <c r="AD90" i="49"/>
  <c r="AK89" i="49"/>
  <c r="AI89" i="49"/>
  <c r="AJ89" i="49" s="1"/>
  <c r="AL89" i="49" s="1"/>
  <c r="AH89" i="49"/>
  <c r="AG89" i="49"/>
  <c r="AF89" i="49"/>
  <c r="AE89" i="49"/>
  <c r="AD89" i="49"/>
  <c r="AK88" i="49"/>
  <c r="AI88" i="49"/>
  <c r="AJ88" i="49" s="1"/>
  <c r="AL88" i="49" s="1"/>
  <c r="AH88" i="49"/>
  <c r="AG88" i="49"/>
  <c r="AF88" i="49"/>
  <c r="AE88" i="49"/>
  <c r="AD88" i="49"/>
  <c r="AK87" i="49"/>
  <c r="AI87" i="49"/>
  <c r="AJ87" i="49" s="1"/>
  <c r="AL87" i="49" s="1"/>
  <c r="AH87" i="49"/>
  <c r="AG87" i="49"/>
  <c r="AF87" i="49"/>
  <c r="AE87" i="49"/>
  <c r="AD87" i="49"/>
  <c r="AK86" i="49"/>
  <c r="AI86" i="49"/>
  <c r="AJ86" i="49" s="1"/>
  <c r="AL86" i="49" s="1"/>
  <c r="AH86" i="49"/>
  <c r="AG86" i="49"/>
  <c r="AF86" i="49"/>
  <c r="AE86" i="49"/>
  <c r="AD86" i="49"/>
  <c r="AK85" i="49"/>
  <c r="AI85" i="49"/>
  <c r="AJ85" i="49" s="1"/>
  <c r="AL85" i="49" s="1"/>
  <c r="AH85" i="49"/>
  <c r="AG85" i="49"/>
  <c r="AF85" i="49"/>
  <c r="AE85" i="49"/>
  <c r="AD85" i="49"/>
  <c r="AK84" i="49"/>
  <c r="AI84" i="49"/>
  <c r="AJ84" i="49" s="1"/>
  <c r="AL84" i="49" s="1"/>
  <c r="AH84" i="49"/>
  <c r="AG84" i="49"/>
  <c r="AF84" i="49"/>
  <c r="AE84" i="49"/>
  <c r="AD84" i="49"/>
  <c r="AK83" i="49"/>
  <c r="AI83" i="49"/>
  <c r="AJ83" i="49" s="1"/>
  <c r="AL83" i="49" s="1"/>
  <c r="AH83" i="49"/>
  <c r="AG83" i="49"/>
  <c r="AF83" i="49"/>
  <c r="AE83" i="49"/>
  <c r="AD83" i="49"/>
  <c r="AK82" i="49"/>
  <c r="AI82" i="49"/>
  <c r="AJ82" i="49" s="1"/>
  <c r="AL82" i="49" s="1"/>
  <c r="AH82" i="49"/>
  <c r="AG82" i="49"/>
  <c r="AF82" i="49"/>
  <c r="AE82" i="49"/>
  <c r="AD82" i="49"/>
  <c r="AK81" i="49"/>
  <c r="AI81" i="49"/>
  <c r="AJ81" i="49" s="1"/>
  <c r="AL81" i="49" s="1"/>
  <c r="AH81" i="49"/>
  <c r="AG81" i="49"/>
  <c r="AF81" i="49"/>
  <c r="AE81" i="49"/>
  <c r="AD81" i="49"/>
  <c r="AK80" i="49"/>
  <c r="AI80" i="49"/>
  <c r="AJ80" i="49" s="1"/>
  <c r="AL80" i="49" s="1"/>
  <c r="AH80" i="49"/>
  <c r="AG80" i="49"/>
  <c r="AF80" i="49"/>
  <c r="AE80" i="49"/>
  <c r="AD80" i="49"/>
  <c r="AK79" i="49"/>
  <c r="AI79" i="49"/>
  <c r="AJ79" i="49" s="1"/>
  <c r="AL79" i="49" s="1"/>
  <c r="AH79" i="49"/>
  <c r="AG79" i="49"/>
  <c r="AF79" i="49"/>
  <c r="AE79" i="49"/>
  <c r="AD79" i="49"/>
  <c r="AK78" i="49"/>
  <c r="AI78" i="49"/>
  <c r="AJ78" i="49" s="1"/>
  <c r="AL78" i="49" s="1"/>
  <c r="AH78" i="49"/>
  <c r="AG78" i="49"/>
  <c r="AF78" i="49"/>
  <c r="AE78" i="49"/>
  <c r="AD78" i="49"/>
  <c r="AK77" i="49"/>
  <c r="AI77" i="49"/>
  <c r="AJ77" i="49" s="1"/>
  <c r="AL77" i="49" s="1"/>
  <c r="AH77" i="49"/>
  <c r="AG77" i="49"/>
  <c r="AF77" i="49"/>
  <c r="AE77" i="49"/>
  <c r="AD77" i="49"/>
  <c r="AK76" i="49"/>
  <c r="AI76" i="49"/>
  <c r="AJ76" i="49" s="1"/>
  <c r="AL76" i="49" s="1"/>
  <c r="AH76" i="49"/>
  <c r="AG76" i="49"/>
  <c r="AF76" i="49"/>
  <c r="AE76" i="49"/>
  <c r="AD76" i="49"/>
  <c r="AK75" i="49"/>
  <c r="AI75" i="49"/>
  <c r="AJ75" i="49" s="1"/>
  <c r="AL75" i="49" s="1"/>
  <c r="AH75" i="49"/>
  <c r="AG75" i="49"/>
  <c r="AF75" i="49"/>
  <c r="AE75" i="49"/>
  <c r="AD75" i="49"/>
  <c r="AK74" i="49"/>
  <c r="AI74" i="49"/>
  <c r="AJ74" i="49" s="1"/>
  <c r="AL74" i="49" s="1"/>
  <c r="AH74" i="49"/>
  <c r="AG74" i="49"/>
  <c r="AF74" i="49"/>
  <c r="AE74" i="49"/>
  <c r="AD74" i="49"/>
  <c r="AK73" i="49"/>
  <c r="AI73" i="49"/>
  <c r="AJ73" i="49" s="1"/>
  <c r="AL73" i="49" s="1"/>
  <c r="AH73" i="49"/>
  <c r="AG73" i="49"/>
  <c r="AF73" i="49"/>
  <c r="AE73" i="49"/>
  <c r="AD73" i="49"/>
  <c r="AK72" i="49"/>
  <c r="AI72" i="49"/>
  <c r="AJ72" i="49" s="1"/>
  <c r="AL72" i="49" s="1"/>
  <c r="AH72" i="49"/>
  <c r="AG72" i="49"/>
  <c r="AF72" i="49"/>
  <c r="AE72" i="49"/>
  <c r="AD72" i="49"/>
  <c r="AK71" i="49"/>
  <c r="AI71" i="49"/>
  <c r="AJ71" i="49" s="1"/>
  <c r="AL71" i="49" s="1"/>
  <c r="AH71" i="49"/>
  <c r="AG71" i="49"/>
  <c r="AF71" i="49"/>
  <c r="AE71" i="49"/>
  <c r="AD71" i="49"/>
  <c r="AK70" i="49"/>
  <c r="AI70" i="49"/>
  <c r="AJ70" i="49" s="1"/>
  <c r="AL70" i="49" s="1"/>
  <c r="AH70" i="49"/>
  <c r="AG70" i="49"/>
  <c r="AF70" i="49"/>
  <c r="AE70" i="49"/>
  <c r="AD70" i="49"/>
  <c r="AK69" i="49"/>
  <c r="AI69" i="49"/>
  <c r="AJ69" i="49" s="1"/>
  <c r="AL69" i="49" s="1"/>
  <c r="AH69" i="49"/>
  <c r="AG69" i="49"/>
  <c r="AF69" i="49"/>
  <c r="AE69" i="49"/>
  <c r="AD69" i="49"/>
  <c r="AK68" i="49"/>
  <c r="AI68" i="49"/>
  <c r="AJ68" i="49" s="1"/>
  <c r="AL68" i="49" s="1"/>
  <c r="AH68" i="49"/>
  <c r="AG68" i="49"/>
  <c r="AF68" i="49"/>
  <c r="AE68" i="49"/>
  <c r="AD68" i="49"/>
  <c r="AK67" i="49"/>
  <c r="AI67" i="49"/>
  <c r="AJ67" i="49" s="1"/>
  <c r="AL67" i="49" s="1"/>
  <c r="AH67" i="49"/>
  <c r="AG67" i="49"/>
  <c r="AF67" i="49"/>
  <c r="AE67" i="49"/>
  <c r="AD67" i="49"/>
  <c r="AK66" i="49"/>
  <c r="AI66" i="49"/>
  <c r="AJ66" i="49" s="1"/>
  <c r="AL66" i="49" s="1"/>
  <c r="AH66" i="49"/>
  <c r="AG66" i="49"/>
  <c r="AF66" i="49"/>
  <c r="AE66" i="49"/>
  <c r="AD66" i="49"/>
  <c r="AK65" i="49"/>
  <c r="AI65" i="49"/>
  <c r="AJ65" i="49" s="1"/>
  <c r="AL65" i="49" s="1"/>
  <c r="AH65" i="49"/>
  <c r="AG65" i="49"/>
  <c r="AF65" i="49"/>
  <c r="AE65" i="49"/>
  <c r="AD65" i="49"/>
  <c r="AK64" i="49"/>
  <c r="AI64" i="49"/>
  <c r="AJ64" i="49" s="1"/>
  <c r="AL64" i="49" s="1"/>
  <c r="AH64" i="49"/>
  <c r="AG64" i="49"/>
  <c r="AF64" i="49"/>
  <c r="AE64" i="49"/>
  <c r="AD64" i="49"/>
  <c r="AK63" i="49"/>
  <c r="AI63" i="49"/>
  <c r="AJ63" i="49" s="1"/>
  <c r="AL63" i="49" s="1"/>
  <c r="AH63" i="49"/>
  <c r="AG63" i="49"/>
  <c r="AF63" i="49"/>
  <c r="AE63" i="49"/>
  <c r="AD63" i="49"/>
  <c r="AK62" i="49"/>
  <c r="AI62" i="49"/>
  <c r="AJ62" i="49" s="1"/>
  <c r="AL62" i="49" s="1"/>
  <c r="AH62" i="49"/>
  <c r="AG62" i="49"/>
  <c r="AF62" i="49"/>
  <c r="AE62" i="49"/>
  <c r="AD62" i="49"/>
  <c r="AK61" i="49"/>
  <c r="AI61" i="49"/>
  <c r="AJ61" i="49" s="1"/>
  <c r="AL61" i="49" s="1"/>
  <c r="AH61" i="49"/>
  <c r="AG61" i="49"/>
  <c r="AF61" i="49"/>
  <c r="AE61" i="49"/>
  <c r="AD61" i="49"/>
  <c r="AK60" i="49"/>
  <c r="AI60" i="49"/>
  <c r="AJ60" i="49" s="1"/>
  <c r="AL60" i="49" s="1"/>
  <c r="AH60" i="49"/>
  <c r="AG60" i="49"/>
  <c r="AF60" i="49"/>
  <c r="AE60" i="49"/>
  <c r="AD60" i="49"/>
  <c r="AK59" i="49"/>
  <c r="AI59" i="49"/>
  <c r="AJ59" i="49" s="1"/>
  <c r="AL59" i="49" s="1"/>
  <c r="AH59" i="49"/>
  <c r="AG59" i="49"/>
  <c r="AF59" i="49"/>
  <c r="AE59" i="49"/>
  <c r="AD59" i="49"/>
  <c r="AK58" i="49"/>
  <c r="AI58" i="49"/>
  <c r="AJ58" i="49" s="1"/>
  <c r="AL58" i="49" s="1"/>
  <c r="AH58" i="49"/>
  <c r="AG58" i="49"/>
  <c r="AF58" i="49"/>
  <c r="AE58" i="49"/>
  <c r="AD58" i="49"/>
  <c r="AK57" i="49"/>
  <c r="AI57" i="49"/>
  <c r="AJ57" i="49" s="1"/>
  <c r="AL57" i="49" s="1"/>
  <c r="AH57" i="49"/>
  <c r="AG57" i="49"/>
  <c r="AF57" i="49"/>
  <c r="AE57" i="49"/>
  <c r="AD57" i="49"/>
  <c r="AK56" i="49"/>
  <c r="AI56" i="49"/>
  <c r="AJ56" i="49" s="1"/>
  <c r="AL56" i="49" s="1"/>
  <c r="AH56" i="49"/>
  <c r="AG56" i="49"/>
  <c r="AF56" i="49"/>
  <c r="AE56" i="49"/>
  <c r="AD56" i="49"/>
  <c r="AK55" i="49"/>
  <c r="AI55" i="49"/>
  <c r="AJ55" i="49" s="1"/>
  <c r="AL55" i="49" s="1"/>
  <c r="AH55" i="49"/>
  <c r="AG55" i="49"/>
  <c r="AF55" i="49"/>
  <c r="AE55" i="49"/>
  <c r="AD55" i="49"/>
  <c r="AK54" i="49"/>
  <c r="AI54" i="49"/>
  <c r="AJ54" i="49" s="1"/>
  <c r="AL54" i="49" s="1"/>
  <c r="AH54" i="49"/>
  <c r="AG54" i="49"/>
  <c r="AF54" i="49"/>
  <c r="AE54" i="49"/>
  <c r="AD54" i="49"/>
  <c r="AK53" i="49"/>
  <c r="AI53" i="49"/>
  <c r="AJ53" i="49" s="1"/>
  <c r="AL53" i="49" s="1"/>
  <c r="AH53" i="49"/>
  <c r="AG53" i="49"/>
  <c r="AF53" i="49"/>
  <c r="AE53" i="49"/>
  <c r="AD53" i="49"/>
  <c r="AK52" i="49"/>
  <c r="AI52" i="49"/>
  <c r="AJ52" i="49" s="1"/>
  <c r="AL52" i="49" s="1"/>
  <c r="AH52" i="49"/>
  <c r="AG52" i="49"/>
  <c r="AF52" i="49"/>
  <c r="AE52" i="49"/>
  <c r="AD52" i="49"/>
  <c r="AK51" i="49"/>
  <c r="AI51" i="49"/>
  <c r="AJ51" i="49" s="1"/>
  <c r="AL51" i="49" s="1"/>
  <c r="AH51" i="49"/>
  <c r="AG51" i="49"/>
  <c r="AF51" i="49"/>
  <c r="AE51" i="49"/>
  <c r="AD51" i="49"/>
  <c r="AK50" i="49"/>
  <c r="AI50" i="49"/>
  <c r="AJ50" i="49" s="1"/>
  <c r="AL50" i="49" s="1"/>
  <c r="AH50" i="49"/>
  <c r="AG50" i="49"/>
  <c r="AF50" i="49"/>
  <c r="AE50" i="49"/>
  <c r="AD50" i="49"/>
  <c r="AK49" i="49"/>
  <c r="AI49" i="49"/>
  <c r="AJ49" i="49" s="1"/>
  <c r="AL49" i="49" s="1"/>
  <c r="AH49" i="49"/>
  <c r="AG49" i="49"/>
  <c r="AF49" i="49"/>
  <c r="AE49" i="49"/>
  <c r="AD49" i="49"/>
  <c r="AK48" i="49"/>
  <c r="AI48" i="49"/>
  <c r="AJ48" i="49" s="1"/>
  <c r="AL48" i="49" s="1"/>
  <c r="AH48" i="49"/>
  <c r="AG48" i="49"/>
  <c r="AF48" i="49"/>
  <c r="AE48" i="49"/>
  <c r="AD48" i="49"/>
  <c r="AK47" i="49"/>
  <c r="AI47" i="49"/>
  <c r="AJ47" i="49" s="1"/>
  <c r="AL47" i="49" s="1"/>
  <c r="AH47" i="49"/>
  <c r="AG47" i="49"/>
  <c r="AF47" i="49"/>
  <c r="AE47" i="49"/>
  <c r="AD47" i="49"/>
  <c r="AK46" i="49"/>
  <c r="AI46" i="49"/>
  <c r="AJ46" i="49" s="1"/>
  <c r="AL46" i="49" s="1"/>
  <c r="AH46" i="49"/>
  <c r="AG46" i="49"/>
  <c r="AF46" i="49"/>
  <c r="AE46" i="49"/>
  <c r="AD46" i="49"/>
  <c r="AK45" i="49"/>
  <c r="AI45" i="49"/>
  <c r="AJ45" i="49" s="1"/>
  <c r="AL45" i="49" s="1"/>
  <c r="AH45" i="49"/>
  <c r="AG45" i="49"/>
  <c r="AF45" i="49"/>
  <c r="AE45" i="49"/>
  <c r="AD45" i="49"/>
  <c r="AK44" i="49"/>
  <c r="AI44" i="49"/>
  <c r="AJ44" i="49" s="1"/>
  <c r="AL44" i="49" s="1"/>
  <c r="AH44" i="49"/>
  <c r="AG44" i="49"/>
  <c r="AF44" i="49"/>
  <c r="AE44" i="49"/>
  <c r="AD44" i="49"/>
  <c r="AK43" i="49"/>
  <c r="AI43" i="49"/>
  <c r="AJ43" i="49" s="1"/>
  <c r="AL43" i="49" s="1"/>
  <c r="AH43" i="49"/>
  <c r="AG43" i="49"/>
  <c r="AF43" i="49"/>
  <c r="AE43" i="49"/>
  <c r="AD43" i="49"/>
  <c r="AK42" i="49"/>
  <c r="AI42" i="49"/>
  <c r="AJ42" i="49" s="1"/>
  <c r="AL42" i="49" s="1"/>
  <c r="AH42" i="49"/>
  <c r="AG42" i="49"/>
  <c r="AF42" i="49"/>
  <c r="AE42" i="49"/>
  <c r="AD42" i="49"/>
  <c r="AK41" i="49"/>
  <c r="AI41" i="49"/>
  <c r="AJ41" i="49" s="1"/>
  <c r="AL41" i="49" s="1"/>
  <c r="AH41" i="49"/>
  <c r="AG41" i="49"/>
  <c r="AF41" i="49"/>
  <c r="AE41" i="49"/>
  <c r="AD41" i="49"/>
  <c r="AK40" i="49"/>
  <c r="AI40" i="49"/>
  <c r="AJ40" i="49" s="1"/>
  <c r="AL40" i="49" s="1"/>
  <c r="AH40" i="49"/>
  <c r="AG40" i="49"/>
  <c r="AF40" i="49"/>
  <c r="AE40" i="49"/>
  <c r="AD40" i="49"/>
  <c r="AK39" i="49"/>
  <c r="AI39" i="49"/>
  <c r="AJ39" i="49" s="1"/>
  <c r="AL39" i="49" s="1"/>
  <c r="AH39" i="49"/>
  <c r="AG39" i="49"/>
  <c r="AF39" i="49"/>
  <c r="AE39" i="49"/>
  <c r="AD39" i="49"/>
  <c r="AK38" i="49"/>
  <c r="AI38" i="49"/>
  <c r="AJ38" i="49" s="1"/>
  <c r="AL38" i="49" s="1"/>
  <c r="AH38" i="49"/>
  <c r="AG38" i="49"/>
  <c r="AF38" i="49"/>
  <c r="AE38" i="49"/>
  <c r="AD38" i="49"/>
  <c r="AK37" i="49"/>
  <c r="AI37" i="49"/>
  <c r="AJ37" i="49" s="1"/>
  <c r="AL37" i="49" s="1"/>
  <c r="AH37" i="49"/>
  <c r="AG37" i="49"/>
  <c r="AF37" i="49"/>
  <c r="AE37" i="49"/>
  <c r="AD37" i="49"/>
  <c r="AK36" i="49"/>
  <c r="AI36" i="49"/>
  <c r="AJ36" i="49" s="1"/>
  <c r="AL36" i="49" s="1"/>
  <c r="AH36" i="49"/>
  <c r="AG36" i="49"/>
  <c r="AF36" i="49"/>
  <c r="AE36" i="49"/>
  <c r="AD36" i="49"/>
  <c r="AK35" i="49"/>
  <c r="AI35" i="49"/>
  <c r="AJ35" i="49" s="1"/>
  <c r="AL35" i="49" s="1"/>
  <c r="AH35" i="49"/>
  <c r="AG35" i="49"/>
  <c r="AF35" i="49"/>
  <c r="AE35" i="49"/>
  <c r="AD35" i="49"/>
  <c r="AK34" i="49"/>
  <c r="AI34" i="49"/>
  <c r="AJ34" i="49" s="1"/>
  <c r="AL34" i="49" s="1"/>
  <c r="AH34" i="49"/>
  <c r="AG34" i="49"/>
  <c r="AF34" i="49"/>
  <c r="AE34" i="49"/>
  <c r="AD34" i="49"/>
  <c r="AK33" i="49"/>
  <c r="AI33" i="49"/>
  <c r="AJ33" i="49" s="1"/>
  <c r="AL33" i="49" s="1"/>
  <c r="AH33" i="49"/>
  <c r="AG33" i="49"/>
  <c r="AF33" i="49"/>
  <c r="AE33" i="49"/>
  <c r="AD33" i="49"/>
  <c r="AK32" i="49"/>
  <c r="AI32" i="49"/>
  <c r="AJ32" i="49" s="1"/>
  <c r="AL32" i="49" s="1"/>
  <c r="AH32" i="49"/>
  <c r="AG32" i="49"/>
  <c r="AF32" i="49"/>
  <c r="AE32" i="49"/>
  <c r="AD32" i="49"/>
  <c r="AK31" i="49"/>
  <c r="AI31" i="49"/>
  <c r="AJ31" i="49" s="1"/>
  <c r="AL31" i="49" s="1"/>
  <c r="AH31" i="49"/>
  <c r="AG31" i="49"/>
  <c r="AF31" i="49"/>
  <c r="AE31" i="49"/>
  <c r="AD31" i="49"/>
  <c r="AK30" i="49"/>
  <c r="AI30" i="49"/>
  <c r="AJ30" i="49" s="1"/>
  <c r="AL30" i="49" s="1"/>
  <c r="AH30" i="49"/>
  <c r="AG30" i="49"/>
  <c r="AF30" i="49"/>
  <c r="AE30" i="49"/>
  <c r="AD30" i="49"/>
  <c r="AK29" i="49"/>
  <c r="AI29" i="49"/>
  <c r="AJ29" i="49" s="1"/>
  <c r="AL29" i="49" s="1"/>
  <c r="AH29" i="49"/>
  <c r="AG29" i="49"/>
  <c r="AF29" i="49"/>
  <c r="AE29" i="49"/>
  <c r="AD29" i="49"/>
  <c r="AK28" i="49"/>
  <c r="AI28" i="49"/>
  <c r="AJ28" i="49" s="1"/>
  <c r="AL28" i="49" s="1"/>
  <c r="AH28" i="49"/>
  <c r="AG28" i="49"/>
  <c r="AF28" i="49"/>
  <c r="AE28" i="49"/>
  <c r="AD28" i="49"/>
  <c r="AK27" i="49"/>
  <c r="AI27" i="49"/>
  <c r="AJ27" i="49" s="1"/>
  <c r="AL27" i="49" s="1"/>
  <c r="AH27" i="49"/>
  <c r="AG27" i="49"/>
  <c r="AF27" i="49"/>
  <c r="AE27" i="49"/>
  <c r="AD27" i="49"/>
  <c r="AK26" i="49"/>
  <c r="AI26" i="49"/>
  <c r="AJ26" i="49" s="1"/>
  <c r="AL26" i="49" s="1"/>
  <c r="AH26" i="49"/>
  <c r="AG26" i="49"/>
  <c r="AF26" i="49"/>
  <c r="AE26" i="49"/>
  <c r="AD26" i="49"/>
  <c r="AK25" i="49"/>
  <c r="AI25" i="49"/>
  <c r="AJ25" i="49" s="1"/>
  <c r="AL25" i="49" s="1"/>
  <c r="AH25" i="49"/>
  <c r="AG25" i="49"/>
  <c r="AF25" i="49"/>
  <c r="AE25" i="49"/>
  <c r="AD25" i="49"/>
  <c r="AK24" i="49"/>
  <c r="AI24" i="49"/>
  <c r="AJ24" i="49" s="1"/>
  <c r="AL24" i="49" s="1"/>
  <c r="AH24" i="49"/>
  <c r="AG24" i="49"/>
  <c r="AF24" i="49"/>
  <c r="AE24" i="49"/>
  <c r="AD24" i="49"/>
  <c r="AK23" i="49"/>
  <c r="AI23" i="49"/>
  <c r="AJ23" i="49" s="1"/>
  <c r="AL23" i="49" s="1"/>
  <c r="AH23" i="49"/>
  <c r="AG23" i="49"/>
  <c r="AF23" i="49"/>
  <c r="AE23" i="49"/>
  <c r="AD23" i="49"/>
  <c r="AK22" i="49"/>
  <c r="AI22" i="49"/>
  <c r="AJ22" i="49" s="1"/>
  <c r="AL22" i="49" s="1"/>
  <c r="AH22" i="49"/>
  <c r="AG22" i="49"/>
  <c r="AF22" i="49"/>
  <c r="AE22" i="49"/>
  <c r="AD22" i="49"/>
  <c r="AK21" i="49"/>
  <c r="AI21" i="49"/>
  <c r="AJ21" i="49" s="1"/>
  <c r="AL21" i="49" s="1"/>
  <c r="AH21" i="49"/>
  <c r="AG21" i="49"/>
  <c r="AF21" i="49"/>
  <c r="AE21" i="49"/>
  <c r="AD21" i="49"/>
  <c r="AK20" i="49"/>
  <c r="AI20" i="49"/>
  <c r="AJ20" i="49" s="1"/>
  <c r="AL20" i="49" s="1"/>
  <c r="AH20" i="49"/>
  <c r="AG20" i="49"/>
  <c r="AF20" i="49"/>
  <c r="AE20" i="49"/>
  <c r="AD20" i="49"/>
  <c r="AK19" i="49"/>
  <c r="AI19" i="49"/>
  <c r="AJ19" i="49" s="1"/>
  <c r="AL19" i="49" s="1"/>
  <c r="AH19" i="49"/>
  <c r="AG19" i="49"/>
  <c r="AF19" i="49"/>
  <c r="AE19" i="49"/>
  <c r="AD19" i="49"/>
  <c r="AK18" i="49"/>
  <c r="AI18" i="49"/>
  <c r="AJ18" i="49" s="1"/>
  <c r="AL18" i="49" s="1"/>
  <c r="AH18" i="49"/>
  <c r="AG18" i="49"/>
  <c r="AF18" i="49"/>
  <c r="AE18" i="49"/>
  <c r="AD18" i="49"/>
  <c r="AK17" i="49"/>
  <c r="AI17" i="49"/>
  <c r="AJ17" i="49" s="1"/>
  <c r="AL17" i="49" s="1"/>
  <c r="AH17" i="49"/>
  <c r="AG17" i="49"/>
  <c r="AF17" i="49"/>
  <c r="AE17" i="49"/>
  <c r="AD17" i="49"/>
  <c r="AK16" i="49"/>
  <c r="AI16" i="49"/>
  <c r="AJ16" i="49" s="1"/>
  <c r="AL16" i="49" s="1"/>
  <c r="AH16" i="49"/>
  <c r="AG16" i="49"/>
  <c r="AF16" i="49"/>
  <c r="AE16" i="49"/>
  <c r="AD16" i="49"/>
  <c r="AK15" i="49"/>
  <c r="AI15" i="49"/>
  <c r="AJ15" i="49" s="1"/>
  <c r="AL15" i="49" s="1"/>
  <c r="AH15" i="49"/>
  <c r="AG15" i="49"/>
  <c r="AF15" i="49"/>
  <c r="AE15" i="49"/>
  <c r="AD15" i="49"/>
  <c r="AK14" i="49"/>
  <c r="AI14" i="49"/>
  <c r="AJ14" i="49" s="1"/>
  <c r="AL14" i="49" s="1"/>
  <c r="AH14" i="49"/>
  <c r="AG14" i="49"/>
  <c r="AF14" i="49"/>
  <c r="AE14" i="49"/>
  <c r="AD14" i="49"/>
  <c r="AK13" i="49"/>
  <c r="AI13" i="49"/>
  <c r="AJ13" i="49" s="1"/>
  <c r="AL13" i="49" s="1"/>
  <c r="AH13" i="49"/>
  <c r="AG13" i="49"/>
  <c r="AF13" i="49"/>
  <c r="AE13" i="49"/>
  <c r="AD13" i="49"/>
  <c r="AK12" i="49"/>
  <c r="AI12" i="49"/>
  <c r="AJ12" i="49" s="1"/>
  <c r="AL12" i="49" s="1"/>
  <c r="AH12" i="49"/>
  <c r="AG12" i="49"/>
  <c r="AF12" i="49"/>
  <c r="AE12" i="49"/>
  <c r="AD12" i="49"/>
  <c r="AK11" i="49"/>
  <c r="AI11" i="49"/>
  <c r="AJ11" i="49" s="1"/>
  <c r="AL11" i="49" s="1"/>
  <c r="AH11" i="49"/>
  <c r="AG11" i="49"/>
  <c r="AF11" i="49"/>
  <c r="AE11" i="49"/>
  <c r="AD11" i="49"/>
  <c r="AK10" i="49"/>
  <c r="AI10" i="49"/>
  <c r="AJ10" i="49" s="1"/>
  <c r="AL10" i="49" s="1"/>
  <c r="AH10" i="49"/>
  <c r="AG10" i="49"/>
  <c r="AF10" i="49"/>
  <c r="AE10" i="49"/>
  <c r="AD10" i="49"/>
  <c r="AK9" i="49"/>
  <c r="AI9" i="49"/>
  <c r="AJ9" i="49" s="1"/>
  <c r="AL9" i="49" s="1"/>
  <c r="AH9" i="49"/>
  <c r="AG9" i="49"/>
  <c r="AF9" i="49"/>
  <c r="AE9" i="49"/>
  <c r="AD9" i="49"/>
  <c r="AK8" i="49"/>
  <c r="AI8" i="49"/>
  <c r="AJ8" i="49" s="1"/>
  <c r="AL8" i="49" s="1"/>
  <c r="AH8" i="49"/>
  <c r="AG8" i="49"/>
  <c r="AF8" i="49"/>
  <c r="AE8" i="49"/>
  <c r="AD8" i="49"/>
  <c r="AK7" i="49"/>
  <c r="AI7" i="49"/>
  <c r="AJ7" i="49" s="1"/>
  <c r="AL7" i="49" s="1"/>
  <c r="AH7" i="49"/>
  <c r="AG7" i="49"/>
  <c r="AF7" i="49"/>
  <c r="AE7" i="49"/>
  <c r="AD7" i="49"/>
  <c r="AK6" i="49"/>
  <c r="AI6" i="49"/>
  <c r="AJ6" i="49" s="1"/>
  <c r="AL6" i="49" s="1"/>
  <c r="AH6" i="49"/>
  <c r="AG6" i="49"/>
  <c r="AF6" i="49"/>
  <c r="AE6" i="49"/>
  <c r="AD6" i="49"/>
  <c r="AK5" i="49"/>
  <c r="AI5" i="49"/>
  <c r="AJ5" i="49" s="1"/>
  <c r="AL5" i="49" s="1"/>
  <c r="AH5" i="49"/>
  <c r="AG5" i="49"/>
  <c r="AF5" i="49"/>
  <c r="AE5" i="49"/>
  <c r="AD5" i="49"/>
  <c r="AK4" i="49"/>
  <c r="AI4" i="49"/>
  <c r="AJ4" i="49" s="1"/>
  <c r="AL4" i="49" s="1"/>
  <c r="AH4" i="49"/>
  <c r="AG4" i="49"/>
  <c r="AF4" i="49"/>
  <c r="AE4" i="49"/>
  <c r="AD4" i="49"/>
  <c r="AK3" i="49"/>
  <c r="AI3" i="49"/>
  <c r="AJ3" i="49" s="1"/>
  <c r="AL3" i="49" s="1"/>
  <c r="AH3" i="49"/>
  <c r="AG3" i="49"/>
  <c r="AF3" i="49"/>
  <c r="AE3" i="49"/>
  <c r="AD3" i="49"/>
  <c r="AK2" i="49"/>
  <c r="AI2" i="49"/>
  <c r="AJ2" i="49" s="1"/>
  <c r="AH2" i="49"/>
  <c r="AG2" i="49"/>
  <c r="AE2" i="49"/>
  <c r="AD2" i="49"/>
  <c r="AL2" i="49" l="1"/>
  <c r="C5" i="46"/>
  <c r="C9" i="46"/>
  <c r="B5" i="46"/>
  <c r="B9" i="46"/>
  <c r="J2" i="48"/>
  <c r="J6" i="48"/>
  <c r="I9" i="48"/>
  <c r="I5" i="48"/>
  <c r="H9" i="48"/>
  <c r="H5" i="48"/>
  <c r="G9" i="48"/>
  <c r="G5" i="48"/>
  <c r="F9" i="48"/>
  <c r="F5" i="48"/>
  <c r="E9" i="48"/>
  <c r="E5" i="48"/>
  <c r="D9" i="48"/>
  <c r="D5" i="48"/>
  <c r="C9" i="48"/>
  <c r="C5" i="48"/>
  <c r="B3" i="48"/>
  <c r="B7" i="48"/>
  <c r="C6" i="46"/>
  <c r="C2" i="46"/>
  <c r="B6" i="46"/>
  <c r="B2" i="46"/>
  <c r="J3" i="48"/>
  <c r="J7" i="48"/>
  <c r="I8" i="48"/>
  <c r="I4" i="48"/>
  <c r="H8" i="48"/>
  <c r="H4" i="48"/>
  <c r="G8" i="48"/>
  <c r="G4" i="48"/>
  <c r="F8" i="48"/>
  <c r="F4" i="48"/>
  <c r="E8" i="48"/>
  <c r="E4" i="48"/>
  <c r="D8" i="48"/>
  <c r="D4" i="48"/>
  <c r="C8" i="48"/>
  <c r="C4" i="48"/>
  <c r="B4" i="48"/>
  <c r="B8" i="48"/>
  <c r="C3" i="46"/>
  <c r="C7" i="46"/>
  <c r="B3" i="46"/>
  <c r="B7" i="46"/>
  <c r="J4" i="48"/>
  <c r="J8" i="48"/>
  <c r="I7" i="48"/>
  <c r="I3" i="48"/>
  <c r="H7" i="48"/>
  <c r="H3" i="48"/>
  <c r="G7" i="48"/>
  <c r="G3" i="48"/>
  <c r="F7" i="48"/>
  <c r="F3" i="48"/>
  <c r="E7" i="48"/>
  <c r="E3" i="48"/>
  <c r="D7" i="48"/>
  <c r="D3" i="48"/>
  <c r="C7" i="48"/>
  <c r="C3" i="48"/>
  <c r="B5" i="48"/>
  <c r="B9" i="48"/>
  <c r="C4" i="46"/>
  <c r="C8" i="46"/>
  <c r="B4" i="46"/>
  <c r="B8" i="46"/>
  <c r="J5" i="48"/>
  <c r="J9" i="48"/>
  <c r="I6" i="48"/>
  <c r="I2" i="48"/>
  <c r="H6" i="48"/>
  <c r="H2" i="48"/>
  <c r="G6" i="48"/>
  <c r="G2" i="48"/>
  <c r="F6" i="48"/>
  <c r="F2" i="48"/>
  <c r="E6" i="48"/>
  <c r="E2" i="48"/>
  <c r="D6" i="48"/>
  <c r="D2" i="48"/>
  <c r="C6" i="48"/>
  <c r="C2" i="48"/>
  <c r="B6" i="48"/>
  <c r="B2" i="48"/>
  <c r="F162" i="42"/>
  <c r="AB3" i="23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49" i="23"/>
  <c r="AB50" i="23"/>
  <c r="AB51" i="23"/>
  <c r="AB52" i="23"/>
  <c r="AB53" i="23"/>
  <c r="AB54" i="23"/>
  <c r="AB55" i="23"/>
  <c r="AB56" i="23"/>
  <c r="AB57" i="23"/>
  <c r="AB58" i="23"/>
  <c r="AB59" i="23"/>
  <c r="AB60" i="23"/>
  <c r="AB61" i="23"/>
  <c r="AB62" i="23"/>
  <c r="AB63" i="23"/>
  <c r="AB64" i="23"/>
  <c r="AB65" i="23"/>
  <c r="AB66" i="23"/>
  <c r="AB67" i="23"/>
  <c r="AB68" i="23"/>
  <c r="AB69" i="23"/>
  <c r="AB70" i="23"/>
  <c r="AB71" i="23"/>
  <c r="AB72" i="23"/>
  <c r="AB73" i="23"/>
  <c r="AB74" i="23"/>
  <c r="AB75" i="23"/>
  <c r="AB76" i="23"/>
  <c r="AB77" i="23"/>
  <c r="AB78" i="23"/>
  <c r="AB79" i="23"/>
  <c r="AB80" i="23"/>
  <c r="AB81" i="23"/>
  <c r="AB82" i="23"/>
  <c r="AB83" i="23"/>
  <c r="AB84" i="23"/>
  <c r="AB85" i="23"/>
  <c r="AB86" i="23"/>
  <c r="AB87" i="23"/>
  <c r="AB88" i="23"/>
  <c r="AB89" i="23"/>
  <c r="AB90" i="23"/>
  <c r="AB91" i="23"/>
  <c r="AB92" i="23"/>
  <c r="AB93" i="23"/>
  <c r="AB94" i="23"/>
  <c r="AB95" i="23"/>
  <c r="AB96" i="23"/>
  <c r="AB97" i="23"/>
  <c r="AB98" i="23"/>
  <c r="AB99" i="23"/>
  <c r="AB100" i="23"/>
  <c r="AB101" i="23"/>
  <c r="AB102" i="23"/>
  <c r="AB103" i="23"/>
  <c r="AB104" i="23"/>
  <c r="AB105" i="23"/>
  <c r="AB106" i="23"/>
  <c r="AB107" i="23"/>
  <c r="AB108" i="23"/>
  <c r="AB109" i="23"/>
  <c r="AB110" i="23"/>
  <c r="AB111" i="23"/>
  <c r="AB112" i="23"/>
  <c r="AB113" i="23"/>
  <c r="AB114" i="23"/>
  <c r="AB115" i="23"/>
  <c r="AB116" i="23"/>
  <c r="AB117" i="23"/>
  <c r="AB118" i="23"/>
  <c r="AB119" i="23"/>
  <c r="AB120" i="23"/>
  <c r="AB121" i="23"/>
  <c r="AB122" i="23"/>
  <c r="AB123" i="23"/>
  <c r="AB124" i="23"/>
  <c r="AB125" i="23"/>
  <c r="AB126" i="23"/>
  <c r="AB127" i="23"/>
  <c r="AB128" i="23"/>
  <c r="AB129" i="23"/>
  <c r="AB130" i="23"/>
  <c r="AB131" i="23"/>
  <c r="AB132" i="23"/>
  <c r="AB133" i="23"/>
  <c r="AB134" i="23"/>
  <c r="AB2" i="23"/>
  <c r="Q2" i="23"/>
  <c r="AA2" i="23"/>
  <c r="Q3" i="23"/>
  <c r="AA3" i="23"/>
  <c r="Q4" i="23"/>
  <c r="AA4" i="23"/>
  <c r="Q5" i="23"/>
  <c r="AA5" i="23"/>
  <c r="Q6" i="23"/>
  <c r="AA6" i="23"/>
  <c r="Q7" i="23"/>
  <c r="AA7" i="23"/>
  <c r="Q8" i="23"/>
  <c r="AA8" i="23"/>
  <c r="Q9" i="23"/>
  <c r="AA9" i="23"/>
  <c r="Q10" i="23"/>
  <c r="AA10" i="23"/>
  <c r="Q11" i="23"/>
  <c r="AA11" i="23"/>
  <c r="Q12" i="23"/>
  <c r="AA12" i="23"/>
  <c r="Q13" i="23"/>
  <c r="AA13" i="23"/>
  <c r="Q14" i="23"/>
  <c r="AA14" i="23"/>
  <c r="Q15" i="23"/>
  <c r="AA15" i="23"/>
  <c r="Q16" i="23"/>
  <c r="AA16" i="23"/>
  <c r="Q17" i="23"/>
  <c r="AA17" i="23"/>
  <c r="Q18" i="23"/>
  <c r="AA18" i="23"/>
  <c r="Q19" i="23"/>
  <c r="AA19" i="23"/>
  <c r="Q20" i="23"/>
  <c r="AA20" i="23"/>
  <c r="Q21" i="23"/>
  <c r="AA21" i="23"/>
  <c r="Q22" i="23"/>
  <c r="AA22" i="23"/>
  <c r="Q23" i="23"/>
  <c r="AA23" i="23"/>
  <c r="Q24" i="23"/>
  <c r="AA24" i="23"/>
  <c r="Q25" i="23"/>
  <c r="AA25" i="23"/>
  <c r="Q26" i="23"/>
  <c r="AA26" i="23"/>
  <c r="Q27" i="23"/>
  <c r="AA27" i="23"/>
  <c r="Q28" i="23"/>
  <c r="AA28" i="23"/>
  <c r="Q29" i="23"/>
  <c r="AA29" i="23"/>
  <c r="Q30" i="23"/>
  <c r="AA30" i="23"/>
  <c r="Q31" i="23"/>
  <c r="AA31" i="23"/>
  <c r="Q32" i="23"/>
  <c r="AA32" i="23"/>
  <c r="Q33" i="23"/>
  <c r="AA33" i="23"/>
  <c r="Q34" i="23"/>
  <c r="AA34" i="23"/>
  <c r="Q35" i="23"/>
  <c r="AA35" i="23"/>
  <c r="Q36" i="23"/>
  <c r="AA36" i="23"/>
  <c r="Q37" i="23"/>
  <c r="AA37" i="23"/>
  <c r="Q38" i="23"/>
  <c r="AA38" i="23"/>
  <c r="Q39" i="23"/>
  <c r="AA39" i="23"/>
  <c r="Q40" i="23"/>
  <c r="AA40" i="23"/>
  <c r="Q41" i="23"/>
  <c r="AA41" i="23"/>
  <c r="Q42" i="23"/>
  <c r="AA42" i="23"/>
  <c r="Q43" i="23"/>
  <c r="AA43" i="23"/>
  <c r="Q44" i="23"/>
  <c r="AA44" i="23"/>
  <c r="Q45" i="23"/>
  <c r="AA45" i="23"/>
  <c r="Q46" i="23"/>
  <c r="AA46" i="23"/>
  <c r="Q47" i="23"/>
  <c r="AA47" i="23"/>
  <c r="Q48" i="23"/>
  <c r="AA48" i="23"/>
  <c r="Q49" i="23"/>
  <c r="AA49" i="23"/>
  <c r="Q50" i="23"/>
  <c r="AA50" i="23"/>
  <c r="Q51" i="23"/>
  <c r="AA51" i="23"/>
  <c r="Q52" i="23"/>
  <c r="AA52" i="23"/>
  <c r="Q53" i="23"/>
  <c r="AA53" i="23"/>
  <c r="Q54" i="23"/>
  <c r="AA54" i="23"/>
  <c r="Q55" i="23"/>
  <c r="AA55" i="23"/>
  <c r="Q56" i="23"/>
  <c r="AA56" i="23"/>
  <c r="Q57" i="23"/>
  <c r="AA57" i="23"/>
  <c r="Q58" i="23"/>
  <c r="AA58" i="23"/>
  <c r="Q59" i="23"/>
  <c r="AA59" i="23"/>
  <c r="Q60" i="23"/>
  <c r="AA60" i="23"/>
  <c r="Q61" i="23"/>
  <c r="AA61" i="23"/>
  <c r="Q62" i="23"/>
  <c r="AA62" i="23"/>
  <c r="Q63" i="23"/>
  <c r="AA63" i="23"/>
  <c r="Q64" i="23"/>
  <c r="AA64" i="23"/>
  <c r="Q65" i="23"/>
  <c r="AA65" i="23"/>
  <c r="Q66" i="23"/>
  <c r="AA66" i="23"/>
  <c r="Q67" i="23"/>
  <c r="AA67" i="23"/>
  <c r="Q68" i="23"/>
  <c r="AA68" i="23"/>
  <c r="Q69" i="23"/>
  <c r="AA69" i="23"/>
  <c r="Q70" i="23"/>
  <c r="AA70" i="23"/>
  <c r="Q71" i="23"/>
  <c r="AA71" i="23"/>
  <c r="Q72" i="23"/>
  <c r="AA72" i="23"/>
  <c r="Q73" i="23"/>
  <c r="AA73" i="23"/>
  <c r="Q74" i="23"/>
  <c r="AA74" i="23"/>
  <c r="Q75" i="23"/>
  <c r="AA75" i="23"/>
  <c r="Q76" i="23"/>
  <c r="AA76" i="23"/>
  <c r="Q77" i="23"/>
  <c r="AA77" i="23"/>
  <c r="Q78" i="23"/>
  <c r="AA78" i="23"/>
  <c r="Q79" i="23"/>
  <c r="AA79" i="23"/>
  <c r="Q80" i="23"/>
  <c r="AA80" i="23"/>
  <c r="Q81" i="23"/>
  <c r="AA81" i="23"/>
  <c r="Q82" i="23"/>
  <c r="AA82" i="23"/>
  <c r="Q83" i="23"/>
  <c r="AA83" i="23"/>
  <c r="Q84" i="23"/>
  <c r="AA84" i="23"/>
  <c r="Q85" i="23"/>
  <c r="AA85" i="23"/>
  <c r="Q86" i="23"/>
  <c r="AA86" i="23"/>
  <c r="Q87" i="23"/>
  <c r="AA87" i="23"/>
  <c r="Q88" i="23"/>
  <c r="AA88" i="23"/>
  <c r="Q89" i="23"/>
  <c r="AA89" i="23"/>
  <c r="Q90" i="23"/>
  <c r="AA90" i="23"/>
  <c r="Q91" i="23"/>
  <c r="AA91" i="23"/>
  <c r="Q92" i="23"/>
  <c r="AA92" i="23"/>
  <c r="Q93" i="23"/>
  <c r="AA93" i="23"/>
  <c r="Q94" i="23"/>
  <c r="AA94" i="23"/>
  <c r="Q95" i="23"/>
  <c r="AA95" i="23"/>
  <c r="Q96" i="23"/>
  <c r="AA96" i="23"/>
  <c r="Q97" i="23"/>
  <c r="AA97" i="23"/>
  <c r="Q98" i="23"/>
  <c r="AA98" i="23"/>
  <c r="Q99" i="23"/>
  <c r="AA99" i="23"/>
  <c r="Q100" i="23"/>
  <c r="AA100" i="23"/>
  <c r="Q101" i="23"/>
  <c r="AA101" i="23"/>
  <c r="Q102" i="23"/>
  <c r="AA102" i="23"/>
  <c r="Q103" i="23"/>
  <c r="AA103" i="23"/>
  <c r="Q104" i="23"/>
  <c r="AA104" i="23"/>
  <c r="Q105" i="23"/>
  <c r="AA105" i="23"/>
  <c r="Q106" i="23"/>
  <c r="AA106" i="23"/>
  <c r="Q107" i="23"/>
  <c r="AA107" i="23"/>
  <c r="Q108" i="23"/>
  <c r="AA108" i="23"/>
  <c r="Q109" i="23"/>
  <c r="AA109" i="23"/>
  <c r="Q110" i="23"/>
  <c r="AA110" i="23"/>
  <c r="Q111" i="23"/>
  <c r="AA111" i="23"/>
  <c r="Q112" i="23"/>
  <c r="AA112" i="23"/>
  <c r="Q113" i="23"/>
  <c r="AA113" i="23"/>
  <c r="Q114" i="23"/>
  <c r="AA114" i="23"/>
  <c r="Q115" i="23"/>
  <c r="AA115" i="23"/>
  <c r="Q116" i="23"/>
  <c r="AA116" i="23"/>
  <c r="Q117" i="23"/>
  <c r="AA117" i="23"/>
  <c r="Q118" i="23"/>
  <c r="AA118" i="23"/>
  <c r="Q119" i="23"/>
  <c r="AA119" i="23"/>
  <c r="Q120" i="23"/>
  <c r="AA120" i="23"/>
  <c r="Q121" i="23"/>
  <c r="AA121" i="23"/>
  <c r="Q122" i="23"/>
  <c r="AA122" i="23"/>
  <c r="Q123" i="23"/>
  <c r="AA123" i="23"/>
  <c r="Q124" i="23"/>
  <c r="AA124" i="23"/>
  <c r="Q125" i="23"/>
  <c r="AA125" i="23"/>
  <c r="Q126" i="23"/>
  <c r="AA126" i="23"/>
  <c r="Q127" i="23"/>
  <c r="AA127" i="23"/>
  <c r="Q128" i="23"/>
  <c r="AA128" i="23"/>
  <c r="Q129" i="23"/>
  <c r="AA129" i="23"/>
  <c r="Q130" i="23"/>
  <c r="AA130" i="23"/>
  <c r="Q131" i="23"/>
  <c r="AA131" i="23"/>
  <c r="Q132" i="23"/>
  <c r="AA132" i="23"/>
  <c r="Q133" i="23"/>
  <c r="AA133" i="23"/>
  <c r="Q134" i="23"/>
  <c r="AA134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43967D-1286-409F-A40B-A85B5B5EF8A0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2" xr16:uid="{254F49C1-E0D0-4EC2-8FCF-6CFB53D9DBAB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FE306376-4522-40F0-BB77-8DD23540D97F}" keepAlive="1" name="Query - Query2 (2)" description="Connection to the 'Query2 (2)' query in the workbook." type="5" refreshedVersion="8" background="1" saveData="1">
    <dbPr connection="Provider=Microsoft.Mashup.OleDb.1;Data Source=$Workbook$;Location=&quot;Query2 (2)&quot;;Extended Properties=&quot;&quot;" command="SELECT * FROM [Query2 (2)]"/>
  </connection>
</connections>
</file>

<file path=xl/sharedStrings.xml><?xml version="1.0" encoding="utf-8"?>
<sst xmlns="http://schemas.openxmlformats.org/spreadsheetml/2006/main" count="6828" uniqueCount="2620">
  <si>
    <t>Branch Name</t>
  </si>
  <si>
    <t>Branch ID</t>
  </si>
  <si>
    <t>Application ID</t>
  </si>
  <si>
    <t>Loan No</t>
  </si>
  <si>
    <t>Customer Name</t>
  </si>
  <si>
    <t>Loan Date</t>
  </si>
  <si>
    <t>Loan Amount</t>
  </si>
  <si>
    <t>IRR</t>
  </si>
  <si>
    <t>Tenure</t>
  </si>
  <si>
    <t>EMI</t>
  </si>
  <si>
    <t>Disbursement Amount</t>
  </si>
  <si>
    <t>Disbursement Date</t>
  </si>
  <si>
    <t>Emp Code</t>
  </si>
  <si>
    <t>Name Of Sales Executive</t>
  </si>
  <si>
    <t>Product Name</t>
  </si>
  <si>
    <t>THANJAVUR</t>
  </si>
  <si>
    <t>VIJAY T</t>
  </si>
  <si>
    <t>DANAPUR</t>
  </si>
  <si>
    <t>KESHAV KUMAR</t>
  </si>
  <si>
    <t>KUVEMPUNAGAR MYSORE</t>
  </si>
  <si>
    <t>DUMDUMA</t>
  </si>
  <si>
    <t>SUKANTA BHOI</t>
  </si>
  <si>
    <t>EDAYARPALAYAM,COIMBATORE</t>
  </si>
  <si>
    <t>KARTHIKEYAN</t>
  </si>
  <si>
    <t>PRAKASH P</t>
  </si>
  <si>
    <t>KRISHNA KUMAR</t>
  </si>
  <si>
    <t>JITENDRA SAHOO</t>
  </si>
  <si>
    <t>IRSHAD KHAN</t>
  </si>
  <si>
    <t>CHANDAPUR</t>
  </si>
  <si>
    <t>ALOK BARIK  </t>
  </si>
  <si>
    <t>ABAKASH JENA </t>
  </si>
  <si>
    <t>SURIYA G</t>
  </si>
  <si>
    <t>DIBAKAR CHAMPATY</t>
  </si>
  <si>
    <t>DIWAKAR C</t>
  </si>
  <si>
    <t>UDHAYAKUMAR K</t>
  </si>
  <si>
    <t>KUJANGA</t>
  </si>
  <si>
    <t>SMRUTI RANJAN BISWAL</t>
  </si>
  <si>
    <t>ASHUTOSH RANJAN</t>
  </si>
  <si>
    <t>DEBENDRA KUMAR NAYAK</t>
  </si>
  <si>
    <t>DASARATHI SAHOO</t>
  </si>
  <si>
    <t>SUBHAM KASYAB</t>
  </si>
  <si>
    <t>RAJESH BEHERA</t>
  </si>
  <si>
    <t>SHIBAPRASAD NAYAK</t>
  </si>
  <si>
    <t>DIPTIRANJAN DAS</t>
  </si>
  <si>
    <t>OM PRAKASH KUMAR</t>
  </si>
  <si>
    <t>TILU ROUT</t>
  </si>
  <si>
    <t>SURESH S</t>
  </si>
  <si>
    <t xml:space="preserve">SARUMATHI </t>
  </si>
  <si>
    <t>ANIL KUMAR MOHANTY</t>
  </si>
  <si>
    <t>PRASANTH KUMAR</t>
  </si>
  <si>
    <t>MANSA RANJAN SINGH</t>
  </si>
  <si>
    <t>MAHENDRAPRASAD B</t>
  </si>
  <si>
    <t>BHAGIRATHI SAHOO</t>
  </si>
  <si>
    <t>WEST FORT THRISSUR</t>
  </si>
  <si>
    <t>ANANDKUMAR K</t>
  </si>
  <si>
    <t>SUBRAT KUMAR MAJHI</t>
  </si>
  <si>
    <t>BHAGIRATHI SWAIN </t>
  </si>
  <si>
    <t>SARABVANAN</t>
  </si>
  <si>
    <t xml:space="preserve">DHARMJIT BISWAL    </t>
  </si>
  <si>
    <t>UDAYA KUMAR JENA</t>
  </si>
  <si>
    <t>SUMIT KUMAR</t>
  </si>
  <si>
    <t>HARIKRISHNA</t>
  </si>
  <si>
    <t>DHIRENDRA SAHOO</t>
  </si>
  <si>
    <t>KARTHICK S</t>
  </si>
  <si>
    <t>PAVAN C</t>
  </si>
  <si>
    <t>NARAYAN NAYAK</t>
  </si>
  <si>
    <t>SAMBHU ROUT </t>
  </si>
  <si>
    <t xml:space="preserve">VIGNESH    </t>
  </si>
  <si>
    <t xml:space="preserve">SUDHA    </t>
  </si>
  <si>
    <t>ABHISHEK KUMAR</t>
  </si>
  <si>
    <t>NIDHINKUMAR N P</t>
  </si>
  <si>
    <t>MALLA PRASAD</t>
  </si>
  <si>
    <t>SUBAS KHUNTIA</t>
  </si>
  <si>
    <t>ALOK</t>
  </si>
  <si>
    <t>DANY C D</t>
  </si>
  <si>
    <t>DHARMAVARAPU SUDHA RANI</t>
  </si>
  <si>
    <t>RAMKUMAR Y R</t>
  </si>
  <si>
    <t xml:space="preserve">GEETHA    </t>
  </si>
  <si>
    <t>JISHNU KR</t>
  </si>
  <si>
    <t>SAI PRAVEEN NETHETI</t>
  </si>
  <si>
    <t>ABINAYA G</t>
  </si>
  <si>
    <t xml:space="preserve">JITENDRA KUMAR    </t>
  </si>
  <si>
    <t>SURYAKANTA SWAIN</t>
  </si>
  <si>
    <t>PRINCE KUMAR</t>
  </si>
  <si>
    <t xml:space="preserve">SARAVANASELVI PERIYASAMY    </t>
  </si>
  <si>
    <t xml:space="preserve">DINESH    </t>
  </si>
  <si>
    <t>YELAMANCHILI</t>
  </si>
  <si>
    <t xml:space="preserve">SIVAKUMAR    </t>
  </si>
  <si>
    <t xml:space="preserve">RAMESH    </t>
  </si>
  <si>
    <t xml:space="preserve">SUSHANT PRADHAN    </t>
  </si>
  <si>
    <t>PILLI JAGADEESH</t>
  </si>
  <si>
    <t>KARTHIK M</t>
  </si>
  <si>
    <t xml:space="preserve">MURUGESAN    </t>
  </si>
  <si>
    <t xml:space="preserve">VICKY KUMAR    </t>
  </si>
  <si>
    <t>SUSHANTA KUMAR MALIK</t>
  </si>
  <si>
    <t>Application Date</t>
  </si>
  <si>
    <t>ANANTA PRUSTY</t>
  </si>
  <si>
    <t>B VENKATA LAKSHMI</t>
  </si>
  <si>
    <t>SAKTHIVEL S</t>
  </si>
  <si>
    <t>BIGHNESH SENAPATI</t>
  </si>
  <si>
    <t xml:space="preserve">SUBASH CHANDRA DAS    </t>
  </si>
  <si>
    <t xml:space="preserve">GUNASEKARAN N </t>
  </si>
  <si>
    <t>ANBURAJ S</t>
  </si>
  <si>
    <t>JAGAN OJHA</t>
  </si>
  <si>
    <t>SUJIT KUMAR</t>
  </si>
  <si>
    <t>SUHAS P</t>
  </si>
  <si>
    <t>MOHIT KUMAR</t>
  </si>
  <si>
    <t>03-FEB-2024</t>
  </si>
  <si>
    <t>RANVIR SINGH</t>
  </si>
  <si>
    <t>NETHETI VARAPRASAD</t>
  </si>
  <si>
    <t>AJAY C S</t>
  </si>
  <si>
    <t>SANGAREDDY</t>
  </si>
  <si>
    <t xml:space="preserve">TALARI THIRUMALESH </t>
  </si>
  <si>
    <t>Total count</t>
  </si>
  <si>
    <t>Total Amount</t>
  </si>
  <si>
    <t>Count</t>
  </si>
  <si>
    <t>Amount</t>
  </si>
  <si>
    <t>Customer ID</t>
  </si>
  <si>
    <t>Beneficiary Name</t>
  </si>
  <si>
    <t>Bank Account No</t>
  </si>
  <si>
    <t>IFSC Code</t>
  </si>
  <si>
    <t>Status</t>
  </si>
  <si>
    <t>Transaction Status</t>
  </si>
  <si>
    <t>UTR No</t>
  </si>
  <si>
    <t>Processing Fee</t>
  </si>
  <si>
    <t>Insurance Charge</t>
  </si>
  <si>
    <t>Disbursement Pending</t>
  </si>
  <si>
    <t>COMPLETED</t>
  </si>
  <si>
    <t/>
  </si>
  <si>
    <t>UTIB0003474</t>
  </si>
  <si>
    <t>SBIN0013599</t>
  </si>
  <si>
    <t>CIUB0000538</t>
  </si>
  <si>
    <t>HDFC0003489</t>
  </si>
  <si>
    <t>SBIN0007343</t>
  </si>
  <si>
    <t>UBIN0573451</t>
  </si>
  <si>
    <t>SBIN0012790</t>
  </si>
  <si>
    <t>SBIN0012038</t>
  </si>
  <si>
    <t>SBIN0040068</t>
  </si>
  <si>
    <t>SBIN0018482</t>
  </si>
  <si>
    <t>SBIN0002118</t>
  </si>
  <si>
    <t>HDFC0002348</t>
  </si>
  <si>
    <t>SBIN0010937</t>
  </si>
  <si>
    <t>SBIN0008631</t>
  </si>
  <si>
    <t>CNRB0016264</t>
  </si>
  <si>
    <t>IOBA0000894</t>
  </si>
  <si>
    <t>UTIB0002302</t>
  </si>
  <si>
    <t>UCBA0000436</t>
  </si>
  <si>
    <t>IDIB000T103</t>
  </si>
  <si>
    <t>CBIN0283109</t>
  </si>
  <si>
    <t>CNRB0003523</t>
  </si>
  <si>
    <t>SBIN0012030</t>
  </si>
  <si>
    <t>TMBL0000075</t>
  </si>
  <si>
    <t>BKID0005588</t>
  </si>
  <si>
    <t>SBIN0013576</t>
  </si>
  <si>
    <t>PUNB0MBGB06</t>
  </si>
  <si>
    <t>IDIB000K135</t>
  </si>
  <si>
    <t>SBIN0007015</t>
  </si>
  <si>
    <t>CNRB0006790</t>
  </si>
  <si>
    <t>IDIB000N028</t>
  </si>
  <si>
    <t>SBIN0012029</t>
  </si>
  <si>
    <t>SBIN0000752</t>
  </si>
  <si>
    <t>BARB0VJHEGG</t>
  </si>
  <si>
    <t>FDRL0002261</t>
  </si>
  <si>
    <t>CSBK0000053</t>
  </si>
  <si>
    <t>UCBA0001077</t>
  </si>
  <si>
    <t>PUNB0131500</t>
  </si>
  <si>
    <t>CNRB0003731</t>
  </si>
  <si>
    <t>SBIN0010916</t>
  </si>
  <si>
    <t>IOBA0002798</t>
  </si>
  <si>
    <t>IDIB000T096</t>
  </si>
  <si>
    <t xml:space="preserve">LAXMIDHAR BEHERA    </t>
  </si>
  <si>
    <t>UBIN0575356</t>
  </si>
  <si>
    <t>DINESHKUMAR</t>
  </si>
  <si>
    <t>POUNRAJ S </t>
  </si>
  <si>
    <t>HDFC0001982</t>
  </si>
  <si>
    <t>PALLE MAHESH </t>
  </si>
  <si>
    <t>PUNB0214410</t>
  </si>
  <si>
    <t>26-MAR-2024</t>
  </si>
  <si>
    <t xml:space="preserve">GOKUL GOPI    </t>
  </si>
  <si>
    <t>SUCCESS|ADCMB24100001862|-35977355.42*@*0000</t>
  </si>
  <si>
    <t>ADCMB24100001862</t>
  </si>
  <si>
    <t>05-APR-2024</t>
  </si>
  <si>
    <t xml:space="preserve">NAVEEN A V    </t>
  </si>
  <si>
    <t>SBIN0017359</t>
  </si>
  <si>
    <t>SUCCESS|ADCMB24102001180|-27226782.42*@*0000</t>
  </si>
  <si>
    <t>ADCMB24102001180</t>
  </si>
  <si>
    <t>10-APR-2024</t>
  </si>
  <si>
    <t>SBIN0071069</t>
  </si>
  <si>
    <t>SUCCESS|ADCMB24111000307|-34750966.05*@*0000</t>
  </si>
  <si>
    <t>ADCMB24111000307</t>
  </si>
  <si>
    <t>16-APR-2024</t>
  </si>
  <si>
    <t xml:space="preserve">AKHIL N K    </t>
  </si>
  <si>
    <t>SUCCESS|ADCMB24111000916|-37309298.05*@*0000</t>
  </si>
  <si>
    <t>ADCMB24111000916</t>
  </si>
  <si>
    <t>19-APR-2024</t>
  </si>
  <si>
    <t xml:space="preserve">MOHIT P M    </t>
  </si>
  <si>
    <t xml:space="preserve">MOHIT P M  </t>
  </si>
  <si>
    <t>SUCCESS|ADCMB24118001021|-18464281.05*@*0000</t>
  </si>
  <si>
    <t>ADCMB24118001021</t>
  </si>
  <si>
    <t>24-APR-2024</t>
  </si>
  <si>
    <t xml:space="preserve">RADHAKRISHNAN P    </t>
  </si>
  <si>
    <t>SIBL0000558</t>
  </si>
  <si>
    <t>SUCCESS|ADCMB24120001788|-29996259.05*@*0000</t>
  </si>
  <si>
    <t>ADCMB24120001788</t>
  </si>
  <si>
    <t>27-APR-2024</t>
  </si>
  <si>
    <t xml:space="preserve">S RAJU    </t>
  </si>
  <si>
    <t>SBIN0013343</t>
  </si>
  <si>
    <t>SUCCESS|ADCMB24107002101|-29067645.92*@*0000</t>
  </si>
  <si>
    <t>ADCMB24107002101</t>
  </si>
  <si>
    <t xml:space="preserve">MAHENDRA B    </t>
  </si>
  <si>
    <t>SUCCESS|ADCMB24110001354|-33974589.05*@*0000</t>
  </si>
  <si>
    <t>ADCMB24110001354</t>
  </si>
  <si>
    <t xml:space="preserve">NIJIL RAJU    </t>
  </si>
  <si>
    <t>SUCCESS|ADCMB24118001440|-20253184.05*@*0000</t>
  </si>
  <si>
    <t>ADCMB24118001440</t>
  </si>
  <si>
    <t>25-APR-2024</t>
  </si>
  <si>
    <t xml:space="preserve">H V NARASIMHA    </t>
  </si>
  <si>
    <t>UTIB0004404</t>
  </si>
  <si>
    <t>SUCCESS|ADCMB24116001665|-39186313.55*@*0000</t>
  </si>
  <si>
    <t>ADCMB24116001665</t>
  </si>
  <si>
    <t>15-MAR-2024</t>
  </si>
  <si>
    <t xml:space="preserve">S A SYED ASIF     </t>
  </si>
  <si>
    <t>HDFC0001852</t>
  </si>
  <si>
    <t>SUCCESS|ADCMB24097002686|-26440629.42*@*0000</t>
  </si>
  <si>
    <t>ADCMB24097002686</t>
  </si>
  <si>
    <t>IOBA0003405</t>
  </si>
  <si>
    <t>SUCCESS|ADCMB24101001830|-44968790.42*@*0000</t>
  </si>
  <si>
    <t>ADCMB24101001830</t>
  </si>
  <si>
    <t>08-APR-2024</t>
  </si>
  <si>
    <t xml:space="preserve">MOHAN    </t>
  </si>
  <si>
    <t>SBIN0011939</t>
  </si>
  <si>
    <t>SUCCESS|ADCMB24102001787|-30228505.42*@*0000</t>
  </si>
  <si>
    <t>ADCMB24102001787</t>
  </si>
  <si>
    <t>ANANDHAKUMAR P</t>
  </si>
  <si>
    <t>29-MAR-2024</t>
  </si>
  <si>
    <t xml:space="preserve">SENTHILKUMAR K    </t>
  </si>
  <si>
    <t>UBIN0906913</t>
  </si>
  <si>
    <t>SUCCESS|ADCMB24104001761|-11534925.92*@*0000</t>
  </si>
  <si>
    <t>ADCMB24104001761</t>
  </si>
  <si>
    <t>12-APR-2024</t>
  </si>
  <si>
    <t>BARB0PALLAD</t>
  </si>
  <si>
    <t>SUCCESS|ADCMB24106001750|-21151733.92*@*0000</t>
  </si>
  <si>
    <t>ADCMB24106001750</t>
  </si>
  <si>
    <t>13-APR-2024</t>
  </si>
  <si>
    <t xml:space="preserve">ABHINAV     </t>
  </si>
  <si>
    <t>SUCCESS|ADCMB24108001830|-40123390.55*@*0000</t>
  </si>
  <si>
    <t>ADCMB24108001830</t>
  </si>
  <si>
    <t xml:space="preserve">AKSHAYA M    </t>
  </si>
  <si>
    <t>BARB0VJSAIB</t>
  </si>
  <si>
    <t>SUCCESS|ADCMB24115001977|-51803517.55*@*0000</t>
  </si>
  <si>
    <t>ADCMB24115001977</t>
  </si>
  <si>
    <t>23-APR-2024</t>
  </si>
  <si>
    <t xml:space="preserve">BAMAELAMATHY    </t>
  </si>
  <si>
    <t>SUCCESS|ADCMB24094002084|-37581203.36*@*0000</t>
  </si>
  <si>
    <t>ADCMB24094002084</t>
  </si>
  <si>
    <t>01-APR-2024</t>
  </si>
  <si>
    <t xml:space="preserve">ASAIKANI    </t>
  </si>
  <si>
    <t>SUCCESS|ADCMB24096002551|-21732351.42*@*0000</t>
  </si>
  <si>
    <t>ADCMB24096002551</t>
  </si>
  <si>
    <t xml:space="preserve">VARADHARAJAN    </t>
  </si>
  <si>
    <t>ICIC0000568</t>
  </si>
  <si>
    <t>SUCCESS|ADCMB24096001542|-17130410.42*@*0000</t>
  </si>
  <si>
    <t>ADCMB24096001542</t>
  </si>
  <si>
    <t>04-APR-2024</t>
  </si>
  <si>
    <t>CNRB0001570</t>
  </si>
  <si>
    <t>SUCCESS|ADCMB24097001980|-25251295.42*@*0000</t>
  </si>
  <si>
    <t>ADCMB24097001980</t>
  </si>
  <si>
    <t xml:space="preserve">MAHALAKSHMI    </t>
  </si>
  <si>
    <t>SUCCESS|ADCMB24100001912|-37219150.42*@*0000</t>
  </si>
  <si>
    <t>ADCMB24100001912</t>
  </si>
  <si>
    <t>03-APR-2024</t>
  </si>
  <si>
    <t>UTIB0000876</t>
  </si>
  <si>
    <t>SUCCESS|ADCMB24101000624|-39525072.42*@*0000</t>
  </si>
  <si>
    <t>ADCMB24101000624</t>
  </si>
  <si>
    <t>SUCCESS|ADCMB24101001955|-45469532.42*@*0000</t>
  </si>
  <si>
    <t>ADCMB24101001955</t>
  </si>
  <si>
    <t xml:space="preserve">KRISHNAVENI    </t>
  </si>
  <si>
    <t>IBKL0001904</t>
  </si>
  <si>
    <t>SUCCESS|ADCMB24102002032|-30997325.42*@*0000</t>
  </si>
  <si>
    <t>ADCMB24102002032</t>
  </si>
  <si>
    <t>IDIB000M005</t>
  </si>
  <si>
    <t>SUCCESS|ADCMB24104001763|-11824603.92*@*0000</t>
  </si>
  <si>
    <t>ADCMB24104001763</t>
  </si>
  <si>
    <t xml:space="preserve">VIGNESHWARAN    </t>
  </si>
  <si>
    <t>IOBA0001707</t>
  </si>
  <si>
    <t>SUCCESS|ADCMB24109001483|-27819429.05*@*0000</t>
  </si>
  <si>
    <t>ADCMB24109001483</t>
  </si>
  <si>
    <t xml:space="preserve">VIJI    </t>
  </si>
  <si>
    <t>CNRB0001261</t>
  </si>
  <si>
    <t>SUCCESS|ADCMB24108001258|-37704815.55*@*0000</t>
  </si>
  <si>
    <t>ADCMB24108001258</t>
  </si>
  <si>
    <t xml:space="preserve">ANITHA MARY VELANI    </t>
  </si>
  <si>
    <t>SUCCESS|ADCMB24108001256|-36838884.55*@*0000</t>
  </si>
  <si>
    <t>ADCMB24108001256</t>
  </si>
  <si>
    <t>15-APR-2024</t>
  </si>
  <si>
    <t xml:space="preserve">VIVILIYA MARY J    </t>
  </si>
  <si>
    <t>VIVILIYA MARY J</t>
  </si>
  <si>
    <t>IDIB000P115</t>
  </si>
  <si>
    <t>SUCCESS|ADCMB24108001803|-39686611.55*@*0000</t>
  </si>
  <si>
    <t>ADCMB24108001803</t>
  </si>
  <si>
    <t>17-APR-2024</t>
  </si>
  <si>
    <t xml:space="preserve">RAMEESH FATHIMA    </t>
  </si>
  <si>
    <t>SUCCESS|ADCMB24111000471|-35429842.05*@*0000</t>
  </si>
  <si>
    <t>ADCMB24111000471</t>
  </si>
  <si>
    <t xml:space="preserve">SINGARAVEL    </t>
  </si>
  <si>
    <t>KVBL0001867</t>
  </si>
  <si>
    <t>SUCCESS|ADCMB24111001676|-42539479.05*@*0000</t>
  </si>
  <si>
    <t>ADCMB24111001676</t>
  </si>
  <si>
    <t xml:space="preserve">LALITHA    </t>
  </si>
  <si>
    <t>SUCCESS|ADCMB24114000381|-47457249.05*@*0000</t>
  </si>
  <si>
    <t>ADCMB24114000381</t>
  </si>
  <si>
    <t>18-APR-2024</t>
  </si>
  <si>
    <t xml:space="preserve">THAMILSELVAN    </t>
  </si>
  <si>
    <t>SUCCESS|ADCMB24116001648|-38945558.55*@*0000</t>
  </si>
  <si>
    <t>ADCMB24116001648</t>
  </si>
  <si>
    <t>22-APR-2024</t>
  </si>
  <si>
    <t xml:space="preserve">VENKATESH    </t>
  </si>
  <si>
    <t>FDRL0001195</t>
  </si>
  <si>
    <t>SUCCESS|ADCMB24120002417|-32412469.05*@*0000</t>
  </si>
  <si>
    <t>ADCMB24120002417</t>
  </si>
  <si>
    <t xml:space="preserve">SURESHKUMAR S    </t>
  </si>
  <si>
    <t>SBIN0070635</t>
  </si>
  <si>
    <t>SUCCESS|ADCMB24117001462|-9073294.55*@*0000</t>
  </si>
  <si>
    <t>ADCMB24117001462</t>
  </si>
  <si>
    <t>SBIN0014400</t>
  </si>
  <si>
    <t>SUCCESS|ADCMB24118001485|-21365796.05*@*0000</t>
  </si>
  <si>
    <t>ADCMB24118001485</t>
  </si>
  <si>
    <t xml:space="preserve">TAMILVANAN MUTHUKANNU    </t>
  </si>
  <si>
    <t>SUCCESS|ADCMB24118001617|-21804593.05*@*0000</t>
  </si>
  <si>
    <t>ADCMB24118001617</t>
  </si>
  <si>
    <t xml:space="preserve">DHIVYABHARATHI    </t>
  </si>
  <si>
    <t>SBIN0006719</t>
  </si>
  <si>
    <t>SUCCESS|ADCMB24120002284|-31984981.05*@*0000</t>
  </si>
  <si>
    <t>ADCMB24120002284</t>
  </si>
  <si>
    <t>26-APR-2024</t>
  </si>
  <si>
    <t xml:space="preserve">JHUNMAYEE PATRA    </t>
  </si>
  <si>
    <t>SUCCESS|ADCMB24097001739|-24438203.42*@*0000</t>
  </si>
  <si>
    <t>ADCMB24097001739</t>
  </si>
  <si>
    <t xml:space="preserve">SRIBASTHA SAMANTRAY    </t>
  </si>
  <si>
    <t>SBIN0008097</t>
  </si>
  <si>
    <t>SUCCESS|ADCMB24100001909|-36831488.42*@*0000</t>
  </si>
  <si>
    <t>ADCMB24100001909</t>
  </si>
  <si>
    <t>06-APR-2024</t>
  </si>
  <si>
    <t xml:space="preserve">FARHJANA BEGUM    </t>
  </si>
  <si>
    <t>BARB0PATJAJ</t>
  </si>
  <si>
    <t>SUCCESS|ADCMB24103001636|-37331974.92*@*0000</t>
  </si>
  <si>
    <t>ADCMB24103001636</t>
  </si>
  <si>
    <t xml:space="preserve">SWARUPA NANDA PARIDA    </t>
  </si>
  <si>
    <t>SUCCESS|ADCMB24102001513|-28347763.42*@*0000</t>
  </si>
  <si>
    <t>ADCMB24102001513</t>
  </si>
  <si>
    <t>SUCCESS|ADCMB24102001532|-28634998.42*@*0000</t>
  </si>
  <si>
    <t>ADCMB24102001532</t>
  </si>
  <si>
    <t>09-APR-2024</t>
  </si>
  <si>
    <t xml:space="preserve">RAJENDRA DAS    </t>
  </si>
  <si>
    <t>BARB0VJFAJA</t>
  </si>
  <si>
    <t>SUCCESS|ADCMB24106001737|-20668542.92*@*0000</t>
  </si>
  <si>
    <t>ADCMB24106001737</t>
  </si>
  <si>
    <t>11-APR-2024</t>
  </si>
  <si>
    <t xml:space="preserve">JITENDRANATH GIRI    </t>
  </si>
  <si>
    <t>SBIN0009951</t>
  </si>
  <si>
    <t>SUCCESS|ADCMB24113001449|-42517236.05*@*0000</t>
  </si>
  <si>
    <t>ADCMB24113001449</t>
  </si>
  <si>
    <t xml:space="preserve">DIBYAJYOTI DAS    </t>
  </si>
  <si>
    <t>ICIC0001499</t>
  </si>
  <si>
    <t>SUCCESS|ADCMB24114001887|-45445155.05*@*0000</t>
  </si>
  <si>
    <t>ADCMB24114001887</t>
  </si>
  <si>
    <t xml:space="preserve">GANGADHAR NATHASHARMA    </t>
  </si>
  <si>
    <t>IBKL0000688</t>
  </si>
  <si>
    <t>SUCCESS|ADCMB24111002145|-33770188.05*@*0000</t>
  </si>
  <si>
    <t>ADCMB24111002145</t>
  </si>
  <si>
    <t>SUCCESS|ADCMB24111002149|-34108432.05*@*0000</t>
  </si>
  <si>
    <t>ADCMB24111002149</t>
  </si>
  <si>
    <t xml:space="preserve">MANAS RANJAN PARIDA    </t>
  </si>
  <si>
    <t>SUCCESS|ADCMB24115001663|-51150603.55*@*0000</t>
  </si>
  <si>
    <t>ADCMB24115001663</t>
  </si>
  <si>
    <t xml:space="preserve">SRIDHAR PRADHAN     </t>
  </si>
  <si>
    <t>HDFC0002980</t>
  </si>
  <si>
    <t>SUCCESS|ADCMB24114002123|-45541805.05*@*0000</t>
  </si>
  <si>
    <t>ADCMB24114002123</t>
  </si>
  <si>
    <t>SUCCESS|ADCMB24114002126|-45657785.05*@*0000</t>
  </si>
  <si>
    <t>ADCMB24114002126</t>
  </si>
  <si>
    <t xml:space="preserve">SATYA RANJAN ROUT    </t>
  </si>
  <si>
    <t>SUCCESS|ADCMB24117001133|-6806467.55*@*0000</t>
  </si>
  <si>
    <t>ADCMB24117001133</t>
  </si>
  <si>
    <t xml:space="preserve">JHUNI RANA    </t>
  </si>
  <si>
    <t>SUCCESS|ADCMB24095000985|-41396071.36*@*0000</t>
  </si>
  <si>
    <t>ADCMB24095000985</t>
  </si>
  <si>
    <t xml:space="preserve">RAKESH KUMAR SAHOO    </t>
  </si>
  <si>
    <t>SUCCESS|ADCMB24096002454|-21296758.42*@*0000</t>
  </si>
  <si>
    <t>ADCMB24096002454</t>
  </si>
  <si>
    <t xml:space="preserve">GANESH PRADHAN     </t>
  </si>
  <si>
    <t>BKID0005579</t>
  </si>
  <si>
    <t>SUCCESS|ADCMB24101001704|-44219990.42*@*0000</t>
  </si>
  <si>
    <t>ADCMB24101001704</t>
  </si>
  <si>
    <t xml:space="preserve">ANIL BEHERA     </t>
  </si>
  <si>
    <t>SUCCESS|ADCMB24106001342|-18196330.92*@*0000</t>
  </si>
  <si>
    <t>ADCMB24106001342</t>
  </si>
  <si>
    <t xml:space="preserve">SABITA RANASINGH    </t>
  </si>
  <si>
    <t>UBIN0807427</t>
  </si>
  <si>
    <t>SUCCESS|ADCMB24103001613|-36801618.92*@*0000</t>
  </si>
  <si>
    <t>ADCMB24103001613</t>
  </si>
  <si>
    <t xml:space="preserve">SAPAN KUMAR TRIPATHY    </t>
  </si>
  <si>
    <t>SUCCESS|ADCMB24106001798|-22018354.92*@*0000</t>
  </si>
  <si>
    <t>ADCMB24106001798</t>
  </si>
  <si>
    <t xml:space="preserve">KAILASH CHANDRA BARAD    </t>
  </si>
  <si>
    <t>SUCCESS|ADCMB24109001661|-28389215.05*@*0000</t>
  </si>
  <si>
    <t>ADCMB24109001661</t>
  </si>
  <si>
    <t xml:space="preserve">NIRMALA MANDAL    </t>
  </si>
  <si>
    <t>SUCCESS|ADCMB24114001624|-52313441.05*@*0000</t>
  </si>
  <si>
    <t>ADCMB24114001624</t>
  </si>
  <si>
    <t xml:space="preserve">SABITA CHHATOI    </t>
  </si>
  <si>
    <t xml:space="preserve">SABITA CHHATOI  </t>
  </si>
  <si>
    <t>SUCCESS|ADCMB24114001625|-52409829.05*@*0000</t>
  </si>
  <si>
    <t>ADCMB24114001625</t>
  </si>
  <si>
    <t>SUCCESS|ADCMB24114001630|-53759262.05*@*0000</t>
  </si>
  <si>
    <t>ADCMB24114001630</t>
  </si>
  <si>
    <t xml:space="preserve">JAMBESWAR MOHARANA    </t>
  </si>
  <si>
    <t>SUCCESS|ADCMB24118000669|-13029952.05*@*0000</t>
  </si>
  <si>
    <t>ADCMB24118000669</t>
  </si>
  <si>
    <t xml:space="preserve">BASANTA KUMAR PANDA    </t>
  </si>
  <si>
    <t>SUCCESS|ADCMB24120001782|-28997437.05*@*0000</t>
  </si>
  <si>
    <t>ADCMB24120001782</t>
  </si>
  <si>
    <t xml:space="preserve">DIPU DASH    </t>
  </si>
  <si>
    <t>SUCCESS|ADCMB24120001815|-30188865.05*@*0000</t>
  </si>
  <si>
    <t>ADCMB24120001815</t>
  </si>
  <si>
    <t xml:space="preserve">AJAY KUMAR    </t>
  </si>
  <si>
    <t>BKID0004405</t>
  </si>
  <si>
    <t>SUCCESS|ADCMB24097000782|-22676171.42*@*0000</t>
  </si>
  <si>
    <t>ADCMB24097000782</t>
  </si>
  <si>
    <t xml:space="preserve">AVINASH  KUMAR SINGH    </t>
  </si>
  <si>
    <t>HDFC0001848</t>
  </si>
  <si>
    <t>SUCCESS|ADCMB24100001826|-35423247.42*@*0000</t>
  </si>
  <si>
    <t>ADCMB24100001826</t>
  </si>
  <si>
    <t>SBIN0014294</t>
  </si>
  <si>
    <t>SUCCESS|ADCMB24106001477|-18806409.92*@*0000</t>
  </si>
  <si>
    <t>ADCMB24106001477</t>
  </si>
  <si>
    <t xml:space="preserve">RAJEEV KUMAR    </t>
  </si>
  <si>
    <t>UBIN0918679</t>
  </si>
  <si>
    <t>SUCCESS|ADCMB24107001906|-28040708.92*@*0000</t>
  </si>
  <si>
    <t>ADCMB24107001906</t>
  </si>
  <si>
    <t xml:space="preserve">AMIT KUMAR    </t>
  </si>
  <si>
    <t>ICIC0000616</t>
  </si>
  <si>
    <t>SUCCESS|ADCMB24104001782|-12565199.92*@*0000</t>
  </si>
  <si>
    <t>ADCMB24104001782</t>
  </si>
  <si>
    <t xml:space="preserve">SANJIV KUMAR    </t>
  </si>
  <si>
    <t>SUCCESS|ADCMB24109002124|-31833598.05*@*0000</t>
  </si>
  <si>
    <t>ADCMB24109002124</t>
  </si>
  <si>
    <t xml:space="preserve">VINOD RAY    </t>
  </si>
  <si>
    <t>CBIN0281318</t>
  </si>
  <si>
    <t>SUCCESS|ADCMB24113002421|-46959014.05*@*0000</t>
  </si>
  <si>
    <t>ADCMB24113002421</t>
  </si>
  <si>
    <t xml:space="preserve">SARWAN KUMAR    </t>
  </si>
  <si>
    <t>BKID0004467</t>
  </si>
  <si>
    <t>SUCCESS|ADCMB24118001308|-19807608.05*@*0000</t>
  </si>
  <si>
    <t>ADCMB24118001308</t>
  </si>
  <si>
    <t xml:space="preserve">NAVAL KUMAR RAY    </t>
  </si>
  <si>
    <t>BARB0DBISMA</t>
  </si>
  <si>
    <t>SUCCESS|ADCMB24117001356|-7484799.55*@*0000</t>
  </si>
  <si>
    <t>ADCMB24117001356</t>
  </si>
  <si>
    <t xml:space="preserve">SANJAY KUMAR KAR    </t>
  </si>
  <si>
    <t xml:space="preserve">SANJAY KUMAR KAR  </t>
  </si>
  <si>
    <t>BARB0VJPHUL</t>
  </si>
  <si>
    <t>SUCCESS|ADCMB24096002427|-20714675.42*@*0000</t>
  </si>
  <si>
    <t>ADCMB24096002427</t>
  </si>
  <si>
    <t xml:space="preserve">KSHETRABASI NAYAK    </t>
  </si>
  <si>
    <t>SUCCESS|ADCMB24101001655|-43653496.42*@*0000</t>
  </si>
  <si>
    <t>ADCMB24101001655</t>
  </si>
  <si>
    <t xml:space="preserve">AJAY KUMAR PARIDA    </t>
  </si>
  <si>
    <t>SUCCESS|ADCMB24106001868|-22616478.92*@*0000</t>
  </si>
  <si>
    <t>ADCMB24106001868</t>
  </si>
  <si>
    <t xml:space="preserve">KRUSHNA CHANDRA MISHRA    </t>
  </si>
  <si>
    <t>SBIN0008088</t>
  </si>
  <si>
    <t>SUCCESS|ADCMB24102001478|-28055068.42*@*0000</t>
  </si>
  <si>
    <t>ADCMB24102001478</t>
  </si>
  <si>
    <t xml:space="preserve">KRUSHNA CHANDRA MISHRA  </t>
  </si>
  <si>
    <t>SUCCESS|ADCMB24102001484|-28252019.42*@*0000</t>
  </si>
  <si>
    <t>ADCMB24102001484</t>
  </si>
  <si>
    <t xml:space="preserve">RANJU MAHAPATRA    </t>
  </si>
  <si>
    <t xml:space="preserve">RANJU MAHAPATRA  </t>
  </si>
  <si>
    <t>SUCCESS|ADCMB24106002067|-22949477.92*@*0000</t>
  </si>
  <si>
    <t>ADCMB24106002067</t>
  </si>
  <si>
    <t xml:space="preserve">SOUMENDRA BEHERA    </t>
  </si>
  <si>
    <t>SBIN0001663</t>
  </si>
  <si>
    <t>SUCCESS|ADCMB24107002038|-28524849.92*@*0000</t>
  </si>
  <si>
    <t>ADCMB24107002038</t>
  </si>
  <si>
    <t>HEMANTA JENA </t>
  </si>
  <si>
    <t>SBIN0001083</t>
  </si>
  <si>
    <t>SUCCESS|ADCMB24111000901|-37042466.05*@*0000</t>
  </si>
  <si>
    <t>ADCMB24111000901</t>
  </si>
  <si>
    <t xml:space="preserve">ACHYUTANANDA ROUTRAY    </t>
  </si>
  <si>
    <t>SUCCESS|ADCMB24111001600|-42029723.05*@*0000</t>
  </si>
  <si>
    <t>ADCMB24111001600</t>
  </si>
  <si>
    <t xml:space="preserve">BIBEKA PRAGYA NAYAK    </t>
  </si>
  <si>
    <t>SUCCESS|ADCMB24113001736|-44625234.05*@*0000</t>
  </si>
  <si>
    <t>ADCMB24113001736</t>
  </si>
  <si>
    <t xml:space="preserve">AJAYA KUMAR SAHOO    </t>
  </si>
  <si>
    <t xml:space="preserve">AJAYA KUMAR SAHOO  </t>
  </si>
  <si>
    <t>SUCCESS|ADCMB24115002110|-52495071.55*@*0000</t>
  </si>
  <si>
    <t>ADCMB24115002110</t>
  </si>
  <si>
    <t xml:space="preserve">NARENDRA OJHA    </t>
  </si>
  <si>
    <t xml:space="preserve">NARENDRA OJHA  </t>
  </si>
  <si>
    <t>SUCCESS|ADCMB24120001657|-28107584.05*@*0000</t>
  </si>
  <si>
    <t>ADCMB24120001657</t>
  </si>
  <si>
    <t xml:space="preserve">SANAPATHI JANAKEERAMUDU    </t>
  </si>
  <si>
    <t xml:space="preserve">SANAPATHI JANAKEERAMUDU  </t>
  </si>
  <si>
    <t>SBIN0000805</t>
  </si>
  <si>
    <t>SUCCESS|ADCMB24099001005|-28685363.42*@*0000</t>
  </si>
  <si>
    <t>ADCMB24099001005</t>
  </si>
  <si>
    <t xml:space="preserve">CHINDADA RAJA KUMARI    </t>
  </si>
  <si>
    <t>SBIN0002751</t>
  </si>
  <si>
    <t>SUCCESS|ADCMB24101002158|-46300225.42*@*0000</t>
  </si>
  <si>
    <t>ADCMB24101002158</t>
  </si>
  <si>
    <t xml:space="preserve">SEERAPU RAMANA    </t>
  </si>
  <si>
    <t xml:space="preserve">SEERAPU RAMANA  </t>
  </si>
  <si>
    <t>SUCCESS|ADCMB24111002030|-33673547.05*@*0000</t>
  </si>
  <si>
    <t>ADCMB24111002030</t>
  </si>
  <si>
    <t xml:space="preserve">K RAJASEKHAR    </t>
  </si>
  <si>
    <t xml:space="preserve">K RAJASEKHAR  </t>
  </si>
  <si>
    <t>ICIC0002365</t>
  </si>
  <si>
    <t>SUCCESS|ADCMB24117001403|-8859838.55*@*0000</t>
  </si>
  <si>
    <t>ADCMB24117001403</t>
  </si>
  <si>
    <t xml:space="preserve">MARAGADA UMA    </t>
  </si>
  <si>
    <t xml:space="preserve">MARAGADA UMA  </t>
  </si>
  <si>
    <t>SUCCESS|ADCMB24118000953|-15457820.05*@*0000</t>
  </si>
  <si>
    <t>ADCMB24118000953</t>
  </si>
  <si>
    <t xml:space="preserve">ALLEPALLI RADHAKISHAN    </t>
  </si>
  <si>
    <t xml:space="preserve">ALLEPALLI RADHAKISHAN  </t>
  </si>
  <si>
    <t>SBIN0020295</t>
  </si>
  <si>
    <t>SUCCESS|ADCMB24108001419|-37740378.55*@*0000</t>
  </si>
  <si>
    <t>ADCMB24108001419</t>
  </si>
  <si>
    <t xml:space="preserve">V VIJAY KUMAR    </t>
  </si>
  <si>
    <t>SBIN0013071</t>
  </si>
  <si>
    <t>SUCCESS|ADCMB24111001349|-38711463.05*@*0000</t>
  </si>
  <si>
    <t>ADCMB24111001349</t>
  </si>
  <si>
    <t xml:space="preserve">KAMUTAM NARESH    </t>
  </si>
  <si>
    <t>SUCCESS|ADCMB24120000815|-24644312.05*@*0000</t>
  </si>
  <si>
    <t>ADCMB24120000815</t>
  </si>
  <si>
    <t>SAPA VAIKUNTAM </t>
  </si>
  <si>
    <t xml:space="preserve">SHIDHIN K T    </t>
  </si>
  <si>
    <t>SBIN0008602</t>
  </si>
  <si>
    <t>SUCCESS|ADCMB24121002641|-12025653.55*@*0000</t>
  </si>
  <si>
    <t>ADCMB24121002641</t>
  </si>
  <si>
    <t xml:space="preserve">OMANA     </t>
  </si>
  <si>
    <t>SBIN0070205</t>
  </si>
  <si>
    <t>SUCCESS|ADCMB24124002450|-24951093.55*@*0000</t>
  </si>
  <si>
    <t>ADCMB24124002450</t>
  </si>
  <si>
    <t>02-MAY-2024</t>
  </si>
  <si>
    <t xml:space="preserve">KAVIYARASU    </t>
  </si>
  <si>
    <t>SBIN0009587</t>
  </si>
  <si>
    <t>SUCCESS|ADCMB24121003463|-15447741.55*@*0000</t>
  </si>
  <si>
    <t>ADCMB24121003463</t>
  </si>
  <si>
    <t>30-APR-2024</t>
  </si>
  <si>
    <t xml:space="preserve">BASKARAN    </t>
  </si>
  <si>
    <t>ICIC0004528</t>
  </si>
  <si>
    <t>SUCCESS|ADCMB24121001964|-7021797.55*@*0000</t>
  </si>
  <si>
    <t>ADCMB24121001964</t>
  </si>
  <si>
    <t xml:space="preserve">JAKIRHUSSAIN    </t>
  </si>
  <si>
    <t>CNRB0003857</t>
  </si>
  <si>
    <t>SUCCESS|ADCMB24123003385|-23229268.55*@*0000</t>
  </si>
  <si>
    <t>ADCMB24123003385</t>
  </si>
  <si>
    <t>01-MAY-2024</t>
  </si>
  <si>
    <t>SUCCESS|ADCMB24121002308|-9026734.55*@*0000</t>
  </si>
  <si>
    <t>ADCMB24121002308</t>
  </si>
  <si>
    <t xml:space="preserve">SUNIL DAS    </t>
  </si>
  <si>
    <t>SBIN0060430</t>
  </si>
  <si>
    <t>SUCCESS|ADCMB24121002751|-13291036.55*@*0000</t>
  </si>
  <si>
    <t>ADCMB24121002751</t>
  </si>
  <si>
    <t>29-APR-2024</t>
  </si>
  <si>
    <t>SUCCESS|ADCMB24121002755|-14338247.55*@*0000</t>
  </si>
  <si>
    <t>ADCMB24121002755</t>
  </si>
  <si>
    <t xml:space="preserve">KSHIROD SWAIN    </t>
  </si>
  <si>
    <t>SUCCESS|ADCMB24121002794|-14529814.55*@*0000</t>
  </si>
  <si>
    <t>ADCMB24121002794</t>
  </si>
  <si>
    <t xml:space="preserve">CHANDRA KANTA JENA    </t>
  </si>
  <si>
    <t>SUCCESS|ADCMB24121002523|-10295796.55*@*0000</t>
  </si>
  <si>
    <t>ADCMB24121002523</t>
  </si>
  <si>
    <t xml:space="preserve">SIDDHARTH SINGH     </t>
  </si>
  <si>
    <t>PUNB0159920</t>
  </si>
  <si>
    <t>SUCCESS|ADCMB24121002927|-15112674.55*@*0000</t>
  </si>
  <si>
    <t>ADCMB24121002927</t>
  </si>
  <si>
    <t xml:space="preserve">PURNACHANDRA JENA    </t>
  </si>
  <si>
    <t>CNRB0018064</t>
  </si>
  <si>
    <t>SUCCESS|ADCMB24121001381|-34663131.55*@*0000</t>
  </si>
  <si>
    <t>ADCMB24121001381</t>
  </si>
  <si>
    <t xml:space="preserve">NIHAL RANJAN MOHANTY    </t>
  </si>
  <si>
    <t xml:space="preserve">NIHAL RANJAN MOHANTY  </t>
  </si>
  <si>
    <t>SBIN0017959</t>
  </si>
  <si>
    <t>SUCCESS|ADCMB24124002842|-25279006.55*@*0000</t>
  </si>
  <si>
    <t>ADCMB24124002842</t>
  </si>
  <si>
    <t>SUCCESS|ADCMB24124002846|-25667994.55*@*0000</t>
  </si>
  <si>
    <t>ADCMB24124002846</t>
  </si>
  <si>
    <t xml:space="preserve">RAVADA PRIYA    </t>
  </si>
  <si>
    <t xml:space="preserve">RAVADA PRIYA  </t>
  </si>
  <si>
    <t>SUCCESS|ADCMB24125001533|-25371707.55*@*0000</t>
  </si>
  <si>
    <t>ADCMB24125001533</t>
  </si>
  <si>
    <t xml:space="preserve">GIREESHKUMAR K P    </t>
  </si>
  <si>
    <t>HDFC0009078</t>
  </si>
  <si>
    <t>SUCCESS|ADCMB24127002623|-30577097.55*@*0000</t>
  </si>
  <si>
    <t>ADCMB24127002623</t>
  </si>
  <si>
    <t>03-MAY-2024</t>
  </si>
  <si>
    <t xml:space="preserve">VEENA K S    </t>
  </si>
  <si>
    <t>SUCCESS|ADCMB24127002711|-31622501.55*@*0000</t>
  </si>
  <si>
    <t>ADCMB24127002711</t>
  </si>
  <si>
    <t>04-MAY-2024</t>
  </si>
  <si>
    <t xml:space="preserve">MALATHI    </t>
  </si>
  <si>
    <t>SUCCESS|ADCMB24128002289|-39480258.05*@*0000</t>
  </si>
  <si>
    <t>ADCMB24128002289</t>
  </si>
  <si>
    <t xml:space="preserve">SUNIL KUMAR SAHOO    </t>
  </si>
  <si>
    <t>SBIN0007979</t>
  </si>
  <si>
    <t>SUCCESS|ADCMB24127002306|-30145353.55*@*0000</t>
  </si>
  <si>
    <t>ADCMB24127002306</t>
  </si>
  <si>
    <t>SUCCESS|ADCMB24127002303|-29914328.55*@*0000</t>
  </si>
  <si>
    <t>ADCMB24127002303</t>
  </si>
  <si>
    <t xml:space="preserve">TATHAGAT PARIDA    </t>
  </si>
  <si>
    <t>UTIB0000718</t>
  </si>
  <si>
    <t>SUCCESS|ADCMB24129000567|-42142558.05*@*0000</t>
  </si>
  <si>
    <t>ADCMB24129000567</t>
  </si>
  <si>
    <t>SUCCESS|ADCMB24128001558|-36914133.05*@*0000</t>
  </si>
  <si>
    <t>ADCMB24128001558</t>
  </si>
  <si>
    <t xml:space="preserve">BINOD KUMAR JENA    </t>
  </si>
  <si>
    <t>SUCCESS|ADCMB24128002139|-38435183.05*@*0000</t>
  </si>
  <si>
    <t>ADCMB24128002139</t>
  </si>
  <si>
    <t>BKID0004601</t>
  </si>
  <si>
    <t>SUCCESS|ADCMB24127002157|-29799154.55*@*0000</t>
  </si>
  <si>
    <t>ADCMB24127002157</t>
  </si>
  <si>
    <t xml:space="preserve">BIBHUDATTA ROUTARAY    </t>
  </si>
  <si>
    <t>SBIN0008216</t>
  </si>
  <si>
    <t>SUCCESS|ADCMB24128002169|-38865604.05*@*0000</t>
  </si>
  <si>
    <t>ADCMB24128002169</t>
  </si>
  <si>
    <t xml:space="preserve">TELLOLA RAMACHANDER GOUD    </t>
  </si>
  <si>
    <t>UBIN0817279</t>
  </si>
  <si>
    <t>SUCCESS|ADCMB24128001478|-36154952.05*@*0000</t>
  </si>
  <si>
    <t>ADCMB24128001478</t>
  </si>
  <si>
    <t xml:space="preserve">SURYA PRAKASH J     </t>
  </si>
  <si>
    <t>SUCCESS|ADCMB24129001856|-36614528.05*@*0000</t>
  </si>
  <si>
    <t>ADCMB24129001856</t>
  </si>
  <si>
    <t>07-MAY-2024</t>
  </si>
  <si>
    <t xml:space="preserve">MANJU    </t>
  </si>
  <si>
    <t>SUCCESS|ADCMB24129002498|-38809776.05*@*0000</t>
  </si>
  <si>
    <t>ADCMB24129002498</t>
  </si>
  <si>
    <t xml:space="preserve">RENGADURAI    </t>
  </si>
  <si>
    <t>IOBA0002273</t>
  </si>
  <si>
    <t>SUCCESS|ADCMB24129001646|-35130185.05*@*0000</t>
  </si>
  <si>
    <t>ADCMB24129001646</t>
  </si>
  <si>
    <t xml:space="preserve">JYOTI RANJAN BARIK    </t>
  </si>
  <si>
    <t>SBIN0010250</t>
  </si>
  <si>
    <t>SUCCESS|ADCMB24129002504|-39195176.05*@*0000</t>
  </si>
  <si>
    <t>ADCMB24129002504</t>
  </si>
  <si>
    <t>08-MAY-2024</t>
  </si>
  <si>
    <t xml:space="preserve">CHAITANYA BARAL     </t>
  </si>
  <si>
    <t xml:space="preserve">CHAITANYA BARAL   </t>
  </si>
  <si>
    <t>SUCCESS|ADCMB24129001633|-34446430.05*@*0000</t>
  </si>
  <si>
    <t>ADCMB24129001633</t>
  </si>
  <si>
    <t xml:space="preserve">KRISHNAMOORTHY    </t>
  </si>
  <si>
    <t>SUCCESS|ADCMB24130001536|-45856917.05*@*0000</t>
  </si>
  <si>
    <t>ADCMB24130001536</t>
  </si>
  <si>
    <t>SUCCESS|ADCMB24130002059|-39447980.05*@*0000</t>
  </si>
  <si>
    <t>ADCMB24130002059</t>
  </si>
  <si>
    <t>SUCCESS|ADCMB24131001797|-46221751.55*@*0000</t>
  </si>
  <si>
    <t>ADCMB24131001797</t>
  </si>
  <si>
    <t xml:space="preserve">SK NASIR HOSSAIN    </t>
  </si>
  <si>
    <t>SUCCESS|ADCMB24131001573|-45339942.55*@*0000</t>
  </si>
  <si>
    <t>ADCMB24131001573</t>
  </si>
  <si>
    <t xml:space="preserve">SK HOSSAIN    </t>
  </si>
  <si>
    <t>SUCCESS|ADCMB24131001957|-47229611.55*@*0000</t>
  </si>
  <si>
    <t>ADCMB24131001957</t>
  </si>
  <si>
    <t>09-MAY-2024</t>
  </si>
  <si>
    <t xml:space="preserve">UMESH KUMAR    </t>
  </si>
  <si>
    <t>SUCCESS|ADCMB24131002392|-27688207.55*@*0000</t>
  </si>
  <si>
    <t>ADCMB24131002392</t>
  </si>
  <si>
    <t xml:space="preserve">SARBESWAR NAYAK    </t>
  </si>
  <si>
    <t xml:space="preserve">SARBESWAR NAYAK  </t>
  </si>
  <si>
    <t>UBIN0571636</t>
  </si>
  <si>
    <t>SUCCESS|ADCMB24132001454|-33623762.05*@*0000</t>
  </si>
  <si>
    <t>ADCMB24132001454</t>
  </si>
  <si>
    <t>10-MAY-2024</t>
  </si>
  <si>
    <t>Normal Loan</t>
  </si>
  <si>
    <t>Tranche</t>
  </si>
  <si>
    <t>Type of Loan</t>
  </si>
  <si>
    <t>Branch</t>
  </si>
  <si>
    <t>Date of joining</t>
  </si>
  <si>
    <t>Live</t>
  </si>
  <si>
    <t>Name of Sales Executive</t>
  </si>
  <si>
    <t>April</t>
  </si>
  <si>
    <t>May</t>
  </si>
  <si>
    <t>June</t>
  </si>
  <si>
    <t>July</t>
  </si>
  <si>
    <t>August</t>
  </si>
  <si>
    <t>YTD Yield</t>
  </si>
  <si>
    <t>Branch wise</t>
  </si>
  <si>
    <t>Dream Vahan</t>
  </si>
  <si>
    <t>Classic Used Car Loan</t>
  </si>
  <si>
    <t>Paryatan Plus Loan</t>
  </si>
  <si>
    <t>OKKIYAM THORAIPAKKAM</t>
  </si>
  <si>
    <t>Goods Carrier Loan</t>
  </si>
  <si>
    <t>Safari Loan</t>
  </si>
  <si>
    <t>Dharthi Loan</t>
  </si>
  <si>
    <t>MADHU PATNA CUTTACK</t>
  </si>
  <si>
    <t>Kissan Mithra Loan</t>
  </si>
  <si>
    <t>GenSet</t>
  </si>
  <si>
    <t>PHULWARISHARIF</t>
  </si>
  <si>
    <t>DASANAPETTA</t>
  </si>
  <si>
    <t>Month</t>
  </si>
  <si>
    <t>Top-up loan</t>
  </si>
  <si>
    <t>Yield</t>
  </si>
  <si>
    <t>VIKASH KUMAR</t>
  </si>
  <si>
    <t>SATYA NARAYAN PRADHAN</t>
  </si>
  <si>
    <t>LOKESH KUMAR BEHERA</t>
  </si>
  <si>
    <t>RANJAN KUMAR SHARMA</t>
  </si>
  <si>
    <t>KORADA RAMA SATYAM</t>
  </si>
  <si>
    <t>TAMILARASAN S</t>
  </si>
  <si>
    <t>MURUGESH P</t>
  </si>
  <si>
    <t>TAMILSELVAN T</t>
  </si>
  <si>
    <t>RANJITH K</t>
  </si>
  <si>
    <t>VIGNESH P</t>
  </si>
  <si>
    <t>GANESH M</t>
  </si>
  <si>
    <t>PAWAN KUMAR</t>
  </si>
  <si>
    <t>PRASAN KUMAR SAMANTARAY</t>
  </si>
  <si>
    <t>SUNNY RAJ</t>
  </si>
  <si>
    <t>SHIVASWAMY .M</t>
  </si>
  <si>
    <t>KIRANA K</t>
  </si>
  <si>
    <t>SIDDU B S</t>
  </si>
  <si>
    <t>SIDDARAJU K</t>
  </si>
  <si>
    <t>SHASHANKA</t>
  </si>
  <si>
    <t>BHASKAR B</t>
  </si>
  <si>
    <t>BHASKARA N</t>
  </si>
  <si>
    <t>SANTHOSH N</t>
  </si>
  <si>
    <t>GOVINDARAJU H G</t>
  </si>
  <si>
    <t>GURUPRASAD C M</t>
  </si>
  <si>
    <t>RAJESH S</t>
  </si>
  <si>
    <t>HAREESH KUMAR A</t>
  </si>
  <si>
    <t>ADITYA NARAYAN MOHAPATRA</t>
  </si>
  <si>
    <t>SAURAV KUMAR</t>
  </si>
  <si>
    <t>NIPPU KUMAR</t>
  </si>
  <si>
    <t>RAJKUMAR G</t>
  </si>
  <si>
    <t>BALAJI V</t>
  </si>
  <si>
    <t>SUGUMAR S</t>
  </si>
  <si>
    <t>VIVEKANANDAN V</t>
  </si>
  <si>
    <t>MAGESH A</t>
  </si>
  <si>
    <t>RAMAKRISHNAN R</t>
  </si>
  <si>
    <t>SIBIN C K</t>
  </si>
  <si>
    <t>DADI SRINIVASARAO</t>
  </si>
  <si>
    <t>KOYYANA HARIBABU</t>
  </si>
  <si>
    <t>ANUP KUMAR BISWAL</t>
  </si>
  <si>
    <t>DEEPU KUMAR</t>
  </si>
  <si>
    <t>ABHISHEK DAS</t>
  </si>
  <si>
    <t>CHANDRA MANI SAHOO</t>
  </si>
  <si>
    <t>RAKI KETAN PATRA</t>
  </si>
  <si>
    <t>MAHESHKUMAR R</t>
  </si>
  <si>
    <t>RASHID C</t>
  </si>
  <si>
    <t>ROUSHAN RAJ</t>
  </si>
  <si>
    <t>SARIPALLI JAGADEESH</t>
  </si>
  <si>
    <t>HARISH A</t>
  </si>
  <si>
    <t>MAHADEVAN T</t>
  </si>
  <si>
    <t>GOGUL T</t>
  </si>
  <si>
    <t>MANIKANDAN R</t>
  </si>
  <si>
    <t>SINNA DURAI D</t>
  </si>
  <si>
    <t>GNANASEELAN.T</t>
  </si>
  <si>
    <t>NITHISHKUMAR A</t>
  </si>
  <si>
    <t>THULASIRAMAN K</t>
  </si>
  <si>
    <t>MOHAMEDRIYAS M</t>
  </si>
  <si>
    <t>ROHITH C R</t>
  </si>
  <si>
    <t>MAHEESH.P.S</t>
  </si>
  <si>
    <t>VIGNESH K R</t>
  </si>
  <si>
    <t>KARRI PREMKUMAR</t>
  </si>
  <si>
    <t>BONTHU GANESH</t>
  </si>
  <si>
    <t>MADAKA SIVA</t>
  </si>
  <si>
    <t>CHEBROLLU YALLA NOOKA PRASAD</t>
  </si>
  <si>
    <t>DEBASHIS SWAIN</t>
  </si>
  <si>
    <t>DSA</t>
  </si>
  <si>
    <t xml:space="preserve">MAHESHKUMAR </t>
  </si>
  <si>
    <t>SIBIN M V</t>
  </si>
  <si>
    <t>SANJAY BALACHANDRAN</t>
  </si>
  <si>
    <t xml:space="preserve">VIGNESH </t>
  </si>
  <si>
    <t>MOHAMED FAYAS P S</t>
  </si>
  <si>
    <t xml:space="preserve">MAHEESH </t>
  </si>
  <si>
    <t>M D SHAJU</t>
  </si>
  <si>
    <t xml:space="preserve">SIBIN </t>
  </si>
  <si>
    <t>CHANDRAN N</t>
  </si>
  <si>
    <t>ANSON M P</t>
  </si>
  <si>
    <t>JAYARAJAN</t>
  </si>
  <si>
    <t>ABHISHAIK</t>
  </si>
  <si>
    <t>SHIVAKUMAR</t>
  </si>
  <si>
    <t>GOVINDARAJU</t>
  </si>
  <si>
    <t>Madhan S</t>
  </si>
  <si>
    <t>SACHIN HD</t>
  </si>
  <si>
    <t>BALAKRISHNA N</t>
  </si>
  <si>
    <t>SHIVASWAMY M</t>
  </si>
  <si>
    <t>REVANNA C P</t>
  </si>
  <si>
    <t>MUDDAPPA M</t>
  </si>
  <si>
    <t>BHASKAR N</t>
  </si>
  <si>
    <t>SHIVAKUMARA B</t>
  </si>
  <si>
    <t>SUGUMAR</t>
  </si>
  <si>
    <t>RAJKUMAR</t>
  </si>
  <si>
    <t>HARSATHKUMAR</t>
  </si>
  <si>
    <t xml:space="preserve">BALAJI </t>
  </si>
  <si>
    <t>SRINIVASAN K</t>
  </si>
  <si>
    <t>RAMAKRISHNAN R </t>
  </si>
  <si>
    <t>TAMILSELVAN P</t>
  </si>
  <si>
    <t>POPULAR VEHICLES AND SERVICES PVT LTD</t>
  </si>
  <si>
    <t>MAGESH</t>
  </si>
  <si>
    <t>BALAJI N</t>
  </si>
  <si>
    <t>JANIKIRAMAN</t>
  </si>
  <si>
    <t>KARNAN K</t>
  </si>
  <si>
    <t xml:space="preserve">VIVEKANANDAN </t>
  </si>
  <si>
    <t>RAVIKUMAR R</t>
  </si>
  <si>
    <t>CHANDRA BAGAVAN</t>
  </si>
  <si>
    <t>TAMILARASAN</t>
  </si>
  <si>
    <t>THANGARAJ</t>
  </si>
  <si>
    <t>PRADEEP</t>
  </si>
  <si>
    <t>RAHUL</t>
  </si>
  <si>
    <t>TAMILSELVAN</t>
  </si>
  <si>
    <t>THIRUNAVUKKARASU</t>
  </si>
  <si>
    <t>MUNISHWARAN M</t>
  </si>
  <si>
    <t>YUVARAJ</t>
  </si>
  <si>
    <t>GANESH</t>
  </si>
  <si>
    <t>MUTHUMANICKAM</t>
  </si>
  <si>
    <t>MOHANAPRIYAN</t>
  </si>
  <si>
    <t>GUNASEELAN</t>
  </si>
  <si>
    <t>VINITHKUMAR</t>
  </si>
  <si>
    <t>MURALIDURAI</t>
  </si>
  <si>
    <t>VENKATESWARABALAJI</t>
  </si>
  <si>
    <t>PRAVEENKUMAR</t>
  </si>
  <si>
    <t xml:space="preserve">THULASIRAMAN </t>
  </si>
  <si>
    <t>BABU</t>
  </si>
  <si>
    <t>GANAPATHI</t>
  </si>
  <si>
    <t>GNANSEELAN</t>
  </si>
  <si>
    <t>SATHISHKUMAR P</t>
  </si>
  <si>
    <t>NITHISH KUMAR</t>
  </si>
  <si>
    <t>TAMILSAIVENTHAN</t>
  </si>
  <si>
    <t>GOGUL</t>
  </si>
  <si>
    <t>PALANIVEL</t>
  </si>
  <si>
    <t>MANIKANDAN</t>
  </si>
  <si>
    <t>PERIYASAMY T</t>
  </si>
  <si>
    <t>MAHADEVAN</t>
  </si>
  <si>
    <t>MOHAMMED RIYAS</t>
  </si>
  <si>
    <t>SATISH</t>
  </si>
  <si>
    <t>KASIKHAN</t>
  </si>
  <si>
    <t>SUMATHI</t>
  </si>
  <si>
    <t>GANESAN</t>
  </si>
  <si>
    <t>RAJESH</t>
  </si>
  <si>
    <t>ADITYA NARAYAN</t>
  </si>
  <si>
    <t>SK ABDUL RAHIM</t>
  </si>
  <si>
    <t>RAGHUPATI SAHOO</t>
  </si>
  <si>
    <t>RAKIKETAN PATRA</t>
  </si>
  <si>
    <t>UDAYNATH PARIDA</t>
  </si>
  <si>
    <t>JAGADISH DALAI</t>
  </si>
  <si>
    <t>UDAYANATH PARIDA</t>
  </si>
  <si>
    <t>BITTU KUMAR</t>
  </si>
  <si>
    <t>ROHIT RAJ</t>
  </si>
  <si>
    <t xml:space="preserve">RAVIRANJAN SINGH SO VIJENDRA </t>
  </si>
  <si>
    <t>PANKAJ KUMAR</t>
  </si>
  <si>
    <t>SATISH KUMAR</t>
  </si>
  <si>
    <t>KORADA RAMASATYAM</t>
  </si>
  <si>
    <t>JAYABHERI AUTOMOTIVES PRIVATE LIMITED</t>
  </si>
  <si>
    <t>Pappala Gayatri Prasad</t>
  </si>
  <si>
    <t>VARUN MOTORS PRIVATE LIMITED</t>
  </si>
  <si>
    <t>AKHIL TITUS</t>
  </si>
  <si>
    <t>DINO K D</t>
  </si>
  <si>
    <t>EDWIN JOHNY</t>
  </si>
  <si>
    <t xml:space="preserve">MALLIKARJUNA V B </t>
  </si>
  <si>
    <t>MAHANTHESH S</t>
  </si>
  <si>
    <t>SHIVANNA</t>
  </si>
  <si>
    <t>K SURESH</t>
  </si>
  <si>
    <t>DHAMODHARARAJ</t>
  </si>
  <si>
    <t>PRABHU</t>
  </si>
  <si>
    <t>PRIYADHARSHINI</t>
  </si>
  <si>
    <t>PARTHIBAN</t>
  </si>
  <si>
    <t>THIRUNAVUKARASU</t>
  </si>
  <si>
    <t>SHANMUGANATHAN</t>
  </si>
  <si>
    <t>BALAJI</t>
  </si>
  <si>
    <t>SAILENDRA KESHARI ROUTRAY</t>
  </si>
  <si>
    <t xml:space="preserve">JAGAN MOHAN </t>
  </si>
  <si>
    <t>FARZANA BEGUM</t>
  </si>
  <si>
    <t>KUNAL KISHORE</t>
  </si>
  <si>
    <t>210000SATISH KUMAR</t>
  </si>
  <si>
    <t>RAMKUMAR P S</t>
  </si>
  <si>
    <t>VENKATESH S</t>
  </si>
  <si>
    <t>ARUMUGAM</t>
  </si>
  <si>
    <t>NANDAGOPAN M K</t>
  </si>
  <si>
    <t>CHANDRAMANI S</t>
  </si>
  <si>
    <t>PRAVAT RANJAN HOTA</t>
  </si>
  <si>
    <t>September</t>
  </si>
  <si>
    <t>October</t>
  </si>
  <si>
    <t>November</t>
  </si>
  <si>
    <t>RAJESHWARAN M</t>
  </si>
  <si>
    <t>YUVARAJ V</t>
  </si>
  <si>
    <t>SMRUTI RANJAN BEHERA</t>
  </si>
  <si>
    <t>KUNADAN KUMAR</t>
  </si>
  <si>
    <t>Date of joining(Sale Exe.)</t>
  </si>
  <si>
    <t>CHINCHU</t>
  </si>
  <si>
    <t>M M SIMITH</t>
  </si>
  <si>
    <t>SAJITH K H</t>
  </si>
  <si>
    <t>AKSHAY U</t>
  </si>
  <si>
    <t>BINSON K</t>
  </si>
  <si>
    <t>SACHIN SEBASTIAN K</t>
  </si>
  <si>
    <t>SAJEESH T R</t>
  </si>
  <si>
    <t>GOPAKUMAR S</t>
  </si>
  <si>
    <t>ADVANTINE BUSINESS SOLUTIONS</t>
  </si>
  <si>
    <t>MOHAMMED SHAFI E K</t>
  </si>
  <si>
    <t>BIJU KUMAR</t>
  </si>
  <si>
    <t>SAINUDHEEN C M</t>
  </si>
  <si>
    <t>KRISHNACHANDRAN</t>
  </si>
  <si>
    <t xml:space="preserve">CHANDRAN N </t>
  </si>
  <si>
    <t>SAMEER BABU N</t>
  </si>
  <si>
    <t>SOURAV T S</t>
  </si>
  <si>
    <t>ABDUL NAZAR V P</t>
  </si>
  <si>
    <t>RAVI KUMARA</t>
  </si>
  <si>
    <t xml:space="preserve">S PRABHAKAR </t>
  </si>
  <si>
    <t xml:space="preserve">PAVAN M </t>
  </si>
  <si>
    <t>BEERESHA</t>
  </si>
  <si>
    <t>Manoj</t>
  </si>
  <si>
    <t>CHANDRU B</t>
  </si>
  <si>
    <t>P A Rafeek</t>
  </si>
  <si>
    <t>G KUMARA</t>
  </si>
  <si>
    <t>MAHADEVA SWAMY G</t>
  </si>
  <si>
    <t>MAHADEVA R</t>
  </si>
  <si>
    <t>GIRIDHAR A</t>
  </si>
  <si>
    <t>THIYAGARAJAN B</t>
  </si>
  <si>
    <t>SUCHITRA C</t>
  </si>
  <si>
    <t>DIVENESH RAJ</t>
  </si>
  <si>
    <t>DHAYANITHI</t>
  </si>
  <si>
    <t>NEWTON J</t>
  </si>
  <si>
    <t xml:space="preserve">VARADARAJAN </t>
  </si>
  <si>
    <t>JANAKIRAMAN K</t>
  </si>
  <si>
    <t>JANAKIRAMAN</t>
  </si>
  <si>
    <t>LAWRANCE J</t>
  </si>
  <si>
    <t>LAWRANCE</t>
  </si>
  <si>
    <t>PREMKUMAR</t>
  </si>
  <si>
    <t>SANKARGANESH</t>
  </si>
  <si>
    <t>SIVAKUMAR</t>
  </si>
  <si>
    <t>SELVAKUMAR</t>
  </si>
  <si>
    <t>SAMPAULLAUSER</t>
  </si>
  <si>
    <t>SENTHILKUMAR</t>
  </si>
  <si>
    <t>GOWTHAMAN</t>
  </si>
  <si>
    <t>BALAMURALI</t>
  </si>
  <si>
    <t>SASIKUMAR</t>
  </si>
  <si>
    <t>PRABHAKARAN</t>
  </si>
  <si>
    <t>DAYANITHI</t>
  </si>
  <si>
    <t>KUMAR</t>
  </si>
  <si>
    <t>SUNDARSINGH</t>
  </si>
  <si>
    <t>PRASANTH</t>
  </si>
  <si>
    <t>DHANRAJA</t>
  </si>
  <si>
    <t>JAYASEELAN</t>
  </si>
  <si>
    <t>PRITHIVIRAJ</t>
  </si>
  <si>
    <t>RAJMOHAN</t>
  </si>
  <si>
    <t>RAMKUMAR</t>
  </si>
  <si>
    <t>GOVINTHARAJULU</t>
  </si>
  <si>
    <t>AZARUDEEN</t>
  </si>
  <si>
    <t>PURNA CHANDRA SAHOO</t>
  </si>
  <si>
    <t>RATI RANJAN DASH</t>
  </si>
  <si>
    <t>J P RAJESH RATAN</t>
  </si>
  <si>
    <t>SAI ARADHYA MOTORS</t>
  </si>
  <si>
    <t>ABHINASH MOHANTY</t>
  </si>
  <si>
    <t>ADIMATA MOTORS</t>
  </si>
  <si>
    <t>SUJEET KUMAR</t>
  </si>
  <si>
    <t>VISHAL KUMAR</t>
  </si>
  <si>
    <t>SANTOSH KUMAR</t>
  </si>
  <si>
    <t>AMRIT RANJAN</t>
  </si>
  <si>
    <t>RAVI RANJAN SINGH</t>
  </si>
  <si>
    <t>SONAL KUMARI</t>
  </si>
  <si>
    <t>CHANDAN KUMAR SHARMA</t>
  </si>
  <si>
    <t>AMIT KUMAR CHOUBEY</t>
  </si>
  <si>
    <t>VUNDRALLA ESWARA RAO</t>
  </si>
  <si>
    <t>KOLLI VISHNU  TRINADHA RAO</t>
  </si>
  <si>
    <t>YELAMANCHILI HARISH</t>
  </si>
  <si>
    <t>VARRE VEERA VENKATA SATYA VARA PRASAD</t>
  </si>
  <si>
    <t>20000MAHANTHESH S</t>
  </si>
  <si>
    <t>20000SHIVAKUMAR</t>
  </si>
  <si>
    <t xml:space="preserve">88767MALLIKARJUNA V B </t>
  </si>
  <si>
    <t xml:space="preserve">ABINASH TRIPATHY </t>
  </si>
  <si>
    <t>30000ABHISHAIK</t>
  </si>
  <si>
    <t>SATYA NARAYAN PRADH</t>
  </si>
  <si>
    <t>BINOD KUMAR PANDA</t>
  </si>
  <si>
    <t>MOHAMMED SAMSAD</t>
  </si>
  <si>
    <t>S LOGANATHAN</t>
  </si>
  <si>
    <t>Transfer</t>
  </si>
  <si>
    <t>Resigned</t>
  </si>
  <si>
    <t>Long leave</t>
  </si>
  <si>
    <t>DSA Name</t>
  </si>
  <si>
    <t>DSA Commission Amount</t>
  </si>
  <si>
    <t>Type</t>
  </si>
  <si>
    <t>Model</t>
  </si>
  <si>
    <t>Interest Amount</t>
  </si>
  <si>
    <t>Manufacturing year</t>
  </si>
  <si>
    <t>Type reference</t>
  </si>
  <si>
    <t>Product Name_1</t>
  </si>
  <si>
    <t>State</t>
  </si>
  <si>
    <t>Vehicle Type</t>
  </si>
  <si>
    <t xml:space="preserve">JISTON JOSE    </t>
  </si>
  <si>
    <t xml:space="preserve">JEENA JOSE    </t>
  </si>
  <si>
    <t>SIBL0000049</t>
  </si>
  <si>
    <t>SUCCESS|ADCMB24096002036|-20105437.42*@*0000</t>
  </si>
  <si>
    <t>ADCMB24096002036</t>
  </si>
  <si>
    <t>30-MAR-2024</t>
  </si>
  <si>
    <t>Car</t>
  </si>
  <si>
    <t xml:space="preserve">YOOSAF    </t>
  </si>
  <si>
    <t xml:space="preserve">RAHMATHUNNEESA    </t>
  </si>
  <si>
    <t>HDFC0003031</t>
  </si>
  <si>
    <t>SUCCESS|ADCMB24100002039|-37636090.42*@*0000</t>
  </si>
  <si>
    <t>ADCMB24100002039</t>
  </si>
  <si>
    <t xml:space="preserve">SHIYAS P K    </t>
  </si>
  <si>
    <t xml:space="preserve">VANNERY SHAMSIYA    </t>
  </si>
  <si>
    <t>3333ALWVA2304260002</t>
  </si>
  <si>
    <t>UTIB0CCH274</t>
  </si>
  <si>
    <t>SUCCESS|ADCMB24102001359|-27716282.42*@*0000</t>
  </si>
  <si>
    <t>ADCMB24102001359</t>
  </si>
  <si>
    <t xml:space="preserve">SHAM ABBAS    </t>
  </si>
  <si>
    <t>LISSY VARGHESE</t>
  </si>
  <si>
    <t>SIBL0000072</t>
  </si>
  <si>
    <t>Bus</t>
  </si>
  <si>
    <t xml:space="preserve">NIMSHAD K M    </t>
  </si>
  <si>
    <t xml:space="preserve">SAHADIYA K S    </t>
  </si>
  <si>
    <t>UBIN0533904</t>
  </si>
  <si>
    <t>SUCCESS|ADCMB24108001211|-36148123.55*@*0000</t>
  </si>
  <si>
    <t>ADCMB24108001211</t>
  </si>
  <si>
    <t xml:space="preserve">SHINIL K D    </t>
  </si>
  <si>
    <t>CSBK0000345</t>
  </si>
  <si>
    <t>SUCCESS|ADCMB24109002028|-31352356.05*@*0000</t>
  </si>
  <si>
    <t>ADCMB24109002028</t>
  </si>
  <si>
    <t xml:space="preserve">MUHAMMED NOUFAL V P    </t>
  </si>
  <si>
    <t xml:space="preserve">FASNA K    </t>
  </si>
  <si>
    <t>SIBL0000071</t>
  </si>
  <si>
    <t>SUCCESS|ADCMB24111001573|-41500835.05*@*0000</t>
  </si>
  <si>
    <t>ADCMB24111001573</t>
  </si>
  <si>
    <t xml:space="preserve">PRABHEESH P K    </t>
  </si>
  <si>
    <t xml:space="preserve">MALLIKA ASOKAN    </t>
  </si>
  <si>
    <t>SBIN0016073</t>
  </si>
  <si>
    <t>SUCCESS|ADCMB24123003352|-22355426.55*@*0000</t>
  </si>
  <si>
    <t>ADCMB24123003352</t>
  </si>
  <si>
    <t xml:space="preserve">UMESH P M    </t>
  </si>
  <si>
    <t xml:space="preserve">RAGESH     </t>
  </si>
  <si>
    <t>FDRL0001014</t>
  </si>
  <si>
    <t>SUCCESS|ADCMB24137001076|-53505342.05*@*0000</t>
  </si>
  <si>
    <t>ADCMB24137001076</t>
  </si>
  <si>
    <t>15-MAY-2024</t>
  </si>
  <si>
    <t xml:space="preserve">MUNIR HARIS    </t>
  </si>
  <si>
    <t xml:space="preserve">HARIS    </t>
  </si>
  <si>
    <t>SUCCESS|ADCMB24149002392|-25111658.55*@*0000</t>
  </si>
  <si>
    <t>ADCMB24149002392</t>
  </si>
  <si>
    <t>DANIEL</t>
  </si>
  <si>
    <t>27-MAY-2024</t>
  </si>
  <si>
    <t xml:space="preserve">SANILKUMAR T S    </t>
  </si>
  <si>
    <t xml:space="preserve">SAHAJAN T K    </t>
  </si>
  <si>
    <t>IDIB000N128</t>
  </si>
  <si>
    <t>SUCCESS|ADCMB24150002190|-26520155.55*@*0000</t>
  </si>
  <si>
    <t>ADCMB24150002190</t>
  </si>
  <si>
    <t>29-MAY-2024</t>
  </si>
  <si>
    <t xml:space="preserve">PRAVEEN M    </t>
  </si>
  <si>
    <t>CNRB0006642</t>
  </si>
  <si>
    <t>SUCCESS|ADCMB24097002006|-25338794.42*@*0000</t>
  </si>
  <si>
    <t>ADCMB24097002006</t>
  </si>
  <si>
    <t>SANTHOSH</t>
  </si>
  <si>
    <t>22-FEB-2024</t>
  </si>
  <si>
    <t xml:space="preserve">VISHWANATH    </t>
  </si>
  <si>
    <t>CNRB0000472</t>
  </si>
  <si>
    <t>SUCCESS|ADCMB24096002596|-21809351.42*@*0000</t>
  </si>
  <si>
    <t>ADCMB24096002596</t>
  </si>
  <si>
    <t>23-FEB-2024</t>
  </si>
  <si>
    <t xml:space="preserve">LOKESH V    </t>
  </si>
  <si>
    <t xml:space="preserve">SHIVAMMA    </t>
  </si>
  <si>
    <t>CNRB0010673</t>
  </si>
  <si>
    <t>SUCCESS|ADCMB24101000366|-38695631.42*@*0000</t>
  </si>
  <si>
    <t>ADCMB24101000366</t>
  </si>
  <si>
    <t>05-MAR-2024</t>
  </si>
  <si>
    <t xml:space="preserve">KIRAN KUMAR G P    </t>
  </si>
  <si>
    <t xml:space="preserve">SHASHIKALA    </t>
  </si>
  <si>
    <t>ICIC0000604</t>
  </si>
  <si>
    <t>SUCCESS|ADCMB24111001808|-33110367.05*@*0000</t>
  </si>
  <si>
    <t>ADCMB24111001808</t>
  </si>
  <si>
    <t>28-MAR-2024</t>
  </si>
  <si>
    <t xml:space="preserve">B S NAGESH    </t>
  </si>
  <si>
    <t xml:space="preserve">NETHRAVATHI    </t>
  </si>
  <si>
    <t>SBIN0040289</t>
  </si>
  <si>
    <t>SUCCESS|ADCMB24104001773|-12274603.92*@*0000</t>
  </si>
  <si>
    <t>ADCMB24104001773</t>
  </si>
  <si>
    <t xml:space="preserve">ANIL KUMAR B A    </t>
  </si>
  <si>
    <t>SBIN0014933</t>
  </si>
  <si>
    <t>SUCCESS|ADCMB24108001186|-35448123.55*@*0000</t>
  </si>
  <si>
    <t>ADCMB24108001186</t>
  </si>
  <si>
    <t xml:space="preserve">RAVI P    </t>
  </si>
  <si>
    <t xml:space="preserve">SIDDAMMA    </t>
  </si>
  <si>
    <t>SBIN0011259</t>
  </si>
  <si>
    <t>SUCCESS|ADCMB24111001453|-40374234.05*@*0000</t>
  </si>
  <si>
    <t>ADCMB24111001453</t>
  </si>
  <si>
    <t>manoj</t>
  </si>
  <si>
    <t xml:space="preserve">SATHISH M     </t>
  </si>
  <si>
    <t xml:space="preserve">ASHA N     </t>
  </si>
  <si>
    <t>SBIN0007985</t>
  </si>
  <si>
    <t>SUCCESS|ADCMB24113001540|-43771376.05*@*0000</t>
  </si>
  <si>
    <t>ADCMB24113001540</t>
  </si>
  <si>
    <t>20-APR-2024</t>
  </si>
  <si>
    <t xml:space="preserve">TABREZ BAIG    </t>
  </si>
  <si>
    <t xml:space="preserve">SAMAD BAIG    </t>
  </si>
  <si>
    <t>SBIN0006768</t>
  </si>
  <si>
    <t>SUCCESS|ADCMB24114001386|-51521786.05*@*0000</t>
  </si>
  <si>
    <t>ADCMB24114001386</t>
  </si>
  <si>
    <t xml:space="preserve">BHARAT KUMAR H B    </t>
  </si>
  <si>
    <t>KARB0000927</t>
  </si>
  <si>
    <t>SUCCESS|ADCMB24116001812|-40688389.55*@*0000</t>
  </si>
  <si>
    <t>ADCMB24116001812</t>
  </si>
  <si>
    <t xml:space="preserve">NAGANAYAKA    </t>
  </si>
  <si>
    <t xml:space="preserve">MAHADEVAMMA    </t>
  </si>
  <si>
    <t>SUCCESS|ADCMB24118000468|-12187668.05*@*0000</t>
  </si>
  <si>
    <t>ADCMB24118000468</t>
  </si>
  <si>
    <t xml:space="preserve">SOMANNA A M    </t>
  </si>
  <si>
    <t xml:space="preserve">JAYAMMA    </t>
  </si>
  <si>
    <t>KARB0000790</t>
  </si>
  <si>
    <t>SUCCESS|ADCMB24144001078|-45338361.55*@*0000</t>
  </si>
  <si>
    <t>ADCMB24144001078</t>
  </si>
  <si>
    <t xml:space="preserve">NAGARAJ R    </t>
  </si>
  <si>
    <t xml:space="preserve">BINDU    </t>
  </si>
  <si>
    <t>KMLPSR2355679879</t>
  </si>
  <si>
    <t>ICIC0000106</t>
  </si>
  <si>
    <t>SUCCESS|ADCMB24124000525|-24351720.55*@*0000</t>
  </si>
  <si>
    <t>ADCMB24124000525</t>
  </si>
  <si>
    <t xml:space="preserve">JAGADISH    </t>
  </si>
  <si>
    <t>KARB0000143</t>
  </si>
  <si>
    <t>SUCCESS|ADCMB24129000896|-46112729.05*@*0000</t>
  </si>
  <si>
    <t>ADCMB24129000896</t>
  </si>
  <si>
    <t xml:space="preserve">KARTHIK R    </t>
  </si>
  <si>
    <t>CNRB0011740</t>
  </si>
  <si>
    <t>SUCCESS|ADCMB24138000430|-52609576.05*@*0000</t>
  </si>
  <si>
    <t>ADCMB24138000430</t>
  </si>
  <si>
    <t>16-MAY-2024</t>
  </si>
  <si>
    <t xml:space="preserve">SRIKANTA P    </t>
  </si>
  <si>
    <t>BKID0008444</t>
  </si>
  <si>
    <t>SUCCESS|ADCMB24143000971|-38926547.05*@*0000</t>
  </si>
  <si>
    <t>ADCMB24143000971</t>
  </si>
  <si>
    <t>18-MAY-2024</t>
  </si>
  <si>
    <t>Goods Carrier</t>
  </si>
  <si>
    <t xml:space="preserve">ABHISHEK S    </t>
  </si>
  <si>
    <t>ABHISHEK S</t>
  </si>
  <si>
    <t>SBIN0013231</t>
  </si>
  <si>
    <t>SUCCESS|ADCMB24145001448|-46084940.05*@*0000</t>
  </si>
  <si>
    <t>ADCMB24145001448</t>
  </si>
  <si>
    <t>23-MAY-2024</t>
  </si>
  <si>
    <t xml:space="preserve">GOWRAMMA     </t>
  </si>
  <si>
    <t xml:space="preserve">MAHESHA    </t>
  </si>
  <si>
    <t>KMVVSR2456960980</t>
  </si>
  <si>
    <t>SUCCESS|ADCMB24145001824|-35339618.05*@*0000</t>
  </si>
  <si>
    <t>ADCMB24145001824</t>
  </si>
  <si>
    <t xml:space="preserve">LAKSHMI G    </t>
  </si>
  <si>
    <t xml:space="preserve">VENKATAIAH    </t>
  </si>
  <si>
    <t>KMCPWS2456891728</t>
  </si>
  <si>
    <t>SUCCESS|ADCMB24149000627|-43276179.55*@*0000</t>
  </si>
  <si>
    <t>ADCMB24149000627</t>
  </si>
  <si>
    <t xml:space="preserve">ADHILAKSHMI    </t>
  </si>
  <si>
    <t>IOBA0002852</t>
  </si>
  <si>
    <t>SUCCESS|ADCMB24094002169|-37882677.36*@*0000</t>
  </si>
  <si>
    <t>ADCMB24094002169</t>
  </si>
  <si>
    <t xml:space="preserve">ANBURASU V G    </t>
  </si>
  <si>
    <t>SHANMUGAM M</t>
  </si>
  <si>
    <t>CIUB0000151</t>
  </si>
  <si>
    <t>SUCCESS|ADCMB24103001548|-36123516.92*@*0000</t>
  </si>
  <si>
    <t>ADCMB24103001548</t>
  </si>
  <si>
    <t xml:space="preserve">BOSS P    </t>
  </si>
  <si>
    <t>R K AUTO CONSULTING</t>
  </si>
  <si>
    <t>CIUB0000246</t>
  </si>
  <si>
    <t>SUCCESS|ADCMB24104000682|-39348181.92*@*0000</t>
  </si>
  <si>
    <t>ADCMB24104000682</t>
  </si>
  <si>
    <t xml:space="preserve">MUTHULAKSHMI A M    </t>
  </si>
  <si>
    <t>KHIVARAJ MOTORS PVT LTD</t>
  </si>
  <si>
    <t>HDFC0000004</t>
  </si>
  <si>
    <t>SUCCESS|ADCMB24106002319|-23596943.92*@*0000</t>
  </si>
  <si>
    <t>ADCMB24106002319</t>
  </si>
  <si>
    <t xml:space="preserve">RAJKUMAR B    </t>
  </si>
  <si>
    <t>FPL AUTO MOBILES PVT LTD</t>
  </si>
  <si>
    <t>UTIB0001915</t>
  </si>
  <si>
    <t>SUCCESS|ADCMB24113000892|-38032443.05*@*0000</t>
  </si>
  <si>
    <t>ADCMB24113000892</t>
  </si>
  <si>
    <t xml:space="preserve">S KARTHICK    </t>
  </si>
  <si>
    <t>SANTHANARAJ J</t>
  </si>
  <si>
    <t>UTIB0001181</t>
  </si>
  <si>
    <t>SUCCESS|ADCMB24113002092|-46045842.05*@*0000</t>
  </si>
  <si>
    <t>ADCMB24113002092</t>
  </si>
  <si>
    <t xml:space="preserve">RAVICHRANDRAN S    </t>
  </si>
  <si>
    <t>RAVICHANDRAN</t>
  </si>
  <si>
    <t>KKBK0000467</t>
  </si>
  <si>
    <t>SUCCESS|ADCMB24114002202|-46254960.05*@*0000</t>
  </si>
  <si>
    <t>ADCMB24114002202</t>
  </si>
  <si>
    <t>SUCCESS|ADCMB24115000921|-48320994.55*@*0000</t>
  </si>
  <si>
    <t>ADCMB24115000921</t>
  </si>
  <si>
    <t>SUCCESS|ADCMB24114002207|-46538248.05*@*0000</t>
  </si>
  <si>
    <t>ADCMB24114002207</t>
  </si>
  <si>
    <t xml:space="preserve">V KAMALRAJ     </t>
  </si>
  <si>
    <t>SUCCESS|ADCMB24116001119|-46324459.55*@*0000</t>
  </si>
  <si>
    <t>ADCMB24116001119</t>
  </si>
  <si>
    <t xml:space="preserve">SANTHANAKRISHNAN    </t>
  </si>
  <si>
    <t>KHIVRAJ MOTORS PVT LTD</t>
  </si>
  <si>
    <t>SUCCESS|ADCMB24117000566|-4079926.55*@*0000</t>
  </si>
  <si>
    <t>ADCMB24117000566</t>
  </si>
  <si>
    <t>KHIVRAJ MOTORS PRIVATE LIMITED</t>
  </si>
  <si>
    <t>SUCCESS|ADCMB24118000943|-14497998.05*@*0000</t>
  </si>
  <si>
    <t>ADCMB24118000943</t>
  </si>
  <si>
    <t xml:space="preserve">ANUSYA K    </t>
  </si>
  <si>
    <t>POPULAR VEHICLES SERVICES LTD</t>
  </si>
  <si>
    <t>FDRL0001612</t>
  </si>
  <si>
    <t>SUCCESS|ADCMB24118000981|-16068338.05*@*0000</t>
  </si>
  <si>
    <t>ADCMB24118000981</t>
  </si>
  <si>
    <t xml:space="preserve">RAMANATHAN K    </t>
  </si>
  <si>
    <t>RAMANATHAN K</t>
  </si>
  <si>
    <t>SBIN0003274</t>
  </si>
  <si>
    <t>SUCCESS|ADCMB24121002583|-11015465.55*@*0000</t>
  </si>
  <si>
    <t>ADCMB24121002583</t>
  </si>
  <si>
    <t xml:space="preserve">TAMIL SELVI    </t>
  </si>
  <si>
    <t>SUCCESS|ADCMB24121001458|-36005080.55*@*0000</t>
  </si>
  <si>
    <t>ADCMB24121001458</t>
  </si>
  <si>
    <t xml:space="preserve">VASANTHI G    </t>
  </si>
  <si>
    <t>K JANAKIRAMAN</t>
  </si>
  <si>
    <t>UTIB0000189</t>
  </si>
  <si>
    <t>SUCCESS|ADCMB24121002058|-7704238.55*@*0000</t>
  </si>
  <si>
    <t>ADCMB24121002058</t>
  </si>
  <si>
    <t xml:space="preserve">MURALI KRISHNAN    </t>
  </si>
  <si>
    <t>PAGADALA SURENDRANATH SHYAM SU</t>
  </si>
  <si>
    <t>CNRB0013508</t>
  </si>
  <si>
    <t>SUCCESS|ADCMB24128001409|-35772183.05*@*0000</t>
  </si>
  <si>
    <t>ADCMB24128001409</t>
  </si>
  <si>
    <t xml:space="preserve">PARTHIBAN G    </t>
  </si>
  <si>
    <t xml:space="preserve">POPULAR VEHICLES AND SERVICES </t>
  </si>
  <si>
    <t>SUCCESS|ADCMB24128000750|-32964228.05*@*0000</t>
  </si>
  <si>
    <t>ADCMB24128000750</t>
  </si>
  <si>
    <t xml:space="preserve">PRIYADHARSHINI    </t>
  </si>
  <si>
    <t>SUCCESS|ADCMB24129001991|-37599346.05*@*0000</t>
  </si>
  <si>
    <t>ADCMB24129001991</t>
  </si>
  <si>
    <t>06-MAY-2024</t>
  </si>
  <si>
    <t xml:space="preserve">K BALASUBRAMANIYAN    </t>
  </si>
  <si>
    <t>17-MAY-2024</t>
  </si>
  <si>
    <t xml:space="preserve">RAMANAN  DHANASEKAR     </t>
  </si>
  <si>
    <t>SARAVANAN</t>
  </si>
  <si>
    <t>ICIC0002184</t>
  </si>
  <si>
    <t>SUCCESS|ADCMB24142001535|-44585776.55*@*0000</t>
  </si>
  <si>
    <t>ADCMB24142001535</t>
  </si>
  <si>
    <t>21-MAY-2024</t>
  </si>
  <si>
    <t xml:space="preserve">PREETHI R    </t>
  </si>
  <si>
    <t>IDIB000A061</t>
  </si>
  <si>
    <t>SUCCESS|ADCMB24149001702|-19675417.55*@*0000</t>
  </si>
  <si>
    <t>ADCMB24149001702</t>
  </si>
  <si>
    <t>25-MAY-2024</t>
  </si>
  <si>
    <t xml:space="preserve">GANESH    </t>
  </si>
  <si>
    <t>KALAIVANI</t>
  </si>
  <si>
    <t>TMBL0000234</t>
  </si>
  <si>
    <t>SUCCESS|ADCMB24149001728|-20689763.55*@*0000</t>
  </si>
  <si>
    <t>ADCMB24149001728</t>
  </si>
  <si>
    <t>28-MAY-2024</t>
  </si>
  <si>
    <t xml:space="preserve">A EZHILARASAN    </t>
  </si>
  <si>
    <t>VISHNU CARS PRIVATE LTD</t>
  </si>
  <si>
    <t>HDFC0001857</t>
  </si>
  <si>
    <t>SUCCESS|ADCMB24151000826|-30786594.05*@*0000</t>
  </si>
  <si>
    <t>ADCMB24151000826</t>
  </si>
  <si>
    <t xml:space="preserve">SRI KUMAR    </t>
  </si>
  <si>
    <t>FPL AUTOMOBILES PVT LTD</t>
  </si>
  <si>
    <t>SUCCESS|ADCMB24151001691|-37139766.05*@*0000</t>
  </si>
  <si>
    <t>ADCMB24151001691</t>
  </si>
  <si>
    <t xml:space="preserve">VINOTH KUMAR    </t>
  </si>
  <si>
    <t>JESSI ENTERPRISES</t>
  </si>
  <si>
    <t>IDFB0080135</t>
  </si>
  <si>
    <t>SUCCESS|ADCMB24151001959|-28331935.05*@*0000</t>
  </si>
  <si>
    <t>ADCMB24151001959</t>
  </si>
  <si>
    <t xml:space="preserve">SRITHAR    </t>
  </si>
  <si>
    <t xml:space="preserve">JAGADESAN    </t>
  </si>
  <si>
    <t>SBIN0012244</t>
  </si>
  <si>
    <t>SUCCESS|ADCMB24107001024|-25144999.92*@*0000</t>
  </si>
  <si>
    <t>ADCMB24107001024</t>
  </si>
  <si>
    <t xml:space="preserve">SASIKUMAR    </t>
  </si>
  <si>
    <t>FDRL0001177</t>
  </si>
  <si>
    <t>SUCCESS|ADCMB24107001422|-25913755.92*@*0000</t>
  </si>
  <si>
    <t>ADCMB24107001422</t>
  </si>
  <si>
    <t>22-MAR-2024</t>
  </si>
  <si>
    <t xml:space="preserve">SABARISHWARAN R    </t>
  </si>
  <si>
    <t>IOBA0002824</t>
  </si>
  <si>
    <t>SUCCESS|ADCMB24092001669|-4157724.36*@*0000</t>
  </si>
  <si>
    <t>ADCMB24092001669</t>
  </si>
  <si>
    <t xml:space="preserve">DAKSHINA MOORTHY    </t>
  </si>
  <si>
    <t>KVBL0001814</t>
  </si>
  <si>
    <t>SUCCESS|ADCMB24092001947|-5315148.36*@*0000</t>
  </si>
  <si>
    <t>ADCMB24092001947</t>
  </si>
  <si>
    <t xml:space="preserve">ANDREWS ASHWIN    </t>
  </si>
  <si>
    <t xml:space="preserve">ANDREWS ASHWIN  </t>
  </si>
  <si>
    <t>HDFC0000269</t>
  </si>
  <si>
    <t>SUCCESS|ADCMB24100001049|-34395972.42*@*0000</t>
  </si>
  <si>
    <t>ADCMB24100001049</t>
  </si>
  <si>
    <t xml:space="preserve">MOHAMMED MUSTHAFA ABUBAKKER    </t>
  </si>
  <si>
    <t xml:space="preserve">SAMSATH BANU    </t>
  </si>
  <si>
    <t>SBIN0011543</t>
  </si>
  <si>
    <t>SUCCESS|ADCMB24121001154|-33470184.55*@*0000</t>
  </si>
  <si>
    <t>ADCMB24121001154</t>
  </si>
  <si>
    <t xml:space="preserve">SARAVANAN    </t>
  </si>
  <si>
    <t>KARB0000786</t>
  </si>
  <si>
    <t>SUCCESS|ADCMB24101001297|-42382146.42*@*0000</t>
  </si>
  <si>
    <t>ADCMB24101001297</t>
  </si>
  <si>
    <t xml:space="preserve">MUNEESWARI    </t>
  </si>
  <si>
    <t xml:space="preserve">ESAKKI    </t>
  </si>
  <si>
    <t>KVBL0001137</t>
  </si>
  <si>
    <t>SUCCESS|ADCMB24107001773|-27284398.92*@*0000</t>
  </si>
  <si>
    <t>ADCMB24107001773</t>
  </si>
  <si>
    <t xml:space="preserve">GOPINATH    </t>
  </si>
  <si>
    <t>SBIN0007201</t>
  </si>
  <si>
    <t>SUCCESS|ADCMB24107002143|-29806375.92*@*0000</t>
  </si>
  <si>
    <t>ADCMB24107002143</t>
  </si>
  <si>
    <t xml:space="preserve">SARAVANAN KARTHIKEYAN    </t>
  </si>
  <si>
    <t xml:space="preserve">MALLIKA M    </t>
  </si>
  <si>
    <t>DBSS0IN0733</t>
  </si>
  <si>
    <t>SUCCESS|ADCMB24113002141|-46670898.05*@*0000</t>
  </si>
  <si>
    <t>ADCMB24113002141</t>
  </si>
  <si>
    <t xml:space="preserve">AAKASH    </t>
  </si>
  <si>
    <t>CIUB0000649</t>
  </si>
  <si>
    <t>SUCCESS|ADCMB24115000872|-49501526.55*@*0000</t>
  </si>
  <si>
    <t>ADCMB24115000872</t>
  </si>
  <si>
    <t xml:space="preserve">UMA MAHESWARI    </t>
  </si>
  <si>
    <t>KVBL0001779</t>
  </si>
  <si>
    <t>SUCCESS|ADCMB24130002511|-40455845.05*@*0000</t>
  </si>
  <si>
    <t>ADCMB24130002511</t>
  </si>
  <si>
    <t xml:space="preserve">JEYANTHI    </t>
  </si>
  <si>
    <t xml:space="preserve">CHANDRAHASSAN    </t>
  </si>
  <si>
    <t>CNRB0003556</t>
  </si>
  <si>
    <t>SUCCESS|ADCMB24135001026|-13804202.05*@*0000</t>
  </si>
  <si>
    <t>ADCMB24135001026</t>
  </si>
  <si>
    <t>13-MAY-2024</t>
  </si>
  <si>
    <t xml:space="preserve">GOKULRAJ    </t>
  </si>
  <si>
    <t>UBIN0562238</t>
  </si>
  <si>
    <t>SUCCESS|ADCMB24135002216|-9301335.05*@*0000</t>
  </si>
  <si>
    <t>ADCMB24135002216</t>
  </si>
  <si>
    <t>14-MAY-2024</t>
  </si>
  <si>
    <t xml:space="preserve">PRABAKARAN    </t>
  </si>
  <si>
    <t xml:space="preserve">RAMYA    </t>
  </si>
  <si>
    <t>SBIN0012776</t>
  </si>
  <si>
    <t>SUCCESS|ADCMB24139000602|-36240254.55*@*0000</t>
  </si>
  <si>
    <t>ADCMB24139000602</t>
  </si>
  <si>
    <t xml:space="preserve">SARAN SAKTHIVEL    </t>
  </si>
  <si>
    <t xml:space="preserve">NEHRU    </t>
  </si>
  <si>
    <t>ICIC0000587</t>
  </si>
  <si>
    <t xml:space="preserve">DHAMODHARARAJ    </t>
  </si>
  <si>
    <t>KVBL0001644</t>
  </si>
  <si>
    <t>SUCCESS|ADCMB24141002185|-50338807.55*@*0000</t>
  </si>
  <si>
    <t>ADCMB24141002185</t>
  </si>
  <si>
    <t>20-MAY-2024</t>
  </si>
  <si>
    <t xml:space="preserve">PRABHU    </t>
  </si>
  <si>
    <t>SBIN0012245</t>
  </si>
  <si>
    <t>SUCCESS|ADCMB24149001753|-21455808.55*@*0000</t>
  </si>
  <si>
    <t>ADCMB24149001753</t>
  </si>
  <si>
    <t xml:space="preserve">VADIVELAN    </t>
  </si>
  <si>
    <t>SUCCESS|ADCMB24149001771|-22254298.55*@*0000</t>
  </si>
  <si>
    <t>ADCMB24149001771</t>
  </si>
  <si>
    <t xml:space="preserve">DEENADAYALAN    </t>
  </si>
  <si>
    <t>KVBL0001675</t>
  </si>
  <si>
    <t>SUCCESS|ADCMB24150001925|-24338285.55*@*0000</t>
  </si>
  <si>
    <t>ADCMB24150001925</t>
  </si>
  <si>
    <t xml:space="preserve">ABBAS    </t>
  </si>
  <si>
    <t>KVBL0001623</t>
  </si>
  <si>
    <t>SUCCESS|ADCMB24094002376|-38661915.36*@*0000</t>
  </si>
  <si>
    <t>ADCMB24094002376</t>
  </si>
  <si>
    <t>02-APR-2024</t>
  </si>
  <si>
    <t>A R MANIVANNAN</t>
  </si>
  <si>
    <t>TMBL0000210</t>
  </si>
  <si>
    <t>SUCCESS|ADCMB24096001143|-15818309.42*@*0000</t>
  </si>
  <si>
    <t>ADCMB24096001143</t>
  </si>
  <si>
    <t xml:space="preserve">VIJAY    </t>
  </si>
  <si>
    <t>IDIB000A097</t>
  </si>
  <si>
    <t>SUCCESS|ADCMB24102001734|-29285394.42*@*0000</t>
  </si>
  <si>
    <t>ADCMB24102001734</t>
  </si>
  <si>
    <t>THAMILSELVI S</t>
  </si>
  <si>
    <t>CNRB0001202</t>
  </si>
  <si>
    <t>SUCCESS|ADCMB24109000936|-26292592.05*@*0000</t>
  </si>
  <si>
    <t>ADCMB24109000936</t>
  </si>
  <si>
    <t xml:space="preserve">SADIK BACTHA    </t>
  </si>
  <si>
    <t>MOHAMED REFHAL</t>
  </si>
  <si>
    <t>CIUB0000020</t>
  </si>
  <si>
    <t>SUCCESS|ADCMB24107000906|-25027136.92*@*0000</t>
  </si>
  <si>
    <t>ADCMB24107000906</t>
  </si>
  <si>
    <t xml:space="preserve">PURUSHOTHAMAN    </t>
  </si>
  <si>
    <t>BALASUBRAMANIYAN</t>
  </si>
  <si>
    <t>CIUB0000031</t>
  </si>
  <si>
    <t>SUCCESS|ADCMB24107002360|-30174204.05*@*0000</t>
  </si>
  <si>
    <t>ADCMB24107002360</t>
  </si>
  <si>
    <t xml:space="preserve">THAMBIRAJA    </t>
  </si>
  <si>
    <t>SHRIRAM FINANCE LTD</t>
  </si>
  <si>
    <t>3333KOPDR2309070009</t>
  </si>
  <si>
    <t xml:space="preserve">RAVIKUMAR    </t>
  </si>
  <si>
    <t>RAVIKUMAR</t>
  </si>
  <si>
    <t>SBIN0016393</t>
  </si>
  <si>
    <t>SUCCESS|ADCMB24115000532|-48123265.55*@*0000</t>
  </si>
  <si>
    <t>ADCMB24115000532</t>
  </si>
  <si>
    <t xml:space="preserve">DURKARANI    </t>
  </si>
  <si>
    <t>MAHINDRA AND MAHINDRA FINANCIA</t>
  </si>
  <si>
    <t>MMFSLC6566990P</t>
  </si>
  <si>
    <t>HDFC0000240</t>
  </si>
  <si>
    <t>SUCCESS|ADCMB24114001813|-44096928.05*@*0000</t>
  </si>
  <si>
    <t>ADCMB24114001813</t>
  </si>
  <si>
    <t>INDUS</t>
  </si>
  <si>
    <t>SBIN0005388</t>
  </si>
  <si>
    <t>SUCCESS|ADCMB24114001818|-44964312.05*@*0000</t>
  </si>
  <si>
    <t>ADCMB24114001818</t>
  </si>
  <si>
    <t xml:space="preserve">MUTHU    </t>
  </si>
  <si>
    <t>SURIYAKUMARI</t>
  </si>
  <si>
    <t>SUCCESS|ADCMB24121002683|-13195836.55*@*0000</t>
  </si>
  <si>
    <t>ADCMB24121002683</t>
  </si>
  <si>
    <t xml:space="preserve">ABDUL KAREEM M    </t>
  </si>
  <si>
    <t>KVBL0001889</t>
  </si>
  <si>
    <t>SUCCESS|ADCMB24134000681|-38393020.05*@*0000</t>
  </si>
  <si>
    <t>ADCMB24134000681</t>
  </si>
  <si>
    <t xml:space="preserve">HARIPRAGATHEESH P    </t>
  </si>
  <si>
    <t>HARIPRAGATHEESH P</t>
  </si>
  <si>
    <t>SBIN0008178</t>
  </si>
  <si>
    <t>SUCCESS|ADCMB24123003356|-22744738.55*@*0000</t>
  </si>
  <si>
    <t>ADCMB24123003356</t>
  </si>
  <si>
    <t xml:space="preserve">LOGANATHAN    </t>
  </si>
  <si>
    <t>RAMAMOORTHY</t>
  </si>
  <si>
    <t>CNRB0004045</t>
  </si>
  <si>
    <t>SUCCESS|ADCMB24128002437|-39979113.05*@*0000</t>
  </si>
  <si>
    <t>ADCMB24128002437</t>
  </si>
  <si>
    <t xml:space="preserve">VIJAY MOHAN    </t>
  </si>
  <si>
    <t>MURUGAN</t>
  </si>
  <si>
    <t>KVBL0001725</t>
  </si>
  <si>
    <t>SUCCESS|ADCMB24142000624|-38030938.55*@*0000</t>
  </si>
  <si>
    <t>ADCMB24142000624</t>
  </si>
  <si>
    <t xml:space="preserve">SATHYA    </t>
  </si>
  <si>
    <t>SUCCESS|ADCMB24132001772|-34822445.05*@*0000</t>
  </si>
  <si>
    <t>ADCMB24132001772</t>
  </si>
  <si>
    <t xml:space="preserve">SUTHAKAR    </t>
  </si>
  <si>
    <t>CIUB0000666</t>
  </si>
  <si>
    <t>SUCCESS|ADCMB24137001773|-59503333.05*@*0000</t>
  </si>
  <si>
    <t>ADCMB24137001773</t>
  </si>
  <si>
    <t>11-MAY-2024</t>
  </si>
  <si>
    <t>VISHNU CARS PVT LTD</t>
  </si>
  <si>
    <t>HDFC0001051</t>
  </si>
  <si>
    <t>SUCCESS|ADCMB24136001336|-49405197.05*@*0000</t>
  </si>
  <si>
    <t>ADCMB24136001336</t>
  </si>
  <si>
    <t xml:space="preserve">SYED ABUDHAHIR    </t>
  </si>
  <si>
    <t>CAPITAL HONDA</t>
  </si>
  <si>
    <t>HDFC0001278</t>
  </si>
  <si>
    <t>SUCCESS|ADCMB24136002201|-45400555.55*@*0000</t>
  </si>
  <si>
    <t>ADCMB24136002201</t>
  </si>
  <si>
    <t xml:space="preserve">KATHIRAVAN    </t>
  </si>
  <si>
    <t>KVBL0001683</t>
  </si>
  <si>
    <t>SUCCESS|ADCMB24136002294|-45840191.55*@*0000</t>
  </si>
  <si>
    <t>ADCMB24136002294</t>
  </si>
  <si>
    <t xml:space="preserve">VEERAKUMAR    </t>
  </si>
  <si>
    <t>SRINIVASAN</t>
  </si>
  <si>
    <t>KVBL0001769</t>
  </si>
  <si>
    <t>SUCCESS|ADCMB24145001527|-48181740.05*@*0000</t>
  </si>
  <si>
    <t>ADCMB24145001527</t>
  </si>
  <si>
    <t xml:space="preserve">KAVITHA    </t>
  </si>
  <si>
    <t>RAMASAMY</t>
  </si>
  <si>
    <t>FDRL0001792</t>
  </si>
  <si>
    <t>SUCCESS|ADCMB24150002156|-25561573.55*@*0000</t>
  </si>
  <si>
    <t>ADCMB24150002156</t>
  </si>
  <si>
    <t xml:space="preserve">AACHI RAMAVALLI    </t>
  </si>
  <si>
    <t>AACHI RAMAVALLI</t>
  </si>
  <si>
    <t>KKBK0008758</t>
  </si>
  <si>
    <t>SUCCESS|ADCMB24146002004|-45278538.05*@*0000</t>
  </si>
  <si>
    <t>ADCMB24146002004</t>
  </si>
  <si>
    <t>24-MAY-2024</t>
  </si>
  <si>
    <t xml:space="preserve">SENTHILKUMAR    </t>
  </si>
  <si>
    <t>RAMPRABHU</t>
  </si>
  <si>
    <t>SBIN0007993</t>
  </si>
  <si>
    <t>SUCCESS|ADCMB24151001338|-34337752.05*@*0000</t>
  </si>
  <si>
    <t>ADCMB24151001338</t>
  </si>
  <si>
    <t xml:space="preserve">RAJESH    </t>
  </si>
  <si>
    <t>SBIN0016545</t>
  </si>
  <si>
    <t>SUCCESS|ADCMB24149002144|-23937567.55*@*0000</t>
  </si>
  <si>
    <t>ADCMB24149002144</t>
  </si>
  <si>
    <t xml:space="preserve">ABINESH M    </t>
  </si>
  <si>
    <t>PILLAI AND SONS MOTOR COMPANY</t>
  </si>
  <si>
    <t>SBIN0000924</t>
  </si>
  <si>
    <t>SUCCESS|ADCMB24150001991|-24932494.55*@*0000</t>
  </si>
  <si>
    <t>ADCMB24150001991</t>
  </si>
  <si>
    <t xml:space="preserve">NIZAMUDEEN    </t>
  </si>
  <si>
    <t>MOHAMED REFHAI</t>
  </si>
  <si>
    <t>SUCCESS|ADCMB24151002040|-29025959.05*@*0000</t>
  </si>
  <si>
    <t>ADCMB24151002040</t>
  </si>
  <si>
    <t xml:space="preserve">ABHISEK MOHANTY    </t>
  </si>
  <si>
    <t>HDFC0004337</t>
  </si>
  <si>
    <t>SUCCESS|ADCMB24096001884|-19408405.42*@*0000</t>
  </si>
  <si>
    <t>ADCMB24096001884</t>
  </si>
  <si>
    <t xml:space="preserve">SAHADEB BEHERA    </t>
  </si>
  <si>
    <t>AUTO EMPIRE</t>
  </si>
  <si>
    <t>CNRB0004967</t>
  </si>
  <si>
    <t>SUCCESS|ADCMB24101001533|-43021872.42*@*0000</t>
  </si>
  <si>
    <t>ADCMB24101001533</t>
  </si>
  <si>
    <t xml:space="preserve">TITU MALLICK    </t>
  </si>
  <si>
    <t>SOUMYA RANJAN SINGH</t>
  </si>
  <si>
    <t>UTIB0004887</t>
  </si>
  <si>
    <t>SUCCESS|ADCMB24107002491|-30778909.05*@*0000</t>
  </si>
  <si>
    <t>ADCMB24107002491</t>
  </si>
  <si>
    <t xml:space="preserve">BHAGYADHAR LENKA    </t>
  </si>
  <si>
    <t>MS R P ASSOCIATES</t>
  </si>
  <si>
    <t>PUNB0676300</t>
  </si>
  <si>
    <t>SUCCESS|ADCMB24115001279|-49506132.55*@*0000</t>
  </si>
  <si>
    <t>ADCMB24115001279</t>
  </si>
  <si>
    <t xml:space="preserve">RAJENDRA BEHERA    </t>
  </si>
  <si>
    <t>R P ASSOCIATES</t>
  </si>
  <si>
    <t>SUCCESS|ADCMB24117001529|-9453271.55*@*0000</t>
  </si>
  <si>
    <t>ADCMB24117001529</t>
  </si>
  <si>
    <t xml:space="preserve">BISWAJIT SARANGI    </t>
  </si>
  <si>
    <t>BIDYADHAR DAS</t>
  </si>
  <si>
    <t>UCBA0001335</t>
  </si>
  <si>
    <t>SUCCESS|ADCMB24123002919|-21953358.55*@*0000</t>
  </si>
  <si>
    <t>ADCMB24123002919</t>
  </si>
  <si>
    <t xml:space="preserve">SANATAN NAIK    </t>
  </si>
  <si>
    <t>SBIN0010906</t>
  </si>
  <si>
    <t>SUCCESS|ADCMB24125002268|-26291394.55*@*0000</t>
  </si>
  <si>
    <t>ADCMB24125002268</t>
  </si>
  <si>
    <t xml:space="preserve">GOPAL SANKAR NAYAK    </t>
  </si>
  <si>
    <t>SURENDRA KUMAR OJHA</t>
  </si>
  <si>
    <t>PUNB0089720</t>
  </si>
  <si>
    <t>SUCCESS|ADCMB24128000951|-33579529.05*@*0000</t>
  </si>
  <si>
    <t>ADCMB24128000951</t>
  </si>
  <si>
    <t xml:space="preserve">DEBASISH BEHERA    </t>
  </si>
  <si>
    <t>LAXMI MOTORS</t>
  </si>
  <si>
    <t>UTIB0002053</t>
  </si>
  <si>
    <t>SUCCESS|ADCMB24130001843|-48064725.05*@*0000</t>
  </si>
  <si>
    <t>ADCMB24130001843</t>
  </si>
  <si>
    <t xml:space="preserve">BISWANATH BHOI    </t>
  </si>
  <si>
    <t>SSS MOTORS</t>
  </si>
  <si>
    <t>AUBL0002496</t>
  </si>
  <si>
    <t>SUCCESS|ADCMB24149001711|-20033869.55*@*0000</t>
  </si>
  <si>
    <t>ADCMB24149001711</t>
  </si>
  <si>
    <t xml:space="preserve">BISHNU  DAS    </t>
  </si>
  <si>
    <t>BISHNU DAS</t>
  </si>
  <si>
    <t>FDRL0001513</t>
  </si>
  <si>
    <t>SUCCESS|ADCMB24141002097|-50220023.55*@*0000</t>
  </si>
  <si>
    <t>ADCMB24141002097</t>
  </si>
  <si>
    <t xml:space="preserve">TRILOCHAN SAHOO    </t>
  </si>
  <si>
    <t>SUCCESS|ADCMB24151001598|-35644734.05*@*0000</t>
  </si>
  <si>
    <t>ADCMB24151001598</t>
  </si>
  <si>
    <t xml:space="preserve">SANTOSH KUMAR    </t>
  </si>
  <si>
    <t>SBIN0018438</t>
  </si>
  <si>
    <t>SUCCESS|ADCMB24095000523|-40037084.36*@*0000</t>
  </si>
  <si>
    <t>ADCMB24095000523</t>
  </si>
  <si>
    <t xml:space="preserve">SUDHIR KUMAR    </t>
  </si>
  <si>
    <t>IBKL0001351</t>
  </si>
  <si>
    <t>SUCCESS|ADCMB24111001411|-39401129.05*@*0000</t>
  </si>
  <si>
    <t>ADCMB24111001411</t>
  </si>
  <si>
    <t xml:space="preserve">SONU KUMAR    </t>
  </si>
  <si>
    <t>BKID0004409</t>
  </si>
  <si>
    <t>SUCCESS|ADCMB24137000670|-49084708.05*@*0000</t>
  </si>
  <si>
    <t>ADCMB24137000670</t>
  </si>
  <si>
    <t>SUNNY</t>
  </si>
  <si>
    <t xml:space="preserve">KANDUKURI RAJASEKHAR    </t>
  </si>
  <si>
    <t>JAYABHERI AUITOMOTIVES PVT</t>
  </si>
  <si>
    <t>SBIN0008974</t>
  </si>
  <si>
    <t>SUCCESS|ADCMB24109001959|-30164259.05*@*0000</t>
  </si>
  <si>
    <t>ADCMB24109001959</t>
  </si>
  <si>
    <t xml:space="preserve">REDDY ASHOK    </t>
  </si>
  <si>
    <t>MUCHAKARLA  APPANNA  BABU</t>
  </si>
  <si>
    <t>BARB0GAJVIS</t>
  </si>
  <si>
    <t>SUCCESS|ADCMB24139001167|-40083989.55*@*0000</t>
  </si>
  <si>
    <t>ADCMB24139001167</t>
  </si>
  <si>
    <t xml:space="preserve">BODDU RAJU    </t>
  </si>
  <si>
    <t>VARUN MOTORS PVT LTD</t>
  </si>
  <si>
    <t>UTIB0000554</t>
  </si>
  <si>
    <t xml:space="preserve">CHAPPA VINODHUNAIDU    </t>
  </si>
  <si>
    <t>JAYABHERI AUTOMOTIV</t>
  </si>
  <si>
    <t>SUCCESS|ADCMB24150002332|-27292574.55*@*0000</t>
  </si>
  <si>
    <t>ADCMB24150002332</t>
  </si>
  <si>
    <t xml:space="preserve">SREEJESH T S    </t>
  </si>
  <si>
    <t xml:space="preserve">THANKAMANI M K    </t>
  </si>
  <si>
    <t>BKID0008597</t>
  </si>
  <si>
    <t>SUCCESS|ADCMB24152002056|-39018370.55*@*0000</t>
  </si>
  <si>
    <t>ADCMB24152002056</t>
  </si>
  <si>
    <t xml:space="preserve">SHARATH KUMAR K V    </t>
  </si>
  <si>
    <t>UBIN0543535</t>
  </si>
  <si>
    <t>SUCCESS|ADCMB24152001707|-35612815.55*@*0000</t>
  </si>
  <si>
    <t>ADCMB24152001707</t>
  </si>
  <si>
    <t xml:space="preserve">M NAGARATHNA    </t>
  </si>
  <si>
    <t xml:space="preserve">MADAIAH    </t>
  </si>
  <si>
    <t>KMLPSR2355837102</t>
  </si>
  <si>
    <t>SUCCESS|ADCMB24152002734|-30088966.55*@*0000</t>
  </si>
  <si>
    <t>ADCMB24152002734</t>
  </si>
  <si>
    <t xml:space="preserve">KOMALAVALLI    </t>
  </si>
  <si>
    <t>SUCCESS|ADCMB24152002147|-40109959.55*@*0000</t>
  </si>
  <si>
    <t>ADCMB24152002147</t>
  </si>
  <si>
    <t>31-MAY-2024</t>
  </si>
  <si>
    <t xml:space="preserve">AMUTHA    </t>
  </si>
  <si>
    <t>SUCCESS|ADCMB24152002717|-29378909.55*@*0000</t>
  </si>
  <si>
    <t>ADCMB24152002717</t>
  </si>
  <si>
    <t xml:space="preserve">SARATHA    </t>
  </si>
  <si>
    <t>VADIVEL</t>
  </si>
  <si>
    <t>SBIN0016392</t>
  </si>
  <si>
    <t>SUCCESS|ADCMB24152002972|-31611675.55*@*0000</t>
  </si>
  <si>
    <t>ADCMB24152002972</t>
  </si>
  <si>
    <t xml:space="preserve">AJAY KUMAR MALIK    </t>
  </si>
  <si>
    <t>SUCCESS|ADCMB24152002938|-31039055.55*@*0000</t>
  </si>
  <si>
    <t>ADCMB24152002938</t>
  </si>
  <si>
    <t xml:space="preserve">VINOTH V    </t>
  </si>
  <si>
    <t>SUCCESS|ADCMB24156002072|-44255826.05*@*0000</t>
  </si>
  <si>
    <t>ADCMB24156002072</t>
  </si>
  <si>
    <t>01-JUN-2024</t>
  </si>
  <si>
    <t xml:space="preserve">RAJA    </t>
  </si>
  <si>
    <t>HDFC0000058</t>
  </si>
  <si>
    <t>05-JUN-2024</t>
  </si>
  <si>
    <t xml:space="preserve">ALUBILLU RAMBABU    </t>
  </si>
  <si>
    <t>SUCCESS|ADCMB24156000638|-49468721.05*@*0000</t>
  </si>
  <si>
    <t>ADCMB24156000638</t>
  </si>
  <si>
    <t>03-JUN-2024</t>
  </si>
  <si>
    <t xml:space="preserve"> KALLEPALLI  GANGADHAR RAO    </t>
  </si>
  <si>
    <t>JAYABHERI AUTOMOTIVES PVT LTD</t>
  </si>
  <si>
    <t>SUCCESS|ADCMB24157002193|-41804006.05*@*0000</t>
  </si>
  <si>
    <t>ADCMB24157002193</t>
  </si>
  <si>
    <t xml:space="preserve">SREERAM R    </t>
  </si>
  <si>
    <t xml:space="preserve">AMBIKA AB    </t>
  </si>
  <si>
    <t>FDRL0002289</t>
  </si>
  <si>
    <t>SUCCESS|ADCMB24164002129|-16439406.55*@*0000</t>
  </si>
  <si>
    <t>ADCMB24164002129</t>
  </si>
  <si>
    <t>10-JUN-2024</t>
  </si>
  <si>
    <t xml:space="preserve">SUBHASH N    </t>
  </si>
  <si>
    <t xml:space="preserve">SUDHA     </t>
  </si>
  <si>
    <t>SUCCESS|ADCMB24163000298|-40747257.55*@*0000</t>
  </si>
  <si>
    <t>ADCMB24163000298</t>
  </si>
  <si>
    <t>22-MAY-2024</t>
  </si>
  <si>
    <t xml:space="preserve">KIRUTHIKA    </t>
  </si>
  <si>
    <t xml:space="preserve">KANAGARAJ    </t>
  </si>
  <si>
    <t>CNRB0004382</t>
  </si>
  <si>
    <t>SUCCESS|ADCMB24162001496|-44039871.55*@*0000</t>
  </si>
  <si>
    <t>ADCMB24162001496</t>
  </si>
  <si>
    <t xml:space="preserve">ALAGARSAMY    </t>
  </si>
  <si>
    <t>3333CBESPT203280004</t>
  </si>
  <si>
    <t>SUCCESS|ADCMB24162001960|-37471327.55*@*0000</t>
  </si>
  <si>
    <t>ADCMB24162001960</t>
  </si>
  <si>
    <t>08-JUN-2024</t>
  </si>
  <si>
    <t xml:space="preserve">VENKATESWARI     </t>
  </si>
  <si>
    <t xml:space="preserve">VENKATESWARI </t>
  </si>
  <si>
    <t>SUCCESS|ADCMB24164001083|-40542304.55*@*0000</t>
  </si>
  <si>
    <t>ADCMB24164001083</t>
  </si>
  <si>
    <t>11-JUN-2024</t>
  </si>
  <si>
    <t xml:space="preserve">SUNDHAR    </t>
  </si>
  <si>
    <t>SUCCESS|ADCMB24159001823|-46653375.55*@*0000</t>
  </si>
  <si>
    <t>ADCMB24159001823</t>
  </si>
  <si>
    <t xml:space="preserve">DHARMARAJ    </t>
  </si>
  <si>
    <t>DHARMARAJ</t>
  </si>
  <si>
    <t>IOBA0001268</t>
  </si>
  <si>
    <t>SUCCESS|ADCMB24159002168|-29268532.55*@*0000</t>
  </si>
  <si>
    <t>ADCMB24159002168</t>
  </si>
  <si>
    <t>06-JUN-2024</t>
  </si>
  <si>
    <t xml:space="preserve">SUNDARESAN    </t>
  </si>
  <si>
    <t xml:space="preserve">MARIYAMMAL    </t>
  </si>
  <si>
    <t>HDFC0001856</t>
  </si>
  <si>
    <t>SUCCESS|ADCMB24163002322|-43775579.05*@*0000</t>
  </si>
  <si>
    <t>ADCMB24163002322</t>
  </si>
  <si>
    <t>07-JUN-2024</t>
  </si>
  <si>
    <t xml:space="preserve">VISHNU VIJAYAN    </t>
  </si>
  <si>
    <t xml:space="preserve">SATHI    </t>
  </si>
  <si>
    <t>SIBL0000150</t>
  </si>
  <si>
    <t>SUCCESS|ADCMB24167000515|-18063513.55*@*0000</t>
  </si>
  <si>
    <t>ADCMB24167000515</t>
  </si>
  <si>
    <t>14-JUN-2024</t>
  </si>
  <si>
    <t xml:space="preserve">SRIKANTH M     </t>
  </si>
  <si>
    <t>UBIN0575275</t>
  </si>
  <si>
    <t>SUCCESS|ADCMB24165001053|-22996122.55*@*0000</t>
  </si>
  <si>
    <t>ADCMB24165001053</t>
  </si>
  <si>
    <t xml:space="preserve">MANIKANDAN    </t>
  </si>
  <si>
    <t>ABDUL KADAR A</t>
  </si>
  <si>
    <t>IOBA0001366</t>
  </si>
  <si>
    <t>SUCCESS|ADCMB24167001042|-20450923.55*@*0000</t>
  </si>
  <si>
    <t>ADCMB24167001042</t>
  </si>
  <si>
    <t xml:space="preserve">SENTHAMIL SELVI    </t>
  </si>
  <si>
    <t>VARATHARAJAN</t>
  </si>
  <si>
    <t>CIUB0000009</t>
  </si>
  <si>
    <t>SUCCESS|ADCMB24169001231|-25340093.55*@*0000</t>
  </si>
  <si>
    <t>ADCMB24169001231</t>
  </si>
  <si>
    <t>15-JUN-2024</t>
  </si>
  <si>
    <t xml:space="preserve">SAMYAMANTULA PARADESI    </t>
  </si>
  <si>
    <t xml:space="preserve">JAYABHERI AUTOMOTIVES PRIVATE </t>
  </si>
  <si>
    <t>SUCCESS|ADCMB24166001565|-15592656.05*@*0000</t>
  </si>
  <si>
    <t>ADCMB24166001565</t>
  </si>
  <si>
    <t>13-JUN-2024</t>
  </si>
  <si>
    <t xml:space="preserve">DARAPU VARALAKSHMI    </t>
  </si>
  <si>
    <t>YERRA GANESH</t>
  </si>
  <si>
    <t>HDFC0000050</t>
  </si>
  <si>
    <t>SUCCESS|ADCMB24167001563|-21675958.55*@*0000</t>
  </si>
  <si>
    <t>ADCMB24167001563</t>
  </si>
  <si>
    <t>KOYYANNA HARIBABU</t>
  </si>
  <si>
    <t xml:space="preserve">H V UMESHA    </t>
  </si>
  <si>
    <t xml:space="preserve">SUMITHRA    </t>
  </si>
  <si>
    <t>SUCCESS|ADCMB24174001433|-34776067.55*@*0000</t>
  </si>
  <si>
    <t>ADCMB24174001433</t>
  </si>
  <si>
    <t>18-JUN-2024</t>
  </si>
  <si>
    <t xml:space="preserve">MUNUSAMY R    </t>
  </si>
  <si>
    <t>FPL AUTOMOBILES LTD</t>
  </si>
  <si>
    <t>17-JUN-2024</t>
  </si>
  <si>
    <t xml:space="preserve">KALAIMANI    </t>
  </si>
  <si>
    <t>POPULAR VEHICLES AND SERVICES</t>
  </si>
  <si>
    <t>SUCCESS|ADCMB24172001048|-41581073.55*@*0000</t>
  </si>
  <si>
    <t>ADCMB24172001048</t>
  </si>
  <si>
    <t>19-JUN-2024</t>
  </si>
  <si>
    <t xml:space="preserve">SASIKALA    </t>
  </si>
  <si>
    <t>SANTHANARAJ</t>
  </si>
  <si>
    <t xml:space="preserve">MUTHUPANDI    </t>
  </si>
  <si>
    <t>SUCCESS|ADCMB24171002039|-32925089.05*@*0000</t>
  </si>
  <si>
    <t>ADCMB24171002039</t>
  </si>
  <si>
    <t xml:space="preserve">SANDHAKUMARI    </t>
  </si>
  <si>
    <t>SUCCESS|ADCMB24174001285|-31893421.55*@*0000</t>
  </si>
  <si>
    <t>ADCMB24174001285</t>
  </si>
  <si>
    <t xml:space="preserve">BIJAYA KUMAR DAS    </t>
  </si>
  <si>
    <t>SUCCESS|ADCMB24172001066|-41789468.55*@*0000</t>
  </si>
  <si>
    <t>ADCMB24172001066</t>
  </si>
  <si>
    <t xml:space="preserve">PRAHALLAD SAHOO    </t>
  </si>
  <si>
    <t>SUCCESS|ADCMB24176001516|-42430381.55*@*0000</t>
  </si>
  <si>
    <t>ADCMB24176001516</t>
  </si>
  <si>
    <t>22-JUN-2024</t>
  </si>
  <si>
    <t xml:space="preserve">AJIT ARYA    </t>
  </si>
  <si>
    <t xml:space="preserve">KIRAN DEVI     </t>
  </si>
  <si>
    <t>ujvn0003542</t>
  </si>
  <si>
    <t>SUCCESS|ADCMB24170001838|-38948268.05*@*0000</t>
  </si>
  <si>
    <t>ADCMB24170001838</t>
  </si>
  <si>
    <t xml:space="preserve">MD CHAND    </t>
  </si>
  <si>
    <t>MD CHAND</t>
  </si>
  <si>
    <t>BKID0004411</t>
  </si>
  <si>
    <t>SUCCESS|ADCMB24172001145|-44558868.55*@*0000</t>
  </si>
  <si>
    <t>ADCMB24172001145</t>
  </si>
  <si>
    <t xml:space="preserve">RAJESH RAY    </t>
  </si>
  <si>
    <t>SUCCESS|ADCMB24174001636|-36400447.55*@*0000</t>
  </si>
  <si>
    <t>ADCMB24174001636</t>
  </si>
  <si>
    <t>21-JUN-2024</t>
  </si>
  <si>
    <t xml:space="preserve">GUDALA   KARUNA KUMAR    </t>
  </si>
  <si>
    <t xml:space="preserve">JAYABHERI AUTOMOTIVES PRAVITE </t>
  </si>
  <si>
    <t>SUCCESS|ADCMB24176001032|-49160213.55*@*0000</t>
  </si>
  <si>
    <t>ADCMB24176001032</t>
  </si>
  <si>
    <t>20-JUN-2024</t>
  </si>
  <si>
    <t xml:space="preserve">JAGADEESHA    </t>
  </si>
  <si>
    <t xml:space="preserve">JAYASHRI    </t>
  </si>
  <si>
    <t>HDFC0001045</t>
  </si>
  <si>
    <t>SUCCESS|ADCMB24178001409|-45844445.55*@*0000</t>
  </si>
  <si>
    <t>ADCMB24178001409</t>
  </si>
  <si>
    <t>24-JUN-2024</t>
  </si>
  <si>
    <t xml:space="preserve">SARANYA S    </t>
  </si>
  <si>
    <t>NEXGEN VENTURES PVT LTD</t>
  </si>
  <si>
    <t>SBIN0007107</t>
  </si>
  <si>
    <t>SUCCESS|ADCMB24177001521|-43271143.55*@*0000</t>
  </si>
  <si>
    <t>ADCMB24177001521</t>
  </si>
  <si>
    <t xml:space="preserve">RATHISH ETHIRAJ    </t>
  </si>
  <si>
    <t>SUCCESS|ADCMB24178002240|-41524997.55*@*0000</t>
  </si>
  <si>
    <t>ADCMB24178002240</t>
  </si>
  <si>
    <t>25-JUN-2024</t>
  </si>
  <si>
    <t xml:space="preserve">MARUTHI    </t>
  </si>
  <si>
    <t xml:space="preserve">MANJUNATHAN    </t>
  </si>
  <si>
    <t>SUCCESS|ADCMB24178002382|-43374027.55*@*0000</t>
  </si>
  <si>
    <t>ADCMB24178002382</t>
  </si>
  <si>
    <t xml:space="preserve">MANIMARAN    </t>
  </si>
  <si>
    <t>SUCCESS|ADCMB24177001433|-42295295.55*@*0000</t>
  </si>
  <si>
    <t>ADCMB24177001433</t>
  </si>
  <si>
    <t xml:space="preserve">ANKIT RAJ    </t>
  </si>
  <si>
    <t xml:space="preserve">MINA DEVI    </t>
  </si>
  <si>
    <t>UCBA0001557</t>
  </si>
  <si>
    <t>SUCCESS|ADCMB24178001549|-47827908.55*@*0000</t>
  </si>
  <si>
    <t>ADCMB24178001549</t>
  </si>
  <si>
    <t xml:space="preserve">MOHAMMED ANAS P F    </t>
  </si>
  <si>
    <t xml:space="preserve">SAINUDHEEN    </t>
  </si>
  <si>
    <t>SIBL0000031</t>
  </si>
  <si>
    <t>SUCCESS|ADCMB24180000512|-48556982.05*@*0000</t>
  </si>
  <si>
    <t>ADCMB24180000512</t>
  </si>
  <si>
    <t xml:space="preserve">SHARATH N    </t>
  </si>
  <si>
    <t xml:space="preserve">N SHOBHA    </t>
  </si>
  <si>
    <t>INDB0000001</t>
  </si>
  <si>
    <t>SUCCESS|ADCMB24179000906|-32040399.05*@*0000</t>
  </si>
  <si>
    <t>ADCMB24179000906</t>
  </si>
  <si>
    <t xml:space="preserve">SOMASHEKARA S L    </t>
  </si>
  <si>
    <t>KARB0000654</t>
  </si>
  <si>
    <t>SUCCESS|ADCMB24180001734|-40899137.05*@*0000</t>
  </si>
  <si>
    <t>ADCMB24180001734</t>
  </si>
  <si>
    <t xml:space="preserve">NAVANEETHAM J    </t>
  </si>
  <si>
    <t>SUCCESS|ADCMB24180001620|-38353933.05*@*0000</t>
  </si>
  <si>
    <t>ADCMB24180001620</t>
  </si>
  <si>
    <t>26-JUN-2024</t>
  </si>
  <si>
    <t xml:space="preserve">BALAKRISHNAN S    </t>
  </si>
  <si>
    <t>FPL AUTOMBILES PVT LTD</t>
  </si>
  <si>
    <t>SUCCESS|ADCMB24179001280|-35866268.05*@*0000</t>
  </si>
  <si>
    <t>ADCMB24179001280</t>
  </si>
  <si>
    <t xml:space="preserve">GOGKULARAGAVENDRAN    </t>
  </si>
  <si>
    <t xml:space="preserve">SUSEELA    </t>
  </si>
  <si>
    <t>IOBA0001700</t>
  </si>
  <si>
    <t>SUCCESS|ADCMB24180001922|-41666826.05*@*0000</t>
  </si>
  <si>
    <t>ADCMB24180001922</t>
  </si>
  <si>
    <t>28-JUN-2024</t>
  </si>
  <si>
    <t xml:space="preserve">VIVEK    </t>
  </si>
  <si>
    <t>EQUITAS SMALL FINANCE LTD</t>
  </si>
  <si>
    <t>ESFB0001020</t>
  </si>
  <si>
    <t>12-JUN-2024</t>
  </si>
  <si>
    <t xml:space="preserve">RAMKUMAR    </t>
  </si>
  <si>
    <t>SRI VETRI CARS PVT LTD</t>
  </si>
  <si>
    <t>SBIN0012806</t>
  </si>
  <si>
    <t>SUCCESS|ADCMB24179001981|-42619688.05*@*0000</t>
  </si>
  <si>
    <t>ADCMB24179001981</t>
  </si>
  <si>
    <t xml:space="preserve">BALAJI    </t>
  </si>
  <si>
    <t>MAHINDRA FINANCE</t>
  </si>
  <si>
    <t>MMFSLC6665179P</t>
  </si>
  <si>
    <t>SUCCESS|ADCMB24179001970|-41623425.05*@*0000</t>
  </si>
  <si>
    <t>ADCMB24179001970</t>
  </si>
  <si>
    <t xml:space="preserve">PRAKASH    </t>
  </si>
  <si>
    <t>PILLAI AND SONS MOTOR</t>
  </si>
  <si>
    <t>SUCCESS|ADCMB24180001146|-53171894.05*@*0000</t>
  </si>
  <si>
    <t>ADCMB24180001146</t>
  </si>
  <si>
    <t xml:space="preserve">ISWARA CHANDRA BEHERA    </t>
  </si>
  <si>
    <t>SBIN0008214</t>
  </si>
  <si>
    <t>SUCCESS|ADCMB24179001503|-38633221.05*@*0000</t>
  </si>
  <si>
    <t>ADCMB24179001503</t>
  </si>
  <si>
    <t xml:space="preserve">MAHESH K P    </t>
  </si>
  <si>
    <t xml:space="preserve">RAJAN M M     </t>
  </si>
  <si>
    <t>SUCCESS|ADCMB24181001893|-46553917.05*@*0000</t>
  </si>
  <si>
    <t>ADCMB24181001893</t>
  </si>
  <si>
    <t xml:space="preserve">SRINATH J    </t>
  </si>
  <si>
    <t>UBIN0816604</t>
  </si>
  <si>
    <t>SUCCESS|ADCMB24181001396|-40674684.05*@*0000</t>
  </si>
  <si>
    <t>ADCMB24181001396</t>
  </si>
  <si>
    <t xml:space="preserve">RANJITH    </t>
  </si>
  <si>
    <t>SUCCESS|ADCMB24181001345|-39811841.05*@*0000</t>
  </si>
  <si>
    <t>ADCMB24181001345</t>
  </si>
  <si>
    <t>27-JUN-2024</t>
  </si>
  <si>
    <t xml:space="preserve">MOHANRAJ    </t>
  </si>
  <si>
    <t>SUCCESS|ADCMB24181001775|-44598005.05*@*0000</t>
  </si>
  <si>
    <t>ADCMB24181001775</t>
  </si>
  <si>
    <t>29-JUN-2024</t>
  </si>
  <si>
    <t xml:space="preserve">MUHAMED SALEEM FAIZAL    </t>
  </si>
  <si>
    <t>SUCCESS|ADCMB24181001848|-45785417.05*@*0000</t>
  </si>
  <si>
    <t>ADCMB24181001848</t>
  </si>
  <si>
    <t xml:space="preserve">SIVADASAN T S    </t>
  </si>
  <si>
    <t xml:space="preserve">PREJISHA P V    </t>
  </si>
  <si>
    <t>SBIN0007624</t>
  </si>
  <si>
    <t>SUCCESS|ADCMB24184002171|-31650033.05*@*0000</t>
  </si>
  <si>
    <t>ADCMB24184002171</t>
  </si>
  <si>
    <t xml:space="preserve">B RAGHU    </t>
  </si>
  <si>
    <t xml:space="preserve">SAHANA    </t>
  </si>
  <si>
    <t>KKBK0000425</t>
  </si>
  <si>
    <t>SUCCESS|ADCMB24184002493|-34086955.05*@*0000</t>
  </si>
  <si>
    <t>ADCMB24184002493</t>
  </si>
  <si>
    <t>01-JUL-2024</t>
  </si>
  <si>
    <t xml:space="preserve">NAVEENA    </t>
  </si>
  <si>
    <t xml:space="preserve">NANJAMANI    </t>
  </si>
  <si>
    <t>SUCCESS|ADCMB24186002352|-21465795.05*@*0000</t>
  </si>
  <si>
    <t>ADCMB24186002352</t>
  </si>
  <si>
    <t>SIDDU</t>
  </si>
  <si>
    <t>04-JUL-2024</t>
  </si>
  <si>
    <t xml:space="preserve">C PRASATH    </t>
  </si>
  <si>
    <t>SUCCESS|ADCMB24185001895|-26020540.05*@*0000</t>
  </si>
  <si>
    <t>ADCMB24185001895</t>
  </si>
  <si>
    <t>03-JUL-2024</t>
  </si>
  <si>
    <t xml:space="preserve">SAJEENA    </t>
  </si>
  <si>
    <t>FDRL0001081</t>
  </si>
  <si>
    <t>SUCCESS|ADCMB24185002058|-27851435.05*@*0000</t>
  </si>
  <si>
    <t>ADCMB24185002058</t>
  </si>
  <si>
    <t xml:space="preserve">AJITH    </t>
  </si>
  <si>
    <t>UTIB0000074</t>
  </si>
  <si>
    <t>SUCCESS|ADCMB24184002677|-34992509.05*@*0000</t>
  </si>
  <si>
    <t>ADCMB24184002677</t>
  </si>
  <si>
    <t xml:space="preserve">SURESH    </t>
  </si>
  <si>
    <t>NISHANTHAN</t>
  </si>
  <si>
    <t>SBIN0012803</t>
  </si>
  <si>
    <t>SUCCESS|ADCMB24185001719|-23813890.05*@*0000</t>
  </si>
  <si>
    <t>ADCMB24185001719</t>
  </si>
  <si>
    <t xml:space="preserve">DEEPAK KUMAR PRUSTY    </t>
  </si>
  <si>
    <t>SUCCESS|ADCMB24186001823|-38609124.05*@*0000</t>
  </si>
  <si>
    <t>ADCMB24186001823</t>
  </si>
  <si>
    <t>02-JUL-2024</t>
  </si>
  <si>
    <t xml:space="preserve">KAKARA DURGA PRASAD     </t>
  </si>
  <si>
    <t>SUCCESS|ADCMB24185002176|-29044026.05*@*0000</t>
  </si>
  <si>
    <t>ADCMB24185002176</t>
  </si>
  <si>
    <t xml:space="preserve">GOKULNATH T    </t>
  </si>
  <si>
    <t>GOKULNATH T</t>
  </si>
  <si>
    <t>SBIN0003207</t>
  </si>
  <si>
    <t>SUCCESS|ADCMB24187002181|-35602103.05*@*0000</t>
  </si>
  <si>
    <t>ADCMB24187002181</t>
  </si>
  <si>
    <t>05-JUL-2024</t>
  </si>
  <si>
    <t xml:space="preserve">RATHIKA    </t>
  </si>
  <si>
    <t>SUCCESS|ADCMB24187002255|-36531699.05*@*0000</t>
  </si>
  <si>
    <t>ADCMB24187002255</t>
  </si>
  <si>
    <t xml:space="preserve">SENATHIRAJA P    </t>
  </si>
  <si>
    <t>SIBL0000083</t>
  </si>
  <si>
    <t>SUCCESS|ADCMB24187002596|-37353002.05*@*0000</t>
  </si>
  <si>
    <t>ADCMB24187002596</t>
  </si>
  <si>
    <t xml:space="preserve">ELENGOVAN    </t>
  </si>
  <si>
    <t>CHOLAMANDALAM INVESMENT AND FI</t>
  </si>
  <si>
    <t>CHOLAM5518564</t>
  </si>
  <si>
    <t>SUCCESS|ADCMB24188001188|-36978692.55*@*0000</t>
  </si>
  <si>
    <t>ADCMB24188001188</t>
  </si>
  <si>
    <t>SINNA DURAI</t>
  </si>
  <si>
    <t xml:space="preserve">IYYAPPAN    </t>
  </si>
  <si>
    <t>RAJENDRAN</t>
  </si>
  <si>
    <t>CIUB0000455</t>
  </si>
  <si>
    <t>SUCCESS|ADCMB24188001846|-41686567.55*@*0000</t>
  </si>
  <si>
    <t>ADCMB24188001846</t>
  </si>
  <si>
    <t xml:space="preserve">RAGHUWENDRA KUMAR    </t>
  </si>
  <si>
    <t>SHANKAR MOTORS PVT LTD</t>
  </si>
  <si>
    <t>SBIN0006540</t>
  </si>
  <si>
    <t>SUCCESS|ADCMB24187001838|-32064792.05*@*0000</t>
  </si>
  <si>
    <t>ADCMB24187001838</t>
  </si>
  <si>
    <t xml:space="preserve">VIPIN M S    </t>
  </si>
  <si>
    <t xml:space="preserve">ARYA K R    </t>
  </si>
  <si>
    <t>SBIN0008606</t>
  </si>
  <si>
    <t>SUCCESS|ADCMB24191001890|-33138964.55*@*0000</t>
  </si>
  <si>
    <t>ADCMB24191001890</t>
  </si>
  <si>
    <t>08-JUL-2024</t>
  </si>
  <si>
    <t xml:space="preserve">S R CHANDREGOWDA    </t>
  </si>
  <si>
    <t xml:space="preserve">KAMALAMMA    </t>
  </si>
  <si>
    <t>SUCCESS|ADCMB24190001877|-33410154.55*@*0000</t>
  </si>
  <si>
    <t>ADCMB24190001877</t>
  </si>
  <si>
    <t xml:space="preserve">YOGESHA M S    </t>
  </si>
  <si>
    <t xml:space="preserve">YOGESH M S    </t>
  </si>
  <si>
    <t>BKID0008411</t>
  </si>
  <si>
    <t>SUCCESS|ADCMB24191001961|-34438077.55*@*0000</t>
  </si>
  <si>
    <t>ADCMB24191001961</t>
  </si>
  <si>
    <t xml:space="preserve">HARIHARAN    </t>
  </si>
  <si>
    <t>ABT MARUTI</t>
  </si>
  <si>
    <t>CIUB0000034</t>
  </si>
  <si>
    <t>SUCCESS|ADCMB24192001797|-48519703.05*@*0000</t>
  </si>
  <si>
    <t>ADCMB24192001797</t>
  </si>
  <si>
    <t>09-JUL-2024</t>
  </si>
  <si>
    <t xml:space="preserve">SINDHIYA K    </t>
  </si>
  <si>
    <t>AIE CARS PVT LTD</t>
  </si>
  <si>
    <t>SBIN0004327</t>
  </si>
  <si>
    <t>SUCCESS|ADCMB24194001922|-31228367.55*@*0000</t>
  </si>
  <si>
    <t>ADCMB24194001922</t>
  </si>
  <si>
    <t>06-JUL-2024</t>
  </si>
  <si>
    <t xml:space="preserve">KANIRAJ    </t>
  </si>
  <si>
    <t>KHIVRAJ MOTOR PVT LTD</t>
  </si>
  <si>
    <t>SUCCESS|ADCMB24199001932|-50815841.55*@*0000</t>
  </si>
  <si>
    <t>ADCMB24199001932</t>
  </si>
  <si>
    <t>17-JUL-2024</t>
  </si>
  <si>
    <t xml:space="preserve">CHANDHIRASEKAR    </t>
  </si>
  <si>
    <t>SUCCESS|ADCMB24190002571|-37586511.55*@*0000</t>
  </si>
  <si>
    <t>ADCMB24190002571</t>
  </si>
  <si>
    <t xml:space="preserve">KUMAR    </t>
  </si>
  <si>
    <t>SBIN0012779</t>
  </si>
  <si>
    <t>SUCCESS|ADCMB24193002291|-29495861.05*@*0000</t>
  </si>
  <si>
    <t>ADCMB24193002291</t>
  </si>
  <si>
    <t>11-JUL-2024</t>
  </si>
  <si>
    <t xml:space="preserve">RAMU    </t>
  </si>
  <si>
    <t>SUCCESS|ADCMB24193002390|-30039806.05*@*0000</t>
  </si>
  <si>
    <t>ADCMB24193002390</t>
  </si>
  <si>
    <t xml:space="preserve">ARUNKUMAR    </t>
  </si>
  <si>
    <t>SUCCESS|ADCMB24198001635|-46681134.55*@*0000</t>
  </si>
  <si>
    <t>ADCMB24198001635</t>
  </si>
  <si>
    <t>16-JUL-2024</t>
  </si>
  <si>
    <t xml:space="preserve">SADHAM USEN    </t>
  </si>
  <si>
    <t>PILLAI AND SONS MOTORS COMPANY</t>
  </si>
  <si>
    <t>SUCCESS|ADCMB24190002242|-36986347.55*@*0000</t>
  </si>
  <si>
    <t>ADCMB24190002242</t>
  </si>
  <si>
    <t>PLA MOTORS</t>
  </si>
  <si>
    <t>CIUB0000153</t>
  </si>
  <si>
    <t>SUCCESS|ADCMB24193001924|-25467669.05*@*0000</t>
  </si>
  <si>
    <t>ADCMB24193001924</t>
  </si>
  <si>
    <t xml:space="preserve">RUBIA JEBAMANI    </t>
  </si>
  <si>
    <t>INDUS MOTOR CO PVT LTD</t>
  </si>
  <si>
    <t>SUCCESS|ADCMB24193002070|-27087171.05*@*0000</t>
  </si>
  <si>
    <t>ADCMB24193002070</t>
  </si>
  <si>
    <t xml:space="preserve">SADAM HUSSEN    </t>
  </si>
  <si>
    <t>ABDUL RAHUMAN</t>
  </si>
  <si>
    <t>SUCCESS|ADCMB24194002052|-32239560.55*@*0000</t>
  </si>
  <si>
    <t>ADCMB24194002052</t>
  </si>
  <si>
    <t xml:space="preserve">MYTHILI    </t>
  </si>
  <si>
    <t>MAITHILI KIRUTHIVASAN</t>
  </si>
  <si>
    <t>IDIB000T190</t>
  </si>
  <si>
    <t>SUCCESS|ADCMB24195001109|-39594713.55*@*0000</t>
  </si>
  <si>
    <t>ADCMB24195001109</t>
  </si>
  <si>
    <t>12-JUL-2024</t>
  </si>
  <si>
    <t xml:space="preserve">SHANMUGA SUNDARI    </t>
  </si>
  <si>
    <t>CHOLAMANDALAM INVESTMENT AND F</t>
  </si>
  <si>
    <t>CHOLAMXSHUTJV5548346</t>
  </si>
  <si>
    <t xml:space="preserve">SATYABHAMA NAYAK    </t>
  </si>
  <si>
    <t>NAVYA MOTORS</t>
  </si>
  <si>
    <t>SBIN0006658</t>
  </si>
  <si>
    <t>SUCCESS|ADCMB24198002017|-49348318.55*@*0000</t>
  </si>
  <si>
    <t>ADCMB24198002017</t>
  </si>
  <si>
    <t>15-JUL-2024</t>
  </si>
  <si>
    <t>MR RAKESH KUMAR SAHOO</t>
  </si>
  <si>
    <t>SBIN0004229</t>
  </si>
  <si>
    <t>SUCCESS|ADCMB24199001454|-45055777.55*@*0000</t>
  </si>
  <si>
    <t>ADCMB24199001454</t>
  </si>
  <si>
    <t xml:space="preserve">BAIJU KUMAR    </t>
  </si>
  <si>
    <t>NUTAN AUTOMOTIVE PVT LTD</t>
  </si>
  <si>
    <t>SBIN0063699</t>
  </si>
  <si>
    <t>SUCCESS|ADCMB24195001761|-46334101.55*@*0000</t>
  </si>
  <si>
    <t>ADCMB24195001761</t>
  </si>
  <si>
    <t>10-JUL-2024</t>
  </si>
  <si>
    <t xml:space="preserve">BANGARU SAI KUMAR     </t>
  </si>
  <si>
    <t xml:space="preserve">JAYABHERI AUTOMOTIVES  PRIVET </t>
  </si>
  <si>
    <t>SUCCESS|ADCMB24192001184|-41784168.05*@*0000</t>
  </si>
  <si>
    <t>ADCMB24192001184</t>
  </si>
  <si>
    <t xml:space="preserve">ALWIN SUNIL    </t>
  </si>
  <si>
    <t xml:space="preserve">VINCY SUNIL    </t>
  </si>
  <si>
    <t>SUCCESS|ADCMB24201002355|-41590831.05*@*0000</t>
  </si>
  <si>
    <t>ADCMB24201002355</t>
  </si>
  <si>
    <t>18-JUL-2024</t>
  </si>
  <si>
    <t xml:space="preserve">AVINASH N M    </t>
  </si>
  <si>
    <t xml:space="preserve">RASHMI M    </t>
  </si>
  <si>
    <t>SUCCESS|ADCMB24200001779|-48941783.55*@*0000</t>
  </si>
  <si>
    <t>ADCMB24200001779</t>
  </si>
  <si>
    <t xml:space="preserve">RAGHU    </t>
  </si>
  <si>
    <t xml:space="preserve">CHAITHRA N    </t>
  </si>
  <si>
    <t>SUCCESS|ADCMB24201001771|-40022763.05*@*0000</t>
  </si>
  <si>
    <t>ADCMB24201001771</t>
  </si>
  <si>
    <t>19-JUL-2024</t>
  </si>
  <si>
    <t xml:space="preserve">KOWSHIK GOWDA T S    </t>
  </si>
  <si>
    <t>KOWSHIK GOWDA T S</t>
  </si>
  <si>
    <t>1492NBLR1301291</t>
  </si>
  <si>
    <t>HSBC0560002</t>
  </si>
  <si>
    <t>SUCCESS|ADCMB24204001839|-41640483.05*@*0000</t>
  </si>
  <si>
    <t>ADCMB24204001839</t>
  </si>
  <si>
    <t xml:space="preserve">SURESH     </t>
  </si>
  <si>
    <t>SURESH A</t>
  </si>
  <si>
    <t>SBIN0001857</t>
  </si>
  <si>
    <t>SUCCESS|ADCMB24200002019|-37189279.55*@*0000</t>
  </si>
  <si>
    <t>ADCMB24200002019</t>
  </si>
  <si>
    <t xml:space="preserve">SUNDHARI     </t>
  </si>
  <si>
    <t>FDRL0001324</t>
  </si>
  <si>
    <t xml:space="preserve">SURIYA S    </t>
  </si>
  <si>
    <t>SBIN0003161</t>
  </si>
  <si>
    <t>SUCCESS|ADCMB24202000557|-42927674.05*@*0000</t>
  </si>
  <si>
    <t>ADCMB24202000557</t>
  </si>
  <si>
    <t xml:space="preserve">RANI    </t>
  </si>
  <si>
    <t xml:space="preserve">VASANTHY    </t>
  </si>
  <si>
    <t>SUCCESS|ADCMB24202000567|-43143740.05*@*0000</t>
  </si>
  <si>
    <t>ADCMB24202000567</t>
  </si>
  <si>
    <t xml:space="preserve">SANGEETHA    </t>
  </si>
  <si>
    <t>SBIN0004899</t>
  </si>
  <si>
    <t xml:space="preserve">SHAMSHEER IBRAHIM     </t>
  </si>
  <si>
    <t xml:space="preserve">RUBEENA    </t>
  </si>
  <si>
    <t>SBIN0012890</t>
  </si>
  <si>
    <t>SUCCESS|ADCMB24205002124|-43780720.05*@*0000</t>
  </si>
  <si>
    <t>ADCMB24205002124</t>
  </si>
  <si>
    <t>22-JUL-2024</t>
  </si>
  <si>
    <t xml:space="preserve">S H RAVI     </t>
  </si>
  <si>
    <t xml:space="preserve">ROCHANA GS    </t>
  </si>
  <si>
    <t>SUCCESS|ADCMB24205001998|-42351529.05*@*0000</t>
  </si>
  <si>
    <t>ADCMB24205001998</t>
  </si>
  <si>
    <t xml:space="preserve">MANJUNATH K S    </t>
  </si>
  <si>
    <t>CNRB0004358</t>
  </si>
  <si>
    <t>SUCCESS|ADCMB24207001959|-35472226.05*@*0000</t>
  </si>
  <si>
    <t>ADCMB24207001959</t>
  </si>
  <si>
    <t>25-JUL-2024</t>
  </si>
  <si>
    <t xml:space="preserve">ARAVINDASAMY K    </t>
  </si>
  <si>
    <t>SUCCESS|ADCMB24208002027|-41089277.05*@*0000</t>
  </si>
  <si>
    <t>ADCMB24208002027</t>
  </si>
  <si>
    <t>24-JUL-2024</t>
  </si>
  <si>
    <t xml:space="preserve">T SANTHANAM    </t>
  </si>
  <si>
    <t>SUCCESS|ADCMB24209002046|-37193721.55*@*0000</t>
  </si>
  <si>
    <t>ADCMB24209002046</t>
  </si>
  <si>
    <t xml:space="preserve">ANDHONYRAJ    </t>
  </si>
  <si>
    <t>SUCCESS|ADCMB24205000999|-49009793.05*@*0000</t>
  </si>
  <si>
    <t>ADCMB24205000999</t>
  </si>
  <si>
    <t>20-JUL-2024</t>
  </si>
  <si>
    <t xml:space="preserve">KOWSALYA    </t>
  </si>
  <si>
    <t>SBIN0022114</t>
  </si>
  <si>
    <t>SUCCESS|ADCMB24207001631|-48435266.05*@*0000</t>
  </si>
  <si>
    <t>ADCMB24207001631</t>
  </si>
  <si>
    <t xml:space="preserve">VIJAYALAKSHMI    </t>
  </si>
  <si>
    <t>SUCCESS|ADCMB24208002150|-42103640.05*@*0000</t>
  </si>
  <si>
    <t>ADCMB24208002150</t>
  </si>
  <si>
    <t>26-JUL-2024</t>
  </si>
  <si>
    <t xml:space="preserve">KARTHIC    </t>
  </si>
  <si>
    <t>SUCCESS|ADCMB24208002339|-43219316.05*@*0000</t>
  </si>
  <si>
    <t>ADCMB24208002339</t>
  </si>
  <si>
    <t>SUCCESS|ADCMB24205002248|-44668757.05*@*0000</t>
  </si>
  <si>
    <t>ADCMB24205002248</t>
  </si>
  <si>
    <t>SUCCESS|ADCMB24206002038|-38929772.05*@*0000</t>
  </si>
  <si>
    <t>ADCMB24206002038</t>
  </si>
  <si>
    <t xml:space="preserve">JOHN BOSCO    </t>
  </si>
  <si>
    <t>SIVAGANESHAN</t>
  </si>
  <si>
    <t>UTIB0000339</t>
  </si>
  <si>
    <t>SUCCESS|ADCMB24207002282|-38514818.05*@*0000</t>
  </si>
  <si>
    <t>ADCMB24207002282</t>
  </si>
  <si>
    <t>23-JUL-2024</t>
  </si>
  <si>
    <t xml:space="preserve">AMANULLA    </t>
  </si>
  <si>
    <t>AMANULLA</t>
  </si>
  <si>
    <t>IOBA0001363</t>
  </si>
  <si>
    <t>SUCCESS|ADCMB24208002068|-41398213.05*@*0000</t>
  </si>
  <si>
    <t>ADCMB24208002068</t>
  </si>
  <si>
    <t xml:space="preserve">SURYAKANT PALEI    </t>
  </si>
  <si>
    <t>SHAIKH SARTAJ ALLI</t>
  </si>
  <si>
    <t>SBIN0000143</t>
  </si>
  <si>
    <t xml:space="preserve">SIRIPURAPU CHANDRASHEKAR    </t>
  </si>
  <si>
    <t>SUCCESS|ADCMB24206000497|-46673821.05*@*0000</t>
  </si>
  <si>
    <t>ADCMB24206000497</t>
  </si>
  <si>
    <t xml:space="preserve">SHAIJU    </t>
  </si>
  <si>
    <t xml:space="preserve">SHAIJU  </t>
  </si>
  <si>
    <t>FDRL0001279</t>
  </si>
  <si>
    <t>SUCCESS|ADCMB24211002158|-40910084.05*@*0000</t>
  </si>
  <si>
    <t>ADCMB24211002158</t>
  </si>
  <si>
    <t>29-JUL-2024</t>
  </si>
  <si>
    <t xml:space="preserve">MADAPPA H P    </t>
  </si>
  <si>
    <t>hdfc0002567</t>
  </si>
  <si>
    <t>SUCCESS|ADCMB24212001850|-51781770.05*@*0000</t>
  </si>
  <si>
    <t>ADCMB24212001850</t>
  </si>
  <si>
    <t xml:space="preserve">SASI REKHA    </t>
  </si>
  <si>
    <t>SUCCESS|ADCMB24212002419|-54798607.05*@*0000</t>
  </si>
  <si>
    <t>ADCMB24212002419</t>
  </si>
  <si>
    <t>30-JUL-2024</t>
  </si>
  <si>
    <t xml:space="preserve">DILLIBABU    </t>
  </si>
  <si>
    <t>SUCCESS|ADCMB24213002524|-41988784.55*@*0000</t>
  </si>
  <si>
    <t>ADCMB24213002524</t>
  </si>
  <si>
    <t>31-JUL-2024</t>
  </si>
  <si>
    <t xml:space="preserve">NITHYA    </t>
  </si>
  <si>
    <t>SUCCESS|ADCMB24211002083|-39639829.05*@*0000</t>
  </si>
  <si>
    <t>ADCMB24211002083</t>
  </si>
  <si>
    <t xml:space="preserve">MANOJ KUMAR    </t>
  </si>
  <si>
    <t>SUCCESS|ADCMB24211002585|-41924681.05*@*0000</t>
  </si>
  <si>
    <t>ADCMB24211002585</t>
  </si>
  <si>
    <t>HDFC0003914</t>
  </si>
  <si>
    <t>SUCCESS|ADCMB24213001398|-40350336.55*@*0000</t>
  </si>
  <si>
    <t>ADCMB24213001398</t>
  </si>
  <si>
    <t xml:space="preserve">SELVI    </t>
  </si>
  <si>
    <t>SUCCESS|ADCMB24213001388|-39844658.55*@*0000</t>
  </si>
  <si>
    <t>ADCMB24213001388</t>
  </si>
  <si>
    <t>SUCCESS|ADCMB24213002016|-45580225.55*@*0000</t>
  </si>
  <si>
    <t>ADCMB24213002016</t>
  </si>
  <si>
    <t xml:space="preserve">SRINIVASAN    </t>
  </si>
  <si>
    <t>SRINIVASAN S</t>
  </si>
  <si>
    <t>HDFC0009164</t>
  </si>
  <si>
    <t>SUCCESS|ADCMB24211001220|-44532141.05*@*0000</t>
  </si>
  <si>
    <t>ADCMB24211001220</t>
  </si>
  <si>
    <t>27-JUL-2024</t>
  </si>
  <si>
    <t xml:space="preserve">MUTHUCHIPPIE    </t>
  </si>
  <si>
    <t>SUBAITHA</t>
  </si>
  <si>
    <t>CNRB0000948</t>
  </si>
  <si>
    <t xml:space="preserve">SAKTHI    </t>
  </si>
  <si>
    <t>SUCCESS|ADCMB24213002447|-41237968.55*@*0000</t>
  </si>
  <si>
    <t>ADCMB24213002447</t>
  </si>
  <si>
    <t xml:space="preserve">RAJ KUMAR SWAIN    </t>
  </si>
  <si>
    <t>CAPITAL MOTORS</t>
  </si>
  <si>
    <t>INDB0000856</t>
  </si>
  <si>
    <t>SUCCESS|ADCMB24211001947|-53742015.05*@*0000</t>
  </si>
  <si>
    <t>ADCMB24211001947</t>
  </si>
  <si>
    <t xml:space="preserve">RANJAN SAMANTRAY    </t>
  </si>
  <si>
    <t>SUCCESS|ADCMB24213001417|-40844695.55*@*0000</t>
  </si>
  <si>
    <t>ADCMB24213001417</t>
  </si>
  <si>
    <t xml:space="preserve">DILIP KUMAR    </t>
  </si>
  <si>
    <t>BARB0MANERX</t>
  </si>
  <si>
    <t>SUCCESS|ADCMB24207001158|-43954747.05*@*0000</t>
  </si>
  <si>
    <t>ADCMB24207001158</t>
  </si>
  <si>
    <t xml:space="preserve">KISHORE V    </t>
  </si>
  <si>
    <t xml:space="preserve">SRUJI K    </t>
  </si>
  <si>
    <t>SUCCESS|ADCMB24218003049|-54251166.05*@*0000</t>
  </si>
  <si>
    <t>ADCMB24218003049</t>
  </si>
  <si>
    <t>05-AUG-2024</t>
  </si>
  <si>
    <t xml:space="preserve">JIBIN K P    </t>
  </si>
  <si>
    <t xml:space="preserve">LINCY THOMAS    </t>
  </si>
  <si>
    <t>ICIC0002488</t>
  </si>
  <si>
    <t>SUCCESS|ADCMB24218003310|-55167631.05*@*0000</t>
  </si>
  <si>
    <t>ADCMB24218003310</t>
  </si>
  <si>
    <t>03-AUG-2024</t>
  </si>
  <si>
    <t xml:space="preserve">MUHAMMED NASHID     </t>
  </si>
  <si>
    <t xml:space="preserve">IRFANA    </t>
  </si>
  <si>
    <t>SUCCESS|ADCMB24221002357|-39778414.05*@*0000</t>
  </si>
  <si>
    <t>ADCMB24221002357</t>
  </si>
  <si>
    <t>08-AUG-2024</t>
  </si>
  <si>
    <t xml:space="preserve">RAVI D M    </t>
  </si>
  <si>
    <t>SBIN0013345</t>
  </si>
  <si>
    <t>SUCCESS|ADCMB24218002297|-50439176.05*@*0000</t>
  </si>
  <si>
    <t>ADCMB24218002297</t>
  </si>
  <si>
    <t>01-AUG-2024</t>
  </si>
  <si>
    <t xml:space="preserve">PUNITH KUMAR N    </t>
  </si>
  <si>
    <t xml:space="preserve">RADHIKA N    </t>
  </si>
  <si>
    <t>SUCCESS|ADCMB24219002232|-44883866.55*@*0000</t>
  </si>
  <si>
    <t>ADCMB24219002232</t>
  </si>
  <si>
    <t xml:space="preserve">PUNEETH H S    </t>
  </si>
  <si>
    <t>KKBK0008275</t>
  </si>
  <si>
    <t>SUCCESS|ADCMB24220001945|-60234519.05*@*0000</t>
  </si>
  <si>
    <t>ADCMB24220001945</t>
  </si>
  <si>
    <t xml:space="preserve">SHRUNGARA M     </t>
  </si>
  <si>
    <t xml:space="preserve">SHRUGARA M    </t>
  </si>
  <si>
    <t>CNRB0003839</t>
  </si>
  <si>
    <t>SUCCESS|ADCMB24222001883|-36560420.05*@*0000</t>
  </si>
  <si>
    <t>ADCMB24222001883</t>
  </si>
  <si>
    <t xml:space="preserve">SURESH KUMAR    </t>
  </si>
  <si>
    <t>HDFC0001038</t>
  </si>
  <si>
    <t>SUCCESS|ADCMB24217001012|-38760692.05*@*0000</t>
  </si>
  <si>
    <t>ADCMB24217001012</t>
  </si>
  <si>
    <t xml:space="preserve">KRISHNA    </t>
  </si>
  <si>
    <t>SUCCESS|ADCMB24220002741|-45948857.05*@*0000</t>
  </si>
  <si>
    <t>ADCMB24220002741</t>
  </si>
  <si>
    <t xml:space="preserve">AMARNATH    </t>
  </si>
  <si>
    <t>PILLAI AND SONS MOTOR COM</t>
  </si>
  <si>
    <t>SUCCESS|ADCMB24219002356|-45953038.55*@*0000</t>
  </si>
  <si>
    <t>ADCMB24219002356</t>
  </si>
  <si>
    <t xml:space="preserve">PRIYA    </t>
  </si>
  <si>
    <t>SUCCESS|ADCMB24220002437|-46924611.05*@*0000</t>
  </si>
  <si>
    <t>ADCMB24220002437</t>
  </si>
  <si>
    <t>07-AUG-2024</t>
  </si>
  <si>
    <t xml:space="preserve">G SELVAKUMAR    </t>
  </si>
  <si>
    <t>SUCCESS|ADCMB24222002320|-39050251.05*@*0000</t>
  </si>
  <si>
    <t>ADCMB24222002320</t>
  </si>
  <si>
    <t xml:space="preserve">DEEPAK KUMAR MAJHI    </t>
  </si>
  <si>
    <t>PURNA CHANDRA MAHAPATRA</t>
  </si>
  <si>
    <t>SBIN0006178</t>
  </si>
  <si>
    <t>SUCCESS|ADCMB24222001746|-35321627.05*@*0000</t>
  </si>
  <si>
    <t>ADCMB24222001746</t>
  </si>
  <si>
    <t>Earth Equipment</t>
  </si>
  <si>
    <t xml:space="preserve">ALUGOLU VARALAXMI    </t>
  </si>
  <si>
    <t>SUCCESS|ADCMB24222000415|-41163507.05*@*0000</t>
  </si>
  <si>
    <t>ADCMB24222000415</t>
  </si>
  <si>
    <t xml:space="preserve">MALLIK RAJ    </t>
  </si>
  <si>
    <t>MALLIK RAJ</t>
  </si>
  <si>
    <t>CNRB0011739</t>
  </si>
  <si>
    <t>SUCCESS|ADCMB24223002699|-39313148.05*@*0000</t>
  </si>
  <si>
    <t>ADCMB24223002699</t>
  </si>
  <si>
    <t xml:space="preserve">RAJU    </t>
  </si>
  <si>
    <t>SUCCESS|ADCMB24223001209|-30925951.05*@*0000</t>
  </si>
  <si>
    <t>ADCMB24223001209</t>
  </si>
  <si>
    <t xml:space="preserve">PAVITHRA    </t>
  </si>
  <si>
    <t xml:space="preserve">PRAJWAL A    </t>
  </si>
  <si>
    <t>06-AUG-2024</t>
  </si>
  <si>
    <t xml:space="preserve">RAMESH V    </t>
  </si>
  <si>
    <t>NEXGEN VENTURES PRIVATE LTD</t>
  </si>
  <si>
    <t>SUCCESS|ADCMB24225002428|-44454943.55*@*0000</t>
  </si>
  <si>
    <t>ADCMB24225002428</t>
  </si>
  <si>
    <t>09-AUG-2024</t>
  </si>
  <si>
    <t xml:space="preserve">MURALI    </t>
  </si>
  <si>
    <t>NEXGEN VENTURES PRIVATE LIMITE</t>
  </si>
  <si>
    <t>SUCCESS|ADCMB24225002776|-45590115.55*@*0000</t>
  </si>
  <si>
    <t>ADCMB24225002776</t>
  </si>
  <si>
    <t>12-AUG-2024</t>
  </si>
  <si>
    <t xml:space="preserve">REVATHI    </t>
  </si>
  <si>
    <t>PILLAI AND SONS MOTOR COMP</t>
  </si>
  <si>
    <t>SUCCESS|ADCMB24223001917|-35936619.05*@*0000</t>
  </si>
  <si>
    <t>ADCMB24223001917</t>
  </si>
  <si>
    <t>02-AUG-2024</t>
  </si>
  <si>
    <t xml:space="preserve">MOIDEENKUTTI P K    </t>
  </si>
  <si>
    <t xml:space="preserve">SAIDALI    </t>
  </si>
  <si>
    <t>SBIN0070131</t>
  </si>
  <si>
    <t>SUCCESS|ADCMB24226002372|-46539088.55*@*0000</t>
  </si>
  <si>
    <t>ADCMB24226002372</t>
  </si>
  <si>
    <t xml:space="preserve">AKHIL M R    </t>
  </si>
  <si>
    <t xml:space="preserve">AMMINI M K    </t>
  </si>
  <si>
    <t>FDRL0001380</t>
  </si>
  <si>
    <t>SUCCESS|ADCMB24227001927|-56380163.05*@*0000</t>
  </si>
  <si>
    <t>ADCMB24227001927</t>
  </si>
  <si>
    <t xml:space="preserve">SOMASHEKAR    </t>
  </si>
  <si>
    <t>KARB0000970</t>
  </si>
  <si>
    <t>SUCCESS|ADCMB24227002270|-59818372.05*@*0000</t>
  </si>
  <si>
    <t>ADCMB24227002270</t>
  </si>
  <si>
    <t xml:space="preserve">SUHITHA S     </t>
  </si>
  <si>
    <t>FPL  AUTOMOBILES PVT LTD</t>
  </si>
  <si>
    <t>SUCCESS|ADCMB24229000724|-38106036.05*@*0000</t>
  </si>
  <si>
    <t>ADCMB24229000724</t>
  </si>
  <si>
    <t>13-AUG-2024</t>
  </si>
  <si>
    <t xml:space="preserve">GOWTHAMARAJ    </t>
  </si>
  <si>
    <t xml:space="preserve">NIRMALA P    </t>
  </si>
  <si>
    <t>SUCCESS|ADCMB24227001957|-57397703.05*@*0000</t>
  </si>
  <si>
    <t>ADCMB24227001957</t>
  </si>
  <si>
    <t xml:space="preserve">MANOHARAN    </t>
  </si>
  <si>
    <t>SAGAYA  HENRY</t>
  </si>
  <si>
    <t>ICIC0004336</t>
  </si>
  <si>
    <t>SUCCESS|ADCMB24229000589|-36043190.05*@*0000</t>
  </si>
  <si>
    <t>ADCMB24229000589</t>
  </si>
  <si>
    <t>10-AUG-2024</t>
  </si>
  <si>
    <t xml:space="preserve">DHANJIT KUMAR    </t>
  </si>
  <si>
    <t>SABITA DEVI</t>
  </si>
  <si>
    <t>BKID0005787</t>
  </si>
  <si>
    <t>SUCCESS|ADCMB24226001918|-43215913.55*@*0000</t>
  </si>
  <si>
    <t>ADCMB24226001918</t>
  </si>
  <si>
    <t>SBIN0006357</t>
  </si>
  <si>
    <t>SUCCESS|ADCMB24229001918|-46797470.05*@*0000</t>
  </si>
  <si>
    <t>ADCMB24229001918</t>
  </si>
  <si>
    <t>14-AUG-2024</t>
  </si>
  <si>
    <t xml:space="preserve">SHAIK BABJI    </t>
  </si>
  <si>
    <t>SUCCESS|ADCMB24229000712|-37427929.05*@*0000</t>
  </si>
  <si>
    <t>ADCMB24229000712</t>
  </si>
  <si>
    <t xml:space="preserve">PEDDADA RAJESH    </t>
  </si>
  <si>
    <t>SUCCESS|ADCMB24229000317|-49885115.55*@*0000</t>
  </si>
  <si>
    <t>ADCMB24229000317</t>
  </si>
  <si>
    <t xml:space="preserve">SUHAIL C    </t>
  </si>
  <si>
    <t xml:space="preserve">SUNEERA    </t>
  </si>
  <si>
    <t>SUCCESS|ADCMB24234001976|-45279330.05*@*0000</t>
  </si>
  <si>
    <t>ADCMB24234001976</t>
  </si>
  <si>
    <t>19-AUG-2024</t>
  </si>
  <si>
    <t xml:space="preserve">N SUNIL KUMAR     </t>
  </si>
  <si>
    <t>RAJALAKSHMI CARS PVT LTD</t>
  </si>
  <si>
    <t>IDIB000P001</t>
  </si>
  <si>
    <t>SUCCESS|ADCMB24230001905|-47534036.05*@*0000</t>
  </si>
  <si>
    <t>ADCMB24230001905</t>
  </si>
  <si>
    <t>16-AUG-2024</t>
  </si>
  <si>
    <t xml:space="preserve">CHANDRASEKARAN K    </t>
  </si>
  <si>
    <t>SUCCESS|ADCMB24233001758|-39147210.55*@*0000</t>
  </si>
  <si>
    <t>ADCMB24233001758</t>
  </si>
  <si>
    <t>20-AUG-2024</t>
  </si>
  <si>
    <t xml:space="preserve">AJITHKUMAR A    </t>
  </si>
  <si>
    <t>KHIVRAJ MOTORS PRIVATE LTD</t>
  </si>
  <si>
    <t>SUCCESS|ADCMB24234001584|-41652628.05*@*0000</t>
  </si>
  <si>
    <t>ADCMB24234001584</t>
  </si>
  <si>
    <t xml:space="preserve">PAGADALA SURENDRANATH SHYAM </t>
  </si>
  <si>
    <t>SUCCESS|ADCMB24234001869|-44122261.05*@*0000</t>
  </si>
  <si>
    <t>ADCMB24234001869</t>
  </si>
  <si>
    <t>21-AUG-2024</t>
  </si>
  <si>
    <t xml:space="preserve">THIYAGARAJAN     </t>
  </si>
  <si>
    <t>KOVAIHYUNDAI</t>
  </si>
  <si>
    <t>SUCCESS|ADCMB24232002264|-43093687.05*@*0000</t>
  </si>
  <si>
    <t>ADCMB24232002264</t>
  </si>
  <si>
    <t xml:space="preserve">DEVARAJ    </t>
  </si>
  <si>
    <t xml:space="preserve">JAIKRISHNAA AUTOSALES PRIVATE </t>
  </si>
  <si>
    <t>SUCCESS|ADCMB24234002264|-48002946.05*@*0000</t>
  </si>
  <si>
    <t>ADCMB24234002264</t>
  </si>
  <si>
    <t xml:space="preserve">JAYASHREE R    </t>
  </si>
  <si>
    <t>SBIN0001363</t>
  </si>
  <si>
    <t>SUCCESS|ADCMB24232002257|-42293639.05*@*0000</t>
  </si>
  <si>
    <t>ADCMB24232002257</t>
  </si>
  <si>
    <t xml:space="preserve">VASANTHAKUMAR    </t>
  </si>
  <si>
    <t>KARB0000780</t>
  </si>
  <si>
    <t>SUCCESS|ADCMB24233000937|-33901226.55*@*0000</t>
  </si>
  <si>
    <t>ADCMB24233000937</t>
  </si>
  <si>
    <t xml:space="preserve">VISHVESHWARAN S    </t>
  </si>
  <si>
    <t>AKBARALI</t>
  </si>
  <si>
    <t>ICIC0006078</t>
  </si>
  <si>
    <t>SUCCESS|ADCMB24233002076|-41268901.55*@*0000</t>
  </si>
  <si>
    <t>ADCMB24233002076</t>
  </si>
  <si>
    <t xml:space="preserve">BASKAR    </t>
  </si>
  <si>
    <t>IDIB000G130</t>
  </si>
  <si>
    <t>SUCCESS|ADCMB24234002206|-46308849.05*@*0000</t>
  </si>
  <si>
    <t>ADCMB24234002206</t>
  </si>
  <si>
    <t xml:space="preserve">MOHAMED THOUFIK    </t>
  </si>
  <si>
    <t>SUCCESS|ADCMB24234002208|-46742390.05*@*0000</t>
  </si>
  <si>
    <t>ADCMB24234002208</t>
  </si>
  <si>
    <t xml:space="preserve">SARASWATI SAHOO    </t>
  </si>
  <si>
    <t>SUCCESS|ADCMB24232000857|-36229477.05*@*0000</t>
  </si>
  <si>
    <t>ADCMB24232000857</t>
  </si>
  <si>
    <t>17-AUG-2024</t>
  </si>
  <si>
    <t xml:space="preserve">MITAN BHOI    </t>
  </si>
  <si>
    <t>ALIA MOTORS</t>
  </si>
  <si>
    <t>PUNB0086810</t>
  </si>
  <si>
    <t>SUCCESS|ADCMB24234000364|-42030012.05*@*0000</t>
  </si>
  <si>
    <t>ADCMB24234000364</t>
  </si>
  <si>
    <t xml:space="preserve">MURUGAN K    </t>
  </si>
  <si>
    <t>NANDHAGOPAL D</t>
  </si>
  <si>
    <t>IDIB000C125</t>
  </si>
  <si>
    <t>SUCCESS|ADCMB24237001596|-42900689.55*@*0000</t>
  </si>
  <si>
    <t>ADCMB24237001596</t>
  </si>
  <si>
    <t>23-AUG-2024</t>
  </si>
  <si>
    <t xml:space="preserve">SATHISHKUMAR    </t>
  </si>
  <si>
    <t>SREE SARADHAMBAL AUTOMOBILES</t>
  </si>
  <si>
    <t>SUCCESS|ADCMB24235002378|-49085791.05*@*0000</t>
  </si>
  <si>
    <t>ADCMB24235002378</t>
  </si>
  <si>
    <t>22-AUG-2024</t>
  </si>
  <si>
    <t>CHOLAMANDALAM INVESTMENT</t>
  </si>
  <si>
    <t>CHOLAM6334035</t>
  </si>
  <si>
    <t>SUCCESS|ADCMB24237000879|-38626289.55*@*0000</t>
  </si>
  <si>
    <t>ADCMB24237000879</t>
  </si>
  <si>
    <t xml:space="preserve">SETHUPANDIYAN    </t>
  </si>
  <si>
    <t>SHIFANA</t>
  </si>
  <si>
    <t>ICIC0004617</t>
  </si>
  <si>
    <t>SUCCESS|ADCMB24235000771|-50272163.05*@*0000</t>
  </si>
  <si>
    <t>ADCMB24235000771</t>
  </si>
  <si>
    <t xml:space="preserve">NEETHU VIJAYAKUMAR    </t>
  </si>
  <si>
    <t>SANTHOSH N B</t>
  </si>
  <si>
    <t>ESMF0001209</t>
  </si>
  <si>
    <t>SUCCESS|ADCMB24241001981|-47970536.55*@*0000</t>
  </si>
  <si>
    <t>ADCMB24241001981</t>
  </si>
  <si>
    <t>26-AUG-2024</t>
  </si>
  <si>
    <t xml:space="preserve">FAISAL E A    </t>
  </si>
  <si>
    <t>RADHIA MOTORS</t>
  </si>
  <si>
    <t>UTIB0003776</t>
  </si>
  <si>
    <t>SUCCESS|ADCMB24241002285|-50776992.55*@*0000</t>
  </si>
  <si>
    <t>ADCMB24241002285</t>
  </si>
  <si>
    <t>28-AUG-2024</t>
  </si>
  <si>
    <t xml:space="preserve">KOUSHIK H B    </t>
  </si>
  <si>
    <t>IOBA0002973</t>
  </si>
  <si>
    <t>SUCCESS|ADCMB24239001213|-36680999.05*@*0000</t>
  </si>
  <si>
    <t>ADCMB24239001213</t>
  </si>
  <si>
    <t xml:space="preserve">S A LOGA RAMANAN    </t>
  </si>
  <si>
    <t>SUCCESS|ADCMB24239001638|-40177664.05*@*0000</t>
  </si>
  <si>
    <t>ADCMB24239001638</t>
  </si>
  <si>
    <t xml:space="preserve">GOVINDASAMY C    </t>
  </si>
  <si>
    <t xml:space="preserve">GOVINDASAMY C </t>
  </si>
  <si>
    <t>IDIB000C115</t>
  </si>
  <si>
    <t>SUCCESS|ADCMB24240002213|-47232583.55*@*0000</t>
  </si>
  <si>
    <t>ADCMB24240002213</t>
  </si>
  <si>
    <t xml:space="preserve">GURUMOORTHI    </t>
  </si>
  <si>
    <t>PRODUCTIVITY ELEMENTS PRIVATE</t>
  </si>
  <si>
    <t>UTIB0000345</t>
  </si>
  <si>
    <t>SUCCESS|ADCMB24240002204|-46742248.55*@*0000</t>
  </si>
  <si>
    <t>ADCMB24240002204</t>
  </si>
  <si>
    <t>27-AUG-2024</t>
  </si>
  <si>
    <t xml:space="preserve">CHITRA    </t>
  </si>
  <si>
    <t>SUCCESS|ADCMB24241002613|-52260203.55*@*0000</t>
  </si>
  <si>
    <t>ADCMB24241002613</t>
  </si>
  <si>
    <t xml:space="preserve">MADHAN    </t>
  </si>
  <si>
    <t>PL A MOTORS</t>
  </si>
  <si>
    <t>SUCCESS|ADCMB24240001523|-51202030.55*@*0000</t>
  </si>
  <si>
    <t>ADCMB24240001523</t>
  </si>
  <si>
    <t xml:space="preserve">THAMBIDURAI    </t>
  </si>
  <si>
    <t>3333KENURT203170007</t>
  </si>
  <si>
    <t>SUCCESS|ADCMB24240002338|-47393333.55*@*0000</t>
  </si>
  <si>
    <t>ADCMB24240002338</t>
  </si>
  <si>
    <t xml:space="preserve">ARULRAJ    </t>
  </si>
  <si>
    <t>MOHAMED SIDDIQ</t>
  </si>
  <si>
    <t>SBIN0061626</t>
  </si>
  <si>
    <t xml:space="preserve">SURESHKUMAR    </t>
  </si>
  <si>
    <t>SURESHKUMAR</t>
  </si>
  <si>
    <t>SBIN0015418</t>
  </si>
  <si>
    <t>SUCCESS|ADCMB24241001986|-48360321.55*@*0000</t>
  </si>
  <si>
    <t>ADCMB24241001986</t>
  </si>
  <si>
    <t xml:space="preserve">BARAKATH NISHA    </t>
  </si>
  <si>
    <t>SUCCESS|ADCMB24241002332|-51672945.55*@*0000</t>
  </si>
  <si>
    <t>ADCMB24241002332</t>
  </si>
  <si>
    <t xml:space="preserve">FAYAZ ALAM    </t>
  </si>
  <si>
    <t>SK NIZAMUDDIN</t>
  </si>
  <si>
    <t>SBIN0010907</t>
  </si>
  <si>
    <t>SUCCESS|ADCMB24240001687|-52710584.55*@*0000</t>
  </si>
  <si>
    <t>ADCMB24240001687</t>
  </si>
  <si>
    <t>24-AUG-2024</t>
  </si>
  <si>
    <t xml:space="preserve">RAJU SHARMA    </t>
  </si>
  <si>
    <t>UTKS0001399</t>
  </si>
  <si>
    <t>SUCCESS|ADCMB24241000481|-50640146.55*@*0000</t>
  </si>
  <si>
    <t>ADCMB24241000481</t>
  </si>
  <si>
    <t xml:space="preserve">SHANKAMITHRA    </t>
  </si>
  <si>
    <t>SUCCESS|ADCMB24242002135|-37292086.05*@*0000</t>
  </si>
  <si>
    <t>ADCMB24242002135</t>
  </si>
  <si>
    <t xml:space="preserve">K PERUMAL    </t>
  </si>
  <si>
    <t>SUCCESS|ADCMB24242002131|-36424049.05*@*0000</t>
  </si>
  <si>
    <t>ADCMB24242002131</t>
  </si>
  <si>
    <t>29-AUG-2024</t>
  </si>
  <si>
    <t xml:space="preserve">SHARMILA    </t>
  </si>
  <si>
    <t>SHRIRAM FINANCE LIMITED</t>
  </si>
  <si>
    <t>3333TUDLR2209210002</t>
  </si>
  <si>
    <t>SUCCESS|ADCMB24242001747|-49146280.05*@*0000</t>
  </si>
  <si>
    <t>ADCMB24242001747</t>
  </si>
  <si>
    <t xml:space="preserve">KARTHIK VIJAYAN    </t>
  </si>
  <si>
    <t xml:space="preserve">JOSEPH PRINCE P F </t>
  </si>
  <si>
    <t>IOBA0001910</t>
  </si>
  <si>
    <t>SUCCESS|ADCMB24243001895|-51184377.05*@*0000</t>
  </si>
  <si>
    <t>ADCMB24243001895</t>
  </si>
  <si>
    <t xml:space="preserve">SHERIN A M    </t>
  </si>
  <si>
    <t>SUCCESS|ADCMB24244002434|-50825285.05*@*0000</t>
  </si>
  <si>
    <t>ADCMB24244002434</t>
  </si>
  <si>
    <t>30-AUG-2024</t>
  </si>
  <si>
    <t xml:space="preserve">JASIR C    </t>
  </si>
  <si>
    <t>UTIB0000046</t>
  </si>
  <si>
    <t>02-SEP-2024</t>
  </si>
  <si>
    <t xml:space="preserve">HARISH N S    </t>
  </si>
  <si>
    <t>HARISH N S</t>
  </si>
  <si>
    <t>UJVN0001643</t>
  </si>
  <si>
    <t>SUCCESS|ADCMB24244002582|-42193378.55*@*0000</t>
  </si>
  <si>
    <t>ADCMB24244002582</t>
  </si>
  <si>
    <t xml:space="preserve">RAJESH M    </t>
  </si>
  <si>
    <t xml:space="preserve">RAJESH M  </t>
  </si>
  <si>
    <t>SBIN0040408</t>
  </si>
  <si>
    <t>SUCCESS|ADCMB24247000683|-41921059.05*@*0000</t>
  </si>
  <si>
    <t>ADCMB24247000683</t>
  </si>
  <si>
    <t xml:space="preserve">PRATHAPA H S    </t>
  </si>
  <si>
    <t>SUCCESS|ADCMB24247000801|-42970059.05*@*0000</t>
  </si>
  <si>
    <t>ADCMB24247000801</t>
  </si>
  <si>
    <t xml:space="preserve">ANEES ANDREWS J    </t>
  </si>
  <si>
    <t>SUCCESS|ADCMB24243000654|-39497519.05*@*0000</t>
  </si>
  <si>
    <t>ADCMB24243000654</t>
  </si>
  <si>
    <t xml:space="preserve">VENKATACHALAM N    </t>
  </si>
  <si>
    <t>SUCCESS|ADCMB24244003089|-46033017.55*@*0000</t>
  </si>
  <si>
    <t>ADCMB24244003089</t>
  </si>
  <si>
    <t>31-AUG-2024</t>
  </si>
  <si>
    <t xml:space="preserve">GANESH T    </t>
  </si>
  <si>
    <t>03-SEP-2024</t>
  </si>
  <si>
    <t xml:space="preserve">SELVAM PALANISAMY    </t>
  </si>
  <si>
    <t>SELVAM</t>
  </si>
  <si>
    <t>SBIN0011941</t>
  </si>
  <si>
    <t>SUCCESS|ADCMB24243002211|-53164517.05*@*0000</t>
  </si>
  <si>
    <t>ADCMB24243002211</t>
  </si>
  <si>
    <t xml:space="preserve">JABESTIN    </t>
  </si>
  <si>
    <t>SUCCESS|ADCMB24243002422|-55939610.05*@*0000</t>
  </si>
  <si>
    <t>ADCMB24243002422</t>
  </si>
  <si>
    <t xml:space="preserve">MURALI RAJAN    </t>
  </si>
  <si>
    <t>SUCCESS|ADCMB24244002390|-48735994.05*@*0000</t>
  </si>
  <si>
    <t>ADCMB24244002390</t>
  </si>
  <si>
    <t xml:space="preserve">ANTONY DHILIP R    </t>
  </si>
  <si>
    <t>SUCCESS|ADCMB24244003142|-48077493.55*@*0000</t>
  </si>
  <si>
    <t>ADCMB24244003142</t>
  </si>
  <si>
    <t>CHOLAMXSHUKBF4777913</t>
  </si>
  <si>
    <t>SUCCESS|ADCMB24243001076|-42866228.05*@*0000</t>
  </si>
  <si>
    <t>ADCMB24243001076</t>
  </si>
  <si>
    <t xml:space="preserve">SAKTHIVEL    </t>
  </si>
  <si>
    <t>NITHYANANDAM</t>
  </si>
  <si>
    <t>IBKL0000083</t>
  </si>
  <si>
    <t>SUCCESS|ADCMB24243002372|-54535636.05*@*0000</t>
  </si>
  <si>
    <t>ADCMB24243002372</t>
  </si>
  <si>
    <t xml:space="preserve">KRISHNAKUMAR    </t>
  </si>
  <si>
    <t>KVBL0001648</t>
  </si>
  <si>
    <t>SUCCESS|ADCMB24243002415|-55016797.05*@*0000</t>
  </si>
  <si>
    <t>ADCMB24243002415</t>
  </si>
  <si>
    <t>SUCCESS|ADCMB24246002516|-23182191.55*@*0000</t>
  </si>
  <si>
    <t>ADCMB24246002516</t>
  </si>
  <si>
    <t xml:space="preserve">JAGANNATH SAHOO    </t>
  </si>
  <si>
    <t>JAGANNATH SAHU</t>
  </si>
  <si>
    <t>SUCCESS|ADCMB24243001771|-49604793.05*@*0000</t>
  </si>
  <si>
    <t>ADCMB24243001771</t>
  </si>
  <si>
    <t xml:space="preserve">ASHUTOSH PARIDA    </t>
  </si>
  <si>
    <t>ABINASH TRIPATHY</t>
  </si>
  <si>
    <t>IDIB000O006</t>
  </si>
  <si>
    <t xml:space="preserve">G N SUNIL KUMAR    </t>
  </si>
  <si>
    <t>G N SUNIL KUMAR</t>
  </si>
  <si>
    <t>KARB0000623</t>
  </si>
  <si>
    <t xml:space="preserve">ABHISHEK    </t>
  </si>
  <si>
    <t>KARB0000673</t>
  </si>
  <si>
    <t xml:space="preserve">VIVEK KUMAR K P    </t>
  </si>
  <si>
    <t xml:space="preserve">NANDANA SATHEESH    </t>
  </si>
  <si>
    <t>UTIB0000227</t>
  </si>
  <si>
    <t xml:space="preserve">SHIBA MALLICK    </t>
  </si>
  <si>
    <t>11-SEP-2024</t>
  </si>
  <si>
    <t xml:space="preserve">NISANTH K S    </t>
  </si>
  <si>
    <t>MAIJO AUTOMOBILES</t>
  </si>
  <si>
    <t>SUCCESS|ADCMB24299001961|-8790645.05*@*0000</t>
  </si>
  <si>
    <t>ADCMB24299001961</t>
  </si>
  <si>
    <t>10-SEP-2024</t>
  </si>
  <si>
    <t xml:space="preserve">AMBIKA A    </t>
  </si>
  <si>
    <t>SBIN0040054</t>
  </si>
  <si>
    <t>SUCCESS|ADCMB24300000962|-16199041.05*@*0000</t>
  </si>
  <si>
    <t>ADCMB24300000962</t>
  </si>
  <si>
    <t>21-OCT-2024</t>
  </si>
  <si>
    <t xml:space="preserve">AMBIGA    </t>
  </si>
  <si>
    <t>AMBIKA P</t>
  </si>
  <si>
    <t>CNRB0003623</t>
  </si>
  <si>
    <t>SUCCESS|ADCMB24299001807|-7752143.05*@*0000</t>
  </si>
  <si>
    <t>ADCMB24299001807</t>
  </si>
  <si>
    <t>25-OCT-2024</t>
  </si>
  <si>
    <t xml:space="preserve">DIBAKAR PAIKARAY    </t>
  </si>
  <si>
    <t xml:space="preserve">DIBAKAR PAIKARAY  </t>
  </si>
  <si>
    <t>SUCCESS|ADCMB24299001487|-6027408.05*@*0000</t>
  </si>
  <si>
    <t>ADCMB24299001487</t>
  </si>
  <si>
    <t xml:space="preserve">PRITI MOHAN SINGH    </t>
  </si>
  <si>
    <t>SBIN0012021</t>
  </si>
  <si>
    <t>SUCCESS|ADCMB24300000857|-14702953.05*@*0000</t>
  </si>
  <si>
    <t>ADCMB24300000857</t>
  </si>
  <si>
    <t>22-OCT-2024</t>
  </si>
  <si>
    <t xml:space="preserve">SUDHEEP GOPI     </t>
  </si>
  <si>
    <t>DEEPAK P B</t>
  </si>
  <si>
    <t>FDRL0001707</t>
  </si>
  <si>
    <t>SUCCESS|ADCMB24312002330|-10474414.05*@*0000</t>
  </si>
  <si>
    <t>ADCMB24312002330</t>
  </si>
  <si>
    <t>29-OCT-2024</t>
  </si>
  <si>
    <t xml:space="preserve">RENJITH C P    </t>
  </si>
  <si>
    <t>MAIJO MOTO</t>
  </si>
  <si>
    <t>12-NOV-2024</t>
  </si>
  <si>
    <t xml:space="preserve">ARUN    </t>
  </si>
  <si>
    <t>DEEPAK G KOTTAM</t>
  </si>
  <si>
    <t>SUCCESS|ADCMB24321001958|-15248934.05*@*0000</t>
  </si>
  <si>
    <t>ADCMB24321001958</t>
  </si>
  <si>
    <t>14-NOV-2024</t>
  </si>
  <si>
    <t xml:space="preserve">VINOD    </t>
  </si>
  <si>
    <t xml:space="preserve">SMITHA    </t>
  </si>
  <si>
    <t>FDRL0001005</t>
  </si>
  <si>
    <t>20-NOV-2024</t>
  </si>
  <si>
    <t xml:space="preserve">MOHAMMED RAMIS    </t>
  </si>
  <si>
    <t xml:space="preserve">SAKKEENA    </t>
  </si>
  <si>
    <t>27-NOV-2024</t>
  </si>
  <si>
    <t xml:space="preserve">RAGHU B N    </t>
  </si>
  <si>
    <t xml:space="preserve">MEENAKSHI    </t>
  </si>
  <si>
    <t>21-NOV-2024</t>
  </si>
  <si>
    <t xml:space="preserve">ANILKRISHNAN    </t>
  </si>
  <si>
    <t>SUCCESS|ADCMB24320002025|-21174144.05*@*0000</t>
  </si>
  <si>
    <t>ADCMB24320002025</t>
  </si>
  <si>
    <t>11-NOV-2024</t>
  </si>
  <si>
    <t xml:space="preserve">M IYAPPAN    </t>
  </si>
  <si>
    <t xml:space="preserve">M IYAPPAN  </t>
  </si>
  <si>
    <t>KKBK0008486</t>
  </si>
  <si>
    <t>18-NOV-2024</t>
  </si>
  <si>
    <t xml:space="preserve">SANTHOSH KUMAR    </t>
  </si>
  <si>
    <t>HDFC0000260</t>
  </si>
  <si>
    <t>26-NOV-2024</t>
  </si>
  <si>
    <t>HDFC0000166</t>
  </si>
  <si>
    <t>SUCCESS|ADCMB24319002340|-12918890.05*@*0000</t>
  </si>
  <si>
    <t>ADCMB24319002340</t>
  </si>
  <si>
    <t>13-NOV-2024</t>
  </si>
  <si>
    <t xml:space="preserve">ASTALAKSHMI J    </t>
  </si>
  <si>
    <t xml:space="preserve">SIVARAMAMOORTHY R    </t>
  </si>
  <si>
    <t>CHOLAMXVFPIVA00005437584</t>
  </si>
  <si>
    <t>SUCCESS|ADCMB24319002679|-14348405.05*@*0000</t>
  </si>
  <si>
    <t>ADCMB24319002679</t>
  </si>
  <si>
    <t xml:space="preserve">MADHAVAN    </t>
  </si>
  <si>
    <t>SREE ANNAMALAIYAR CARS</t>
  </si>
  <si>
    <t>SUCCESS|ADCMB24323001535|-26625860.05*@*0000</t>
  </si>
  <si>
    <t>ADCMB24323001535</t>
  </si>
  <si>
    <t xml:space="preserve">KUMARESAN    </t>
  </si>
  <si>
    <t>RAJA</t>
  </si>
  <si>
    <t>IDIB000T088</t>
  </si>
  <si>
    <t>SUCCESS|ADCMB24311002625|-22205400.05*@*0000</t>
  </si>
  <si>
    <t>ADCMB24311002625</t>
  </si>
  <si>
    <t>04-NOV-2024</t>
  </si>
  <si>
    <t xml:space="preserve">DEEPAK    </t>
  </si>
  <si>
    <t>DEEPAK R</t>
  </si>
  <si>
    <t>SBIN0000939</t>
  </si>
  <si>
    <t>SUCCESS|ADCMB24313001770|-11451437.05*@*0000</t>
  </si>
  <si>
    <t>ADCMB24313001770</t>
  </si>
  <si>
    <t>07-NOV-2024</t>
  </si>
  <si>
    <t xml:space="preserve">MOHAMED RASIK    </t>
  </si>
  <si>
    <t>MOHAMED RISIK</t>
  </si>
  <si>
    <t>SBIN0002225</t>
  </si>
  <si>
    <t>09-NOV-2024</t>
  </si>
  <si>
    <t>SUCCESS|ADCMB24319002634|-14030572.05*@*0000</t>
  </si>
  <si>
    <t>ADCMB24319002634</t>
  </si>
  <si>
    <t xml:space="preserve">RAMALINGAM    </t>
  </si>
  <si>
    <t>SUCCESS|ADCMB24321001800|-13358402.05*@*0000</t>
  </si>
  <si>
    <t>ADCMB24321001800</t>
  </si>
  <si>
    <t xml:space="preserve">SANGRAM KISHOR SAHOO    </t>
  </si>
  <si>
    <t>SUCCESS|ADCMB24313002472|-12311936.05*@*0000</t>
  </si>
  <si>
    <t>ADCMB24313002472</t>
  </si>
  <si>
    <t>06-NOV-2024</t>
  </si>
  <si>
    <t xml:space="preserve">DHIRENDRA KUMAR SETHI    </t>
  </si>
  <si>
    <t xml:space="preserve">PRASANTA KUMAR SAHOO    </t>
  </si>
  <si>
    <t>IDIB000K543</t>
  </si>
  <si>
    <t xml:space="preserve">YETHULA RAJESH    </t>
  </si>
  <si>
    <t>SUCCESS|ADCMB24312002981|-11899214.05*@*0000</t>
  </si>
  <si>
    <t>ADCMB24312002981</t>
  </si>
  <si>
    <t xml:space="preserve">GORUSU DEVI    </t>
  </si>
  <si>
    <t>SUCCESS|ADCMB24318001527|-29745777.55*@*0000</t>
  </si>
  <si>
    <t>ADCMB24318001527</t>
  </si>
  <si>
    <t xml:space="preserve">CHADARAM SURYA CHANDRA RAO    </t>
  </si>
  <si>
    <t xml:space="preserve">MUHAMMED SHAMEER K A    </t>
  </si>
  <si>
    <t xml:space="preserve">HASSAN SIRAJ K A    </t>
  </si>
  <si>
    <t>IBKL0000334</t>
  </si>
  <si>
    <t>23-NOV-2024</t>
  </si>
  <si>
    <t>IOBA0000313</t>
  </si>
  <si>
    <t xml:space="preserve">S BARATH    </t>
  </si>
  <si>
    <t>29-NOV-2024</t>
  </si>
  <si>
    <t xml:space="preserve">JAMALMYDEEN K    </t>
  </si>
  <si>
    <t>30-NOV-2024</t>
  </si>
  <si>
    <t xml:space="preserve">ANANTH    </t>
  </si>
  <si>
    <t xml:space="preserve">SELVARANI    </t>
  </si>
  <si>
    <t>ICIC0006081</t>
  </si>
  <si>
    <t xml:space="preserve">KANHAIYA KUMAR    </t>
  </si>
  <si>
    <t>SBIN0004862</t>
  </si>
  <si>
    <t>28-NOV-2024</t>
  </si>
  <si>
    <t>December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</si>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</sst>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4" borderId="0" xfId="0" applyFill="1"/>
    <xf numFmtId="15" fontId="0" fillId="4" borderId="0" xfId="0" applyNumberFormat="1" applyFill="1"/>
    <xf numFmtId="164" fontId="0" fillId="4" borderId="0" xfId="0" applyNumberFormat="1" applyFill="1"/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/>
    <xf numFmtId="15" fontId="0" fillId="2" borderId="0" xfId="0" applyNumberFormat="1" applyFill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0" fillId="0" borderId="0" xfId="0" applyNumberFormat="1"/>
    <xf numFmtId="1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2" fillId="0" borderId="0" xfId="0" applyFont="1"/>
    <xf numFmtId="1" fontId="2" fillId="0" borderId="0" xfId="0" applyNumberFormat="1" applyFont="1"/>
    <xf numFmtId="0" fontId="2" fillId="6" borderId="0" xfId="0" applyFont="1" applyFill="1"/>
    <xf numFmtId="0" fontId="2" fillId="0" borderId="0" xfId="0" applyFont="1" applyAlignment="1">
      <alignment horizontal="center"/>
    </xf>
    <xf numFmtId="0" fontId="0" fillId="6" borderId="0" xfId="0" applyFill="1"/>
    <xf numFmtId="0" fontId="3" fillId="0" borderId="0" xfId="1"/>
    <xf numFmtId="1" fontId="3" fillId="0" borderId="0" xfId="1" applyNumberFormat="1"/>
    <xf numFmtId="15" fontId="3" fillId="0" borderId="0" xfId="1" applyNumberFormat="1"/>
    <xf numFmtId="0" fontId="0" fillId="0" borderId="0" xfId="0" applyAlignment="1">
      <alignment horizontal="center"/>
    </xf>
    <xf numFmtId="17" fontId="0" fillId="0" borderId="0" xfId="0" applyNumberFormat="1"/>
    <xf numFmtId="1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45E0F6A0-227B-4B79-8436-BB3778E62BC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maafin-my.sharepoint.com/personal/riskmanagement_itmaafin_onmicrosoft_com/Documents/Product%20and%20Strategy/Product/Product%20description%20ALL/Product%20description%20all%20segments.xlsx" TargetMode="External"/><Relationship Id="rId1" Type="http://schemas.openxmlformats.org/officeDocument/2006/relationships/externalLinkPath" Target="https://itmaafin-my.sharepoint.com/personal/riskmanagement_itmaafin_onmicrosoft_com/Documents/Product%20and%20Strategy/Product/Product%20description%20ALL/Product%20description%20all%20seg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umptions"/>
      <sheetName val="Month wise daily yield- SME"/>
      <sheetName val="Month wise daily yield- VL"/>
      <sheetName val="Month wise daily yield- TWL"/>
      <sheetName val="Month wise daily yield- MF"/>
      <sheetName val="Loan Summary "/>
      <sheetName val="Product Summary Dashboard"/>
      <sheetName val="Product Wise Yield Dashboard"/>
      <sheetName val="Loan tenure"/>
      <sheetName val="Branch Wise"/>
      <sheetName val="State wise"/>
      <sheetName val="MF-Disb repo Apr to Aug"/>
      <sheetName val="TWL-Disb repo Apr to Aug"/>
      <sheetName val="ML-Disb repo Apr-Aug"/>
      <sheetName val="VL-Disb repo Apr - Nov"/>
      <sheetName val="VL LMS "/>
      <sheetName val="Product details TWL"/>
      <sheetName val="Vehicle Type"/>
      <sheetName val="VL product description"/>
      <sheetName val="SME Product description"/>
      <sheetName val="MF and TWL"/>
    </sheetNames>
    <sheetDataSet>
      <sheetData sheetId="0">
        <row r="2">
          <cell r="C2" t="str">
            <v>Product Name VL</v>
          </cell>
          <cell r="D2"/>
        </row>
        <row r="3">
          <cell r="C3" t="str">
            <v>Paryatan Plus</v>
          </cell>
          <cell r="D3" t="str">
            <v>Paryatan Plus Loan</v>
          </cell>
          <cell r="T3" t="str">
            <v>RAGHUNATHPUR</v>
          </cell>
          <cell r="U3" t="str">
            <v>ODISHA</v>
          </cell>
        </row>
        <row r="4">
          <cell r="C4" t="str">
            <v>Safari</v>
          </cell>
          <cell r="D4" t="str">
            <v>Safari Loan</v>
          </cell>
          <cell r="T4" t="str">
            <v>THANJAVUR</v>
          </cell>
          <cell r="U4" t="str">
            <v>TAMIL NADU</v>
          </cell>
        </row>
        <row r="5">
          <cell r="C5" t="str">
            <v>Dream Car</v>
          </cell>
          <cell r="D5" t="str">
            <v>Dream Vahan</v>
          </cell>
          <cell r="T5" t="str">
            <v>BIHTA BIHAR</v>
          </cell>
          <cell r="U5" t="str">
            <v>BIHAR</v>
          </cell>
        </row>
        <row r="6">
          <cell r="C6" t="str">
            <v>Goods Carrier</v>
          </cell>
          <cell r="D6" t="str">
            <v>Goods Carrier Loan</v>
          </cell>
          <cell r="T6" t="str">
            <v>PATHIRIPPALA</v>
          </cell>
          <cell r="U6" t="str">
            <v>KERALA</v>
          </cell>
        </row>
        <row r="7">
          <cell r="C7" t="str">
            <v>Classic Used Car</v>
          </cell>
          <cell r="D7" t="str">
            <v>Classic Used Car Loan</v>
          </cell>
          <cell r="T7" t="str">
            <v>POONKUNNAM</v>
          </cell>
          <cell r="U7" t="str">
            <v>KERALA</v>
          </cell>
        </row>
        <row r="8">
          <cell r="C8" t="str">
            <v>Dharthi</v>
          </cell>
          <cell r="D8" t="str">
            <v>Dharthi Loan</v>
          </cell>
          <cell r="T8" t="str">
            <v>Kerala</v>
          </cell>
          <cell r="U8" t="str">
            <v>KERALA</v>
          </cell>
        </row>
        <row r="9">
          <cell r="C9" t="str">
            <v>Kissan Mithra Loan</v>
          </cell>
          <cell r="D9" t="str">
            <v>Kissan Mithra Loan</v>
          </cell>
          <cell r="T9" t="str">
            <v>Tamil Nadu</v>
          </cell>
          <cell r="U9" t="str">
            <v>TAMIL NADU</v>
          </cell>
        </row>
        <row r="10">
          <cell r="C10" t="str">
            <v>GenSet</v>
          </cell>
          <cell r="D10" t="str">
            <v>GenSet</v>
          </cell>
          <cell r="T10" t="str">
            <v>Karnataka</v>
          </cell>
          <cell r="U10" t="str">
            <v>KARNATAKA</v>
          </cell>
        </row>
        <row r="11">
          <cell r="T11" t="str">
            <v>TamilNadu</v>
          </cell>
          <cell r="U11" t="str">
            <v>TAMIL NADU</v>
          </cell>
        </row>
        <row r="12">
          <cell r="T12" t="str">
            <v>CHANDAPUR</v>
          </cell>
          <cell r="U12" t="str">
            <v>TELANGANA</v>
          </cell>
        </row>
        <row r="13">
          <cell r="T13" t="str">
            <v>KUJANGA</v>
          </cell>
          <cell r="U13" t="str">
            <v>ODISHA</v>
          </cell>
        </row>
        <row r="14">
          <cell r="T14" t="str">
            <v>THANJAVUR</v>
          </cell>
          <cell r="U14" t="str">
            <v>TAMIL NADU</v>
          </cell>
        </row>
        <row r="15">
          <cell r="T15" t="str">
            <v>KUVEMPUNAGAR MYSORE</v>
          </cell>
          <cell r="U15" t="str">
            <v>KARNATAKA</v>
          </cell>
        </row>
        <row r="16">
          <cell r="T16" t="str">
            <v>EDAYARPALAYAM,COIMBATORE</v>
          </cell>
          <cell r="U16" t="str">
            <v>TAMIL NADU</v>
          </cell>
        </row>
        <row r="17">
          <cell r="T17" t="str">
            <v>DUMDUMA</v>
          </cell>
          <cell r="U17" t="str">
            <v>ODISHA</v>
          </cell>
        </row>
        <row r="18">
          <cell r="T18" t="str">
            <v>YELAMANCHILI</v>
          </cell>
          <cell r="U18" t="str">
            <v>ANDHRAPRADESH</v>
          </cell>
        </row>
        <row r="19">
          <cell r="T19" t="str">
            <v>SANGAREDDY</v>
          </cell>
          <cell r="U19" t="str">
            <v>TELANGANA</v>
          </cell>
        </row>
        <row r="20">
          <cell r="T20" t="str">
            <v>WEST FORT THRISSUR</v>
          </cell>
          <cell r="U20" t="str">
            <v>KERALA</v>
          </cell>
        </row>
        <row r="21">
          <cell r="T21" t="str">
            <v>DANAPUR</v>
          </cell>
          <cell r="U21" t="str">
            <v>BIHAR</v>
          </cell>
        </row>
        <row r="22">
          <cell r="T22" t="str">
            <v>WEST FORT THRISSUR</v>
          </cell>
          <cell r="U22" t="str">
            <v>KERALA</v>
          </cell>
        </row>
        <row r="23">
          <cell r="T23" t="str">
            <v>KUVEMPUNAGAR MYSORE</v>
          </cell>
          <cell r="U23" t="str">
            <v>KARNATAKA</v>
          </cell>
        </row>
        <row r="24">
          <cell r="T24" t="str">
            <v>OKKIYAM THORAIPAKKAM</v>
          </cell>
          <cell r="U24" t="str">
            <v>TAMIL NADU</v>
          </cell>
        </row>
        <row r="25">
          <cell r="T25" t="str">
            <v>EDAYARPALAYAM,COIMBATORE</v>
          </cell>
          <cell r="U25" t="str">
            <v>TAMIL NADU</v>
          </cell>
        </row>
        <row r="26">
          <cell r="T26" t="str">
            <v>THANJAVUR</v>
          </cell>
          <cell r="U26" t="str">
            <v>TAMIL NADU</v>
          </cell>
        </row>
        <row r="27">
          <cell r="T27" t="str">
            <v>MADHU PATNA CUTTACK</v>
          </cell>
          <cell r="U27" t="str">
            <v>ODISHA</v>
          </cell>
        </row>
        <row r="28">
          <cell r="T28" t="str">
            <v>PHULWARISHARIF</v>
          </cell>
          <cell r="U28" t="str">
            <v>BIHAR</v>
          </cell>
        </row>
        <row r="29">
          <cell r="T29" t="str">
            <v>DASANAPETTA</v>
          </cell>
          <cell r="U29" t="str">
            <v>ANDHRAPRADESH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LoanID</v>
          </cell>
          <cell r="BS1" t="str">
            <v>ManufactureYear</v>
          </cell>
          <cell r="BU1" t="str">
            <v>AssetModel</v>
          </cell>
          <cell r="DO1" t="str">
            <v>Vehicle Type</v>
          </cell>
          <cell r="DP1" t="str">
            <v>Collateral Category</v>
          </cell>
        </row>
        <row r="2">
          <cell r="B2">
            <v>431111301600053</v>
          </cell>
          <cell r="BS2"/>
          <cell r="BU2" t="str">
            <v>TATA INDIGO ECS LS 2017</v>
          </cell>
          <cell r="DO2"/>
          <cell r="DP2"/>
        </row>
        <row r="3">
          <cell r="B3">
            <v>419511301600090</v>
          </cell>
          <cell r="BS3"/>
          <cell r="BU3">
            <v>2011</v>
          </cell>
          <cell r="DO3"/>
          <cell r="DP3"/>
        </row>
        <row r="4">
          <cell r="B4">
            <v>431351301600219</v>
          </cell>
          <cell r="BS4"/>
          <cell r="BU4">
            <v>2015</v>
          </cell>
          <cell r="DO4"/>
          <cell r="DP4"/>
        </row>
        <row r="5">
          <cell r="B5">
            <v>412331301600040</v>
          </cell>
          <cell r="BS5"/>
          <cell r="BU5">
            <v>2012</v>
          </cell>
          <cell r="DO5"/>
          <cell r="DP5"/>
        </row>
        <row r="6">
          <cell r="B6">
            <v>431111301600054</v>
          </cell>
          <cell r="BS6"/>
          <cell r="BU6" t="str">
            <v>TATA ACE 2013</v>
          </cell>
          <cell r="DO6"/>
          <cell r="DP6"/>
        </row>
        <row r="7">
          <cell r="B7">
            <v>431351301600209</v>
          </cell>
          <cell r="BS7"/>
          <cell r="BU7" t="str">
            <v>MARUTI SWIFT DEZIRE 2015</v>
          </cell>
          <cell r="DO7"/>
          <cell r="DP7"/>
        </row>
        <row r="8">
          <cell r="B8">
            <v>431351301600203</v>
          </cell>
          <cell r="BS8"/>
          <cell r="BU8" t="str">
            <v>FORD FIGO ASPIRE 5 2016</v>
          </cell>
          <cell r="DO8"/>
          <cell r="DP8"/>
        </row>
        <row r="9">
          <cell r="B9">
            <v>419511301600091</v>
          </cell>
          <cell r="BS9"/>
          <cell r="BU9" t="str">
            <v>TOYOTA ETIOS VD 2012</v>
          </cell>
          <cell r="DO9"/>
          <cell r="DP9"/>
        </row>
        <row r="10">
          <cell r="B10">
            <v>431351301600207</v>
          </cell>
          <cell r="BS10"/>
          <cell r="BU10" t="str">
            <v>toyota innova 2 5 g</v>
          </cell>
          <cell r="DO10"/>
          <cell r="DP10"/>
        </row>
        <row r="11">
          <cell r="B11">
            <v>412331301600043</v>
          </cell>
          <cell r="BS11"/>
          <cell r="BU11">
            <v>2012</v>
          </cell>
          <cell r="DO11"/>
          <cell r="DP11"/>
        </row>
        <row r="12">
          <cell r="B12">
            <v>412331301600039</v>
          </cell>
          <cell r="BS12"/>
          <cell r="BU12" t="str">
            <v>Chevrolet enjoy TCDI 2013</v>
          </cell>
          <cell r="DO12"/>
          <cell r="DP12"/>
        </row>
        <row r="13">
          <cell r="B13">
            <v>419511301600092</v>
          </cell>
          <cell r="BS13"/>
          <cell r="BU13" t="str">
            <v>MAHINDRA VERITO D4 2012</v>
          </cell>
          <cell r="DO13"/>
          <cell r="DP13"/>
        </row>
        <row r="14">
          <cell r="B14">
            <v>431111301600013</v>
          </cell>
          <cell r="BS14"/>
          <cell r="BU14">
            <v>2016</v>
          </cell>
          <cell r="DO14"/>
          <cell r="DP14"/>
        </row>
        <row r="15">
          <cell r="B15">
            <v>431351301600201</v>
          </cell>
          <cell r="BS15"/>
          <cell r="BU15" t="str">
            <v>CHEVERLET TAVERA B1 2011</v>
          </cell>
          <cell r="DO15"/>
          <cell r="DP15"/>
        </row>
        <row r="16">
          <cell r="B16">
            <v>431111301600049</v>
          </cell>
          <cell r="BS16"/>
          <cell r="BU16" t="str">
            <v>MARUTHI RITZ LDI 2015</v>
          </cell>
          <cell r="DO16"/>
          <cell r="DP16"/>
        </row>
        <row r="17">
          <cell r="B17">
            <v>431351301600200</v>
          </cell>
          <cell r="BS17"/>
          <cell r="BU17" t="str">
            <v>MAHINDRA XYLO D2 2012</v>
          </cell>
          <cell r="DO17"/>
          <cell r="DP17"/>
        </row>
        <row r="18">
          <cell r="B18">
            <v>431111301600051</v>
          </cell>
          <cell r="BS18"/>
          <cell r="BU18" t="str">
            <v>TATA INDIGO 2016 MODEL B</v>
          </cell>
          <cell r="DO18"/>
          <cell r="DP18"/>
        </row>
        <row r="19">
          <cell r="B19">
            <v>431351301600223</v>
          </cell>
          <cell r="BS19"/>
          <cell r="BU19" t="str">
            <v>TATA INDICA V2 LS 2013</v>
          </cell>
          <cell r="DO19"/>
          <cell r="DP19"/>
        </row>
        <row r="20">
          <cell r="B20"/>
          <cell r="BS20"/>
          <cell r="BU20"/>
          <cell r="DO20"/>
          <cell r="DP20"/>
        </row>
        <row r="21">
          <cell r="B21">
            <v>431351301600217</v>
          </cell>
          <cell r="BS21"/>
          <cell r="BU21" t="str">
            <v>tata indigo ecs 2015 mode</v>
          </cell>
          <cell r="DO21"/>
          <cell r="DP21"/>
        </row>
        <row r="22">
          <cell r="B22">
            <v>431351301600212</v>
          </cell>
          <cell r="BS22"/>
          <cell r="BU22" t="str">
            <v>mahindra xylo d2 2012 mod</v>
          </cell>
          <cell r="DO22"/>
          <cell r="DP22"/>
        </row>
        <row r="23">
          <cell r="B23">
            <v>431351301600213</v>
          </cell>
          <cell r="BS23"/>
          <cell r="BU23" t="str">
            <v>swift dezire tour 2015</v>
          </cell>
          <cell r="DO23"/>
          <cell r="DP23"/>
        </row>
        <row r="24">
          <cell r="B24">
            <v>431351301600220</v>
          </cell>
          <cell r="BS24"/>
          <cell r="BU24" t="str">
            <v>TATA INDIGO ECS 2014</v>
          </cell>
          <cell r="DO24"/>
          <cell r="DP24"/>
        </row>
        <row r="25">
          <cell r="B25">
            <v>412331301600045</v>
          </cell>
          <cell r="BS25"/>
          <cell r="BU25" t="str">
            <v>MAHINDRA XYLO H8 2013 MODEL</v>
          </cell>
          <cell r="DO25"/>
          <cell r="DP25"/>
        </row>
        <row r="26">
          <cell r="B26">
            <v>412331301600042</v>
          </cell>
          <cell r="BS26"/>
          <cell r="BU26" t="str">
            <v>Mahindra verito 2012 model</v>
          </cell>
          <cell r="DO26"/>
          <cell r="DP26"/>
        </row>
        <row r="27">
          <cell r="B27">
            <v>412331301600044</v>
          </cell>
          <cell r="BS27"/>
          <cell r="BU27" t="str">
            <v>mahindra verito d4 2012</v>
          </cell>
          <cell r="DO27"/>
          <cell r="DP27"/>
        </row>
        <row r="28">
          <cell r="B28">
            <v>431351301600241</v>
          </cell>
          <cell r="BS28"/>
          <cell r="BU28" t="str">
            <v>TATA CITY RIDE 2010</v>
          </cell>
          <cell r="DO28"/>
          <cell r="DP28"/>
        </row>
        <row r="29">
          <cell r="B29">
            <v>419511301600097</v>
          </cell>
          <cell r="BS29"/>
          <cell r="BU29" t="str">
            <v>MAHINDRA BOLERO PICKUP</v>
          </cell>
          <cell r="DO29"/>
          <cell r="DP29"/>
        </row>
        <row r="30">
          <cell r="B30">
            <v>412331301600047</v>
          </cell>
          <cell r="BS30"/>
          <cell r="BU30" t="str">
            <v>mahindra maxximo 2016 model</v>
          </cell>
          <cell r="DO30"/>
          <cell r="DP30"/>
        </row>
        <row r="31">
          <cell r="B31">
            <v>419511301600095</v>
          </cell>
          <cell r="BS31"/>
          <cell r="BU31" t="str">
            <v>MAHINDRA VERITO D2 2015</v>
          </cell>
          <cell r="DO31"/>
          <cell r="DP31"/>
        </row>
        <row r="32">
          <cell r="B32">
            <v>431351301600253</v>
          </cell>
          <cell r="BS32"/>
          <cell r="BU32" t="str">
            <v>MAHINDRA BOLERO POWER PZLX2017</v>
          </cell>
          <cell r="DO32"/>
          <cell r="DP32"/>
        </row>
        <row r="33">
          <cell r="B33"/>
          <cell r="BS33"/>
          <cell r="BU33" t="str">
            <v>Toyota Innova 25 G 2011 Model</v>
          </cell>
          <cell r="DO33"/>
          <cell r="DP33"/>
        </row>
        <row r="34">
          <cell r="B34">
            <v>431351301600228</v>
          </cell>
          <cell r="BS34"/>
          <cell r="BU34" t="str">
            <v>ASHOK LEYLAND DOST 2013</v>
          </cell>
          <cell r="DO34"/>
          <cell r="DP34"/>
        </row>
        <row r="35">
          <cell r="B35">
            <v>419511301600093</v>
          </cell>
          <cell r="BS35"/>
          <cell r="BU35">
            <v>2011</v>
          </cell>
          <cell r="DO35"/>
          <cell r="DP35"/>
        </row>
        <row r="36">
          <cell r="B36">
            <v>431351301600233</v>
          </cell>
          <cell r="BS36"/>
          <cell r="BU36" t="str">
            <v>TATA INDIGO ECS 2015 MODEL</v>
          </cell>
          <cell r="DO36"/>
          <cell r="DP36"/>
        </row>
        <row r="37">
          <cell r="B37"/>
          <cell r="BS37"/>
          <cell r="BU37" t="str">
            <v>Toyota Etios GD 2016 Mode</v>
          </cell>
          <cell r="DO37"/>
          <cell r="DP37"/>
        </row>
        <row r="38">
          <cell r="B38">
            <v>431351301600249</v>
          </cell>
          <cell r="BS38"/>
          <cell r="BU38" t="str">
            <v>MARUTHI SWFT DZIRE 2013</v>
          </cell>
          <cell r="DO38"/>
          <cell r="DP38"/>
        </row>
        <row r="39">
          <cell r="B39"/>
          <cell r="BS39"/>
          <cell r="BU39" t="str">
            <v>TATA BOLT XE QJET 2017</v>
          </cell>
          <cell r="DO39"/>
          <cell r="DP39"/>
        </row>
        <row r="40">
          <cell r="B40">
            <v>431351301600234</v>
          </cell>
          <cell r="BS40"/>
          <cell r="BU40" t="str">
            <v>MAHINDRA XYLO H4 2013</v>
          </cell>
          <cell r="DO40"/>
          <cell r="DP40"/>
        </row>
        <row r="41">
          <cell r="B41">
            <v>431351301600231</v>
          </cell>
          <cell r="BS41"/>
          <cell r="BU41" t="str">
            <v>TATA INDICA V2 LS 2014 MODEL</v>
          </cell>
          <cell r="DO41"/>
          <cell r="DP41"/>
        </row>
        <row r="42">
          <cell r="B42">
            <v>431351301600246</v>
          </cell>
          <cell r="BS42"/>
          <cell r="BU42" t="str">
            <v>TATA ACE 2010 MODEL</v>
          </cell>
          <cell r="DO42"/>
          <cell r="DP42"/>
        </row>
        <row r="43">
          <cell r="B43"/>
          <cell r="BS43"/>
          <cell r="BU43" t="str">
            <v>INDIGO LS 2015</v>
          </cell>
          <cell r="DO43"/>
          <cell r="DP43"/>
        </row>
        <row r="44">
          <cell r="B44">
            <v>431351301600226</v>
          </cell>
          <cell r="BS44"/>
          <cell r="BU44" t="str">
            <v>MAHINDRA XYLO E4 2011</v>
          </cell>
          <cell r="DO44"/>
          <cell r="DP44"/>
        </row>
        <row r="45">
          <cell r="B45">
            <v>431351301600230</v>
          </cell>
          <cell r="BS45"/>
          <cell r="BU45" t="str">
            <v>MAHINDRA MAXIMO MINI VAN</v>
          </cell>
          <cell r="DO45"/>
          <cell r="DP45"/>
        </row>
        <row r="46">
          <cell r="B46">
            <v>431351301600225</v>
          </cell>
          <cell r="BS46"/>
          <cell r="BU46" t="str">
            <v>MARUTHI RITZ LDI 2016 MODEL</v>
          </cell>
          <cell r="DO46"/>
          <cell r="DP46"/>
        </row>
        <row r="47">
          <cell r="B47">
            <v>431351301600229</v>
          </cell>
          <cell r="BS47"/>
          <cell r="BU47" t="str">
            <v>TATA ACE 2012 MODEL</v>
          </cell>
          <cell r="DO47"/>
          <cell r="DP47"/>
        </row>
        <row r="48">
          <cell r="B48">
            <v>412331301600049</v>
          </cell>
          <cell r="BS48"/>
          <cell r="BU48" t="str">
            <v>Renault Fluence</v>
          </cell>
          <cell r="DO48"/>
          <cell r="DP48"/>
        </row>
        <row r="49">
          <cell r="B49">
            <v>431351301600227</v>
          </cell>
          <cell r="BS49"/>
          <cell r="BU49" t="str">
            <v>TATA INDIGO ECS L3 2016</v>
          </cell>
          <cell r="DO49"/>
          <cell r="DP49"/>
        </row>
        <row r="50">
          <cell r="B50">
            <v>431111301600057</v>
          </cell>
          <cell r="BS50"/>
          <cell r="BU50">
            <v>2017</v>
          </cell>
          <cell r="DO50"/>
          <cell r="DP50"/>
        </row>
        <row r="51">
          <cell r="B51"/>
          <cell r="BS51"/>
          <cell r="BU51" t="str">
            <v>Fiat Linea BS 4 2014 MODEL</v>
          </cell>
          <cell r="DO51"/>
          <cell r="DP51"/>
        </row>
        <row r="52">
          <cell r="B52">
            <v>431351301600250</v>
          </cell>
          <cell r="BS52"/>
          <cell r="BU52" t="str">
            <v>MAHINDAR XYLO D2 2015</v>
          </cell>
          <cell r="DO52"/>
          <cell r="DP52"/>
        </row>
        <row r="53">
          <cell r="B53">
            <v>431351301600210</v>
          </cell>
          <cell r="BS53"/>
          <cell r="BU53" t="str">
            <v>Mahindra XYLO D2 2012</v>
          </cell>
          <cell r="DO53"/>
          <cell r="DP53"/>
        </row>
        <row r="54">
          <cell r="B54">
            <v>431351301600247</v>
          </cell>
          <cell r="BS54"/>
          <cell r="BU54" t="str">
            <v>RENAULT LODGY DCI 2016</v>
          </cell>
          <cell r="DO54"/>
          <cell r="DP54"/>
        </row>
        <row r="55">
          <cell r="B55">
            <v>431351301600232</v>
          </cell>
          <cell r="BS55"/>
          <cell r="BU55" t="str">
            <v>MARUTHI SWIFT TOUR 2017 MODEL</v>
          </cell>
          <cell r="DO55"/>
          <cell r="DP55"/>
        </row>
        <row r="56">
          <cell r="B56">
            <v>419511301600096</v>
          </cell>
          <cell r="BS56"/>
          <cell r="BU56">
            <v>2015</v>
          </cell>
          <cell r="DO56"/>
          <cell r="DP56"/>
        </row>
        <row r="57">
          <cell r="B57">
            <v>431351301600237</v>
          </cell>
          <cell r="BS57"/>
          <cell r="BU57" t="str">
            <v>CHEVROLET TAVERA NEO 3 2014</v>
          </cell>
          <cell r="DO57"/>
          <cell r="DP57"/>
        </row>
        <row r="58">
          <cell r="B58">
            <v>419511301600094</v>
          </cell>
          <cell r="BS58"/>
          <cell r="BU58" t="str">
            <v>CHEVROLET TAVERA NEO 3 2012</v>
          </cell>
          <cell r="DO58"/>
          <cell r="DP58"/>
        </row>
        <row r="59">
          <cell r="B59">
            <v>431351301600257</v>
          </cell>
          <cell r="BS59"/>
          <cell r="BU59" t="str">
            <v>TATA SUMO GOLD EX 2013</v>
          </cell>
          <cell r="DO59"/>
          <cell r="DP59"/>
        </row>
        <row r="60">
          <cell r="B60">
            <v>431111301600050</v>
          </cell>
          <cell r="BS60"/>
          <cell r="BU60" t="str">
            <v>TATA INDIGO ECS 2016</v>
          </cell>
          <cell r="DO60"/>
          <cell r="DP60"/>
        </row>
        <row r="61">
          <cell r="B61">
            <v>431351301600211</v>
          </cell>
          <cell r="BS61"/>
          <cell r="BU61" t="str">
            <v>TATA ACE 2010</v>
          </cell>
          <cell r="DO61"/>
          <cell r="DP61"/>
        </row>
        <row r="62">
          <cell r="B62">
            <v>431111301600056</v>
          </cell>
          <cell r="BS62"/>
          <cell r="BU62" t="str">
            <v>MARUTI OMNI 2013 MODEL</v>
          </cell>
          <cell r="DO62"/>
          <cell r="DP62"/>
        </row>
        <row r="63">
          <cell r="B63">
            <v>431111301600055</v>
          </cell>
          <cell r="BS63"/>
          <cell r="BU63" t="str">
            <v>MARUTI SWIFT DEZIRE TOUR 2016</v>
          </cell>
          <cell r="DO63"/>
          <cell r="DP63"/>
        </row>
        <row r="64">
          <cell r="B64">
            <v>431351301600242</v>
          </cell>
          <cell r="BS64"/>
          <cell r="BU64" t="str">
            <v>TATA ACE 2011 MODEL</v>
          </cell>
          <cell r="DO64"/>
          <cell r="DP64"/>
        </row>
        <row r="65">
          <cell r="B65">
            <v>431351301600202</v>
          </cell>
          <cell r="BS65"/>
          <cell r="BU65" t="str">
            <v>FORD ENDEAVOUR 2010</v>
          </cell>
          <cell r="DO65"/>
          <cell r="DP65"/>
        </row>
        <row r="66">
          <cell r="B66">
            <v>431351301600240</v>
          </cell>
          <cell r="BS66"/>
          <cell r="BU66" t="str">
            <v>TATA INDICA V2 LS 2016 MODEL</v>
          </cell>
          <cell r="DO66"/>
          <cell r="DP66"/>
        </row>
        <row r="67">
          <cell r="B67">
            <v>431351301600245</v>
          </cell>
          <cell r="BS67"/>
          <cell r="BU67" t="str">
            <v>MARUTI SWIFT DZIRE TOUR 2014</v>
          </cell>
          <cell r="DO67"/>
          <cell r="DP67"/>
        </row>
        <row r="68">
          <cell r="B68">
            <v>431351301600244</v>
          </cell>
          <cell r="BS68"/>
          <cell r="BU68" t="str">
            <v>TATA INDIGO CS LX 2013</v>
          </cell>
          <cell r="DO68"/>
          <cell r="DP68"/>
        </row>
        <row r="69">
          <cell r="B69">
            <v>431351301600238</v>
          </cell>
          <cell r="BS69"/>
          <cell r="BU69" t="str">
            <v>TAVERA NEO3 LS 2010</v>
          </cell>
          <cell r="DO69"/>
          <cell r="DP69"/>
        </row>
        <row r="70">
          <cell r="B70">
            <v>431351301600239</v>
          </cell>
          <cell r="BS70"/>
          <cell r="BU70" t="str">
            <v>CHEVROLET ENJOY TCDILS</v>
          </cell>
          <cell r="DO70"/>
          <cell r="DP70"/>
        </row>
        <row r="71">
          <cell r="B71">
            <v>431351301600254</v>
          </cell>
          <cell r="BS71"/>
          <cell r="BU71" t="str">
            <v>TATA INDIGO CS LS</v>
          </cell>
          <cell r="DO71"/>
          <cell r="DP71"/>
        </row>
        <row r="72">
          <cell r="B72"/>
          <cell r="BS72"/>
          <cell r="BU72" t="str">
            <v>Swift Dzire Tour 2014</v>
          </cell>
          <cell r="DO72"/>
          <cell r="DP72"/>
        </row>
        <row r="73">
          <cell r="B73">
            <v>431351301600236</v>
          </cell>
          <cell r="BS73"/>
          <cell r="BU73" t="str">
            <v>MAHINDRA XYLO 2010</v>
          </cell>
          <cell r="DO73"/>
          <cell r="DP73"/>
        </row>
        <row r="74">
          <cell r="B74">
            <v>419511301600099</v>
          </cell>
          <cell r="BS74"/>
          <cell r="BU74" t="str">
            <v>MAHINDRA BOLERO PICKUP 2017</v>
          </cell>
          <cell r="DO74"/>
          <cell r="DP74"/>
        </row>
        <row r="75">
          <cell r="B75">
            <v>431351301600235</v>
          </cell>
          <cell r="BS75"/>
          <cell r="BU75" t="str">
            <v>HYNDAI 110 MGNA</v>
          </cell>
          <cell r="DO75"/>
          <cell r="DP75"/>
        </row>
        <row r="76">
          <cell r="B76">
            <v>419511301600100</v>
          </cell>
          <cell r="BS76"/>
          <cell r="BU76" t="str">
            <v>CHEVERLOT TAVERA NEO 3 2013</v>
          </cell>
          <cell r="DO76"/>
          <cell r="DP76"/>
        </row>
        <row r="77">
          <cell r="B77">
            <v>419511301600098</v>
          </cell>
          <cell r="BS77"/>
          <cell r="BU77" t="str">
            <v>MAHINDRA VERITO D2 2012</v>
          </cell>
          <cell r="DO77"/>
          <cell r="DP77"/>
        </row>
        <row r="78">
          <cell r="B78">
            <v>431351301600214</v>
          </cell>
          <cell r="BS78"/>
          <cell r="BU78" t="str">
            <v>TATA INDIGO ECS LX 2012</v>
          </cell>
          <cell r="DO78"/>
          <cell r="DP78"/>
        </row>
        <row r="79">
          <cell r="B79">
            <v>419511301600101</v>
          </cell>
          <cell r="BS79"/>
          <cell r="BU79" t="str">
            <v>MAHINDRA VERITO D2 2013 MODEL</v>
          </cell>
          <cell r="DO79"/>
          <cell r="DP79"/>
        </row>
        <row r="80">
          <cell r="B80">
            <v>431351301600215</v>
          </cell>
          <cell r="BS80"/>
          <cell r="BU80" t="str">
            <v>TATA INDIGO CS LX 2016</v>
          </cell>
          <cell r="DO80"/>
          <cell r="DP80"/>
        </row>
        <row r="81">
          <cell r="B81">
            <v>431351301600222</v>
          </cell>
          <cell r="BS81"/>
          <cell r="BU81" t="str">
            <v>ASHOK LEYLAND DOST 2017</v>
          </cell>
          <cell r="DO81"/>
          <cell r="DP81"/>
        </row>
        <row r="82">
          <cell r="B82">
            <v>412331301600051</v>
          </cell>
          <cell r="BS82"/>
          <cell r="BU82" t="str">
            <v>TOYOTA INNOVA 2 5 G 2011 MODEL</v>
          </cell>
          <cell r="DO82"/>
          <cell r="DP82"/>
        </row>
        <row r="83">
          <cell r="B83">
            <v>431351301600221</v>
          </cell>
          <cell r="BS83"/>
          <cell r="BU83" t="str">
            <v>MARUTHHI SWIFT DEZIRE VDI</v>
          </cell>
          <cell r="DO83"/>
          <cell r="DP83"/>
        </row>
        <row r="84">
          <cell r="B84">
            <v>431351301600216</v>
          </cell>
          <cell r="BS84"/>
          <cell r="BU84" t="str">
            <v>MARUTHI SWIFT LDI 2013</v>
          </cell>
          <cell r="DO84"/>
          <cell r="DP84"/>
        </row>
        <row r="85">
          <cell r="B85">
            <v>431351301600205</v>
          </cell>
          <cell r="BS85"/>
          <cell r="BU85" t="str">
            <v>FORD FIGO ASPIRE 1 2016</v>
          </cell>
          <cell r="DO85"/>
          <cell r="DP85"/>
        </row>
        <row r="86">
          <cell r="B86">
            <v>431351301600252</v>
          </cell>
          <cell r="BS86"/>
          <cell r="BU86" t="str">
            <v>TATA INDICA V2 LS 2015 MODEL</v>
          </cell>
          <cell r="DO86"/>
          <cell r="DP86"/>
        </row>
        <row r="87">
          <cell r="B87">
            <v>431351301600260</v>
          </cell>
          <cell r="BS87"/>
          <cell r="BU87" t="str">
            <v>MAXIMO MINI VAN 2012</v>
          </cell>
          <cell r="DO87"/>
          <cell r="DP87"/>
        </row>
        <row r="88">
          <cell r="B88">
            <v>412331301600050</v>
          </cell>
          <cell r="BS88"/>
          <cell r="BU88" t="str">
            <v>MAHINDRA VERITO D2 2011</v>
          </cell>
          <cell r="DO88"/>
          <cell r="DP88"/>
        </row>
        <row r="89">
          <cell r="B89">
            <v>412331301600052</v>
          </cell>
          <cell r="BS89"/>
          <cell r="BU89" t="str">
            <v>MAHINDRA TOURISTER 2011</v>
          </cell>
          <cell r="DO89"/>
          <cell r="DP89"/>
        </row>
        <row r="90">
          <cell r="B90">
            <v>431351301600204</v>
          </cell>
          <cell r="BS90"/>
          <cell r="BU90" t="str">
            <v>TATA INDICA V2 LX BSIII 2</v>
          </cell>
          <cell r="DO90"/>
          <cell r="DP90"/>
        </row>
        <row r="91">
          <cell r="B91">
            <v>431351301600248</v>
          </cell>
          <cell r="BS91"/>
          <cell r="BU91" t="str">
            <v>TATA INDIGO ECS LS 2015</v>
          </cell>
          <cell r="DO91"/>
          <cell r="DP91"/>
        </row>
        <row r="92">
          <cell r="B92">
            <v>431351301600255</v>
          </cell>
          <cell r="BS92"/>
          <cell r="BU92" t="str">
            <v>CHEVROLET TAVERA NEO3 LS 2015</v>
          </cell>
          <cell r="DO92"/>
          <cell r="DP92"/>
        </row>
        <row r="93">
          <cell r="B93">
            <v>431351301600251</v>
          </cell>
          <cell r="BS93"/>
          <cell r="BU93" t="str">
            <v>TATA INDIGO ECS LS 2017</v>
          </cell>
          <cell r="DO93"/>
          <cell r="DP93"/>
        </row>
        <row r="94">
          <cell r="B94">
            <v>431351301600259</v>
          </cell>
          <cell r="BS94"/>
          <cell r="BU94" t="str">
            <v>TATAZEST XE QJET BSIV 2017</v>
          </cell>
          <cell r="DO94"/>
          <cell r="DP94"/>
        </row>
        <row r="95">
          <cell r="B95"/>
          <cell r="BS95"/>
          <cell r="BU95"/>
          <cell r="DO95"/>
          <cell r="DP95"/>
        </row>
        <row r="96">
          <cell r="B96"/>
          <cell r="BS96"/>
          <cell r="BU96" t="str">
            <v>TATA INDIGO CS LX 2015 MODEL</v>
          </cell>
          <cell r="DO96"/>
          <cell r="DP96"/>
        </row>
        <row r="97">
          <cell r="B97">
            <v>431351301600256</v>
          </cell>
          <cell r="BS97"/>
          <cell r="BU97" t="str">
            <v>CHEVROLET TAVERA NEO3 2013</v>
          </cell>
          <cell r="DO97"/>
          <cell r="DP97"/>
        </row>
        <row r="98">
          <cell r="B98"/>
          <cell r="BS98"/>
          <cell r="BU98" t="str">
            <v>MAXIMO MINI VAN 2011 MODE</v>
          </cell>
          <cell r="DO98"/>
          <cell r="DP98"/>
        </row>
        <row r="99">
          <cell r="B99"/>
          <cell r="BS99"/>
          <cell r="BU99" t="str">
            <v>chevrolet tavera neo3 201</v>
          </cell>
          <cell r="DO99"/>
          <cell r="DP99"/>
        </row>
        <row r="100">
          <cell r="B100"/>
          <cell r="BS100"/>
          <cell r="BU100" t="str">
            <v>FORD FIESTA CLASSIC LCXI 2015</v>
          </cell>
          <cell r="DO100"/>
          <cell r="DP100"/>
        </row>
        <row r="101">
          <cell r="B101">
            <v>431351301600264</v>
          </cell>
          <cell r="BS101"/>
          <cell r="BU101" t="str">
            <v>CHEVROLET BEAT 2013</v>
          </cell>
          <cell r="DO101"/>
          <cell r="DP101"/>
        </row>
        <row r="102">
          <cell r="B102">
            <v>431351301600262</v>
          </cell>
          <cell r="BS102"/>
          <cell r="BU102" t="str">
            <v>TATA ACE 2018</v>
          </cell>
          <cell r="DO102"/>
          <cell r="DP102"/>
        </row>
        <row r="103">
          <cell r="B103">
            <v>431351301600265</v>
          </cell>
          <cell r="BS103"/>
          <cell r="BU103" t="str">
            <v>SWIFT DZIRE TOUR 2015</v>
          </cell>
          <cell r="DO103"/>
          <cell r="DP103"/>
        </row>
        <row r="104">
          <cell r="B104">
            <v>431351301600273</v>
          </cell>
          <cell r="BS104"/>
          <cell r="BU104" t="str">
            <v>TAVERA P10 2012</v>
          </cell>
          <cell r="DO104"/>
          <cell r="DP104"/>
        </row>
        <row r="105">
          <cell r="B105"/>
          <cell r="BS105"/>
          <cell r="BU105"/>
          <cell r="DO105"/>
          <cell r="DP105"/>
        </row>
        <row r="106">
          <cell r="B106">
            <v>431351301600277</v>
          </cell>
          <cell r="BS106"/>
          <cell r="BU106" t="str">
            <v>TATA INDIGO CS LS 2016 MODEL</v>
          </cell>
          <cell r="DO106"/>
          <cell r="DP106"/>
        </row>
        <row r="107">
          <cell r="B107">
            <v>431351301600266</v>
          </cell>
          <cell r="BS107"/>
          <cell r="BU107" t="str">
            <v>MARUTI SWIFT DZIRE TOUR 2014</v>
          </cell>
          <cell r="DO107"/>
          <cell r="DP107"/>
        </row>
        <row r="108">
          <cell r="B108">
            <v>431351301600263</v>
          </cell>
          <cell r="BS108"/>
          <cell r="BU108" t="str">
            <v>CHEVROLET TAVERA 2014 MODEL</v>
          </cell>
          <cell r="DO108"/>
          <cell r="DP108"/>
        </row>
        <row r="109">
          <cell r="B109">
            <v>431351301600271</v>
          </cell>
          <cell r="BS109"/>
          <cell r="BU109" t="str">
            <v>MARUTHI SWIFT DZIRE TOUR 2014</v>
          </cell>
          <cell r="DO109"/>
          <cell r="DP109"/>
        </row>
        <row r="110">
          <cell r="B110"/>
          <cell r="BS110"/>
          <cell r="BU110" t="str">
            <v>TATA PRIMA LX</v>
          </cell>
          <cell r="DO110"/>
          <cell r="DP110"/>
        </row>
        <row r="111">
          <cell r="B111"/>
          <cell r="BS111"/>
          <cell r="BU111" t="str">
            <v>MARUTHI SWIFT DZIRE TOUR 2014</v>
          </cell>
          <cell r="DO111"/>
          <cell r="DP111"/>
        </row>
        <row r="112">
          <cell r="B112"/>
          <cell r="BS112"/>
          <cell r="BU112" t="str">
            <v>TATA SFC 407 CLB TURBO 2012</v>
          </cell>
          <cell r="DO112"/>
          <cell r="DP112"/>
        </row>
        <row r="113">
          <cell r="B113"/>
          <cell r="BS113"/>
          <cell r="BU113"/>
          <cell r="DO113"/>
          <cell r="DP113"/>
        </row>
        <row r="114">
          <cell r="B114"/>
          <cell r="BS114"/>
          <cell r="BU114" t="str">
            <v>VOLKSWAGEN VENTO 106 CR 2012</v>
          </cell>
          <cell r="DO114"/>
          <cell r="DP114"/>
        </row>
        <row r="115">
          <cell r="B115">
            <v>431111301600059</v>
          </cell>
          <cell r="BS115"/>
          <cell r="BU115" t="str">
            <v>TATA INDICA V2 LS 2016</v>
          </cell>
          <cell r="DO115"/>
          <cell r="DP115"/>
        </row>
        <row r="116">
          <cell r="B116"/>
          <cell r="BS116"/>
          <cell r="BU116" t="str">
            <v>CHEVROLET TAVERA 2015 MODEL</v>
          </cell>
          <cell r="DO116"/>
          <cell r="DP116"/>
        </row>
        <row r="117">
          <cell r="B117"/>
          <cell r="BS117"/>
          <cell r="BU117" t="str">
            <v>TEMPO TRAVELLER 2010 MODEL</v>
          </cell>
          <cell r="DO117"/>
          <cell r="DP117"/>
        </row>
        <row r="118">
          <cell r="B118">
            <v>412331301600054</v>
          </cell>
          <cell r="BS118"/>
          <cell r="BU118" t="str">
            <v>TRAVELLER DI HR L BS3 2011 MOD</v>
          </cell>
          <cell r="DO118"/>
          <cell r="DP118"/>
        </row>
        <row r="119">
          <cell r="B119">
            <v>431351301600267</v>
          </cell>
          <cell r="BS119"/>
          <cell r="BU119" t="str">
            <v>TATA ACE 2011 MODEL</v>
          </cell>
          <cell r="DO119"/>
          <cell r="DP119"/>
        </row>
        <row r="120">
          <cell r="B120"/>
          <cell r="BS120"/>
          <cell r="BU120" t="str">
            <v>TATA SUPER ACE 2013 MODEL</v>
          </cell>
          <cell r="DO120"/>
          <cell r="DP120"/>
        </row>
        <row r="121">
          <cell r="B121">
            <v>431351301600276</v>
          </cell>
          <cell r="BS121"/>
          <cell r="BU121" t="str">
            <v>TATA ACE 2010 MODEL</v>
          </cell>
          <cell r="DO121"/>
          <cell r="DP121"/>
        </row>
        <row r="122">
          <cell r="B122">
            <v>412331301600053</v>
          </cell>
          <cell r="BS122"/>
          <cell r="BU122" t="str">
            <v>TATA INDICA VISTA QJT 2011</v>
          </cell>
          <cell r="DO122"/>
          <cell r="DP122"/>
        </row>
        <row r="123">
          <cell r="B123"/>
          <cell r="BS123"/>
          <cell r="BU123" t="str">
            <v>SWIFT DZIRE 2014</v>
          </cell>
          <cell r="DO123"/>
          <cell r="DP123"/>
        </row>
        <row r="124">
          <cell r="B124">
            <v>431351301600275</v>
          </cell>
          <cell r="BS124"/>
          <cell r="BU124" t="str">
            <v>TATA INDICA V2 LX 2015</v>
          </cell>
          <cell r="DO124"/>
          <cell r="DP124"/>
        </row>
        <row r="125">
          <cell r="B125"/>
          <cell r="BS125"/>
          <cell r="BU125" t="str">
            <v>MARUTI OMNI BS 4 2017 MOD</v>
          </cell>
          <cell r="DO125"/>
          <cell r="DP125"/>
        </row>
        <row r="126">
          <cell r="B126">
            <v>412331301600059</v>
          </cell>
          <cell r="BS126"/>
          <cell r="BU126" t="str">
            <v>ASHOK LEYLAND DOST LS 2015 MOD</v>
          </cell>
          <cell r="DO126"/>
          <cell r="DP126"/>
        </row>
        <row r="127">
          <cell r="B127"/>
          <cell r="BS127"/>
          <cell r="BU127" t="str">
            <v>MARUTI RITZ 2010 MODEL</v>
          </cell>
          <cell r="DO127"/>
          <cell r="DP127"/>
        </row>
        <row r="128">
          <cell r="B128">
            <v>431111301600060</v>
          </cell>
          <cell r="BS128"/>
          <cell r="BU128" t="str">
            <v>SWIFT DZIRE TOUR 2014 MODEL</v>
          </cell>
          <cell r="DO128"/>
          <cell r="DP128"/>
        </row>
        <row r="129">
          <cell r="B129">
            <v>431111301600061</v>
          </cell>
          <cell r="BS129"/>
          <cell r="BU129" t="str">
            <v>TATA INDIGO CS LS 2015 MODEL</v>
          </cell>
          <cell r="DO129"/>
          <cell r="DP129"/>
        </row>
        <row r="130">
          <cell r="B130"/>
          <cell r="BS130"/>
          <cell r="BU130" t="str">
            <v>NISSAN SUNNY XL 2012 MODEL</v>
          </cell>
          <cell r="DO130"/>
          <cell r="DP130"/>
        </row>
        <row r="131">
          <cell r="B131">
            <v>431351301600268</v>
          </cell>
          <cell r="BS131"/>
          <cell r="BU131" t="str">
            <v>HYUNDAI XCENT 2018</v>
          </cell>
          <cell r="DO131"/>
          <cell r="DP131"/>
        </row>
        <row r="132">
          <cell r="B132">
            <v>431351301600286</v>
          </cell>
          <cell r="BS132"/>
          <cell r="BU132" t="str">
            <v>MARUTHI RITZ LDI 2016 MODEL</v>
          </cell>
          <cell r="DO132"/>
          <cell r="DP132"/>
        </row>
        <row r="133">
          <cell r="B133">
            <v>431351301600269</v>
          </cell>
          <cell r="BS133"/>
          <cell r="BU133" t="str">
            <v>TATA INDIGO CS LS 2015</v>
          </cell>
          <cell r="DO133"/>
          <cell r="DP133"/>
        </row>
        <row r="134">
          <cell r="B134">
            <v>431351301600289</v>
          </cell>
          <cell r="BS134"/>
          <cell r="BU134" t="str">
            <v>MAHINDRA XYLO D2 2014 MODEL</v>
          </cell>
          <cell r="DO134"/>
          <cell r="DP134"/>
        </row>
        <row r="135">
          <cell r="B135">
            <v>431351301600290</v>
          </cell>
          <cell r="BS135"/>
          <cell r="BU135" t="str">
            <v>TOYOTA ETIOS GD 2017 MODEL</v>
          </cell>
          <cell r="DO135"/>
          <cell r="DP135"/>
        </row>
        <row r="136">
          <cell r="B136"/>
          <cell r="BS136"/>
          <cell r="BU136" t="str">
            <v>TATA INDICA V2 LS 2014 MODEL</v>
          </cell>
          <cell r="DO136"/>
          <cell r="DP136"/>
        </row>
        <row r="137">
          <cell r="B137">
            <v>412331301600061</v>
          </cell>
          <cell r="BS137"/>
          <cell r="BU137" t="str">
            <v>MARUTI DEZIRE TOUR 2016 MODEL</v>
          </cell>
          <cell r="DO137"/>
          <cell r="DP137"/>
        </row>
        <row r="138">
          <cell r="B138">
            <v>431351301600287</v>
          </cell>
          <cell r="BS138"/>
          <cell r="BU138" t="str">
            <v>TATA INDICA</v>
          </cell>
          <cell r="DO138"/>
          <cell r="DP138"/>
        </row>
        <row r="139">
          <cell r="B139">
            <v>431351301600285</v>
          </cell>
          <cell r="BS139"/>
          <cell r="BU139" t="str">
            <v>HYUNDAI XCENT</v>
          </cell>
          <cell r="DO139"/>
          <cell r="DP139"/>
        </row>
        <row r="140">
          <cell r="B140">
            <v>431111301600062</v>
          </cell>
          <cell r="BS140"/>
          <cell r="BU140" t="str">
            <v>CHEVROLET TAVERA NEO3 2013</v>
          </cell>
          <cell r="DO140"/>
          <cell r="DP140"/>
        </row>
        <row r="141">
          <cell r="B141">
            <v>431351301600279</v>
          </cell>
          <cell r="BS141"/>
          <cell r="BU141" t="str">
            <v>TATA MANZA LX QUADRAJET 2013</v>
          </cell>
          <cell r="DO141"/>
          <cell r="DP141"/>
        </row>
        <row r="142">
          <cell r="B142">
            <v>431351301600281</v>
          </cell>
          <cell r="BS142"/>
          <cell r="BU142" t="str">
            <v>MAHINDRA XYLO</v>
          </cell>
          <cell r="DO142"/>
          <cell r="DP142"/>
        </row>
        <row r="143">
          <cell r="B143">
            <v>412331301600063</v>
          </cell>
          <cell r="BS143"/>
          <cell r="BU143" t="str">
            <v>TOYOTA ETIOS GD 2016 MODEL</v>
          </cell>
          <cell r="DO143"/>
          <cell r="DP143"/>
        </row>
        <row r="144">
          <cell r="B144">
            <v>431351301600284</v>
          </cell>
          <cell r="BS144"/>
          <cell r="BU144" t="str">
            <v>TOYOTA INNOVA 2011 MODEL</v>
          </cell>
          <cell r="DO144"/>
          <cell r="DP144"/>
        </row>
        <row r="145">
          <cell r="B145">
            <v>431351301600280</v>
          </cell>
          <cell r="BS145"/>
          <cell r="BU145" t="str">
            <v>MAHINDRA XYLO D4 2015 MODEL</v>
          </cell>
          <cell r="DO145"/>
          <cell r="DP145"/>
        </row>
        <row r="146">
          <cell r="B146">
            <v>431351301600282</v>
          </cell>
          <cell r="BS146"/>
          <cell r="BU146" t="str">
            <v>TATA ACE 2012</v>
          </cell>
          <cell r="DO146"/>
          <cell r="DP146"/>
        </row>
        <row r="147">
          <cell r="B147">
            <v>431351301600288</v>
          </cell>
          <cell r="BS147"/>
          <cell r="BU147" t="str">
            <v>TATA ACE 2014</v>
          </cell>
          <cell r="DO147"/>
          <cell r="DP147"/>
        </row>
        <row r="148">
          <cell r="B148"/>
          <cell r="BS148"/>
          <cell r="BU148" t="str">
            <v>TOYOTA INNOVA 2 5 G 2010 MODEL</v>
          </cell>
          <cell r="DO148"/>
          <cell r="DP148"/>
        </row>
        <row r="149">
          <cell r="B149"/>
          <cell r="BS149"/>
          <cell r="BU149" t="str">
            <v>MAHINDRA BOLERO MAXITRUCK 2010</v>
          </cell>
          <cell r="DO149"/>
          <cell r="DP149"/>
        </row>
        <row r="150">
          <cell r="B150"/>
          <cell r="BS150"/>
          <cell r="BU150" t="str">
            <v>MARUTI SWIFT DZIRE LDI 2014</v>
          </cell>
          <cell r="DO150"/>
          <cell r="DP150"/>
        </row>
        <row r="151">
          <cell r="B151">
            <v>431351301600293</v>
          </cell>
          <cell r="BS151"/>
          <cell r="BU151" t="str">
            <v>SWIFT DZIRE TOUR 2016 MODEL</v>
          </cell>
          <cell r="DO151"/>
          <cell r="DP151"/>
        </row>
        <row r="152">
          <cell r="B152">
            <v>431351301600291</v>
          </cell>
          <cell r="BS152"/>
          <cell r="BU152" t="str">
            <v>MAHINDRA MAXIMO 2012</v>
          </cell>
          <cell r="DO152"/>
          <cell r="DP152"/>
        </row>
        <row r="153">
          <cell r="B153"/>
          <cell r="BS153"/>
          <cell r="BU153" t="str">
            <v>MARUTI SWIFT DEZIRE VDI 2014</v>
          </cell>
          <cell r="DO153"/>
          <cell r="DP153"/>
        </row>
        <row r="154">
          <cell r="B154"/>
          <cell r="BS154"/>
          <cell r="BU154" t="str">
            <v>MAHINDRA MAXIMO 2012 MODE</v>
          </cell>
          <cell r="DO154"/>
          <cell r="DP154"/>
        </row>
        <row r="155">
          <cell r="B155"/>
          <cell r="BS155"/>
          <cell r="BU155" t="str">
            <v>SWIFT DZIRE VDI 2014</v>
          </cell>
          <cell r="DO155"/>
          <cell r="DP155"/>
        </row>
        <row r="156">
          <cell r="B156"/>
          <cell r="BS156"/>
          <cell r="BU156" t="str">
            <v>MAHINDRA VERITO D4 2012 MODEL</v>
          </cell>
          <cell r="DO156"/>
          <cell r="DP156"/>
        </row>
        <row r="157">
          <cell r="B157">
            <v>433341301600005</v>
          </cell>
          <cell r="BS157"/>
          <cell r="BU157" t="str">
            <v>TOYOTA ETIOS LIVA GD 2014</v>
          </cell>
          <cell r="DO157"/>
          <cell r="DP157"/>
        </row>
        <row r="158">
          <cell r="B158">
            <v>433341301600001</v>
          </cell>
          <cell r="BS158"/>
          <cell r="BU158" t="str">
            <v>MARUTI RITZ LDI 2015</v>
          </cell>
          <cell r="DO158"/>
          <cell r="DP158"/>
        </row>
        <row r="159">
          <cell r="B159"/>
          <cell r="BS159"/>
          <cell r="BU159" t="str">
            <v>ETIOS LIVA GD 2016</v>
          </cell>
          <cell r="DO159"/>
          <cell r="DP159"/>
        </row>
        <row r="160">
          <cell r="B160">
            <v>433341301600006</v>
          </cell>
          <cell r="BS160"/>
          <cell r="BU160" t="str">
            <v>MANZA LS QUATRA JET 2014 MODEL</v>
          </cell>
          <cell r="DO160"/>
          <cell r="DP160"/>
        </row>
        <row r="161">
          <cell r="B161">
            <v>433341301600021</v>
          </cell>
          <cell r="BS161"/>
          <cell r="BU161" t="str">
            <v>TATA ACE 2010</v>
          </cell>
          <cell r="DO161"/>
          <cell r="DP161"/>
        </row>
        <row r="162">
          <cell r="B162"/>
          <cell r="BS162"/>
          <cell r="BU162" t="str">
            <v>MAHINDRA QUANTO C8 2013</v>
          </cell>
          <cell r="DO162"/>
          <cell r="DP162"/>
        </row>
        <row r="163">
          <cell r="B163"/>
          <cell r="BS163"/>
          <cell r="BU163" t="str">
            <v>EICHER 10 80 D 2013 MODEL</v>
          </cell>
          <cell r="DO163"/>
          <cell r="DP163"/>
        </row>
        <row r="164">
          <cell r="B164"/>
          <cell r="BS164"/>
          <cell r="BU164" t="str">
            <v>ASHOK LEYLAND DOST LS 2014</v>
          </cell>
          <cell r="DO164"/>
          <cell r="DP164"/>
        </row>
        <row r="165">
          <cell r="B165"/>
          <cell r="BS165"/>
          <cell r="BU165" t="str">
            <v>TOYOTA INNOVA 2 5 G 2012 MODEL</v>
          </cell>
          <cell r="DO165"/>
          <cell r="DP165"/>
        </row>
        <row r="166">
          <cell r="B166"/>
          <cell r="BS166"/>
          <cell r="BU166" t="str">
            <v>TATA INDIGO CS LS 2016 MODEL</v>
          </cell>
          <cell r="DO166"/>
          <cell r="DP166"/>
        </row>
        <row r="167">
          <cell r="B167"/>
          <cell r="BS167"/>
          <cell r="BU167" t="str">
            <v>TOYOTA INNOVA 2 5 G 2011</v>
          </cell>
          <cell r="DO167"/>
          <cell r="DP167"/>
        </row>
        <row r="168">
          <cell r="B168">
            <v>433341301600008</v>
          </cell>
          <cell r="BS168"/>
          <cell r="BU168" t="str">
            <v>CHEVROLET TAVERA</v>
          </cell>
          <cell r="DO168"/>
          <cell r="DP168"/>
        </row>
        <row r="169">
          <cell r="B169">
            <v>433341301600002</v>
          </cell>
          <cell r="BS169"/>
          <cell r="BU169" t="str">
            <v>SWIFT DZIRE VDI BS 2014</v>
          </cell>
          <cell r="DO169"/>
          <cell r="DP169"/>
        </row>
        <row r="170">
          <cell r="B170">
            <v>433341301600004</v>
          </cell>
          <cell r="BS170"/>
          <cell r="BU170" t="str">
            <v>HYUNDAI XCENT 2017 MODEL</v>
          </cell>
          <cell r="DO170"/>
          <cell r="DP170"/>
        </row>
        <row r="171">
          <cell r="B171">
            <v>433341301600003</v>
          </cell>
          <cell r="BS171"/>
          <cell r="BU171">
            <v>2010</v>
          </cell>
          <cell r="DO171"/>
          <cell r="DP171"/>
        </row>
        <row r="172">
          <cell r="B172">
            <v>433341301600009</v>
          </cell>
          <cell r="BS172"/>
          <cell r="BU172" t="str">
            <v>CHEVROLET TAVERA 2016 MODEL</v>
          </cell>
          <cell r="DO172"/>
          <cell r="DP172"/>
        </row>
        <row r="173">
          <cell r="B173">
            <v>433341301600022</v>
          </cell>
          <cell r="BS173"/>
          <cell r="BU173" t="str">
            <v>MAHENDIRA XYLO D2 2015 MODEL</v>
          </cell>
          <cell r="DO173"/>
          <cell r="DP173"/>
        </row>
        <row r="174">
          <cell r="B174">
            <v>433341301600007</v>
          </cell>
          <cell r="BS174"/>
          <cell r="BU174" t="str">
            <v>TATA SUMO GOLD EX 2013 MODEL</v>
          </cell>
          <cell r="DO174"/>
          <cell r="DP174"/>
        </row>
        <row r="175">
          <cell r="B175">
            <v>431111301600063</v>
          </cell>
          <cell r="BS175"/>
          <cell r="BU175" t="str">
            <v>TATA INDICO CS LS 2015</v>
          </cell>
          <cell r="DO175"/>
          <cell r="DP175"/>
        </row>
        <row r="176">
          <cell r="B176"/>
          <cell r="BS176"/>
          <cell r="BU176" t="str">
            <v>MAHINDRA VERITO D4 2012 MODEL</v>
          </cell>
          <cell r="DO176"/>
          <cell r="DP176"/>
        </row>
        <row r="177">
          <cell r="B177"/>
          <cell r="BS177"/>
          <cell r="BU177" t="str">
            <v>VOLKSWAGEN POLO 1 2 HIGHL 2013</v>
          </cell>
          <cell r="DO177"/>
          <cell r="DP177"/>
        </row>
        <row r="178">
          <cell r="B178">
            <v>433341301600010</v>
          </cell>
          <cell r="BS178"/>
          <cell r="BU178" t="str">
            <v>CHEVROLET TAVERA NEO3 LT 2014</v>
          </cell>
          <cell r="DO178"/>
          <cell r="DP178"/>
        </row>
        <row r="179">
          <cell r="B179">
            <v>433341301600013</v>
          </cell>
          <cell r="BS179"/>
          <cell r="BU179" t="str">
            <v>MARUTHI SWIFT DZIRE TOUR 2016</v>
          </cell>
          <cell r="DO179"/>
          <cell r="DP179"/>
        </row>
        <row r="180">
          <cell r="B180"/>
          <cell r="BS180"/>
          <cell r="BU180" t="str">
            <v>TATA 407 6 WHEEL 2012 MODEL</v>
          </cell>
          <cell r="DO180"/>
          <cell r="DP180"/>
        </row>
        <row r="181">
          <cell r="B181">
            <v>433341301600011</v>
          </cell>
          <cell r="BS181"/>
          <cell r="BU181" t="str">
            <v>TATA INDIGO ECS LX 2016 MODEL</v>
          </cell>
          <cell r="DO181"/>
          <cell r="DP181"/>
        </row>
        <row r="182">
          <cell r="B182">
            <v>433341301600018</v>
          </cell>
          <cell r="BS182"/>
          <cell r="BU182" t="str">
            <v>CHEVROLET TAVERA NEO3 2014</v>
          </cell>
          <cell r="DO182"/>
          <cell r="DP182"/>
        </row>
        <row r="183">
          <cell r="B183">
            <v>433341301600012</v>
          </cell>
          <cell r="BS183"/>
          <cell r="BU183" t="str">
            <v>MAHINDRA XYLO D2 2014 MODEL</v>
          </cell>
          <cell r="DO183"/>
          <cell r="DP183"/>
        </row>
        <row r="184">
          <cell r="B184">
            <v>433341301600020</v>
          </cell>
          <cell r="BS184"/>
          <cell r="BU184" t="str">
            <v>CHEVROLET TAVERA BS3 2010 MODE</v>
          </cell>
          <cell r="DO184"/>
          <cell r="DP184"/>
        </row>
        <row r="185">
          <cell r="B185">
            <v>433341301600026</v>
          </cell>
          <cell r="BS185"/>
          <cell r="BU185" t="str">
            <v>OMNI E 2016</v>
          </cell>
          <cell r="DO185"/>
          <cell r="DP185"/>
        </row>
        <row r="186">
          <cell r="B186">
            <v>433341301600024</v>
          </cell>
          <cell r="BS186"/>
          <cell r="BU186" t="str">
            <v>SWIFT DZIRE TOUR 2017 MODEL</v>
          </cell>
          <cell r="DO186"/>
          <cell r="DP186"/>
        </row>
        <row r="187">
          <cell r="B187"/>
          <cell r="BS187"/>
          <cell r="BU187" t="str">
            <v>MARUTI SWIFT DESIRE 2011 MODEL</v>
          </cell>
          <cell r="DO187"/>
          <cell r="DP187"/>
        </row>
        <row r="188">
          <cell r="B188">
            <v>431111301600064</v>
          </cell>
          <cell r="BS188"/>
          <cell r="BU188" t="str">
            <v>TATA INDICA V2LS 2015 MODEL</v>
          </cell>
          <cell r="DO188"/>
          <cell r="DP188"/>
        </row>
        <row r="189">
          <cell r="B189">
            <v>433341301600059</v>
          </cell>
          <cell r="BS189"/>
          <cell r="BU189" t="str">
            <v>TATA INDIGO CSLS 2015 MODEL</v>
          </cell>
          <cell r="DO189"/>
          <cell r="DP189"/>
        </row>
        <row r="190">
          <cell r="B190">
            <v>433341301600016</v>
          </cell>
          <cell r="BS190"/>
          <cell r="BU190" t="str">
            <v>HONDA AMAZE 1 5 2013 MODEL</v>
          </cell>
          <cell r="DO190"/>
          <cell r="DP190"/>
        </row>
        <row r="191">
          <cell r="B191"/>
          <cell r="BS191"/>
          <cell r="BU191" t="str">
            <v>TATA INDICA V2 LS 2015</v>
          </cell>
          <cell r="DO191"/>
          <cell r="DP191"/>
        </row>
        <row r="192">
          <cell r="B192">
            <v>433341301600023</v>
          </cell>
          <cell r="BS192"/>
          <cell r="BU192" t="str">
            <v>MARUTHI SWIFT TOUR</v>
          </cell>
          <cell r="DO192"/>
          <cell r="DP192"/>
        </row>
        <row r="193">
          <cell r="B193">
            <v>433341301600014</v>
          </cell>
          <cell r="BS193"/>
          <cell r="BU193" t="str">
            <v>TATA ZEST XE QJET 2017</v>
          </cell>
          <cell r="DO193"/>
          <cell r="DP193"/>
        </row>
        <row r="194">
          <cell r="B194"/>
          <cell r="BS194"/>
          <cell r="BU194" t="str">
            <v>TATA INDIGO ECS LX 2016 MODEL</v>
          </cell>
          <cell r="DO194"/>
          <cell r="DP194"/>
        </row>
        <row r="195">
          <cell r="B195">
            <v>433111301600001</v>
          </cell>
          <cell r="BS195"/>
          <cell r="BU195" t="str">
            <v>TATA INDIGO CS LX 2015 MODEL</v>
          </cell>
          <cell r="DO195"/>
          <cell r="DP195"/>
        </row>
        <row r="196">
          <cell r="B196"/>
          <cell r="BS196"/>
          <cell r="BU196" t="str">
            <v>TATA INDIGO ECS LS 2012 MODEL</v>
          </cell>
          <cell r="DO196"/>
          <cell r="DP196"/>
        </row>
        <row r="197">
          <cell r="B197">
            <v>433341301600046</v>
          </cell>
          <cell r="BS197"/>
          <cell r="BU197" t="str">
            <v>MARUTI RITZ LDI 2016 MODEL</v>
          </cell>
          <cell r="DO197"/>
          <cell r="DP197"/>
        </row>
        <row r="198">
          <cell r="B198">
            <v>433341301600019</v>
          </cell>
          <cell r="BS198"/>
          <cell r="BU198" t="str">
            <v>CHEVROLET TAVERA NEO3 LS 2011</v>
          </cell>
          <cell r="DO198"/>
          <cell r="DP198"/>
        </row>
        <row r="199">
          <cell r="B199">
            <v>433341301600028</v>
          </cell>
          <cell r="BS199"/>
          <cell r="BU199" t="str">
            <v>TATA INDICA V2 LS 2016 MODEL</v>
          </cell>
          <cell r="DO199"/>
          <cell r="DP199"/>
        </row>
        <row r="200">
          <cell r="B200"/>
          <cell r="BS200"/>
          <cell r="BU200" t="str">
            <v>TOYOTA ETIOS GD 2013 MODEL</v>
          </cell>
          <cell r="DO200"/>
          <cell r="DP200"/>
        </row>
        <row r="201">
          <cell r="B201">
            <v>433341301600032</v>
          </cell>
          <cell r="BS201"/>
          <cell r="BU201" t="str">
            <v>TATA INDICA V2 LS BSIII 2014</v>
          </cell>
          <cell r="DO201"/>
          <cell r="DP201"/>
        </row>
        <row r="202">
          <cell r="B202">
            <v>433341301600015</v>
          </cell>
          <cell r="BS202"/>
          <cell r="BU202" t="str">
            <v>MAHINDRA TOURISTER 2010 MODEL</v>
          </cell>
          <cell r="DO202"/>
          <cell r="DP202"/>
        </row>
        <row r="203">
          <cell r="B203">
            <v>433341301600123</v>
          </cell>
          <cell r="BS203"/>
          <cell r="BU203" t="str">
            <v>TATA ACE MAGIC 2011</v>
          </cell>
          <cell r="DO203"/>
          <cell r="DP203"/>
        </row>
        <row r="204">
          <cell r="B204"/>
          <cell r="BS204"/>
          <cell r="BU204" t="str">
            <v>CHEVROLET TAVERA NEO3 LS 2013</v>
          </cell>
          <cell r="DO204"/>
          <cell r="DP204"/>
        </row>
        <row r="205">
          <cell r="B205"/>
          <cell r="BS205"/>
          <cell r="BU205" t="str">
            <v>TOYOTA INNOVA 2 5 G 2010 MODEL</v>
          </cell>
          <cell r="DO205"/>
          <cell r="DP205"/>
        </row>
        <row r="206">
          <cell r="B206"/>
          <cell r="BS206"/>
          <cell r="BU206">
            <v>2016</v>
          </cell>
          <cell r="DO206"/>
          <cell r="DP206"/>
        </row>
        <row r="207">
          <cell r="B207"/>
          <cell r="BS207"/>
          <cell r="BU207" t="str">
            <v>MARUTI SWIFT DZIRE VDI 2013</v>
          </cell>
          <cell r="DO207"/>
          <cell r="DP207"/>
        </row>
        <row r="208">
          <cell r="B208"/>
          <cell r="BS208"/>
          <cell r="BU208" t="str">
            <v>MAHINDRA MAXIMO 2016</v>
          </cell>
          <cell r="DO208"/>
          <cell r="DP208"/>
        </row>
        <row r="209">
          <cell r="B209">
            <v>433341301600029</v>
          </cell>
          <cell r="BS209"/>
          <cell r="BU209" t="str">
            <v>HYUNDAI XCENT 2015 MODEL</v>
          </cell>
          <cell r="DO209"/>
          <cell r="DP209"/>
        </row>
        <row r="210">
          <cell r="B210">
            <v>433341301600027</v>
          </cell>
          <cell r="BS210"/>
          <cell r="BU210" t="str">
            <v>TOYOTA ETIOS GD 2015 MODEL</v>
          </cell>
          <cell r="DO210"/>
          <cell r="DP210"/>
        </row>
        <row r="211">
          <cell r="B211"/>
          <cell r="BS211"/>
          <cell r="BU211" t="str">
            <v>SWARAJ MAZDA SUPER 2015</v>
          </cell>
          <cell r="DO211"/>
          <cell r="DP211"/>
        </row>
        <row r="212">
          <cell r="B212">
            <v>433341301600033</v>
          </cell>
          <cell r="BS212"/>
          <cell r="BU212" t="str">
            <v>FORD FIGO ASPIRE AMH 2017</v>
          </cell>
          <cell r="DO212"/>
          <cell r="DP212"/>
        </row>
        <row r="213">
          <cell r="B213"/>
          <cell r="BS213"/>
          <cell r="BU213" t="str">
            <v>TOYOTA INNOVA CRYSTA 2016 MODE</v>
          </cell>
          <cell r="DO213"/>
          <cell r="DP213"/>
        </row>
        <row r="214">
          <cell r="B214"/>
          <cell r="BS214"/>
          <cell r="BU214" t="str">
            <v>TATA SUPER ACE 2012 MODEL</v>
          </cell>
          <cell r="DO214"/>
          <cell r="DP214"/>
        </row>
        <row r="215">
          <cell r="B215">
            <v>431111301600065</v>
          </cell>
          <cell r="BS215"/>
          <cell r="BU215" t="str">
            <v>TATA INDIGO CS LX 2016 MODEL</v>
          </cell>
          <cell r="DO215"/>
          <cell r="DP215"/>
        </row>
        <row r="216">
          <cell r="B216">
            <v>431111301600066</v>
          </cell>
          <cell r="BS216"/>
          <cell r="BU216" t="str">
            <v>TATA INDICA V2 LX 2015</v>
          </cell>
          <cell r="DO216"/>
          <cell r="DP216"/>
        </row>
        <row r="217">
          <cell r="B217"/>
          <cell r="BS217"/>
          <cell r="BU217" t="str">
            <v>ASHOK LEYLAND DOST 2016</v>
          </cell>
          <cell r="DO217"/>
          <cell r="DP217"/>
        </row>
        <row r="218">
          <cell r="B218">
            <v>431111301600067</v>
          </cell>
          <cell r="BS218"/>
          <cell r="BU218" t="str">
            <v>TATA INDIGO CS LX 2016</v>
          </cell>
          <cell r="DO218"/>
          <cell r="DP218"/>
        </row>
        <row r="219">
          <cell r="B219">
            <v>433341301600042</v>
          </cell>
          <cell r="BS219"/>
          <cell r="BU219" t="str">
            <v>CHEVROLET TAVERA NEO3 LS 2014</v>
          </cell>
          <cell r="DO219"/>
          <cell r="DP219"/>
        </row>
        <row r="220">
          <cell r="B220">
            <v>433341301600043</v>
          </cell>
          <cell r="BS220"/>
          <cell r="BU220" t="str">
            <v>CHEVROLET TAVERA NEO3 2016</v>
          </cell>
          <cell r="DO220"/>
          <cell r="DP220"/>
        </row>
        <row r="221">
          <cell r="B221">
            <v>431111301600070</v>
          </cell>
          <cell r="BS221"/>
          <cell r="BU221" t="str">
            <v>MARUTI RITZ LDI 2016</v>
          </cell>
          <cell r="DO221"/>
          <cell r="DP221"/>
        </row>
        <row r="222">
          <cell r="B222">
            <v>433341301600040</v>
          </cell>
          <cell r="BS222"/>
          <cell r="BU222" t="str">
            <v>CHEVROLET TAVERA NEO3 LS 2013</v>
          </cell>
          <cell r="DO222"/>
          <cell r="DP222"/>
        </row>
        <row r="223">
          <cell r="B223">
            <v>433341301600034</v>
          </cell>
          <cell r="BS223"/>
          <cell r="BU223" t="str">
            <v>TATA ZEST 2018 MODEL</v>
          </cell>
          <cell r="DO223"/>
          <cell r="DP223"/>
        </row>
        <row r="224">
          <cell r="B224">
            <v>433341301600039</v>
          </cell>
          <cell r="BS224"/>
          <cell r="BU224" t="str">
            <v>MARUTI TOUR S DIESEL 2018</v>
          </cell>
          <cell r="DO224"/>
          <cell r="DP224"/>
        </row>
        <row r="225">
          <cell r="B225">
            <v>433341301600031</v>
          </cell>
          <cell r="BS225"/>
          <cell r="BU225" t="str">
            <v>TATA ACE 2010 MODEL</v>
          </cell>
          <cell r="DO225"/>
          <cell r="DP225"/>
        </row>
        <row r="226">
          <cell r="B226"/>
          <cell r="BS226"/>
          <cell r="BU226" t="str">
            <v>MAHINDRA XYLO D2 2013</v>
          </cell>
          <cell r="DO226"/>
          <cell r="DP226"/>
        </row>
        <row r="227">
          <cell r="B227"/>
          <cell r="BS227"/>
          <cell r="BU227" t="str">
            <v>MITSUBISHI PAJERO SFX 2009</v>
          </cell>
          <cell r="DO227"/>
          <cell r="DP227"/>
        </row>
        <row r="228">
          <cell r="B228">
            <v>433341301600035</v>
          </cell>
          <cell r="BS228"/>
          <cell r="BU228" t="str">
            <v>CHEVROLET TAVERA NEO3 LS 2015</v>
          </cell>
          <cell r="DO228"/>
          <cell r="DP228"/>
        </row>
        <row r="229">
          <cell r="B229"/>
          <cell r="BS229"/>
          <cell r="BU229" t="str">
            <v>ASHOK LYLE AND</v>
          </cell>
          <cell r="DO229"/>
          <cell r="DP229"/>
        </row>
        <row r="230">
          <cell r="B230">
            <v>433341301600058</v>
          </cell>
          <cell r="BS230"/>
          <cell r="BU230" t="str">
            <v>MAHINDRA BOLERO MAXI TRK 2014</v>
          </cell>
          <cell r="DO230"/>
          <cell r="DP230"/>
        </row>
        <row r="231">
          <cell r="B231"/>
          <cell r="BS231"/>
          <cell r="BU231" t="str">
            <v>MAHINDRA VERITO D2 2013 MODEL</v>
          </cell>
          <cell r="DO231"/>
          <cell r="DP231"/>
        </row>
        <row r="232">
          <cell r="B232"/>
          <cell r="BS232"/>
          <cell r="BU232" t="str">
            <v>MAHINDRA VERITO D4 2012</v>
          </cell>
          <cell r="DO232"/>
          <cell r="DP232"/>
        </row>
        <row r="233">
          <cell r="B233">
            <v>433341301600048</v>
          </cell>
          <cell r="BS233"/>
          <cell r="BU233" t="str">
            <v>NISSAN SUNNY XE BSIV 2015 MODE</v>
          </cell>
          <cell r="DO233"/>
          <cell r="DP233"/>
        </row>
        <row r="234">
          <cell r="B234"/>
          <cell r="BS234"/>
          <cell r="BU234" t="str">
            <v>TATA WINGER DLX AC 2016 MODEL</v>
          </cell>
          <cell r="DO234"/>
          <cell r="DP234"/>
        </row>
        <row r="235">
          <cell r="B235"/>
          <cell r="BS235"/>
          <cell r="BU235" t="str">
            <v>MAHINDRA BOLERO PICK 2013 MODE</v>
          </cell>
          <cell r="DO235"/>
          <cell r="DP235"/>
        </row>
        <row r="236">
          <cell r="B236">
            <v>431111301600068</v>
          </cell>
          <cell r="BS236"/>
          <cell r="BU236" t="str">
            <v>CHEVROLET SAIL LS 2015 MODEL</v>
          </cell>
          <cell r="DO236"/>
          <cell r="DP236"/>
        </row>
        <row r="237">
          <cell r="B237"/>
          <cell r="BS237"/>
          <cell r="BU237" t="str">
            <v>MARUTI SWIFT DZIRE VXI 2012 MO</v>
          </cell>
          <cell r="DO237"/>
          <cell r="DP237"/>
        </row>
        <row r="238">
          <cell r="B238">
            <v>433341301600036</v>
          </cell>
          <cell r="BS238"/>
          <cell r="BU238" t="str">
            <v>TATA INDIGO CS LX 2017</v>
          </cell>
          <cell r="DO238"/>
          <cell r="DP238"/>
        </row>
        <row r="239">
          <cell r="B239">
            <v>433341301600037</v>
          </cell>
          <cell r="BS239"/>
          <cell r="BU239" t="str">
            <v>TATA INDIGO CSLS 2014 MODEL</v>
          </cell>
          <cell r="DO239"/>
          <cell r="DP239"/>
        </row>
        <row r="240">
          <cell r="B240"/>
          <cell r="BS240"/>
          <cell r="BU240" t="str">
            <v>TOYOTA ETIOS GD 2016</v>
          </cell>
          <cell r="DO240"/>
          <cell r="DP240"/>
        </row>
        <row r="241">
          <cell r="B241"/>
          <cell r="BS241"/>
          <cell r="BU241"/>
          <cell r="DO241"/>
          <cell r="DP241"/>
        </row>
        <row r="242">
          <cell r="B242"/>
          <cell r="BS242"/>
          <cell r="BU242" t="str">
            <v>MAHINDRA VERITO D2 2012 MODEL</v>
          </cell>
          <cell r="DO242"/>
          <cell r="DP242"/>
        </row>
        <row r="243">
          <cell r="B243"/>
          <cell r="BS243"/>
          <cell r="BU243" t="str">
            <v>MAHINDRA JEETO2018</v>
          </cell>
          <cell r="DO243"/>
          <cell r="DP243"/>
        </row>
        <row r="244">
          <cell r="B244">
            <v>433341301600044</v>
          </cell>
          <cell r="BS244"/>
          <cell r="BU244" t="str">
            <v>TATA SUMO GOLD EX 2016 MODEL</v>
          </cell>
          <cell r="DO244"/>
          <cell r="DP244"/>
        </row>
        <row r="245">
          <cell r="B245"/>
          <cell r="BS245"/>
          <cell r="BU245" t="str">
            <v>TATA INDIGO ECS 2016</v>
          </cell>
          <cell r="DO245"/>
          <cell r="DP245"/>
        </row>
        <row r="246">
          <cell r="B246">
            <v>431111301600073</v>
          </cell>
          <cell r="BS246"/>
          <cell r="BU246" t="str">
            <v>TATA INDICA V2 LS 2017</v>
          </cell>
          <cell r="DO246"/>
          <cell r="DP246"/>
        </row>
        <row r="247">
          <cell r="B247">
            <v>433341301600038</v>
          </cell>
          <cell r="BS247"/>
          <cell r="BU247" t="str">
            <v>CHEVROLET TAVERA B3 2012</v>
          </cell>
          <cell r="DO247"/>
          <cell r="DP247"/>
        </row>
        <row r="248">
          <cell r="B248">
            <v>433341301600047</v>
          </cell>
          <cell r="BS248"/>
          <cell r="BU248" t="str">
            <v>TATA INDIGO ECS 2015</v>
          </cell>
          <cell r="DO248"/>
          <cell r="DP248"/>
        </row>
        <row r="249">
          <cell r="B249"/>
          <cell r="BS249"/>
          <cell r="BU249" t="str">
            <v>TOYOTA INNOVA 2 5 G 2013</v>
          </cell>
          <cell r="DO249"/>
          <cell r="DP249"/>
        </row>
        <row r="250">
          <cell r="B250"/>
          <cell r="BS250"/>
          <cell r="BU250" t="str">
            <v>2018 magic iris</v>
          </cell>
          <cell r="DO250"/>
          <cell r="DP250"/>
        </row>
        <row r="251">
          <cell r="B251"/>
          <cell r="BS251"/>
          <cell r="BU251" t="str">
            <v>TATA WINGER LX 2009</v>
          </cell>
          <cell r="DO251"/>
          <cell r="DP251"/>
        </row>
        <row r="252">
          <cell r="B252"/>
          <cell r="BS252"/>
          <cell r="BU252" t="str">
            <v>SWIFT DZIRE 2015 TOUR</v>
          </cell>
          <cell r="DO252"/>
          <cell r="DP252"/>
        </row>
        <row r="253">
          <cell r="B253"/>
          <cell r="BS253"/>
          <cell r="BU253" t="str">
            <v>FORD FIGO 2011 MODEL</v>
          </cell>
          <cell r="DO253"/>
          <cell r="DP253"/>
        </row>
        <row r="254">
          <cell r="B254">
            <v>433341301600052</v>
          </cell>
          <cell r="BS254"/>
          <cell r="BU254" t="str">
            <v>TATA ACE 2016 MODEL</v>
          </cell>
          <cell r="DO254"/>
          <cell r="DP254"/>
        </row>
        <row r="255">
          <cell r="B255">
            <v>433341301600079</v>
          </cell>
          <cell r="BS255"/>
          <cell r="BU255" t="str">
            <v>NISSAN EVALIA SV 2013</v>
          </cell>
          <cell r="DO255"/>
          <cell r="DP255"/>
        </row>
        <row r="256">
          <cell r="B256"/>
          <cell r="BS256"/>
          <cell r="BU256">
            <v>2016</v>
          </cell>
          <cell r="DO256"/>
          <cell r="DP256"/>
        </row>
        <row r="257">
          <cell r="B257"/>
          <cell r="BS257"/>
          <cell r="BU257">
            <v>2012</v>
          </cell>
          <cell r="DO257"/>
          <cell r="DP257"/>
        </row>
        <row r="258">
          <cell r="B258">
            <v>433341301600054</v>
          </cell>
          <cell r="BS258"/>
          <cell r="BU258" t="str">
            <v>TATA INDICA V2</v>
          </cell>
          <cell r="DO258"/>
          <cell r="DP258"/>
        </row>
        <row r="259">
          <cell r="B259">
            <v>433341301600049</v>
          </cell>
          <cell r="BS259"/>
          <cell r="BU259" t="str">
            <v>MAHINDRA TUV 300 T4 PLUS</v>
          </cell>
          <cell r="DO259"/>
          <cell r="DP259"/>
        </row>
        <row r="260">
          <cell r="B260"/>
          <cell r="BS260"/>
          <cell r="BU260" t="str">
            <v>TATA ARIA PURE BS IV 2012</v>
          </cell>
          <cell r="DO260"/>
          <cell r="DP260"/>
        </row>
        <row r="261">
          <cell r="B261">
            <v>433341301600053</v>
          </cell>
          <cell r="BS261"/>
          <cell r="BU261" t="str">
            <v>TATA INDICA V2 LS 2013</v>
          </cell>
          <cell r="DO261"/>
          <cell r="DP261"/>
        </row>
        <row r="262">
          <cell r="B262">
            <v>433341301600051</v>
          </cell>
          <cell r="BS262"/>
          <cell r="BU262" t="str">
            <v>INDIGO CS LS 2012</v>
          </cell>
          <cell r="DO262"/>
          <cell r="DP262"/>
        </row>
        <row r="263">
          <cell r="B263"/>
          <cell r="BS263"/>
          <cell r="BU263" t="str">
            <v>MAHINDRA LOAD KING PRIDE 2011</v>
          </cell>
          <cell r="DO263"/>
          <cell r="DP263"/>
        </row>
        <row r="264">
          <cell r="B264">
            <v>433341301600050</v>
          </cell>
          <cell r="BS264"/>
          <cell r="BU264" t="str">
            <v>TATA INDIGO ECS LX 2016</v>
          </cell>
          <cell r="DO264"/>
          <cell r="DP264"/>
        </row>
        <row r="265">
          <cell r="B265">
            <v>433341301600057</v>
          </cell>
          <cell r="BS265"/>
          <cell r="BU265" t="str">
            <v>KUV 100</v>
          </cell>
          <cell r="DO265"/>
          <cell r="DP265"/>
        </row>
        <row r="266">
          <cell r="B266">
            <v>431111301600071</v>
          </cell>
          <cell r="BS266"/>
          <cell r="BU266" t="str">
            <v>TATA INDIGO 2013</v>
          </cell>
          <cell r="DO266"/>
          <cell r="DP266"/>
        </row>
        <row r="267">
          <cell r="B267"/>
          <cell r="BS267"/>
          <cell r="BU267" t="str">
            <v>MAHINDRA VERITO D4 2013 MODEL</v>
          </cell>
          <cell r="DO267"/>
          <cell r="DP267"/>
        </row>
        <row r="268">
          <cell r="B268">
            <v>433341301600055</v>
          </cell>
          <cell r="BS268"/>
          <cell r="BU268" t="str">
            <v>CHEVROLET TAVERA NEO3 LS P10AA</v>
          </cell>
          <cell r="DO268"/>
          <cell r="DP268"/>
        </row>
        <row r="269">
          <cell r="B269">
            <v>433341301600060</v>
          </cell>
          <cell r="BS269"/>
          <cell r="BU269" t="str">
            <v>MAHINDRA XUV 500FWD 2012 MODEL</v>
          </cell>
          <cell r="DO269"/>
          <cell r="DP269"/>
        </row>
        <row r="270">
          <cell r="B270">
            <v>433341301600061</v>
          </cell>
          <cell r="BS270"/>
          <cell r="BU270" t="str">
            <v>MAHINDRA XYLO D4 2017</v>
          </cell>
          <cell r="DO270"/>
          <cell r="DP270"/>
        </row>
        <row r="271">
          <cell r="B271"/>
          <cell r="BS271"/>
          <cell r="BU271" t="str">
            <v>TOYOTA INNOVA 2 5 G 2012</v>
          </cell>
          <cell r="DO271"/>
          <cell r="DP271"/>
        </row>
        <row r="272">
          <cell r="B272"/>
          <cell r="BS272"/>
          <cell r="BU272" t="str">
            <v>TOYOTA INNOVA 2 5 2013</v>
          </cell>
          <cell r="DO272"/>
          <cell r="DP272"/>
        </row>
        <row r="273">
          <cell r="B273">
            <v>433341301600067</v>
          </cell>
          <cell r="BS273"/>
          <cell r="BU273" t="str">
            <v>2014 Indica Vista LS TDI</v>
          </cell>
          <cell r="DO273"/>
          <cell r="DP273"/>
        </row>
        <row r="274">
          <cell r="B274">
            <v>433341301600082</v>
          </cell>
          <cell r="BS274"/>
          <cell r="BU274" t="str">
            <v>MAHINDRA VERITO D2 2013 MODEL</v>
          </cell>
          <cell r="DO274"/>
          <cell r="DP274"/>
        </row>
        <row r="275">
          <cell r="B275"/>
          <cell r="BS275"/>
          <cell r="BU275" t="str">
            <v>MARUTHI SWIFT DZIRE TOUR 2016</v>
          </cell>
          <cell r="DO275"/>
          <cell r="DP275"/>
        </row>
        <row r="276">
          <cell r="B276"/>
          <cell r="BS276"/>
          <cell r="BU276" t="str">
            <v>chevrolet 2012</v>
          </cell>
          <cell r="DO276"/>
          <cell r="DP276"/>
        </row>
        <row r="277">
          <cell r="B277"/>
          <cell r="BS277"/>
          <cell r="BU277" t="str">
            <v>TATA ZEST 2017</v>
          </cell>
          <cell r="DO277"/>
          <cell r="DP277"/>
        </row>
        <row r="278">
          <cell r="B278">
            <v>433341301600068</v>
          </cell>
          <cell r="BS278"/>
          <cell r="BU278" t="str">
            <v>Tata Indica Ls 2017</v>
          </cell>
          <cell r="DO278"/>
          <cell r="DP278"/>
        </row>
        <row r="279">
          <cell r="B279">
            <v>433341301600062</v>
          </cell>
          <cell r="BS279"/>
          <cell r="BU279" t="str">
            <v>2010 Tavera B1</v>
          </cell>
          <cell r="DO279"/>
          <cell r="DP279"/>
        </row>
        <row r="280">
          <cell r="B280"/>
          <cell r="BS280"/>
          <cell r="BU280"/>
          <cell r="DO280"/>
          <cell r="DP280"/>
        </row>
        <row r="281">
          <cell r="B281">
            <v>431111301600072</v>
          </cell>
          <cell r="BS281"/>
          <cell r="BU281">
            <v>2011</v>
          </cell>
          <cell r="DO281"/>
          <cell r="DP281"/>
        </row>
        <row r="282">
          <cell r="B282"/>
          <cell r="BS282"/>
          <cell r="BU282" t="str">
            <v>CHEVROLET TAVERA NEO3 LS 2015</v>
          </cell>
          <cell r="DO282"/>
          <cell r="DP282"/>
        </row>
        <row r="283">
          <cell r="B283">
            <v>433341301600063</v>
          </cell>
          <cell r="BS283"/>
          <cell r="BU283" t="str">
            <v>CHEVROLET TAVERA NEO3 LS 2016</v>
          </cell>
          <cell r="DO283"/>
          <cell r="DP283"/>
        </row>
        <row r="284">
          <cell r="B284">
            <v>431111301600082</v>
          </cell>
          <cell r="BS284"/>
          <cell r="BU284">
            <v>2014</v>
          </cell>
          <cell r="DO284"/>
          <cell r="DP284"/>
        </row>
        <row r="285">
          <cell r="B285">
            <v>431111301600079</v>
          </cell>
          <cell r="BS285"/>
          <cell r="BU285" t="str">
            <v>TATA ZEST XE QJET 2017 MODEL</v>
          </cell>
          <cell r="DO285"/>
          <cell r="DP285"/>
        </row>
        <row r="286">
          <cell r="B286"/>
          <cell r="BS286"/>
          <cell r="BU286" t="str">
            <v>TEMPO TRAVELLER 2008</v>
          </cell>
          <cell r="DO286"/>
          <cell r="DP286"/>
        </row>
        <row r="287">
          <cell r="B287">
            <v>433391301600001</v>
          </cell>
          <cell r="BS287"/>
          <cell r="BU287" t="str">
            <v>MARUTHI SWIFT DZIRE TOUR 2016</v>
          </cell>
          <cell r="DO287"/>
          <cell r="DP287"/>
        </row>
        <row r="288">
          <cell r="B288"/>
          <cell r="BS288"/>
          <cell r="BU288" t="str">
            <v>TATA INDICA 2016</v>
          </cell>
          <cell r="DO288"/>
          <cell r="DP288"/>
        </row>
        <row r="289">
          <cell r="B289">
            <v>433341301600066</v>
          </cell>
          <cell r="BS289"/>
          <cell r="BU289" t="str">
            <v>TATA INDICA V2 LS 2015 MODEl</v>
          </cell>
          <cell r="DO289"/>
          <cell r="DP289"/>
        </row>
        <row r="290">
          <cell r="B290">
            <v>433341301600065</v>
          </cell>
          <cell r="BS290"/>
          <cell r="BU290" t="str">
            <v>TATA ACE GOLD BS IV 2018</v>
          </cell>
          <cell r="DO290"/>
          <cell r="DP290"/>
        </row>
        <row r="291">
          <cell r="B291">
            <v>433341301600074</v>
          </cell>
          <cell r="BS291"/>
          <cell r="BU291" t="str">
            <v>TATA INDIGO CS LX 2016 MODEL</v>
          </cell>
          <cell r="DO291"/>
          <cell r="DP291"/>
        </row>
        <row r="292">
          <cell r="B292">
            <v>412331301600086</v>
          </cell>
          <cell r="BS292"/>
          <cell r="BU292" t="str">
            <v>TATA SFC 40731 EX 2012 MODEL</v>
          </cell>
          <cell r="DO292"/>
          <cell r="DP292"/>
        </row>
        <row r="293">
          <cell r="B293">
            <v>433341301600084</v>
          </cell>
          <cell r="BS293"/>
          <cell r="BU293" t="str">
            <v>MARUTI SWIFT DZIRE TOUR 2014</v>
          </cell>
          <cell r="DO293"/>
          <cell r="DP293"/>
        </row>
        <row r="294">
          <cell r="B294"/>
          <cell r="BS294"/>
          <cell r="BU294" t="str">
            <v>TATA INDICA MANZA AQUA QJET 20</v>
          </cell>
          <cell r="DO294"/>
          <cell r="DP294"/>
        </row>
        <row r="295">
          <cell r="B295">
            <v>433341301600078</v>
          </cell>
          <cell r="BS295"/>
          <cell r="BU295" t="str">
            <v>CHEVROLET TAVEERA NEO3 LS 2014</v>
          </cell>
          <cell r="DO295"/>
          <cell r="DP295"/>
        </row>
        <row r="296">
          <cell r="B296">
            <v>433341301600070</v>
          </cell>
          <cell r="BS296"/>
          <cell r="BU296" t="str">
            <v>TATA ACE 2016 MODEL</v>
          </cell>
          <cell r="DO296"/>
          <cell r="DP296"/>
        </row>
        <row r="297">
          <cell r="B297">
            <v>433341301600073</v>
          </cell>
          <cell r="BS297"/>
          <cell r="BU297" t="str">
            <v>CHEVROLET TAVERA 2015</v>
          </cell>
          <cell r="DO297"/>
          <cell r="DP297"/>
        </row>
        <row r="298">
          <cell r="B298">
            <v>433341301600075</v>
          </cell>
          <cell r="BS298"/>
          <cell r="BU298" t="str">
            <v>MAHINDRA SUPRO MINI TRUCK 2018</v>
          </cell>
          <cell r="DO298"/>
          <cell r="DP298"/>
        </row>
        <row r="299">
          <cell r="B299">
            <v>433341301600071</v>
          </cell>
          <cell r="BS299"/>
          <cell r="BU299" t="str">
            <v>MARUTHI SWIFT DZIRE VDI 2014 M</v>
          </cell>
          <cell r="DO299"/>
          <cell r="DP299"/>
        </row>
        <row r="300">
          <cell r="B300">
            <v>433341301600076</v>
          </cell>
          <cell r="BS300"/>
          <cell r="BU300" t="str">
            <v>CHEVROLET TAVERA NEO3 LS 2014</v>
          </cell>
          <cell r="DO300"/>
          <cell r="DP300"/>
        </row>
        <row r="301">
          <cell r="B301">
            <v>433341301600081</v>
          </cell>
          <cell r="BS301"/>
          <cell r="BU301" t="str">
            <v>MARUTHI SWIFT DZIRE TOUR 2015</v>
          </cell>
          <cell r="DO301"/>
          <cell r="DP301"/>
        </row>
        <row r="302">
          <cell r="B302"/>
          <cell r="BS302"/>
          <cell r="BU302" t="str">
            <v>CHEVROLET TAVERA NEO3 LS 2012</v>
          </cell>
          <cell r="DO302"/>
          <cell r="DP302"/>
        </row>
        <row r="303">
          <cell r="B303">
            <v>433341301600072</v>
          </cell>
          <cell r="BS303"/>
          <cell r="BU303" t="str">
            <v>TATA INDICA V2 LS 2016</v>
          </cell>
          <cell r="DO303"/>
          <cell r="DP303"/>
        </row>
        <row r="304">
          <cell r="B304">
            <v>433341301600108</v>
          </cell>
          <cell r="BS304"/>
          <cell r="BU304" t="str">
            <v>SWIFT DZIRE TOUR 2016</v>
          </cell>
          <cell r="DO304"/>
          <cell r="DP304"/>
        </row>
        <row r="305">
          <cell r="B305"/>
          <cell r="BS305"/>
          <cell r="BU305" t="str">
            <v>TATA INDIGO ECS LS 2015</v>
          </cell>
          <cell r="DO305"/>
          <cell r="DP305"/>
        </row>
        <row r="306">
          <cell r="B306">
            <v>433341301600088</v>
          </cell>
          <cell r="BS306"/>
          <cell r="BU306" t="str">
            <v>BOLERO MAXI TRUCK PLUS 2017</v>
          </cell>
          <cell r="DO306"/>
          <cell r="DP306"/>
        </row>
        <row r="307">
          <cell r="B307">
            <v>431111301600076</v>
          </cell>
          <cell r="BS307"/>
          <cell r="BU307" t="str">
            <v>TATA INDICA V2 LS 2016 MODEL</v>
          </cell>
          <cell r="DO307"/>
          <cell r="DP307"/>
        </row>
        <row r="308">
          <cell r="B308">
            <v>431111301600077</v>
          </cell>
          <cell r="BS308"/>
          <cell r="BU308" t="str">
            <v>MARUTI SWIFT DZIRE LDI 2017</v>
          </cell>
          <cell r="DO308"/>
          <cell r="DP308"/>
        </row>
        <row r="309">
          <cell r="B309">
            <v>431111301600074</v>
          </cell>
          <cell r="BS309"/>
          <cell r="BU309" t="str">
            <v>MARUTI OMNI 2014 MODEL</v>
          </cell>
          <cell r="DO309"/>
          <cell r="DP309"/>
        </row>
        <row r="310">
          <cell r="B310">
            <v>433341301600099</v>
          </cell>
          <cell r="BS310"/>
          <cell r="BU310" t="str">
            <v>TATA INDICA V2 LS 2015</v>
          </cell>
          <cell r="DO310"/>
          <cell r="DP310"/>
        </row>
        <row r="311">
          <cell r="B311">
            <v>433341301600080</v>
          </cell>
          <cell r="BS311"/>
          <cell r="BU311" t="str">
            <v>TATA BOLT XE QJET 2017</v>
          </cell>
          <cell r="DO311"/>
          <cell r="DP311"/>
        </row>
        <row r="312">
          <cell r="B312">
            <v>433381301600006</v>
          </cell>
          <cell r="BS312"/>
          <cell r="BU312" t="str">
            <v>MAHINDRA LOAD KING PRIDE 2012</v>
          </cell>
          <cell r="DO312"/>
          <cell r="DP312"/>
        </row>
        <row r="313">
          <cell r="B313">
            <v>433141301600022</v>
          </cell>
          <cell r="BS313"/>
          <cell r="BU313">
            <v>2011</v>
          </cell>
          <cell r="DO313"/>
          <cell r="DP313"/>
        </row>
        <row r="314">
          <cell r="B314">
            <v>431111301600078</v>
          </cell>
          <cell r="BS314"/>
          <cell r="BU314" t="str">
            <v>TATA INDICA V2 LS 2015</v>
          </cell>
          <cell r="DO314"/>
          <cell r="DP314"/>
        </row>
        <row r="315">
          <cell r="B315">
            <v>433141301600021</v>
          </cell>
          <cell r="BS315"/>
          <cell r="BU315" t="str">
            <v>FORCE TRAVELLER 2012</v>
          </cell>
          <cell r="DO315"/>
          <cell r="DP315"/>
        </row>
        <row r="316">
          <cell r="B316">
            <v>433341301600083</v>
          </cell>
          <cell r="BS316"/>
          <cell r="BU316" t="str">
            <v>MAHINDRA XYLO D2 2013 MODEL</v>
          </cell>
          <cell r="DO316"/>
          <cell r="DP316"/>
        </row>
        <row r="317">
          <cell r="B317">
            <v>433341301600086</v>
          </cell>
          <cell r="BS317"/>
          <cell r="BU317" t="str">
            <v>SWIFT DZIRE TOUR 2017 MODEL</v>
          </cell>
          <cell r="DO317"/>
          <cell r="DP317"/>
        </row>
        <row r="318">
          <cell r="B318">
            <v>431111301600080</v>
          </cell>
          <cell r="BS318"/>
          <cell r="BU318" t="str">
            <v>MARUTI SWIFT DZIRE VDI 2016</v>
          </cell>
          <cell r="DO318"/>
          <cell r="DP318"/>
        </row>
        <row r="319">
          <cell r="B319">
            <v>431111301600075</v>
          </cell>
          <cell r="BS319"/>
          <cell r="BU319" t="str">
            <v>TATA BOLT XE Q JET 2016</v>
          </cell>
          <cell r="DO319"/>
          <cell r="DP319"/>
        </row>
        <row r="320">
          <cell r="B320">
            <v>433341301600087</v>
          </cell>
          <cell r="BS320"/>
          <cell r="BU320" t="str">
            <v>TATA ACE 2011 MODEL</v>
          </cell>
          <cell r="DO320"/>
          <cell r="DP320"/>
        </row>
        <row r="321">
          <cell r="B321">
            <v>433341301600090</v>
          </cell>
          <cell r="BS321"/>
          <cell r="BU321" t="str">
            <v>CHEVROLET TAVERA NEO3 LS 2013</v>
          </cell>
          <cell r="DO321"/>
          <cell r="DP321"/>
        </row>
        <row r="322">
          <cell r="B322">
            <v>433341301600089</v>
          </cell>
          <cell r="BS322"/>
          <cell r="BU322" t="str">
            <v>MARUTI TOURS 2018 MODEL</v>
          </cell>
          <cell r="DO322"/>
          <cell r="DP322"/>
        </row>
        <row r="323">
          <cell r="B323">
            <v>433341301600093</v>
          </cell>
          <cell r="BS323"/>
          <cell r="BU323" t="str">
            <v>TOYOTA ETIOS LIVA GD 2012 MODE</v>
          </cell>
          <cell r="DO323"/>
          <cell r="DP323"/>
        </row>
        <row r="324">
          <cell r="B324">
            <v>433341301600092</v>
          </cell>
          <cell r="BS324"/>
          <cell r="BU324" t="str">
            <v>TOYOTA ETIOS GD 2013 MODEL</v>
          </cell>
          <cell r="DO324"/>
          <cell r="DP324"/>
        </row>
        <row r="325">
          <cell r="B325">
            <v>433341301600091</v>
          </cell>
          <cell r="BS325"/>
          <cell r="BU325" t="str">
            <v>MARUTHI SWIFT DZIRE TOUR 2016</v>
          </cell>
          <cell r="DO325"/>
          <cell r="DP325"/>
        </row>
        <row r="326">
          <cell r="B326">
            <v>433341301600085</v>
          </cell>
          <cell r="BS326"/>
          <cell r="BU326" t="str">
            <v>TATA INDIGO CS LS 2015</v>
          </cell>
          <cell r="DO326"/>
          <cell r="DP326"/>
        </row>
        <row r="327">
          <cell r="B327"/>
          <cell r="BS327"/>
          <cell r="BU327" t="str">
            <v>SWIFT DESIRE VDI 2018 MODEL</v>
          </cell>
          <cell r="DO327"/>
          <cell r="DP327"/>
        </row>
        <row r="328">
          <cell r="B328">
            <v>433341301600104</v>
          </cell>
          <cell r="BS328"/>
          <cell r="BU328" t="str">
            <v>TATA SUMO GRANDE EX 2011 MODEL</v>
          </cell>
          <cell r="DO328"/>
          <cell r="DP328"/>
        </row>
        <row r="329">
          <cell r="B329">
            <v>412331301600087</v>
          </cell>
          <cell r="BS329"/>
          <cell r="BU329" t="str">
            <v>MAHINDRA XYLO D4 2017</v>
          </cell>
          <cell r="DO329"/>
          <cell r="DP329"/>
        </row>
        <row r="330">
          <cell r="B330">
            <v>433341301600094</v>
          </cell>
          <cell r="BS330"/>
          <cell r="BU330" t="str">
            <v>RENAULT LODGY DCI 2017</v>
          </cell>
          <cell r="DO330"/>
          <cell r="DP330"/>
        </row>
        <row r="331">
          <cell r="B331">
            <v>412331301600085</v>
          </cell>
          <cell r="BS331"/>
          <cell r="BU331" t="str">
            <v>TATA INDICA VISTA LS QJET 2011</v>
          </cell>
          <cell r="DO331"/>
          <cell r="DP331"/>
        </row>
        <row r="332">
          <cell r="B332">
            <v>433381301600007</v>
          </cell>
          <cell r="BS332"/>
          <cell r="BU332" t="str">
            <v>TOYOTA ETIOS GD 2015 MODEL</v>
          </cell>
          <cell r="DO332"/>
          <cell r="DP332"/>
        </row>
        <row r="333">
          <cell r="B333">
            <v>433341301600097</v>
          </cell>
          <cell r="BS333"/>
          <cell r="BU333" t="str">
            <v>TATA INDICA V2 DLG 2011 MODEL</v>
          </cell>
          <cell r="DO333"/>
          <cell r="DP333"/>
        </row>
        <row r="334">
          <cell r="B334">
            <v>433341301600096</v>
          </cell>
          <cell r="BS334"/>
          <cell r="BU334" t="str">
            <v>MAHINDRA XYLO D2 2014 MODEL</v>
          </cell>
          <cell r="DO334"/>
          <cell r="DP334"/>
        </row>
        <row r="335">
          <cell r="B335">
            <v>433341301600095</v>
          </cell>
          <cell r="BS335"/>
          <cell r="BU335" t="str">
            <v>CHEVROLET TAVERA NEO3 LS 2014</v>
          </cell>
          <cell r="DO335"/>
          <cell r="DP335"/>
        </row>
        <row r="336">
          <cell r="B336"/>
          <cell r="BS336"/>
          <cell r="BU336"/>
          <cell r="DO336"/>
          <cell r="DP336"/>
        </row>
        <row r="337">
          <cell r="B337">
            <v>433341301600106</v>
          </cell>
          <cell r="BS337"/>
          <cell r="BU337" t="str">
            <v>CHEVROLET TAVERA NEO3 LS 2015</v>
          </cell>
          <cell r="DO337"/>
          <cell r="DP337"/>
        </row>
        <row r="338">
          <cell r="B338">
            <v>433341301600098</v>
          </cell>
          <cell r="BS338"/>
          <cell r="BU338" t="str">
            <v>TATA BOLT XE 2017 MODEL</v>
          </cell>
          <cell r="DO338"/>
          <cell r="DP338"/>
        </row>
        <row r="339">
          <cell r="B339"/>
          <cell r="BS339"/>
          <cell r="BU339" t="str">
            <v>HYUNDAI EON DLITE 2015 MODEL</v>
          </cell>
          <cell r="DO339"/>
          <cell r="DP339"/>
        </row>
        <row r="340">
          <cell r="B340"/>
          <cell r="BS340"/>
          <cell r="BU340"/>
          <cell r="DO340"/>
          <cell r="DP340"/>
        </row>
        <row r="341">
          <cell r="B341">
            <v>433141301600023</v>
          </cell>
          <cell r="BS341"/>
          <cell r="BU341" t="str">
            <v>CHEVROLET TAVERA NEO 2 2011</v>
          </cell>
          <cell r="DO341"/>
          <cell r="DP341"/>
        </row>
        <row r="342">
          <cell r="B342">
            <v>433341301600105</v>
          </cell>
          <cell r="BS342"/>
          <cell r="BU342" t="str">
            <v>NISSAN SUNNY XL 2013 MODEL</v>
          </cell>
          <cell r="DO342"/>
          <cell r="DP342"/>
        </row>
        <row r="343">
          <cell r="B343">
            <v>433341301600101</v>
          </cell>
          <cell r="BS343"/>
          <cell r="BU343" t="str">
            <v>MARUTi DZIRE TOUR 2013 MODEL</v>
          </cell>
          <cell r="DO343"/>
          <cell r="DP343"/>
        </row>
        <row r="344">
          <cell r="B344">
            <v>433341301600110</v>
          </cell>
          <cell r="BS344"/>
          <cell r="BU344" t="str">
            <v>TATA ACE 2010</v>
          </cell>
          <cell r="DO344"/>
          <cell r="DP344"/>
        </row>
        <row r="345">
          <cell r="B345">
            <v>412331301600088</v>
          </cell>
          <cell r="BS345"/>
          <cell r="BU345" t="str">
            <v>TOYOTA INNOVA 2010 MODEL</v>
          </cell>
          <cell r="DO345"/>
          <cell r="DP345"/>
        </row>
        <row r="346">
          <cell r="B346">
            <v>431111301600083</v>
          </cell>
          <cell r="BS346"/>
          <cell r="BU346" t="str">
            <v>TATA INDIGO ECS TDI 2016</v>
          </cell>
          <cell r="DO346"/>
          <cell r="DP346"/>
        </row>
        <row r="347">
          <cell r="B347">
            <v>433341301600100</v>
          </cell>
          <cell r="BS347"/>
          <cell r="BU347" t="str">
            <v>TATA SUMO GOLD EX 2014 MODEL</v>
          </cell>
          <cell r="DO347"/>
          <cell r="DP347"/>
        </row>
        <row r="348">
          <cell r="B348">
            <v>433111301600002</v>
          </cell>
          <cell r="BS348"/>
          <cell r="BU348" t="str">
            <v>HYUNDAI MOBILIO VMT IDTEC 2014</v>
          </cell>
          <cell r="DO348"/>
          <cell r="DP348"/>
        </row>
        <row r="349">
          <cell r="B349"/>
          <cell r="BS349"/>
          <cell r="BU349" t="str">
            <v>TATA INDICA</v>
          </cell>
          <cell r="DO349"/>
          <cell r="DP349"/>
        </row>
        <row r="350">
          <cell r="B350">
            <v>412331301600089</v>
          </cell>
          <cell r="BS350"/>
          <cell r="BU350" t="str">
            <v>HYUNDAI GRAND I10 MAGNA 2015</v>
          </cell>
          <cell r="DO350"/>
          <cell r="DP350"/>
        </row>
        <row r="351">
          <cell r="B351">
            <v>412331301600090</v>
          </cell>
          <cell r="BS351"/>
          <cell r="BU351" t="str">
            <v>TRAVELLER MINI BUS 2011 MODEL</v>
          </cell>
          <cell r="DO351"/>
          <cell r="DP351"/>
        </row>
        <row r="352">
          <cell r="B352">
            <v>433341301600112</v>
          </cell>
          <cell r="BS352"/>
          <cell r="BU352" t="str">
            <v>TATA INDIGO ECS TDI LS 2016</v>
          </cell>
          <cell r="DO352"/>
          <cell r="DP352"/>
        </row>
        <row r="353">
          <cell r="B353">
            <v>433341301600107</v>
          </cell>
          <cell r="BS353"/>
          <cell r="BU353" t="str">
            <v>TATA INDIGO ECS LS 2016</v>
          </cell>
          <cell r="DO353"/>
          <cell r="DP353"/>
        </row>
        <row r="354">
          <cell r="B354">
            <v>433341301600102</v>
          </cell>
          <cell r="BS354"/>
          <cell r="BU354" t="str">
            <v>MAHINDRA XYLO D2 2013 MODEL</v>
          </cell>
          <cell r="DO354"/>
          <cell r="DP354"/>
        </row>
        <row r="355">
          <cell r="B355">
            <v>433341301600133</v>
          </cell>
          <cell r="BS355"/>
          <cell r="BU355" t="str">
            <v>TATA INDIGO CS LS 2015 MODEL</v>
          </cell>
          <cell r="DO355"/>
          <cell r="DP355"/>
        </row>
        <row r="356">
          <cell r="B356">
            <v>433341301600111</v>
          </cell>
          <cell r="BS356"/>
          <cell r="BU356" t="str">
            <v>MARUTHI SWIFT TOUR 2016 MODEL</v>
          </cell>
          <cell r="DO356"/>
          <cell r="DP356"/>
        </row>
        <row r="357">
          <cell r="B357">
            <v>433341301600109</v>
          </cell>
          <cell r="BS357"/>
          <cell r="BU357" t="str">
            <v>MARUTHI SWIFT TOUR 2015 MODEL</v>
          </cell>
          <cell r="DO357"/>
          <cell r="DP357"/>
        </row>
        <row r="358">
          <cell r="B358">
            <v>433341301600131</v>
          </cell>
          <cell r="BS358"/>
          <cell r="BU358" t="str">
            <v>TATA INDICA V2 LS 2013 MODEL</v>
          </cell>
          <cell r="DO358"/>
          <cell r="DP358"/>
        </row>
        <row r="359">
          <cell r="B359">
            <v>433381301600008</v>
          </cell>
          <cell r="BS359"/>
          <cell r="BU359" t="str">
            <v>MAHINDRA LOAD KING PRIDE 2011</v>
          </cell>
          <cell r="DO359"/>
          <cell r="DP359"/>
        </row>
        <row r="360">
          <cell r="B360">
            <v>433341301600103</v>
          </cell>
          <cell r="BS360"/>
          <cell r="BU360" t="str">
            <v>TATA INDIGO CS LS 2014 MODEL</v>
          </cell>
          <cell r="DO360"/>
          <cell r="DP360"/>
        </row>
        <row r="361">
          <cell r="B361">
            <v>433141301600024</v>
          </cell>
          <cell r="BS361"/>
          <cell r="BU361" t="str">
            <v>TOYOTA INNOVA 2 5 G 2010</v>
          </cell>
          <cell r="DO361"/>
          <cell r="DP361"/>
        </row>
        <row r="362">
          <cell r="B362"/>
          <cell r="BS362"/>
          <cell r="BU362" t="str">
            <v>RENAULT TRIBERS</v>
          </cell>
          <cell r="DO362"/>
          <cell r="DP362"/>
        </row>
        <row r="363">
          <cell r="B363">
            <v>431111301600086</v>
          </cell>
          <cell r="BS363"/>
          <cell r="BU363" t="str">
            <v>MAHINDRA SUPRO 2018 MODEL</v>
          </cell>
          <cell r="DO363"/>
          <cell r="DP363"/>
        </row>
        <row r="364">
          <cell r="B364">
            <v>431111301600081</v>
          </cell>
          <cell r="BS364"/>
          <cell r="BU364" t="str">
            <v>TATA ACE 2012 MODEL</v>
          </cell>
          <cell r="DO364"/>
          <cell r="DP364"/>
        </row>
        <row r="365">
          <cell r="B365">
            <v>431111301600085</v>
          </cell>
          <cell r="BS365"/>
          <cell r="BU365" t="str">
            <v>TATA INDIGO CS LX 2015 MODEL</v>
          </cell>
          <cell r="DO365"/>
          <cell r="DP365"/>
        </row>
        <row r="366">
          <cell r="B366">
            <v>433341301600114</v>
          </cell>
          <cell r="BS366"/>
          <cell r="BU366" t="str">
            <v>NISSAN SUNNY XE BS IV 2016</v>
          </cell>
          <cell r="DO366"/>
          <cell r="DP366"/>
        </row>
        <row r="367">
          <cell r="B367">
            <v>431111301600084</v>
          </cell>
          <cell r="BS367"/>
          <cell r="BU367" t="str">
            <v>TATA INDIGO CS LX 2016 MODEL</v>
          </cell>
          <cell r="DO367"/>
          <cell r="DP367"/>
        </row>
        <row r="368">
          <cell r="B368"/>
          <cell r="BS368"/>
          <cell r="BU368" t="str">
            <v>TATA INDIGO TDI LS 2015</v>
          </cell>
          <cell r="DO368"/>
          <cell r="DP368"/>
        </row>
        <row r="369">
          <cell r="B369"/>
          <cell r="BS369"/>
          <cell r="BU369" t="str">
            <v>MARUTI SWIFT ZDI 2013</v>
          </cell>
          <cell r="DO369"/>
          <cell r="DP369"/>
        </row>
        <row r="370">
          <cell r="B370"/>
          <cell r="BS370"/>
          <cell r="BU370" t="str">
            <v>TATA TIAGO</v>
          </cell>
          <cell r="DO370"/>
          <cell r="DP370"/>
        </row>
        <row r="371">
          <cell r="B371">
            <v>412331301600091</v>
          </cell>
          <cell r="BS371"/>
          <cell r="BU371" t="str">
            <v>FORCE TEMPO TRAVELLER 2009</v>
          </cell>
          <cell r="DO371"/>
          <cell r="DP371"/>
        </row>
        <row r="372">
          <cell r="B372">
            <v>433341301600113</v>
          </cell>
          <cell r="BS372"/>
          <cell r="BU372" t="str">
            <v>CHEVROLET TAVERA NEO3 2014</v>
          </cell>
          <cell r="DO372"/>
          <cell r="DP372"/>
        </row>
        <row r="373">
          <cell r="B373">
            <v>433341301600117</v>
          </cell>
          <cell r="BS373"/>
          <cell r="BU373" t="str">
            <v>INDIGO CS LS 2015</v>
          </cell>
          <cell r="DO373"/>
          <cell r="DP373"/>
        </row>
        <row r="374">
          <cell r="B374">
            <v>412331301600092</v>
          </cell>
          <cell r="BS374"/>
          <cell r="BU374" t="str">
            <v>CHEVROLET TAVERA B3 2010 MODEL</v>
          </cell>
          <cell r="DO374"/>
          <cell r="DP374"/>
        </row>
        <row r="375">
          <cell r="B375">
            <v>431111301600087</v>
          </cell>
          <cell r="BS375"/>
          <cell r="BU375" t="str">
            <v>TATA ACE 2013 MODEL</v>
          </cell>
          <cell r="DO375"/>
          <cell r="DP375"/>
        </row>
        <row r="376">
          <cell r="B376">
            <v>433341301600118</v>
          </cell>
          <cell r="BS376"/>
          <cell r="BU376" t="str">
            <v>MAHINDRA XYLO D2 2011 MODEL</v>
          </cell>
          <cell r="DO376"/>
          <cell r="DP376"/>
        </row>
        <row r="377">
          <cell r="B377">
            <v>433141301600025</v>
          </cell>
          <cell r="BS377"/>
          <cell r="BU377" t="str">
            <v>MARUTI SWIFT DESIRE TOUR 2017</v>
          </cell>
          <cell r="DO377"/>
          <cell r="DP377"/>
        </row>
        <row r="378">
          <cell r="B378">
            <v>433341301600115</v>
          </cell>
          <cell r="BS378"/>
          <cell r="BU378" t="str">
            <v>CHEVROLET TAVERA NEO3 2013</v>
          </cell>
          <cell r="DO378"/>
          <cell r="DP378"/>
        </row>
        <row r="379">
          <cell r="B379">
            <v>433341301600129</v>
          </cell>
          <cell r="BS379"/>
          <cell r="BU379" t="str">
            <v>MAHINDRA XYLO E8 2012 MODEL</v>
          </cell>
          <cell r="DO379"/>
          <cell r="DP379"/>
        </row>
        <row r="380">
          <cell r="B380">
            <v>433341301600127</v>
          </cell>
          <cell r="BS380"/>
          <cell r="BU380" t="str">
            <v>TATA INDIGO ECS TDI 2016</v>
          </cell>
          <cell r="DO380"/>
          <cell r="DP380"/>
        </row>
        <row r="381">
          <cell r="B381"/>
          <cell r="BS381"/>
          <cell r="BU381" t="str">
            <v>TATA TIAGO 2019</v>
          </cell>
          <cell r="DO381"/>
          <cell r="DP381"/>
        </row>
        <row r="382">
          <cell r="B382">
            <v>433341301600126</v>
          </cell>
          <cell r="BS382"/>
          <cell r="BU382" t="str">
            <v>MARUTI SWIFT DZIRE TOUR 2015</v>
          </cell>
          <cell r="DO382"/>
          <cell r="DP382"/>
        </row>
        <row r="383">
          <cell r="B383">
            <v>433341301600120</v>
          </cell>
          <cell r="BS383"/>
          <cell r="BU383" t="str">
            <v>TOYOTA ETIOS GD 2016 MODEL</v>
          </cell>
          <cell r="DO383"/>
          <cell r="DP383"/>
        </row>
        <row r="384">
          <cell r="B384">
            <v>433341301600122</v>
          </cell>
          <cell r="BS384"/>
          <cell r="BU384" t="str">
            <v>FORCE TEMPO TRAVELLER 2011</v>
          </cell>
          <cell r="DO384"/>
          <cell r="DP384"/>
        </row>
        <row r="385">
          <cell r="B385"/>
          <cell r="BS385"/>
          <cell r="BU385"/>
          <cell r="DO385"/>
          <cell r="DP385"/>
        </row>
        <row r="386">
          <cell r="B386">
            <v>433341301600116</v>
          </cell>
          <cell r="BS386"/>
          <cell r="BU386" t="str">
            <v>MAHINDRA XYLO D4 2015</v>
          </cell>
          <cell r="DO386"/>
          <cell r="DP386"/>
        </row>
        <row r="387">
          <cell r="B387">
            <v>433341301600125</v>
          </cell>
          <cell r="BS387"/>
          <cell r="BU387" t="str">
            <v>CHEVROLET TAVERA NEO3LS 2015</v>
          </cell>
          <cell r="DO387"/>
          <cell r="DP387"/>
        </row>
        <row r="388">
          <cell r="B388">
            <v>433341301600119</v>
          </cell>
          <cell r="BS388"/>
          <cell r="BU388" t="str">
            <v>CHEVROLET TAVERA M10 2009 MODE</v>
          </cell>
          <cell r="DO388"/>
          <cell r="DP388"/>
        </row>
        <row r="389">
          <cell r="B389">
            <v>433341301600134</v>
          </cell>
          <cell r="BS389"/>
          <cell r="BU389" t="str">
            <v>MAHINDRA XYLO D4 2015 MODEL</v>
          </cell>
          <cell r="DO389"/>
          <cell r="DP389"/>
        </row>
        <row r="390">
          <cell r="B390">
            <v>431111301600088</v>
          </cell>
          <cell r="BS390"/>
          <cell r="BU390">
            <v>2016</v>
          </cell>
          <cell r="DO390"/>
          <cell r="DP390"/>
        </row>
        <row r="391">
          <cell r="B391">
            <v>433341301600128</v>
          </cell>
          <cell r="BS391"/>
          <cell r="BU391" t="str">
            <v>MARUTI S CROSS ZETA 2015 MODEL</v>
          </cell>
          <cell r="DO391"/>
          <cell r="DP391"/>
        </row>
        <row r="392">
          <cell r="B392">
            <v>433381301600009</v>
          </cell>
          <cell r="BS392"/>
          <cell r="BU392">
            <v>20144</v>
          </cell>
          <cell r="DO392"/>
          <cell r="DP392"/>
        </row>
        <row r="393">
          <cell r="B393">
            <v>433341301600124</v>
          </cell>
          <cell r="BS393"/>
          <cell r="BU393" t="str">
            <v>MAHINDRA BOLERO MAXITRUCK 2016</v>
          </cell>
          <cell r="DO393"/>
          <cell r="DP393"/>
        </row>
        <row r="394">
          <cell r="B394">
            <v>433341301600121</v>
          </cell>
          <cell r="BS394"/>
          <cell r="BU394" t="str">
            <v>CHEVORLET TAVERA NEO3 LS 2014</v>
          </cell>
          <cell r="DO394"/>
          <cell r="DP394"/>
        </row>
        <row r="395">
          <cell r="B395">
            <v>433341301600130</v>
          </cell>
          <cell r="BS395"/>
          <cell r="BU395" t="str">
            <v>TATA INDICA V2 LS 2015 MODEL</v>
          </cell>
          <cell r="DO395"/>
          <cell r="DP395"/>
        </row>
        <row r="396">
          <cell r="B396">
            <v>433341301600136</v>
          </cell>
          <cell r="BS396"/>
          <cell r="BU396" t="str">
            <v>TATA SUMO GOLD EX 2014 MODEL</v>
          </cell>
          <cell r="DO396"/>
          <cell r="DP396"/>
        </row>
        <row r="397">
          <cell r="B397"/>
          <cell r="BS397"/>
          <cell r="BU397" t="str">
            <v>TATA INDICO CSLS 2015 MODEL</v>
          </cell>
          <cell r="DO397"/>
          <cell r="DP397"/>
        </row>
        <row r="398">
          <cell r="B398">
            <v>412331301600093</v>
          </cell>
          <cell r="BS398"/>
          <cell r="BU398" t="str">
            <v>TATA ARIA PURE LX 2012</v>
          </cell>
          <cell r="DO398"/>
          <cell r="DP398"/>
        </row>
        <row r="399">
          <cell r="B399">
            <v>433141301600026</v>
          </cell>
          <cell r="BS399"/>
          <cell r="BU399" t="str">
            <v>MAHINDRA LOAD KING PRIDE 2012</v>
          </cell>
          <cell r="DO399"/>
          <cell r="DP399"/>
        </row>
        <row r="400">
          <cell r="B400">
            <v>433341301600149</v>
          </cell>
          <cell r="BS400"/>
          <cell r="BU400" t="str">
            <v>CHEVROLET TAVERA NEO3 LS 2016</v>
          </cell>
          <cell r="DO400"/>
          <cell r="DP400"/>
        </row>
        <row r="401">
          <cell r="B401"/>
          <cell r="BS401"/>
          <cell r="BU401" t="str">
            <v>CHEVROLET ENJOY 13 LS 2013</v>
          </cell>
          <cell r="DO401"/>
          <cell r="DP401"/>
        </row>
        <row r="402">
          <cell r="B402">
            <v>433341301600132</v>
          </cell>
          <cell r="BS402"/>
          <cell r="BU402" t="str">
            <v>FORCE TEMPO TRAVELLER 2011</v>
          </cell>
          <cell r="DO402"/>
          <cell r="DP402"/>
        </row>
        <row r="403">
          <cell r="B403">
            <v>433341301600137</v>
          </cell>
          <cell r="BS403"/>
          <cell r="BU403" t="str">
            <v>MARUTI TOUR S DIESEL 2018</v>
          </cell>
          <cell r="DO403"/>
          <cell r="DP403"/>
        </row>
        <row r="404">
          <cell r="B404">
            <v>431111301600089</v>
          </cell>
          <cell r="BS404"/>
          <cell r="BU404" t="str">
            <v>TATA INDIGO ECS LS 2015 MODEL</v>
          </cell>
          <cell r="DO404"/>
          <cell r="DP404"/>
        </row>
        <row r="405">
          <cell r="B405">
            <v>412331301600094</v>
          </cell>
          <cell r="BS405"/>
          <cell r="BU405" t="str">
            <v>FORCE TRAVELLER MINIBUS 2016</v>
          </cell>
          <cell r="DO405"/>
          <cell r="DP405"/>
        </row>
        <row r="406">
          <cell r="B406">
            <v>433341301600135</v>
          </cell>
          <cell r="BS406"/>
          <cell r="BU406" t="str">
            <v>MAHINDRA XYLO D4 2018 MODEL</v>
          </cell>
          <cell r="DO406"/>
          <cell r="DP406"/>
        </row>
        <row r="407">
          <cell r="B407">
            <v>433381301600010</v>
          </cell>
          <cell r="BS407"/>
          <cell r="BU407" t="str">
            <v>MAHINDRA LOAD KING PRIDE 2012</v>
          </cell>
          <cell r="DO407"/>
          <cell r="DP407"/>
        </row>
        <row r="408">
          <cell r="B408">
            <v>431111301600090</v>
          </cell>
          <cell r="BS408"/>
          <cell r="BU408" t="str">
            <v>TATA INDIGO CSLX 2016 MODEL</v>
          </cell>
          <cell r="DO408"/>
          <cell r="DP408"/>
        </row>
        <row r="409">
          <cell r="B409">
            <v>433341301600142</v>
          </cell>
          <cell r="BS409"/>
          <cell r="BU409" t="str">
            <v>MARUTI OMNI 2017 MODEL</v>
          </cell>
          <cell r="DO409"/>
          <cell r="DP409"/>
        </row>
        <row r="410">
          <cell r="B410">
            <v>431111301600091</v>
          </cell>
          <cell r="BS410"/>
          <cell r="BU410" t="str">
            <v>MARUTI SWIFT DZIRE TOUR 2015</v>
          </cell>
          <cell r="DO410"/>
          <cell r="DP410"/>
        </row>
        <row r="411">
          <cell r="B411"/>
          <cell r="BS411"/>
          <cell r="BU411" t="str">
            <v>TATA SFC CITY RIDE BUS 2017</v>
          </cell>
          <cell r="DO411"/>
          <cell r="DP411"/>
        </row>
        <row r="412">
          <cell r="B412">
            <v>433341301600140</v>
          </cell>
          <cell r="BS412"/>
          <cell r="BU412" t="str">
            <v>SWIFT DZIRE LDI 2017 MODEL</v>
          </cell>
          <cell r="DO412"/>
          <cell r="DP412"/>
        </row>
        <row r="413">
          <cell r="B413"/>
          <cell r="BS413"/>
          <cell r="BU413" t="str">
            <v>HYUNDAI XCENT BSIV 2017</v>
          </cell>
          <cell r="DO413"/>
          <cell r="DP413"/>
        </row>
        <row r="414">
          <cell r="B414"/>
          <cell r="BS414"/>
          <cell r="BU414" t="str">
            <v>HYUNDAI XCENT 2017</v>
          </cell>
          <cell r="DO414"/>
          <cell r="DP414"/>
        </row>
        <row r="415">
          <cell r="B415">
            <v>433341301600143</v>
          </cell>
          <cell r="BS415"/>
          <cell r="BU415" t="str">
            <v>MAHINDRA TOURISTER BS 3 2011</v>
          </cell>
          <cell r="DO415"/>
          <cell r="DP415"/>
        </row>
        <row r="416">
          <cell r="B416">
            <v>433341301600138</v>
          </cell>
          <cell r="BS416"/>
          <cell r="BU416" t="str">
            <v>TATA INDIGO ECS LX 2016 MODEL</v>
          </cell>
          <cell r="DO416"/>
          <cell r="DP416"/>
        </row>
        <row r="417">
          <cell r="B417">
            <v>433341301600141</v>
          </cell>
          <cell r="BS417"/>
          <cell r="BU417" t="str">
            <v>TATA ACE 2010 MODEL</v>
          </cell>
          <cell r="DO417"/>
          <cell r="DP417"/>
        </row>
        <row r="418">
          <cell r="B418">
            <v>433341301600139</v>
          </cell>
          <cell r="BS418"/>
          <cell r="BU418" t="str">
            <v>SWIFT DZIRE TOUR 2016 MODEL</v>
          </cell>
          <cell r="DO418"/>
          <cell r="DP418"/>
        </row>
        <row r="419">
          <cell r="B419"/>
          <cell r="BS419"/>
          <cell r="BU419" t="str">
            <v>TATA 909 TANKER 2011</v>
          </cell>
          <cell r="DO419"/>
          <cell r="DP419"/>
        </row>
        <row r="420">
          <cell r="B420"/>
          <cell r="BS420"/>
          <cell r="BU420" t="str">
            <v>MAXXIMO GOODS CARRIER 2013</v>
          </cell>
          <cell r="DO420"/>
          <cell r="DP420"/>
        </row>
        <row r="421">
          <cell r="B421">
            <v>433341301600145</v>
          </cell>
          <cell r="BS421"/>
          <cell r="BU421" t="str">
            <v>TATA ACE 2010 MODEL</v>
          </cell>
          <cell r="DO421"/>
          <cell r="DP421"/>
        </row>
        <row r="422">
          <cell r="B422">
            <v>433341301600144</v>
          </cell>
          <cell r="BS422"/>
          <cell r="BU422" t="str">
            <v>MARUTI SWIFT DZIRE LDI 2012</v>
          </cell>
          <cell r="DO422"/>
          <cell r="DP422"/>
        </row>
        <row r="423">
          <cell r="B423">
            <v>433341301600146</v>
          </cell>
          <cell r="BS423"/>
          <cell r="BU423" t="str">
            <v>CHEVROLET TAVERA NEO3 LS 2016</v>
          </cell>
          <cell r="DO423"/>
          <cell r="DP423"/>
        </row>
        <row r="424">
          <cell r="B424">
            <v>412331301600095</v>
          </cell>
          <cell r="BS424"/>
          <cell r="BU424" t="str">
            <v>TOYOTA INNOVA 2 5 G 2012 MODEL</v>
          </cell>
          <cell r="DO424"/>
          <cell r="DP424"/>
        </row>
        <row r="425">
          <cell r="B425"/>
          <cell r="BS425"/>
          <cell r="BU425" t="str">
            <v>TATA INDICA V2 LS 2016 MODEL</v>
          </cell>
          <cell r="DO425"/>
          <cell r="DP425"/>
        </row>
        <row r="426">
          <cell r="B426"/>
          <cell r="BS426"/>
          <cell r="BU426" t="str">
            <v>MAHINDRA XYLO D2 2013</v>
          </cell>
          <cell r="DO426"/>
          <cell r="DP426"/>
        </row>
        <row r="427">
          <cell r="B427">
            <v>431111301600092</v>
          </cell>
          <cell r="BS427"/>
          <cell r="BU427" t="str">
            <v>MAHINDRA SUPRO MINI TRUCK 2017</v>
          </cell>
          <cell r="DO427"/>
          <cell r="DP427"/>
        </row>
        <row r="428">
          <cell r="B428"/>
          <cell r="BS428"/>
          <cell r="BU428" t="str">
            <v>TOYOTA INNOVA 2 5 G 2013 MODEL</v>
          </cell>
          <cell r="DO428"/>
          <cell r="DP428"/>
        </row>
        <row r="429">
          <cell r="B429"/>
          <cell r="BS429"/>
          <cell r="BU429" t="str">
            <v>MAHINDRA XYLO 2016</v>
          </cell>
          <cell r="DO429"/>
          <cell r="DP429"/>
        </row>
        <row r="430">
          <cell r="B430"/>
          <cell r="BS430"/>
          <cell r="BU430" t="str">
            <v>TATA INDICA V2LS 2014 MODEL</v>
          </cell>
          <cell r="DO430"/>
          <cell r="DP430"/>
        </row>
        <row r="431">
          <cell r="B431"/>
          <cell r="BS431"/>
          <cell r="BU431" t="str">
            <v>MARUTHI SWIFT DZIRE TOUR 2015</v>
          </cell>
          <cell r="DO431"/>
          <cell r="DP431"/>
        </row>
        <row r="432">
          <cell r="B432">
            <v>433341301600148</v>
          </cell>
          <cell r="BS432"/>
          <cell r="BU432" t="str">
            <v>CHEVROLET TAVERA NEO3 LS 2015</v>
          </cell>
          <cell r="DO432"/>
          <cell r="DP432"/>
        </row>
        <row r="433">
          <cell r="B433">
            <v>433341301600147</v>
          </cell>
          <cell r="BS433"/>
          <cell r="BU433" t="str">
            <v>CHEVROLET TAVERA NEO3 LS 2013</v>
          </cell>
          <cell r="DO433"/>
          <cell r="DP433"/>
        </row>
        <row r="434">
          <cell r="B434"/>
          <cell r="BS434"/>
          <cell r="BU434" t="str">
            <v>MARUTHI ERTIGA</v>
          </cell>
          <cell r="DO434"/>
          <cell r="DP434"/>
        </row>
        <row r="435">
          <cell r="B435"/>
          <cell r="BS435"/>
          <cell r="BU435" t="str">
            <v>TATA ACE 2012</v>
          </cell>
          <cell r="DO435"/>
          <cell r="DP435"/>
        </row>
        <row r="436">
          <cell r="B436"/>
          <cell r="BS436"/>
          <cell r="BU436" t="str">
            <v>MAHINDRA XYLO H4 2018</v>
          </cell>
          <cell r="DO436"/>
          <cell r="DP436"/>
        </row>
        <row r="437">
          <cell r="B437"/>
          <cell r="BS437"/>
          <cell r="BU437" t="str">
            <v>FORD ECO SPORT</v>
          </cell>
          <cell r="DO437"/>
          <cell r="DP437"/>
        </row>
        <row r="438">
          <cell r="B438">
            <v>412331301600096</v>
          </cell>
          <cell r="BS438"/>
          <cell r="BU438" t="str">
            <v>RENAULT FLUENCE</v>
          </cell>
          <cell r="DO438"/>
          <cell r="DP438"/>
        </row>
        <row r="439">
          <cell r="B439">
            <v>431111301600093</v>
          </cell>
          <cell r="BS439"/>
          <cell r="BU439" t="str">
            <v>TATA INDIGO CS LX 2016 MODEL</v>
          </cell>
          <cell r="DO439"/>
          <cell r="DP439"/>
        </row>
        <row r="440">
          <cell r="B440">
            <v>433341301600151</v>
          </cell>
          <cell r="BS440"/>
          <cell r="BU440" t="str">
            <v>TATA BOLT XE QJET 2017 MODEL</v>
          </cell>
          <cell r="DO440"/>
          <cell r="DP440"/>
        </row>
        <row r="441">
          <cell r="B441">
            <v>433341301600164</v>
          </cell>
          <cell r="BS441"/>
          <cell r="BU441" t="str">
            <v>MARUTI SWIFT DZIRE TOUR 2016</v>
          </cell>
          <cell r="DO441"/>
          <cell r="DP441"/>
        </row>
        <row r="442">
          <cell r="B442">
            <v>433341301600150</v>
          </cell>
          <cell r="BS442"/>
          <cell r="BU442" t="str">
            <v>TATA ACE 2017 MODEL</v>
          </cell>
          <cell r="DO442"/>
          <cell r="DP442"/>
        </row>
        <row r="443">
          <cell r="B443">
            <v>431111301600094</v>
          </cell>
          <cell r="BS443"/>
          <cell r="BU443" t="str">
            <v>CHEVROLET ENJOY TCDI LS 2014</v>
          </cell>
          <cell r="DO443"/>
          <cell r="DP443"/>
        </row>
        <row r="444">
          <cell r="B444">
            <v>412331301600097</v>
          </cell>
          <cell r="BS444"/>
          <cell r="BU444" t="str">
            <v>TOYOTA INNOVA GX2012</v>
          </cell>
          <cell r="DO444"/>
          <cell r="DP444"/>
        </row>
        <row r="445">
          <cell r="B445">
            <v>433141301600027</v>
          </cell>
          <cell r="BS445"/>
          <cell r="BU445" t="str">
            <v>TOYOTA INNOVA 25 G E3 2013</v>
          </cell>
          <cell r="DO445"/>
          <cell r="DP445"/>
        </row>
        <row r="446">
          <cell r="B446">
            <v>431351301600295</v>
          </cell>
          <cell r="BS446"/>
          <cell r="BU446" t="str">
            <v>SWIFT DZIRE TOUR 2016</v>
          </cell>
          <cell r="DO446"/>
          <cell r="DP446"/>
        </row>
        <row r="447">
          <cell r="B447">
            <v>433341301600155</v>
          </cell>
          <cell r="BS447"/>
          <cell r="BU447" t="str">
            <v>MAHINDRA XYLO H4</v>
          </cell>
          <cell r="DO447"/>
          <cell r="DP447"/>
        </row>
        <row r="448">
          <cell r="B448">
            <v>433341301600152</v>
          </cell>
          <cell r="BS448"/>
          <cell r="BU448" t="str">
            <v>TATA SAFARI 2010 MODEL</v>
          </cell>
          <cell r="DO448"/>
          <cell r="DP448"/>
        </row>
        <row r="449">
          <cell r="B449">
            <v>433341301600153</v>
          </cell>
          <cell r="BS449"/>
          <cell r="BU449" t="str">
            <v>TATA INDIGO ECS TDI 2016</v>
          </cell>
          <cell r="DO449"/>
          <cell r="DP449"/>
        </row>
        <row r="450">
          <cell r="B450"/>
          <cell r="BS450"/>
          <cell r="BU450" t="str">
            <v>XYLO D4 2016</v>
          </cell>
          <cell r="DO450"/>
          <cell r="DP450"/>
        </row>
        <row r="451">
          <cell r="B451">
            <v>433341301600158</v>
          </cell>
          <cell r="BS451"/>
          <cell r="BU451" t="str">
            <v>MAHINDRA XYLO D4 2017 MODEL</v>
          </cell>
          <cell r="DO451"/>
          <cell r="DP451"/>
        </row>
        <row r="452">
          <cell r="B452"/>
          <cell r="BS452"/>
          <cell r="BU452" t="str">
            <v>TATA BOLT XE QJET 2016 MODEL</v>
          </cell>
          <cell r="DO452"/>
          <cell r="DP452"/>
        </row>
        <row r="453">
          <cell r="B453">
            <v>433341301600156</v>
          </cell>
          <cell r="BS453"/>
          <cell r="BU453" t="str">
            <v>TATA INDICA V2 LS 2016 MODEL</v>
          </cell>
          <cell r="DO453"/>
          <cell r="DP453"/>
        </row>
        <row r="454">
          <cell r="B454"/>
          <cell r="BS454"/>
          <cell r="BU454" t="str">
            <v>CHEVROLET TAVERA NEO3 LS 2013</v>
          </cell>
          <cell r="DO454"/>
          <cell r="DP454"/>
        </row>
        <row r="455">
          <cell r="B455">
            <v>433341301600157</v>
          </cell>
          <cell r="BS455"/>
          <cell r="BU455" t="str">
            <v>TATA INDIGO 2016</v>
          </cell>
          <cell r="DO455"/>
          <cell r="DP455"/>
        </row>
        <row r="456">
          <cell r="B456">
            <v>412331301600098</v>
          </cell>
          <cell r="BS456"/>
          <cell r="BU456" t="str">
            <v>MARUTI ERTIGA ZDI 2014 MODEL</v>
          </cell>
          <cell r="DO456"/>
          <cell r="DP456"/>
        </row>
        <row r="457">
          <cell r="B457">
            <v>433341301600154</v>
          </cell>
          <cell r="BS457"/>
          <cell r="BU457" t="str">
            <v>CHEROLET TAVERA 2013</v>
          </cell>
          <cell r="DO457"/>
          <cell r="DP457"/>
        </row>
        <row r="458">
          <cell r="B458"/>
          <cell r="BS458"/>
          <cell r="BU458" t="str">
            <v>TATA INDIGO ECS LS 2016 MODEL</v>
          </cell>
          <cell r="DO458"/>
          <cell r="DP458"/>
        </row>
        <row r="459">
          <cell r="B459"/>
          <cell r="BS459"/>
          <cell r="BU459" t="str">
            <v>RENAULT LODGY DCI RXE 2017</v>
          </cell>
          <cell r="DO459"/>
          <cell r="DP459"/>
        </row>
        <row r="460">
          <cell r="B460">
            <v>412331301600099</v>
          </cell>
          <cell r="BS460"/>
          <cell r="BU460" t="str">
            <v>EICHER MGV TIPPER 2011 MODEL</v>
          </cell>
          <cell r="DO460"/>
          <cell r="DP460"/>
        </row>
        <row r="461">
          <cell r="B461"/>
          <cell r="BS461"/>
          <cell r="BU461"/>
          <cell r="DO461"/>
          <cell r="DP461"/>
        </row>
        <row r="462">
          <cell r="B462">
            <v>433341301600159</v>
          </cell>
          <cell r="BS462"/>
          <cell r="BU462" t="str">
            <v>MARUTI SWIFT DZIRE 2015</v>
          </cell>
          <cell r="DO462"/>
          <cell r="DP462"/>
        </row>
        <row r="463">
          <cell r="B463">
            <v>433341301600161</v>
          </cell>
          <cell r="BS463"/>
          <cell r="BU463" t="str">
            <v>MAHINDRA XYLO H4 2013</v>
          </cell>
          <cell r="DO463"/>
          <cell r="DP463"/>
        </row>
        <row r="464">
          <cell r="B464">
            <v>433341301600160</v>
          </cell>
          <cell r="BS464"/>
          <cell r="BU464" t="str">
            <v>CHEVROLET TAVERA 2015</v>
          </cell>
          <cell r="DO464"/>
          <cell r="DP464"/>
        </row>
        <row r="465">
          <cell r="B465">
            <v>431111301600096</v>
          </cell>
          <cell r="BS465"/>
          <cell r="BU465" t="str">
            <v>TOYOTA ETIOS GD 2015 MODEL</v>
          </cell>
          <cell r="DO465"/>
          <cell r="DP465"/>
        </row>
        <row r="466">
          <cell r="B466">
            <v>431111301600095</v>
          </cell>
          <cell r="BS466"/>
          <cell r="BU466" t="str">
            <v>TATA INDIGO CS LS 2016 MODEL</v>
          </cell>
          <cell r="DO466"/>
          <cell r="DP466"/>
        </row>
        <row r="467">
          <cell r="B467">
            <v>433341301600163</v>
          </cell>
          <cell r="BS467"/>
          <cell r="BU467" t="str">
            <v>TOYOTO ETIOS LIVA GD 2016 MODE</v>
          </cell>
          <cell r="DO467"/>
          <cell r="DP467"/>
        </row>
        <row r="468">
          <cell r="B468">
            <v>433341301600170</v>
          </cell>
          <cell r="BS468"/>
          <cell r="BU468" t="str">
            <v>TATA INDICA V2 LS 2015 MODEL</v>
          </cell>
          <cell r="DO468"/>
          <cell r="DP468"/>
        </row>
        <row r="469">
          <cell r="B469">
            <v>433341301600162</v>
          </cell>
          <cell r="BS469"/>
          <cell r="BU469" t="str">
            <v>MAHINDRA BOLERO PICKUP MH 2014</v>
          </cell>
          <cell r="DO469"/>
          <cell r="DP469"/>
        </row>
        <row r="470">
          <cell r="B470">
            <v>431111301600097</v>
          </cell>
          <cell r="BS470"/>
          <cell r="BU470" t="str">
            <v>TATA BOLT XE QJET 2016 MODEL</v>
          </cell>
          <cell r="DO470"/>
          <cell r="DP470"/>
        </row>
        <row r="471">
          <cell r="B471">
            <v>433341301600165</v>
          </cell>
          <cell r="BS471"/>
          <cell r="BU471" t="str">
            <v>FORD ASPIRE 2020</v>
          </cell>
          <cell r="DO471"/>
          <cell r="DP471"/>
        </row>
        <row r="472">
          <cell r="B472"/>
          <cell r="BS472"/>
          <cell r="BU472" t="str">
            <v>CHEVROLET TAVERA NEO3 LS 2015</v>
          </cell>
          <cell r="DO472"/>
          <cell r="DP472"/>
        </row>
        <row r="473">
          <cell r="B473">
            <v>433311301600003</v>
          </cell>
          <cell r="BS473"/>
          <cell r="BU473">
            <v>2016</v>
          </cell>
          <cell r="DO473"/>
          <cell r="DP473"/>
        </row>
        <row r="474">
          <cell r="B474"/>
          <cell r="BS474"/>
          <cell r="BU474" t="str">
            <v>TATA CYCUS GREY WINGER 2012</v>
          </cell>
          <cell r="DO474"/>
          <cell r="DP474"/>
        </row>
        <row r="475">
          <cell r="B475">
            <v>433141301600028</v>
          </cell>
          <cell r="BS475"/>
          <cell r="BU475" t="str">
            <v>TATA WINGER 2011 MODEL</v>
          </cell>
          <cell r="DO475"/>
          <cell r="DP475"/>
        </row>
        <row r="476">
          <cell r="B476">
            <v>433341301600167</v>
          </cell>
          <cell r="BS476"/>
          <cell r="BU476" t="str">
            <v>MARUTI TOUR H1 2019 MODEL</v>
          </cell>
          <cell r="DO476"/>
          <cell r="DP476"/>
        </row>
        <row r="477">
          <cell r="B477">
            <v>431111301600098</v>
          </cell>
          <cell r="BS477"/>
          <cell r="BU477">
            <v>2015</v>
          </cell>
          <cell r="DO477"/>
          <cell r="DP477"/>
        </row>
        <row r="478">
          <cell r="B478">
            <v>412331301600100</v>
          </cell>
          <cell r="BS478"/>
          <cell r="BU478" t="str">
            <v>NISSAN EVALIA XL 2013 MODEL</v>
          </cell>
          <cell r="DO478"/>
          <cell r="DP478"/>
        </row>
        <row r="479">
          <cell r="B479">
            <v>433341301600175</v>
          </cell>
          <cell r="BS479"/>
          <cell r="BU479" t="str">
            <v>MAHINDRA XYLO 2016</v>
          </cell>
          <cell r="DO479"/>
          <cell r="DP479"/>
        </row>
        <row r="480">
          <cell r="B480">
            <v>433341301600166</v>
          </cell>
          <cell r="BS480"/>
          <cell r="BU480" t="str">
            <v>MAHINDRA VERITO 2015</v>
          </cell>
          <cell r="DO480"/>
          <cell r="DP480"/>
        </row>
        <row r="481">
          <cell r="B481">
            <v>433341301600168</v>
          </cell>
          <cell r="BS481"/>
          <cell r="BU481" t="str">
            <v>MAHINDRA XYLO D4 2015</v>
          </cell>
          <cell r="DO481"/>
          <cell r="DP481"/>
        </row>
        <row r="482">
          <cell r="B482">
            <v>433341301600169</v>
          </cell>
          <cell r="BS482"/>
          <cell r="BU482" t="str">
            <v>MARUTHI DZIRE TOUR</v>
          </cell>
          <cell r="DO482"/>
          <cell r="DP482"/>
        </row>
        <row r="483">
          <cell r="B483">
            <v>433341301600171</v>
          </cell>
          <cell r="BS483"/>
          <cell r="BU483" t="str">
            <v>TATA ACE 2012 MODEL</v>
          </cell>
          <cell r="DO483"/>
          <cell r="DP483"/>
        </row>
        <row r="484">
          <cell r="B484">
            <v>433341301600172</v>
          </cell>
          <cell r="BS484"/>
          <cell r="BU484" t="str">
            <v>CHEVROLET TAVERA NEO3 LS 2015</v>
          </cell>
          <cell r="DO484"/>
          <cell r="DP484"/>
        </row>
        <row r="485">
          <cell r="B485"/>
          <cell r="BS485"/>
          <cell r="BU485" t="str">
            <v>HYNDAI EON ERA LPG</v>
          </cell>
          <cell r="DO485"/>
          <cell r="DP485"/>
        </row>
        <row r="486">
          <cell r="B486"/>
          <cell r="BS486"/>
          <cell r="BU486" t="str">
            <v>MARUTHI SWIFT TOUR 2016 MODEL</v>
          </cell>
          <cell r="DO486"/>
          <cell r="DP486"/>
        </row>
        <row r="487">
          <cell r="B487"/>
          <cell r="BS487"/>
          <cell r="BU487">
            <v>2017</v>
          </cell>
          <cell r="DO487"/>
          <cell r="DP487"/>
        </row>
        <row r="488">
          <cell r="B488">
            <v>431111301600099</v>
          </cell>
          <cell r="BS488"/>
          <cell r="BU488" t="str">
            <v>TATA ZEST XE QJET 2017</v>
          </cell>
          <cell r="DO488"/>
          <cell r="DP488"/>
        </row>
        <row r="489">
          <cell r="B489">
            <v>412331301600101</v>
          </cell>
          <cell r="BS489"/>
          <cell r="BU489" t="str">
            <v>NISSAN EVALIA</v>
          </cell>
          <cell r="DO489"/>
          <cell r="DP489"/>
        </row>
        <row r="490">
          <cell r="B490">
            <v>433341301600173</v>
          </cell>
          <cell r="BS490"/>
          <cell r="BU490" t="str">
            <v>TATA INDICA V2 LS 2016</v>
          </cell>
          <cell r="DO490"/>
          <cell r="DP490"/>
        </row>
        <row r="491">
          <cell r="B491">
            <v>433341301600174</v>
          </cell>
          <cell r="BS491"/>
          <cell r="BU491" t="str">
            <v>TATA ACE</v>
          </cell>
          <cell r="DO491"/>
          <cell r="DP491"/>
        </row>
        <row r="492">
          <cell r="B492"/>
          <cell r="BS492"/>
          <cell r="BU492" t="str">
            <v>TATA ZEST Q JET 2017</v>
          </cell>
          <cell r="DO492"/>
          <cell r="DP492"/>
        </row>
        <row r="493">
          <cell r="B493"/>
          <cell r="BS493"/>
          <cell r="BU493" t="str">
            <v>MAHINDRA XYLO D4 2016 MODEL</v>
          </cell>
          <cell r="DO493"/>
          <cell r="DP493"/>
        </row>
        <row r="494">
          <cell r="B494">
            <v>433381301600011</v>
          </cell>
          <cell r="BS494"/>
          <cell r="BU494" t="str">
            <v>MAHINDRA JEETO X7 2017 MODEL</v>
          </cell>
          <cell r="DO494"/>
          <cell r="DP494"/>
        </row>
        <row r="495">
          <cell r="B495"/>
          <cell r="BS495"/>
          <cell r="BU495" t="str">
            <v>MAHINDRA XYLO D4 2016</v>
          </cell>
          <cell r="DO495"/>
          <cell r="DP495"/>
        </row>
        <row r="496">
          <cell r="B496"/>
          <cell r="BS496"/>
          <cell r="BU496" t="str">
            <v>MAHINDRA XYLO D4 2017 MODEL</v>
          </cell>
          <cell r="DO496"/>
          <cell r="DP496"/>
        </row>
        <row r="497">
          <cell r="B497"/>
          <cell r="BS497"/>
          <cell r="BU497" t="str">
            <v>SWIFT DZIRE</v>
          </cell>
          <cell r="DO497"/>
          <cell r="DP497"/>
        </row>
        <row r="498">
          <cell r="B498"/>
          <cell r="BS498"/>
          <cell r="BU498">
            <v>2017</v>
          </cell>
          <cell r="DO498"/>
          <cell r="DP498"/>
        </row>
        <row r="499">
          <cell r="B499"/>
          <cell r="BS499"/>
          <cell r="BU499" t="str">
            <v>TATA INDICA V2LS 2016 MODEL</v>
          </cell>
          <cell r="DO499"/>
          <cell r="DP499"/>
        </row>
        <row r="500">
          <cell r="B500"/>
          <cell r="BS500"/>
          <cell r="BU500" t="str">
            <v>MAHINDRA XYLO D4 2016</v>
          </cell>
          <cell r="DO500"/>
          <cell r="DP500"/>
        </row>
        <row r="501">
          <cell r="B501"/>
          <cell r="BS501"/>
          <cell r="BU501" t="str">
            <v>MAHINDRA XYLO E4</v>
          </cell>
          <cell r="DO501"/>
          <cell r="DP501"/>
        </row>
        <row r="502">
          <cell r="B502"/>
          <cell r="BS502"/>
          <cell r="BU502" t="str">
            <v>TATA ACE GOLD 2019</v>
          </cell>
          <cell r="DO502"/>
          <cell r="DP502"/>
        </row>
        <row r="503">
          <cell r="B503"/>
          <cell r="BS503">
            <v>2018</v>
          </cell>
          <cell r="BU503"/>
          <cell r="DO503"/>
          <cell r="DP503" t="str">
            <v>Four Wheeler</v>
          </cell>
        </row>
        <row r="504">
          <cell r="B504"/>
          <cell r="BS504">
            <v>2016</v>
          </cell>
          <cell r="BU504" t="str">
            <v>TATA INDICA V2LS 2016</v>
          </cell>
          <cell r="DO504"/>
          <cell r="DP504" t="str">
            <v>Four Wheeler</v>
          </cell>
        </row>
        <row r="505">
          <cell r="B505"/>
          <cell r="BS505">
            <v>2015</v>
          </cell>
          <cell r="BU505" t="str">
            <v>VERITO D4</v>
          </cell>
          <cell r="DO505"/>
          <cell r="DP505" t="str">
            <v>Four Wheeler</v>
          </cell>
        </row>
        <row r="506">
          <cell r="B506"/>
          <cell r="BS506">
            <v>2015</v>
          </cell>
          <cell r="BU506" t="str">
            <v>VERITO D4</v>
          </cell>
          <cell r="DO506"/>
          <cell r="DP506" t="str">
            <v>Four Wheeler</v>
          </cell>
        </row>
        <row r="507">
          <cell r="B507">
            <v>431111301600100</v>
          </cell>
          <cell r="BS507">
            <v>2018</v>
          </cell>
          <cell r="BU507" t="str">
            <v>MARUTI TOUR DIESEL BS IV</v>
          </cell>
          <cell r="DO507"/>
          <cell r="DP507" t="str">
            <v>Four Wheeler</v>
          </cell>
        </row>
        <row r="508">
          <cell r="B508"/>
          <cell r="BS508">
            <v>2016</v>
          </cell>
          <cell r="BU508" t="str">
            <v>TATA INDICA V2LS 2016</v>
          </cell>
          <cell r="DO508"/>
          <cell r="DP508" t="str">
            <v>Four Wheeler</v>
          </cell>
        </row>
        <row r="509">
          <cell r="B509"/>
          <cell r="BS509">
            <v>2018</v>
          </cell>
          <cell r="BU509" t="str">
            <v>SWIFT</v>
          </cell>
          <cell r="DO509"/>
          <cell r="DP509" t="str">
            <v>Four Wheeler</v>
          </cell>
        </row>
        <row r="510">
          <cell r="B510">
            <v>431111301600101</v>
          </cell>
          <cell r="BS510">
            <v>2018</v>
          </cell>
          <cell r="BU510" t="str">
            <v>TATA ZEST XE QJET 75PS BS IV</v>
          </cell>
          <cell r="DO510"/>
          <cell r="DP510" t="str">
            <v>Four Wheeler</v>
          </cell>
        </row>
        <row r="511">
          <cell r="B511">
            <v>433341301600182</v>
          </cell>
          <cell r="BS511">
            <v>2018</v>
          </cell>
          <cell r="BU511" t="str">
            <v>TATA ZEST XE QJET 75PS BS IV</v>
          </cell>
          <cell r="DO511"/>
          <cell r="DP511" t="str">
            <v>Four Wheeler</v>
          </cell>
        </row>
        <row r="512">
          <cell r="B512">
            <v>433341301600183</v>
          </cell>
          <cell r="BS512">
            <v>2018</v>
          </cell>
          <cell r="BU512" t="str">
            <v>TATA ZEST XE QJET 75PS BS IV</v>
          </cell>
          <cell r="DO512"/>
          <cell r="DP512" t="str">
            <v>Four Wheeler</v>
          </cell>
        </row>
        <row r="513">
          <cell r="B513">
            <v>412331301600102</v>
          </cell>
          <cell r="BS513">
            <v>2014</v>
          </cell>
          <cell r="BU513" t="str">
            <v>TATA ZEST XM QJET90PS</v>
          </cell>
          <cell r="DO513"/>
          <cell r="DP513" t="str">
            <v>Four Wheeler</v>
          </cell>
        </row>
        <row r="514">
          <cell r="B514"/>
          <cell r="BS514">
            <v>2018</v>
          </cell>
          <cell r="BU514" t="str">
            <v>TATA ZEST XE QJET 75PS BS IV</v>
          </cell>
          <cell r="DO514"/>
          <cell r="DP514" t="str">
            <v>LCV</v>
          </cell>
        </row>
        <row r="515">
          <cell r="B515">
            <v>412331301600103</v>
          </cell>
          <cell r="BS515">
            <v>2016</v>
          </cell>
          <cell r="BU515" t="str">
            <v>DZIRE TOUR</v>
          </cell>
          <cell r="DO515"/>
          <cell r="DP515" t="str">
            <v>Four Wheeler</v>
          </cell>
        </row>
        <row r="516">
          <cell r="B516"/>
          <cell r="BS516">
            <v>2017</v>
          </cell>
          <cell r="BU516" t="str">
            <v>TOYOTA ETIOS GD</v>
          </cell>
          <cell r="DO516"/>
          <cell r="DP516" t="str">
            <v>Four Wheeler</v>
          </cell>
        </row>
        <row r="517">
          <cell r="B517">
            <v>433341301600184</v>
          </cell>
          <cell r="BS517">
            <v>2018</v>
          </cell>
          <cell r="BU517" t="str">
            <v>MARUTI TOUR DIESEL BS IV</v>
          </cell>
          <cell r="DO517"/>
          <cell r="DP517" t="str">
            <v>Four Wheeler</v>
          </cell>
        </row>
        <row r="518">
          <cell r="B518">
            <v>412331301600104</v>
          </cell>
          <cell r="BS518">
            <v>2012</v>
          </cell>
          <cell r="BU518" t="str">
            <v>TATA CYCUS GREY WINGER 7 SEAT 2012</v>
          </cell>
          <cell r="DO518"/>
          <cell r="DP518" t="str">
            <v>Four Wheeler</v>
          </cell>
        </row>
        <row r="519">
          <cell r="B519">
            <v>412331301600105</v>
          </cell>
          <cell r="BS519">
            <v>2012</v>
          </cell>
          <cell r="BU519" t="str">
            <v>SKODA RAPID ACTIVE</v>
          </cell>
          <cell r="DO519"/>
          <cell r="DP519" t="str">
            <v>Four Wheeler</v>
          </cell>
        </row>
        <row r="520">
          <cell r="B520">
            <v>412331301600105</v>
          </cell>
          <cell r="BS520">
            <v>2012</v>
          </cell>
          <cell r="BU520" t="str">
            <v>SKODA RAPID ACTIVE</v>
          </cell>
          <cell r="DO520"/>
          <cell r="DP520" t="str">
            <v>Four Wheeler</v>
          </cell>
        </row>
        <row r="521">
          <cell r="B521">
            <v>431111301600103</v>
          </cell>
          <cell r="BS521">
            <v>2017</v>
          </cell>
          <cell r="BU521" t="str">
            <v>NISSAN SUNNY XE BS IV</v>
          </cell>
          <cell r="DO521"/>
          <cell r="DP521" t="str">
            <v>Four Wheeler</v>
          </cell>
        </row>
        <row r="522">
          <cell r="B522">
            <v>433341301600191</v>
          </cell>
          <cell r="BS522">
            <v>2019</v>
          </cell>
          <cell r="BU522" t="str">
            <v>MARUTI TOUR S DIESEL</v>
          </cell>
          <cell r="DO522"/>
          <cell r="DP522" t="str">
            <v>Four Wheeler</v>
          </cell>
        </row>
        <row r="523">
          <cell r="B523">
            <v>431111301600104</v>
          </cell>
          <cell r="BS523">
            <v>2017</v>
          </cell>
          <cell r="BU523" t="str">
            <v>MARUTI SWIFT DZIRE LDI TOURBS4</v>
          </cell>
          <cell r="DO523"/>
          <cell r="DP523" t="str">
            <v>Four Wheeler</v>
          </cell>
        </row>
        <row r="524">
          <cell r="B524">
            <v>433341301600191</v>
          </cell>
          <cell r="BS524">
            <v>2019</v>
          </cell>
          <cell r="BU524" t="str">
            <v>MARUTI TOUR S DIESEL</v>
          </cell>
          <cell r="DO524"/>
          <cell r="DP524" t="str">
            <v>Four Wheeler</v>
          </cell>
        </row>
        <row r="525">
          <cell r="B525">
            <v>412331301600106</v>
          </cell>
          <cell r="BS525">
            <v>2012</v>
          </cell>
          <cell r="BU525" t="str">
            <v>TOYOTA INNOVA DIESEL 2012</v>
          </cell>
          <cell r="DO525"/>
          <cell r="DP525" t="str">
            <v>Four Wheeler</v>
          </cell>
        </row>
        <row r="526">
          <cell r="B526">
            <v>412331301600107</v>
          </cell>
          <cell r="BS526">
            <v>2014</v>
          </cell>
          <cell r="BU526" t="str">
            <v>BHARATBENZ 1214R 4X2 4500WB</v>
          </cell>
          <cell r="DO526"/>
          <cell r="DP526" t="str">
            <v>Four Wheeler</v>
          </cell>
        </row>
        <row r="527">
          <cell r="B527">
            <v>433341301600193</v>
          </cell>
          <cell r="BS527">
            <v>2017</v>
          </cell>
          <cell r="BU527" t="str">
            <v>FORDFIGOASPIRE 1 5D TIT MTBS</v>
          </cell>
          <cell r="DO527"/>
          <cell r="DP527" t="str">
            <v>Four Wheeler</v>
          </cell>
        </row>
        <row r="528">
          <cell r="B528">
            <v>412331301600109</v>
          </cell>
          <cell r="BS528">
            <v>2014</v>
          </cell>
          <cell r="BU528" t="str">
            <v>MARUTI SWIFT VDI BS IV</v>
          </cell>
          <cell r="DO528"/>
          <cell r="DP528" t="str">
            <v>Four Wheeler</v>
          </cell>
        </row>
        <row r="529">
          <cell r="B529">
            <v>433341301600197</v>
          </cell>
          <cell r="BS529">
            <v>2015</v>
          </cell>
          <cell r="BU529" t="str">
            <v>CHEVROLET SAIL LT ABS TCDI</v>
          </cell>
          <cell r="DO529"/>
          <cell r="DP529" t="str">
            <v>Four Wheeler</v>
          </cell>
        </row>
        <row r="530">
          <cell r="B530">
            <v>433341301600196</v>
          </cell>
          <cell r="BS530">
            <v>2016</v>
          </cell>
          <cell r="BU530" t="str">
            <v>HYUNDAI XCENT CRDI BSIV</v>
          </cell>
          <cell r="DO530"/>
          <cell r="DP530" t="str">
            <v>Four Wheeler</v>
          </cell>
        </row>
        <row r="531">
          <cell r="B531">
            <v>433341301600202</v>
          </cell>
          <cell r="BS531">
            <v>2019</v>
          </cell>
          <cell r="BU531" t="str">
            <v>MARUTI TOUR S DIESEL</v>
          </cell>
          <cell r="DO531"/>
          <cell r="DP531" t="str">
            <v>Four Wheeler</v>
          </cell>
        </row>
        <row r="532">
          <cell r="B532"/>
          <cell r="BS532">
            <v>2018</v>
          </cell>
          <cell r="BU532" t="str">
            <v>TATA ZEST XE QJET 75PS BS IV</v>
          </cell>
          <cell r="DO532"/>
          <cell r="DP532" t="str">
            <v>Four Wheeler</v>
          </cell>
        </row>
        <row r="533">
          <cell r="B533">
            <v>412331301600110</v>
          </cell>
          <cell r="BS533">
            <v>2016</v>
          </cell>
          <cell r="BU533" t="str">
            <v>MAHINDRA MAXXIMO PLUS BS IV</v>
          </cell>
          <cell r="DO533"/>
          <cell r="DP533" t="str">
            <v>Four Wheeler</v>
          </cell>
        </row>
        <row r="534">
          <cell r="B534">
            <v>412331301600111</v>
          </cell>
          <cell r="BS534">
            <v>2012</v>
          </cell>
          <cell r="BU534" t="str">
            <v>TOYOTA ETIOS LIVA GD</v>
          </cell>
          <cell r="DO534"/>
          <cell r="DP534" t="str">
            <v>Four Wheeler</v>
          </cell>
        </row>
        <row r="535">
          <cell r="B535"/>
          <cell r="BS535">
            <v>2014</v>
          </cell>
          <cell r="BU535" t="str">
            <v>BHARATBENZ 1214R 4X2 4500WB</v>
          </cell>
          <cell r="DO535"/>
          <cell r="DP535" t="str">
            <v>LCV</v>
          </cell>
        </row>
        <row r="536">
          <cell r="B536">
            <v>431111301600109</v>
          </cell>
          <cell r="BS536">
            <v>2015</v>
          </cell>
          <cell r="BU536" t="str">
            <v>DZIRE TOUR</v>
          </cell>
          <cell r="DO536"/>
          <cell r="DP536" t="str">
            <v>Four Wheeler</v>
          </cell>
        </row>
        <row r="537">
          <cell r="B537"/>
          <cell r="BS537">
            <v>2016</v>
          </cell>
          <cell r="BU537" t="str">
            <v>TATA INDIGO BCS LS BSIV</v>
          </cell>
          <cell r="DO537"/>
          <cell r="DP537" t="str">
            <v>LCV</v>
          </cell>
        </row>
        <row r="538">
          <cell r="B538">
            <v>412331301600113</v>
          </cell>
          <cell r="BS538">
            <v>2014</v>
          </cell>
          <cell r="BU538" t="str">
            <v>MAHINDRA BOLERO PIK UP</v>
          </cell>
          <cell r="DO538"/>
          <cell r="DP538" t="str">
            <v>Four Wheeler</v>
          </cell>
        </row>
        <row r="539">
          <cell r="B539">
            <v>412331301600112</v>
          </cell>
          <cell r="BS539">
            <v>2013</v>
          </cell>
          <cell r="BU539" t="str">
            <v>TOYOTA ETIOS GD</v>
          </cell>
          <cell r="DO539"/>
          <cell r="DP539" t="str">
            <v>Four Wheeler</v>
          </cell>
        </row>
        <row r="540">
          <cell r="B540">
            <v>431111301600110</v>
          </cell>
          <cell r="BS540">
            <v>2014</v>
          </cell>
          <cell r="BU540" t="str">
            <v>MAHINDRA XYLO E4</v>
          </cell>
          <cell r="DO540"/>
          <cell r="DP540" t="str">
            <v>Four Wheeler</v>
          </cell>
        </row>
        <row r="541">
          <cell r="B541">
            <v>433341301600210</v>
          </cell>
          <cell r="BS541">
            <v>2016</v>
          </cell>
          <cell r="BU541" t="str">
            <v>DZIRE TOUR</v>
          </cell>
          <cell r="DO541"/>
          <cell r="DP541" t="str">
            <v>Four Wheeler</v>
          </cell>
        </row>
        <row r="542">
          <cell r="B542"/>
          <cell r="BS542">
            <v>2019</v>
          </cell>
          <cell r="BU542" t="str">
            <v>Celerio-CELERIO X VXI AMT</v>
          </cell>
          <cell r="DO542"/>
          <cell r="DP542" t="str">
            <v>Four Wheeler</v>
          </cell>
        </row>
        <row r="543">
          <cell r="B543">
            <v>430591301600001</v>
          </cell>
          <cell r="BS543">
            <v>2018</v>
          </cell>
          <cell r="BU543" t="str">
            <v>ASHOK LEYLAND DOST</v>
          </cell>
          <cell r="DO543"/>
          <cell r="DP543" t="str">
            <v>Four Wheeler</v>
          </cell>
        </row>
        <row r="544">
          <cell r="B544">
            <v>412331301600114</v>
          </cell>
          <cell r="BS544">
            <v>2013</v>
          </cell>
          <cell r="BU544" t="str">
            <v>TOYOTA INNOVA 2 5 G E3</v>
          </cell>
          <cell r="DO544"/>
          <cell r="DP544" t="str">
            <v>Four Wheeler</v>
          </cell>
        </row>
        <row r="545">
          <cell r="B545">
            <v>412331301600114</v>
          </cell>
          <cell r="BS545">
            <v>2013</v>
          </cell>
          <cell r="BU545" t="str">
            <v>TOYOTA INNOVA 2 5 G E3</v>
          </cell>
          <cell r="DO545"/>
          <cell r="DP545" t="str">
            <v>Four Wheeler</v>
          </cell>
        </row>
        <row r="546">
          <cell r="B546">
            <v>430591301600001</v>
          </cell>
          <cell r="BS546">
            <v>2018</v>
          </cell>
          <cell r="BU546" t="str">
            <v>ASHOK LEYLAND DOST</v>
          </cell>
          <cell r="DO546"/>
          <cell r="DP546" t="str">
            <v>Four Wheeler</v>
          </cell>
        </row>
        <row r="547">
          <cell r="B547">
            <v>412331301600115</v>
          </cell>
          <cell r="BS547">
            <v>2016</v>
          </cell>
          <cell r="BU547" t="str">
            <v>MAHINDRA MAXXIMO PLUS BS IV</v>
          </cell>
          <cell r="DO547"/>
          <cell r="DP547" t="str">
            <v>Four Wheeler</v>
          </cell>
        </row>
        <row r="548">
          <cell r="B548">
            <v>412331301600116</v>
          </cell>
          <cell r="BS548">
            <v>2012</v>
          </cell>
          <cell r="BU548" t="str">
            <v>TATA SFC 407 27</v>
          </cell>
          <cell r="DO548"/>
          <cell r="DP548" t="str">
            <v>Four Wheeler</v>
          </cell>
        </row>
        <row r="549">
          <cell r="B549">
            <v>431111301600112</v>
          </cell>
          <cell r="BS549">
            <v>2017</v>
          </cell>
          <cell r="BU549" t="str">
            <v>DZIRE TOUR</v>
          </cell>
          <cell r="DO549"/>
          <cell r="DP549" t="str">
            <v>Four Wheeler</v>
          </cell>
        </row>
        <row r="550">
          <cell r="B550">
            <v>412331301600117</v>
          </cell>
          <cell r="BS550">
            <v>2016</v>
          </cell>
          <cell r="BU550" t="str">
            <v>DZIRE TOUR</v>
          </cell>
          <cell r="DO550"/>
          <cell r="DP550" t="str">
            <v>Four Wheeler</v>
          </cell>
        </row>
        <row r="551">
          <cell r="B551">
            <v>412331301600119</v>
          </cell>
          <cell r="BS551">
            <v>2017</v>
          </cell>
          <cell r="BU551" t="str">
            <v>MAHINDRA BOLERO MAXI TRUCK PLUS MDI 2016</v>
          </cell>
          <cell r="DO551"/>
          <cell r="DP551" t="str">
            <v>Four Wheeler</v>
          </cell>
        </row>
        <row r="552">
          <cell r="B552">
            <v>412331301600120</v>
          </cell>
          <cell r="BS552">
            <v>2014</v>
          </cell>
          <cell r="BU552" t="str">
            <v>TATA LPT 3118TC BS3 COWL 52WB</v>
          </cell>
          <cell r="DO552"/>
          <cell r="DP552" t="str">
            <v>Four Wheeler</v>
          </cell>
        </row>
        <row r="553">
          <cell r="B553">
            <v>431111301600113</v>
          </cell>
          <cell r="BS553">
            <v>2011</v>
          </cell>
          <cell r="BU553" t="str">
            <v>TOYOTA INNOVA 25 G</v>
          </cell>
          <cell r="DO553"/>
          <cell r="DP553" t="str">
            <v>Four Wheeler</v>
          </cell>
        </row>
        <row r="554">
          <cell r="B554">
            <v>412331301600121</v>
          </cell>
          <cell r="BS554">
            <v>2012</v>
          </cell>
          <cell r="BU554" t="str">
            <v>TOYOTA INNOVA DIESEL 2012</v>
          </cell>
          <cell r="DO554"/>
          <cell r="DP554" t="str">
            <v>Four Wheeler</v>
          </cell>
        </row>
        <row r="555">
          <cell r="B555">
            <v>433341301600234</v>
          </cell>
          <cell r="BS555">
            <v>2018</v>
          </cell>
          <cell r="BU555" t="str">
            <v>TATA ZEST XE QJET 75PS BS IV</v>
          </cell>
          <cell r="DO555"/>
          <cell r="DP555" t="str">
            <v>Four Wheeler</v>
          </cell>
        </row>
        <row r="556">
          <cell r="B556">
            <v>433341301600238</v>
          </cell>
          <cell r="BS556">
            <v>2019</v>
          </cell>
          <cell r="BU556" t="str">
            <v>TOYOTA ETIOS GD</v>
          </cell>
          <cell r="DO556"/>
          <cell r="DP556" t="str">
            <v>Four Wheeler</v>
          </cell>
        </row>
        <row r="557">
          <cell r="B557">
            <v>433341301600246</v>
          </cell>
          <cell r="BS557">
            <v>2012</v>
          </cell>
          <cell r="BU557" t="str">
            <v>TATA INDIGO</v>
          </cell>
          <cell r="DO557"/>
          <cell r="DP557" t="str">
            <v>Four Wheeler</v>
          </cell>
        </row>
        <row r="558">
          <cell r="B558">
            <v>412331301600123</v>
          </cell>
          <cell r="BS558">
            <v>2013</v>
          </cell>
          <cell r="BU558" t="str">
            <v>TOYOTA INNOVA 25 G</v>
          </cell>
          <cell r="DO558"/>
          <cell r="DP558" t="str">
            <v>Four Wheeler</v>
          </cell>
        </row>
        <row r="559">
          <cell r="B559">
            <v>433341301600240</v>
          </cell>
          <cell r="BS559">
            <v>2013</v>
          </cell>
          <cell r="BU559" t="str">
            <v>MAHINDRA XYLO E4</v>
          </cell>
          <cell r="DO559"/>
          <cell r="DP559" t="str">
            <v>Four Wheeler</v>
          </cell>
        </row>
        <row r="560">
          <cell r="B560">
            <v>431111301600115</v>
          </cell>
          <cell r="BS560">
            <v>2016</v>
          </cell>
          <cell r="BU560" t="str">
            <v>DZIRE TOUR</v>
          </cell>
          <cell r="DO560"/>
          <cell r="DP560" t="str">
            <v>Four Wheeler</v>
          </cell>
        </row>
        <row r="561">
          <cell r="B561">
            <v>433341301600241</v>
          </cell>
          <cell r="BS561">
            <v>2017</v>
          </cell>
          <cell r="BU561" t="str">
            <v>MAHINDRA XYLO D4 MDI CRDE 2WD 8 SEAT</v>
          </cell>
          <cell r="DO561"/>
          <cell r="DP561" t="str">
            <v>Four Wheeler</v>
          </cell>
        </row>
        <row r="562">
          <cell r="B562">
            <v>431111301600116</v>
          </cell>
          <cell r="BS562">
            <v>2012</v>
          </cell>
          <cell r="BU562" t="str">
            <v>TOYOTA INNOVA 2 5 G</v>
          </cell>
          <cell r="DO562"/>
          <cell r="DP562" t="str">
            <v>Four Wheeler</v>
          </cell>
        </row>
        <row r="563">
          <cell r="B563">
            <v>433341301600243</v>
          </cell>
          <cell r="BS563">
            <v>2017</v>
          </cell>
          <cell r="BU563" t="str">
            <v>AMAZE 1 5 EMT I DTEC</v>
          </cell>
          <cell r="DO563"/>
          <cell r="DP563" t="str">
            <v>Four Wheeler</v>
          </cell>
        </row>
        <row r="564">
          <cell r="B564">
            <v>433341301600242</v>
          </cell>
          <cell r="BS564">
            <v>2015</v>
          </cell>
          <cell r="BU564" t="str">
            <v>MAHINDRA XYLO D2</v>
          </cell>
          <cell r="DO564"/>
          <cell r="DP564" t="str">
            <v>Four Wheeler</v>
          </cell>
        </row>
        <row r="565">
          <cell r="B565">
            <v>433461301600001</v>
          </cell>
          <cell r="BS565">
            <v>2019</v>
          </cell>
          <cell r="BU565" t="str">
            <v>MARUTI SUZUKI TOUR S DIESEL</v>
          </cell>
          <cell r="DO565"/>
          <cell r="DP565" t="str">
            <v>Four Wheeler</v>
          </cell>
        </row>
        <row r="566">
          <cell r="B566">
            <v>413191301600004</v>
          </cell>
          <cell r="BS566">
            <v>2016</v>
          </cell>
          <cell r="BU566" t="str">
            <v>MARUTI RITZ LDI BSIV</v>
          </cell>
          <cell r="DO566"/>
          <cell r="DP566" t="str">
            <v>Four Wheeler</v>
          </cell>
        </row>
        <row r="567">
          <cell r="B567">
            <v>412331301600125</v>
          </cell>
          <cell r="BS567">
            <v>2012</v>
          </cell>
          <cell r="BU567" t="str">
            <v>FORCE TRAVELLER</v>
          </cell>
          <cell r="DO567"/>
          <cell r="DP567" t="str">
            <v>LCV</v>
          </cell>
        </row>
        <row r="568">
          <cell r="B568">
            <v>433341301600257</v>
          </cell>
          <cell r="BS568">
            <v>2016</v>
          </cell>
          <cell r="BU568" t="str">
            <v>MAHINDRA XYLO D4 MDI CRDE 2WD 8 SEAT</v>
          </cell>
          <cell r="DO568"/>
          <cell r="DP568" t="str">
            <v>Four Wheeler</v>
          </cell>
        </row>
        <row r="569">
          <cell r="B569"/>
          <cell r="BS569">
            <v>2016</v>
          </cell>
          <cell r="BU569" t="str">
            <v>TATA ACE FACELIFT HT WO LOADBODY</v>
          </cell>
          <cell r="DO569"/>
          <cell r="DP569" t="str">
            <v>Four Wheeler</v>
          </cell>
        </row>
        <row r="570">
          <cell r="B570"/>
          <cell r="BS570">
            <v>2011</v>
          </cell>
          <cell r="BU570" t="str">
            <v>TOYOTA INNOVA 25 G</v>
          </cell>
          <cell r="DO570"/>
          <cell r="DP570" t="str">
            <v>Four Wheeler</v>
          </cell>
        </row>
        <row r="571">
          <cell r="B571">
            <v>433341301600251</v>
          </cell>
          <cell r="BS571">
            <v>2018</v>
          </cell>
          <cell r="BU571" t="str">
            <v>TOYOTA ETIOS GD BSIV</v>
          </cell>
          <cell r="DO571"/>
          <cell r="DP571" t="str">
            <v>Four Wheeler</v>
          </cell>
        </row>
        <row r="572">
          <cell r="B572">
            <v>412831301600001</v>
          </cell>
          <cell r="BS572">
            <v>2018</v>
          </cell>
          <cell r="BU572" t="str">
            <v>MAHINDRA SUPRO MAXITRUCK T4 BSIV 2018 MODEL</v>
          </cell>
          <cell r="DO572"/>
          <cell r="DP572" t="str">
            <v>Four Wheeler</v>
          </cell>
        </row>
        <row r="573">
          <cell r="B573">
            <v>413191301600005</v>
          </cell>
          <cell r="BS573">
            <v>2012</v>
          </cell>
          <cell r="BU573" t="str">
            <v>SKODA RAPID ELEGANCE 1 6 CRDI</v>
          </cell>
          <cell r="DO573"/>
          <cell r="DP573" t="str">
            <v>Four Wheeler</v>
          </cell>
        </row>
        <row r="574">
          <cell r="B574">
            <v>412331301600126</v>
          </cell>
          <cell r="BS574">
            <v>2012</v>
          </cell>
          <cell r="BU574" t="str">
            <v>TOYOTA INNOVA DIESEL 2012</v>
          </cell>
          <cell r="DO574"/>
          <cell r="DP574" t="str">
            <v>Four Wheeler</v>
          </cell>
        </row>
        <row r="575">
          <cell r="B575">
            <v>431111301600118</v>
          </cell>
          <cell r="BS575">
            <v>2018</v>
          </cell>
          <cell r="BU575" t="str">
            <v>MARUTI TOUR S DIESEL</v>
          </cell>
          <cell r="DO575"/>
          <cell r="DP575" t="str">
            <v>Four Wheeler</v>
          </cell>
        </row>
        <row r="576">
          <cell r="B576">
            <v>413191301600006</v>
          </cell>
          <cell r="BS576">
            <v>2014</v>
          </cell>
          <cell r="BU576" t="str">
            <v>TOYOTA INNOVA 25 G</v>
          </cell>
          <cell r="DO576"/>
          <cell r="DP576" t="str">
            <v>Four Wheeler</v>
          </cell>
        </row>
        <row r="577">
          <cell r="B577">
            <v>433341301600254</v>
          </cell>
          <cell r="BS577">
            <v>2016</v>
          </cell>
          <cell r="BU577" t="str">
            <v>DZIRE TOUR</v>
          </cell>
          <cell r="DO577"/>
          <cell r="DP577" t="str">
            <v>Four Wheeler</v>
          </cell>
        </row>
        <row r="578">
          <cell r="B578">
            <v>431111301600119</v>
          </cell>
          <cell r="BS578">
            <v>2012</v>
          </cell>
          <cell r="BU578" t="str">
            <v>TOYOTA INNOVA 2 5 G</v>
          </cell>
          <cell r="DO578"/>
          <cell r="DP578" t="str">
            <v>Four Wheeler</v>
          </cell>
        </row>
        <row r="579">
          <cell r="B579">
            <v>433341301600256</v>
          </cell>
          <cell r="BS579">
            <v>2014</v>
          </cell>
          <cell r="BU579" t="str">
            <v>CHEVROLET TAVERA NEO3 LS P10AA</v>
          </cell>
          <cell r="DO579"/>
          <cell r="DP579" t="str">
            <v>Four Wheeler</v>
          </cell>
        </row>
        <row r="580">
          <cell r="B580">
            <v>412331301600127</v>
          </cell>
          <cell r="BS580">
            <v>2014</v>
          </cell>
          <cell r="BU580" t="str">
            <v>SKODA AUDI Q7 3 0TDI QUATTRO</v>
          </cell>
          <cell r="DO580"/>
          <cell r="DP580" t="str">
            <v>Four Wheeler</v>
          </cell>
        </row>
        <row r="581">
          <cell r="B581">
            <v>433461301600002</v>
          </cell>
          <cell r="BS581">
            <v>2011</v>
          </cell>
          <cell r="BU581" t="str">
            <v>MAHINDRA MA SC EX 2 5</v>
          </cell>
          <cell r="DO581"/>
          <cell r="DP581" t="str">
            <v>Four Wheeler</v>
          </cell>
        </row>
        <row r="582">
          <cell r="B582">
            <v>412831301600002</v>
          </cell>
          <cell r="BS582">
            <v>2018</v>
          </cell>
          <cell r="BU582" t="str">
            <v>TATA ACE GOLD BS IV</v>
          </cell>
          <cell r="DO582"/>
          <cell r="DP582" t="str">
            <v>Four Wheeler</v>
          </cell>
        </row>
        <row r="583">
          <cell r="B583">
            <v>433461301600002</v>
          </cell>
          <cell r="BS583">
            <v>2011</v>
          </cell>
          <cell r="BU583" t="str">
            <v>MAHINDRA MA SC EX 2 5</v>
          </cell>
          <cell r="DO583"/>
          <cell r="DP583" t="str">
            <v>Four Wheeler</v>
          </cell>
        </row>
        <row r="584">
          <cell r="B584">
            <v>412331301600128</v>
          </cell>
          <cell r="BS584">
            <v>2012</v>
          </cell>
          <cell r="BU584" t="str">
            <v>FORCE TRAVELLER</v>
          </cell>
          <cell r="DO584"/>
          <cell r="DP584" t="str">
            <v>Four Wheeler</v>
          </cell>
        </row>
        <row r="585">
          <cell r="B585"/>
          <cell r="BS585">
            <v>2014</v>
          </cell>
          <cell r="BU585" t="str">
            <v>MAHINDRA XYLO D2</v>
          </cell>
          <cell r="DO585"/>
          <cell r="DP585" t="str">
            <v>Four Wheeler</v>
          </cell>
        </row>
        <row r="586">
          <cell r="B586">
            <v>412331301600129</v>
          </cell>
          <cell r="BS586">
            <v>2013</v>
          </cell>
          <cell r="BU586" t="str">
            <v>TOYOTA INNOVA 2 5 G E3</v>
          </cell>
          <cell r="DO586"/>
          <cell r="DP586" t="str">
            <v>Four Wheeler</v>
          </cell>
        </row>
        <row r="587">
          <cell r="B587">
            <v>433341301600259</v>
          </cell>
          <cell r="BS587">
            <v>2017</v>
          </cell>
          <cell r="BU587" t="str">
            <v>TATA BOLT XE QJET 75 PS BS I</v>
          </cell>
          <cell r="DO587"/>
          <cell r="DP587" t="str">
            <v>Four Wheeler</v>
          </cell>
        </row>
        <row r="588">
          <cell r="B588">
            <v>431111301600120</v>
          </cell>
          <cell r="BS588">
            <v>2011</v>
          </cell>
          <cell r="BU588" t="str">
            <v>TOYOTA INNOVA 2 5 G</v>
          </cell>
          <cell r="DO588"/>
          <cell r="DP588" t="str">
            <v>Four Wheeler</v>
          </cell>
        </row>
        <row r="589">
          <cell r="B589">
            <v>431111301600121</v>
          </cell>
          <cell r="BS589">
            <v>2017</v>
          </cell>
          <cell r="BU589" t="str">
            <v>DZIRE TOUR</v>
          </cell>
          <cell r="DO589"/>
          <cell r="DP589" t="str">
            <v>Four Wheeler</v>
          </cell>
        </row>
        <row r="590">
          <cell r="B590">
            <v>433341301600262</v>
          </cell>
          <cell r="BS590">
            <v>2016</v>
          </cell>
          <cell r="BU590" t="str">
            <v>HYUNDAI XCENT CRDI BSIV</v>
          </cell>
          <cell r="DO590"/>
          <cell r="DP590" t="str">
            <v>Four Wheeler</v>
          </cell>
        </row>
        <row r="591">
          <cell r="B591">
            <v>431111301600122</v>
          </cell>
          <cell r="BS591">
            <v>2012</v>
          </cell>
          <cell r="BU591" t="str">
            <v>TOYOTA INNOVA 2 5 G</v>
          </cell>
          <cell r="DO591"/>
          <cell r="DP591" t="str">
            <v>Four Wheeler</v>
          </cell>
        </row>
        <row r="592">
          <cell r="B592">
            <v>431111301600123</v>
          </cell>
          <cell r="BS592">
            <v>2019</v>
          </cell>
          <cell r="BU592" t="str">
            <v>MARUTI TOUR S DIESEL</v>
          </cell>
          <cell r="DO592"/>
          <cell r="DP592" t="str">
            <v>Four Wheeler</v>
          </cell>
        </row>
        <row r="593">
          <cell r="B593">
            <v>412831301600003</v>
          </cell>
          <cell r="BS593">
            <v>2020</v>
          </cell>
          <cell r="BU593" t="str">
            <v>MAHINDRA BOLERO B6 O BS VI</v>
          </cell>
          <cell r="DO593"/>
          <cell r="DP593" t="str">
            <v>Four Wheeler</v>
          </cell>
        </row>
        <row r="594">
          <cell r="B594">
            <v>413191301600009</v>
          </cell>
          <cell r="BS594">
            <v>2018</v>
          </cell>
          <cell r="BU594" t="str">
            <v>HYUNDAI XCENT CRDI BSIV</v>
          </cell>
          <cell r="DO594"/>
          <cell r="DP594" t="str">
            <v>Four Wheeler</v>
          </cell>
        </row>
        <row r="595">
          <cell r="B595">
            <v>431111301600124</v>
          </cell>
          <cell r="BS595">
            <v>2013</v>
          </cell>
          <cell r="BU595" t="str">
            <v>TOYOTA INNOVA 2 5 G</v>
          </cell>
          <cell r="DO595"/>
          <cell r="DP595" t="str">
            <v>Four Wheeler</v>
          </cell>
        </row>
        <row r="596">
          <cell r="B596">
            <v>433341301600263</v>
          </cell>
          <cell r="BS596">
            <v>2014</v>
          </cell>
          <cell r="BU596" t="str">
            <v>MAHINDRA XYLO D2</v>
          </cell>
          <cell r="DO596"/>
          <cell r="DP596" t="str">
            <v>Four Wheeler</v>
          </cell>
        </row>
        <row r="597">
          <cell r="B597">
            <v>412331301600131</v>
          </cell>
          <cell r="BS597">
            <v>2013</v>
          </cell>
          <cell r="BU597" t="str">
            <v>MARUTI SWIFT DESIRE TOUR</v>
          </cell>
          <cell r="DO597"/>
          <cell r="DP597" t="str">
            <v>Four Wheeler</v>
          </cell>
        </row>
        <row r="598">
          <cell r="B598">
            <v>431111301600127</v>
          </cell>
          <cell r="BS598">
            <v>2016</v>
          </cell>
          <cell r="BU598" t="str">
            <v>DZIRE TOUR</v>
          </cell>
          <cell r="DO598"/>
          <cell r="DP598" t="str">
            <v>Four Wheeler</v>
          </cell>
        </row>
        <row r="599">
          <cell r="B599">
            <v>431581301600001</v>
          </cell>
          <cell r="BS599">
            <v>2017</v>
          </cell>
          <cell r="BU599" t="str">
            <v>MAHINDRA BOLERO PLUS</v>
          </cell>
          <cell r="DO599"/>
          <cell r="DP599" t="str">
            <v>Four Wheeler</v>
          </cell>
        </row>
        <row r="600">
          <cell r="B600">
            <v>431111301600125</v>
          </cell>
          <cell r="BS600">
            <v>2018</v>
          </cell>
          <cell r="BU600" t="str">
            <v>HYUNDAI XCENT CRDI BSIV</v>
          </cell>
          <cell r="DO600"/>
          <cell r="DP600" t="str">
            <v>Four Wheeler</v>
          </cell>
        </row>
        <row r="601">
          <cell r="B601">
            <v>431111301600126</v>
          </cell>
          <cell r="BS601">
            <v>2017</v>
          </cell>
          <cell r="BU601" t="str">
            <v>HYUNDAI XCENT CRDI BSIV</v>
          </cell>
          <cell r="DO601"/>
          <cell r="DP601" t="str">
            <v>Four Wheeler</v>
          </cell>
        </row>
        <row r="602">
          <cell r="B602">
            <v>433461301600003</v>
          </cell>
          <cell r="BS602">
            <v>2014</v>
          </cell>
          <cell r="BU602" t="str">
            <v>HONDA AMAZE 1 5 S MT</v>
          </cell>
          <cell r="DO602"/>
          <cell r="DP602" t="str">
            <v>Four Wheeler</v>
          </cell>
        </row>
        <row r="603">
          <cell r="B603">
            <v>412831301600004</v>
          </cell>
          <cell r="BS603">
            <v>2021</v>
          </cell>
          <cell r="BU603" t="str">
            <v>TATA ACE GOLD PETROL</v>
          </cell>
          <cell r="DO603"/>
          <cell r="DP603" t="str">
            <v>Four Wheeler</v>
          </cell>
        </row>
        <row r="604">
          <cell r="B604">
            <v>431581301600002</v>
          </cell>
          <cell r="BS604">
            <v>2017</v>
          </cell>
          <cell r="BU604" t="str">
            <v>MARUTI ALTO 800 LXI</v>
          </cell>
          <cell r="DO604"/>
          <cell r="DP604" t="str">
            <v>Four Wheeler</v>
          </cell>
        </row>
        <row r="605">
          <cell r="B605">
            <v>413191301600007</v>
          </cell>
          <cell r="BS605">
            <v>2018</v>
          </cell>
          <cell r="BU605" t="str">
            <v>MARUTI TOUR S DIESEL</v>
          </cell>
          <cell r="DO605"/>
          <cell r="DP605" t="str">
            <v>Four Wheeler</v>
          </cell>
        </row>
        <row r="606">
          <cell r="B606">
            <v>431111301600128</v>
          </cell>
          <cell r="BS606">
            <v>2012</v>
          </cell>
          <cell r="BU606" t="str">
            <v>TOYOTA INNOVA 2 5 G</v>
          </cell>
          <cell r="DO606"/>
          <cell r="DP606" t="str">
            <v>Four Wheeler</v>
          </cell>
        </row>
        <row r="607">
          <cell r="B607">
            <v>412331301600134</v>
          </cell>
          <cell r="BS607">
            <v>2011</v>
          </cell>
          <cell r="BU607" t="str">
            <v>MARUTHI SWIFT DESIRE LXI</v>
          </cell>
          <cell r="DO607"/>
          <cell r="DP607" t="str">
            <v>Four Wheeler</v>
          </cell>
        </row>
        <row r="608">
          <cell r="B608">
            <v>412831301600005</v>
          </cell>
          <cell r="BS608">
            <v>2021</v>
          </cell>
          <cell r="BU608" t="str">
            <v>HONDA AMAZE LUNAR</v>
          </cell>
          <cell r="DO608"/>
          <cell r="DP608" t="str">
            <v>Four Wheeler</v>
          </cell>
        </row>
        <row r="609">
          <cell r="B609">
            <v>431111301600129</v>
          </cell>
          <cell r="BS609">
            <v>2015</v>
          </cell>
          <cell r="BU609" t="str">
            <v>DZIRE TOUR</v>
          </cell>
          <cell r="DO609"/>
          <cell r="DP609" t="str">
            <v>Four Wheeler</v>
          </cell>
        </row>
        <row r="610">
          <cell r="B610">
            <v>431581301600003</v>
          </cell>
          <cell r="BS610">
            <v>2017</v>
          </cell>
          <cell r="BU610" t="str">
            <v>TATA ACE FACELIFT HT</v>
          </cell>
          <cell r="DO610"/>
          <cell r="DP610" t="str">
            <v>Four Wheeler</v>
          </cell>
        </row>
        <row r="611">
          <cell r="B611">
            <v>431111301600130</v>
          </cell>
          <cell r="BS611">
            <v>2015</v>
          </cell>
          <cell r="BU611" t="str">
            <v>TOYOTA INNOVA 2 5 G</v>
          </cell>
          <cell r="DO611"/>
          <cell r="DP611" t="str">
            <v>Four Wheeler</v>
          </cell>
        </row>
        <row r="612">
          <cell r="B612">
            <v>412331301600135</v>
          </cell>
          <cell r="BS612">
            <v>2013</v>
          </cell>
          <cell r="BU612" t="str">
            <v>TRAVELLER T26 MINI BUS TD 22 B</v>
          </cell>
          <cell r="DO612"/>
          <cell r="DP612" t="str">
            <v>Four Wheeler</v>
          </cell>
        </row>
        <row r="613">
          <cell r="B613">
            <v>433341301600272</v>
          </cell>
          <cell r="BS613">
            <v>2019</v>
          </cell>
          <cell r="BU613" t="str">
            <v>TOYOTA ETIOS GD</v>
          </cell>
          <cell r="DO613"/>
          <cell r="DP613" t="str">
            <v>Four Wheeler</v>
          </cell>
        </row>
        <row r="614">
          <cell r="B614">
            <v>433341301600275</v>
          </cell>
          <cell r="BS614">
            <v>2018</v>
          </cell>
          <cell r="BU614" t="str">
            <v>MARUTI TOUR S DIESEL</v>
          </cell>
          <cell r="DO614"/>
          <cell r="DP614" t="str">
            <v>Four Wheeler</v>
          </cell>
        </row>
        <row r="615">
          <cell r="B615"/>
          <cell r="BS615">
            <v>2013</v>
          </cell>
          <cell r="BU615" t="str">
            <v>SFC 407EX GOODS CARRIER</v>
          </cell>
          <cell r="DO615"/>
          <cell r="DP615" t="str">
            <v>Four Wheeler</v>
          </cell>
        </row>
        <row r="616">
          <cell r="B616"/>
          <cell r="BS616">
            <v>2013</v>
          </cell>
          <cell r="BU616" t="str">
            <v>SFC 407EX GOODS CARRIER</v>
          </cell>
          <cell r="DO616"/>
          <cell r="DP616" t="str">
            <v>Four Wheeler</v>
          </cell>
        </row>
        <row r="617">
          <cell r="B617">
            <v>413191301600008</v>
          </cell>
          <cell r="BS617">
            <v>2018</v>
          </cell>
          <cell r="BU617" t="str">
            <v>MARUTI TOUR S DIESEL</v>
          </cell>
          <cell r="DO617"/>
          <cell r="DP617" t="str">
            <v>Four Wheeler</v>
          </cell>
        </row>
        <row r="618">
          <cell r="B618">
            <v>433341301600273</v>
          </cell>
          <cell r="BS618">
            <v>2018</v>
          </cell>
          <cell r="BU618" t="str">
            <v>MARUTI TOUR DIESEL BS IV</v>
          </cell>
          <cell r="DO618"/>
          <cell r="DP618" t="str">
            <v>Four Wheeler</v>
          </cell>
        </row>
        <row r="619">
          <cell r="B619">
            <v>412331301600136</v>
          </cell>
          <cell r="BS619">
            <v>2018</v>
          </cell>
          <cell r="BU619" t="str">
            <v>EICHER PRO 5016T E CABIN</v>
          </cell>
          <cell r="DO619"/>
          <cell r="DP619" t="str">
            <v>Four Wheeler</v>
          </cell>
        </row>
        <row r="620">
          <cell r="B620">
            <v>412831301600006</v>
          </cell>
          <cell r="BS620">
            <v>2018</v>
          </cell>
          <cell r="BU620" t="str">
            <v>MAXI CAB PRO 1075 H BS IV</v>
          </cell>
          <cell r="DO620"/>
          <cell r="DP620" t="str">
            <v>Four Wheeler</v>
          </cell>
        </row>
        <row r="621">
          <cell r="B621">
            <v>413191301600010</v>
          </cell>
          <cell r="BS621">
            <v>2019</v>
          </cell>
          <cell r="BU621" t="str">
            <v>MARUTI TOUR S DIESEL</v>
          </cell>
          <cell r="DO621"/>
          <cell r="DP621" t="str">
            <v>Four Wheeler</v>
          </cell>
        </row>
        <row r="622">
          <cell r="B622">
            <v>412331301600137</v>
          </cell>
          <cell r="BS622">
            <v>2012</v>
          </cell>
          <cell r="BU622" t="str">
            <v>FORCE TRAVELLER</v>
          </cell>
          <cell r="DO622"/>
          <cell r="DP622" t="str">
            <v>Four Wheeler</v>
          </cell>
        </row>
        <row r="623">
          <cell r="B623">
            <v>433341301600274</v>
          </cell>
          <cell r="BS623">
            <v>2018</v>
          </cell>
          <cell r="BU623" t="str">
            <v>MAHINDRA XYLO E4 2018</v>
          </cell>
          <cell r="DO623"/>
          <cell r="DP623" t="str">
            <v>Four Wheeler</v>
          </cell>
        </row>
        <row r="624">
          <cell r="B624">
            <v>433461301600005</v>
          </cell>
          <cell r="BS624">
            <v>2019</v>
          </cell>
          <cell r="BU624" t="str">
            <v>MARUTI TOUR S DIESEL</v>
          </cell>
          <cell r="DO624"/>
          <cell r="DP624" t="str">
            <v>Four Wheeler</v>
          </cell>
        </row>
        <row r="625">
          <cell r="B625">
            <v>412331301600138</v>
          </cell>
          <cell r="BS625">
            <v>2016</v>
          </cell>
          <cell r="BU625" t="str">
            <v>DZIRE TOUR</v>
          </cell>
          <cell r="DO625"/>
          <cell r="DP625" t="str">
            <v>Four Wheeler</v>
          </cell>
        </row>
        <row r="626">
          <cell r="B626">
            <v>433341301600280</v>
          </cell>
          <cell r="BS626">
            <v>2014</v>
          </cell>
          <cell r="BU626" t="str">
            <v>ERTIGA VDI</v>
          </cell>
          <cell r="DO626"/>
          <cell r="DP626" t="str">
            <v>Four Wheeler</v>
          </cell>
        </row>
        <row r="627">
          <cell r="B627">
            <v>413191301600011</v>
          </cell>
          <cell r="BS627">
            <v>2018</v>
          </cell>
          <cell r="BU627" t="str">
            <v>HYUNDAI XCENT CRDI BSIV</v>
          </cell>
          <cell r="DO627"/>
          <cell r="DP627" t="str">
            <v>Four Wheeler</v>
          </cell>
        </row>
        <row r="628">
          <cell r="B628">
            <v>413191301600012</v>
          </cell>
          <cell r="BS628">
            <v>2011</v>
          </cell>
          <cell r="BU628" t="str">
            <v>LPK 2518TC 38 TATA MOTORS LTD</v>
          </cell>
          <cell r="DO628"/>
          <cell r="DP628" t="str">
            <v>Four Wheeler</v>
          </cell>
        </row>
        <row r="629">
          <cell r="B629">
            <v>433341301600282</v>
          </cell>
          <cell r="BS629">
            <v>2017</v>
          </cell>
          <cell r="BU629" t="str">
            <v>MAHINDRA XYLO D4 MDI CRDE 2WD 8 SEAT</v>
          </cell>
          <cell r="DO629"/>
          <cell r="DP629" t="str">
            <v>Four Wheeler</v>
          </cell>
        </row>
        <row r="630">
          <cell r="B630">
            <v>433341301600283</v>
          </cell>
          <cell r="BS630">
            <v>2017</v>
          </cell>
          <cell r="BU630" t="str">
            <v>MAHINDRA XYLO D4 MDI CRDE 2WD 8 SEAT</v>
          </cell>
          <cell r="DO630"/>
          <cell r="DP630" t="str">
            <v>Four Wheeler</v>
          </cell>
        </row>
        <row r="631">
          <cell r="B631">
            <v>431581301600004</v>
          </cell>
          <cell r="BS631">
            <v>2018</v>
          </cell>
          <cell r="BU631" t="str">
            <v>MAHINDRA BOLERO PIK UP</v>
          </cell>
          <cell r="DO631"/>
          <cell r="DP631" t="str">
            <v>Four Wheeler</v>
          </cell>
        </row>
        <row r="632">
          <cell r="B632">
            <v>431581301600007</v>
          </cell>
          <cell r="BS632">
            <v>2016</v>
          </cell>
          <cell r="BU632" t="str">
            <v>BOLERO PLUS AC 2WD</v>
          </cell>
          <cell r="DO632"/>
          <cell r="DP632" t="str">
            <v>Four Wheeler</v>
          </cell>
        </row>
        <row r="633">
          <cell r="B633"/>
          <cell r="BS633">
            <v>2015</v>
          </cell>
          <cell r="BU633" t="str">
            <v>MAHINDRA XYLO D4 MDI CRDE 2WD 8 SEAT</v>
          </cell>
          <cell r="DO633"/>
          <cell r="DP633" t="str">
            <v>Four Wheeler</v>
          </cell>
        </row>
        <row r="634">
          <cell r="B634">
            <v>433461301600006</v>
          </cell>
          <cell r="BS634">
            <v>2013</v>
          </cell>
          <cell r="BU634" t="str">
            <v>TATA ACE FACELIFT HT</v>
          </cell>
          <cell r="DO634"/>
          <cell r="DP634" t="str">
            <v>Four Wheeler</v>
          </cell>
        </row>
        <row r="635">
          <cell r="B635">
            <v>431111301600133</v>
          </cell>
          <cell r="BS635">
            <v>2018</v>
          </cell>
          <cell r="BU635" t="str">
            <v>MARUTI TOUR S DIESEL</v>
          </cell>
          <cell r="DO635"/>
          <cell r="DP635" t="str">
            <v>Four Wheeler</v>
          </cell>
        </row>
        <row r="636">
          <cell r="B636">
            <v>431581301600005</v>
          </cell>
          <cell r="BS636">
            <v>2019</v>
          </cell>
          <cell r="BU636" t="str">
            <v>MARUTI ALTO 800 LXI</v>
          </cell>
          <cell r="DO636"/>
          <cell r="DP636" t="str">
            <v>Four Wheeler</v>
          </cell>
        </row>
        <row r="637">
          <cell r="B637">
            <v>433341301600285</v>
          </cell>
          <cell r="BS637">
            <v>2017</v>
          </cell>
          <cell r="BU637" t="str">
            <v>DZIRE TOUR</v>
          </cell>
          <cell r="DO637"/>
          <cell r="DP637" t="str">
            <v>Four Wheeler</v>
          </cell>
        </row>
        <row r="638">
          <cell r="B638">
            <v>412831301600007</v>
          </cell>
          <cell r="BS638">
            <v>2021</v>
          </cell>
          <cell r="BU638" t="str">
            <v>HONDA AMAZE D SMT BS6</v>
          </cell>
          <cell r="DO638"/>
          <cell r="DP638" t="str">
            <v>Four Wheeler</v>
          </cell>
        </row>
        <row r="639">
          <cell r="B639">
            <v>433341301600287</v>
          </cell>
          <cell r="BS639">
            <v>2015</v>
          </cell>
          <cell r="BU639" t="str">
            <v>DZIRE TOUR</v>
          </cell>
          <cell r="DO639"/>
          <cell r="DP639" t="str">
            <v>Four Wheeler</v>
          </cell>
        </row>
        <row r="640">
          <cell r="B640">
            <v>412331301600145</v>
          </cell>
          <cell r="BS640">
            <v>2016</v>
          </cell>
          <cell r="BU640" t="str">
            <v>TRAVELLER</v>
          </cell>
          <cell r="DO640"/>
          <cell r="DP640" t="str">
            <v>Four Wheeler</v>
          </cell>
        </row>
        <row r="641">
          <cell r="B641">
            <v>412331301600140</v>
          </cell>
          <cell r="BS641">
            <v>2016</v>
          </cell>
          <cell r="BU641" t="str">
            <v>FORCE TRAVELLER MINI BUS A FIRODIA ENTERPRISE</v>
          </cell>
          <cell r="DO641"/>
          <cell r="DP641" t="str">
            <v>Four Wheeler</v>
          </cell>
        </row>
        <row r="642">
          <cell r="B642">
            <v>412331301600142</v>
          </cell>
          <cell r="BS642">
            <v>2013</v>
          </cell>
          <cell r="BU642" t="str">
            <v>ASHOK LEYLAND LTD GOODS CARRIER</v>
          </cell>
          <cell r="DO642"/>
          <cell r="DP642" t="str">
            <v>Four Wheeler</v>
          </cell>
        </row>
        <row r="643">
          <cell r="B643">
            <v>412331301600141</v>
          </cell>
          <cell r="BS643">
            <v>2018</v>
          </cell>
          <cell r="BU643" t="str">
            <v>FORCE MOTORS TRAVELLER 19 SEAT</v>
          </cell>
          <cell r="DO643"/>
          <cell r="DP643" t="str">
            <v>Four Wheeler</v>
          </cell>
        </row>
        <row r="644">
          <cell r="B644">
            <v>433341301600289</v>
          </cell>
          <cell r="BS644">
            <v>2013</v>
          </cell>
          <cell r="BU644" t="str">
            <v>TOYOTA ETIOS VD</v>
          </cell>
          <cell r="DO644"/>
          <cell r="DP644" t="str">
            <v>Four Wheeler</v>
          </cell>
        </row>
        <row r="645">
          <cell r="B645">
            <v>431111301600136</v>
          </cell>
          <cell r="BS645">
            <v>2019</v>
          </cell>
          <cell r="BU645" t="str">
            <v>ETIOS D 4D GD DIESEL 5 SEATER</v>
          </cell>
          <cell r="DO645"/>
          <cell r="DP645" t="str">
            <v>Four Wheeler</v>
          </cell>
        </row>
        <row r="646">
          <cell r="B646">
            <v>413191301600013</v>
          </cell>
          <cell r="BS646">
            <v>2018</v>
          </cell>
          <cell r="BU646" t="str">
            <v>TATA ZEST XE QJET 75PS BS IV</v>
          </cell>
          <cell r="DO646"/>
          <cell r="DP646" t="str">
            <v>Four Wheeler</v>
          </cell>
        </row>
        <row r="647">
          <cell r="B647">
            <v>433461301600007</v>
          </cell>
          <cell r="BS647">
            <v>2016</v>
          </cell>
          <cell r="BU647" t="str">
            <v>TATA INDIGO ECS LS BSIV</v>
          </cell>
          <cell r="DO647"/>
          <cell r="DP647" t="str">
            <v>Four Wheeler</v>
          </cell>
        </row>
        <row r="648">
          <cell r="B648">
            <v>412331301600143</v>
          </cell>
          <cell r="BS648">
            <v>2012</v>
          </cell>
          <cell r="BU648" t="str">
            <v>TOYOTA INNOVA 2 5 G</v>
          </cell>
          <cell r="DO648"/>
          <cell r="DP648" t="str">
            <v>Four Wheeler</v>
          </cell>
        </row>
        <row r="649">
          <cell r="B649">
            <v>431581301600008</v>
          </cell>
          <cell r="BS649">
            <v>2014</v>
          </cell>
          <cell r="BU649" t="str">
            <v>TATA ACE FACELIFT HT</v>
          </cell>
          <cell r="DO649" t="str">
            <v>Goods &amp; Passengers</v>
          </cell>
          <cell r="DP649" t="str">
            <v>Four Wheeler</v>
          </cell>
        </row>
        <row r="650">
          <cell r="B650">
            <v>433341301600293</v>
          </cell>
          <cell r="BS650">
            <v>2018</v>
          </cell>
          <cell r="BU650" t="str">
            <v>TATA ZEST XE QJET 75PS BS IV</v>
          </cell>
          <cell r="DO650"/>
          <cell r="DP650" t="str">
            <v>Four Wheeler</v>
          </cell>
        </row>
        <row r="651">
          <cell r="B651">
            <v>412331301600144</v>
          </cell>
          <cell r="BS651">
            <v>2013</v>
          </cell>
          <cell r="BU651" t="str">
            <v>AUDI A6 2 TDI AUDI AG</v>
          </cell>
          <cell r="DO651"/>
          <cell r="DP651" t="str">
            <v>Four Wheeler</v>
          </cell>
        </row>
        <row r="652">
          <cell r="B652">
            <v>433341301600296</v>
          </cell>
          <cell r="BS652">
            <v>2014</v>
          </cell>
          <cell r="BU652" t="str">
            <v>XUV 500FWD W8</v>
          </cell>
          <cell r="DO652" t="str">
            <v>Car</v>
          </cell>
          <cell r="DP652" t="str">
            <v>Four Wheeler</v>
          </cell>
        </row>
        <row r="653">
          <cell r="B653">
            <v>433341301600294</v>
          </cell>
          <cell r="BS653">
            <v>2016</v>
          </cell>
          <cell r="BU653" t="str">
            <v>DZIRE TOUR</v>
          </cell>
          <cell r="DO653"/>
          <cell r="DP653" t="str">
            <v>Four Wheeler</v>
          </cell>
        </row>
        <row r="654">
          <cell r="B654">
            <v>431111301600139</v>
          </cell>
          <cell r="BS654">
            <v>2013</v>
          </cell>
          <cell r="BU654" t="str">
            <v>TRAVELLER FORCE MOTORS LIMITED</v>
          </cell>
          <cell r="DO654"/>
          <cell r="DP654" t="str">
            <v>Four Wheeler</v>
          </cell>
        </row>
        <row r="655">
          <cell r="B655">
            <v>431111301600138</v>
          </cell>
          <cell r="BS655">
            <v>2013</v>
          </cell>
          <cell r="BU655" t="str">
            <v>TRAVELLER FORCE MOTORS LIMITED</v>
          </cell>
          <cell r="DO655"/>
          <cell r="DP655" t="str">
            <v>Four Wheeler</v>
          </cell>
        </row>
        <row r="656">
          <cell r="B656">
            <v>412831301600008</v>
          </cell>
          <cell r="BS656">
            <v>2015</v>
          </cell>
          <cell r="BU656" t="str">
            <v>TOYOTA ETIOS GD</v>
          </cell>
          <cell r="DO656" t="str">
            <v>Car</v>
          </cell>
          <cell r="DP656" t="str">
            <v>Four Wheeler</v>
          </cell>
        </row>
        <row r="657">
          <cell r="B657">
            <v>412831301600009</v>
          </cell>
          <cell r="BS657">
            <v>2016</v>
          </cell>
          <cell r="BU657" t="str">
            <v>MARUTI SWIFT DZIRE VDI</v>
          </cell>
          <cell r="DO657" t="str">
            <v>Car</v>
          </cell>
          <cell r="DP657" t="str">
            <v>Four Wheeler</v>
          </cell>
        </row>
        <row r="658">
          <cell r="B658">
            <v>413191301600014</v>
          </cell>
          <cell r="BS658">
            <v>2018</v>
          </cell>
          <cell r="BU658" t="str">
            <v>MARUTI SWIFT DZIRE VDI</v>
          </cell>
          <cell r="DO658" t="str">
            <v>Car</v>
          </cell>
          <cell r="DP658" t="str">
            <v>Four Wheeler</v>
          </cell>
        </row>
        <row r="659">
          <cell r="B659">
            <v>431581301600006</v>
          </cell>
          <cell r="BS659">
            <v>2019</v>
          </cell>
          <cell r="BU659" t="str">
            <v>SWIFT DZIRE VXI</v>
          </cell>
          <cell r="DO659" t="str">
            <v>Car</v>
          </cell>
          <cell r="DP659" t="str">
            <v>Four Wheeler</v>
          </cell>
        </row>
        <row r="660">
          <cell r="B660">
            <v>433341301600297</v>
          </cell>
          <cell r="BS660">
            <v>2016</v>
          </cell>
          <cell r="BU660" t="str">
            <v>NISSAN SUNNY XE BS IV</v>
          </cell>
          <cell r="DO660" t="str">
            <v>Car</v>
          </cell>
          <cell r="DP660" t="str">
            <v>Four Wheeler</v>
          </cell>
        </row>
        <row r="661">
          <cell r="B661">
            <v>433341301600297</v>
          </cell>
          <cell r="BS661">
            <v>2016</v>
          </cell>
          <cell r="BU661" t="str">
            <v>NISSAN SUNNY XE BS IV</v>
          </cell>
          <cell r="DO661" t="str">
            <v>Car</v>
          </cell>
          <cell r="DP661" t="str">
            <v>Four Wheeler</v>
          </cell>
        </row>
        <row r="662">
          <cell r="B662">
            <v>433341301600300</v>
          </cell>
          <cell r="BS662">
            <v>2018</v>
          </cell>
          <cell r="BU662" t="str">
            <v>MARUTI TOUR S DIESEL</v>
          </cell>
          <cell r="DO662" t="str">
            <v>Car</v>
          </cell>
          <cell r="DP662" t="str">
            <v>Four Wheeler</v>
          </cell>
        </row>
        <row r="663">
          <cell r="B663">
            <v>431111301600143</v>
          </cell>
          <cell r="BS663">
            <v>2017</v>
          </cell>
          <cell r="BU663" t="str">
            <v>DZIRE TOUR</v>
          </cell>
          <cell r="DO663" t="str">
            <v>Car</v>
          </cell>
          <cell r="DP663" t="str">
            <v>Four Wheeler</v>
          </cell>
        </row>
        <row r="664">
          <cell r="B664">
            <v>412831301600010</v>
          </cell>
          <cell r="BS664">
            <v>2014</v>
          </cell>
          <cell r="BU664" t="str">
            <v>ASHOK LEYLAND LTD GOODS CARRIER</v>
          </cell>
          <cell r="DO664" t="str">
            <v>Goods &amp; Passengers</v>
          </cell>
          <cell r="DP664" t="str">
            <v>HCV</v>
          </cell>
        </row>
        <row r="665">
          <cell r="B665">
            <v>412331301600148</v>
          </cell>
          <cell r="BS665">
            <v>2011</v>
          </cell>
          <cell r="BU665" t="str">
            <v>AUDI A6 2 TDI AUDI AG</v>
          </cell>
          <cell r="DO665" t="str">
            <v>Car</v>
          </cell>
          <cell r="DP665" t="str">
            <v>Four Wheeler</v>
          </cell>
        </row>
        <row r="666">
          <cell r="B666">
            <v>433341301600301</v>
          </cell>
          <cell r="BS666">
            <v>2019</v>
          </cell>
          <cell r="BU666" t="str">
            <v>MARUTI TOUR S DIESEL</v>
          </cell>
          <cell r="DO666" t="str">
            <v>Car</v>
          </cell>
          <cell r="DP666" t="str">
            <v>Four Wheeler</v>
          </cell>
        </row>
        <row r="667">
          <cell r="B667"/>
          <cell r="BS667">
            <v>2015</v>
          </cell>
          <cell r="BU667" t="str">
            <v>TOYOTA ETIOS GD BSIV</v>
          </cell>
          <cell r="DO667" t="str">
            <v>Car</v>
          </cell>
          <cell r="DP667" t="str">
            <v>Four Wheeler</v>
          </cell>
        </row>
        <row r="668">
          <cell r="B668">
            <v>412831301600011</v>
          </cell>
          <cell r="BS668">
            <v>2012</v>
          </cell>
          <cell r="BU668" t="str">
            <v>MARUTI SWIFT VDI</v>
          </cell>
          <cell r="DO668" t="str">
            <v>Car</v>
          </cell>
          <cell r="DP668" t="str">
            <v>Four Wheeler</v>
          </cell>
        </row>
        <row r="669">
          <cell r="B669">
            <v>433341301600304</v>
          </cell>
          <cell r="BS669">
            <v>2018</v>
          </cell>
          <cell r="BU669" t="str">
            <v>TOYOTA ETIOS GD BSIV</v>
          </cell>
          <cell r="DO669" t="str">
            <v>Car</v>
          </cell>
          <cell r="DP669" t="str">
            <v>Four Wheeler</v>
          </cell>
        </row>
        <row r="670">
          <cell r="B670">
            <v>413191301600015</v>
          </cell>
          <cell r="BS670">
            <v>2019</v>
          </cell>
          <cell r="BU670" t="str">
            <v>MARUTI TOUR S DIESEL</v>
          </cell>
          <cell r="DO670" t="str">
            <v>Car</v>
          </cell>
          <cell r="DP670" t="str">
            <v>Four Wheeler</v>
          </cell>
        </row>
        <row r="671">
          <cell r="B671">
            <v>431581301600010</v>
          </cell>
          <cell r="BS671">
            <v>2015</v>
          </cell>
          <cell r="BU671" t="str">
            <v>MAHINDRA BOLERO XLS 9 SEATER</v>
          </cell>
          <cell r="DO671" t="str">
            <v>Car</v>
          </cell>
          <cell r="DP671" t="str">
            <v>Four Wheeler</v>
          </cell>
        </row>
        <row r="672">
          <cell r="B672">
            <v>431581301600009</v>
          </cell>
          <cell r="BS672">
            <v>2016</v>
          </cell>
          <cell r="BU672" t="str">
            <v>TATA ACE FACELIFT HT</v>
          </cell>
          <cell r="DO672" t="str">
            <v>Goods &amp; Passengers</v>
          </cell>
          <cell r="DP672" t="str">
            <v>Four Wheeler</v>
          </cell>
        </row>
        <row r="673">
          <cell r="B673">
            <v>412331301600150</v>
          </cell>
          <cell r="BS673">
            <v>2011</v>
          </cell>
          <cell r="BU673" t="str">
            <v>TOYOTA INNOVA 25 G</v>
          </cell>
          <cell r="DO673" t="str">
            <v>Car</v>
          </cell>
          <cell r="DP673" t="str">
            <v>Four Wheeler</v>
          </cell>
        </row>
        <row r="674">
          <cell r="B674">
            <v>433341301600306</v>
          </cell>
          <cell r="BS674">
            <v>2013</v>
          </cell>
          <cell r="BU674" t="str">
            <v>PAJERO SPORT BS IV</v>
          </cell>
          <cell r="DO674" t="str">
            <v>Car</v>
          </cell>
          <cell r="DP674" t="str">
            <v>Four Wheeler</v>
          </cell>
        </row>
        <row r="675">
          <cell r="B675">
            <v>412331301600149</v>
          </cell>
          <cell r="BS675">
            <v>2015</v>
          </cell>
          <cell r="BU675" t="str">
            <v>TOYOTA INNOVA 2 5 G</v>
          </cell>
          <cell r="DO675" t="str">
            <v>Car</v>
          </cell>
          <cell r="DP675" t="str">
            <v>Four Wheeler</v>
          </cell>
        </row>
        <row r="676">
          <cell r="B676">
            <v>431111301600147</v>
          </cell>
          <cell r="BS676">
            <v>2013</v>
          </cell>
          <cell r="BU676" t="str">
            <v>TOYOTA INNOVA 2 5 G</v>
          </cell>
          <cell r="DO676" t="str">
            <v>Car</v>
          </cell>
          <cell r="DP676" t="str">
            <v>Four Wheeler</v>
          </cell>
        </row>
        <row r="677">
          <cell r="B677">
            <v>413191301600016</v>
          </cell>
          <cell r="BS677">
            <v>2018</v>
          </cell>
          <cell r="BU677" t="str">
            <v>MARUTI TOUR S DIESEL</v>
          </cell>
          <cell r="DO677"/>
          <cell r="DP677" t="str">
            <v>Four Wheeler</v>
          </cell>
        </row>
        <row r="678">
          <cell r="B678">
            <v>412331301600160</v>
          </cell>
          <cell r="BS678">
            <v>2013</v>
          </cell>
          <cell r="BU678" t="str">
            <v>TOYOTA INNOVA 2 5 G</v>
          </cell>
          <cell r="DO678" t="str">
            <v>Car</v>
          </cell>
          <cell r="DP678" t="str">
            <v>Four Wheeler</v>
          </cell>
        </row>
        <row r="679">
          <cell r="B679">
            <v>433341301600308</v>
          </cell>
          <cell r="BS679">
            <v>2016</v>
          </cell>
          <cell r="BU679" t="str">
            <v>TOYOTA ETIOS GD</v>
          </cell>
          <cell r="DO679" t="str">
            <v>Car</v>
          </cell>
          <cell r="DP679" t="str">
            <v>Four Wheeler</v>
          </cell>
        </row>
        <row r="680">
          <cell r="B680"/>
          <cell r="BS680">
            <v>2015</v>
          </cell>
          <cell r="BU680" t="str">
            <v>TOYOTA INNOVA 2 5 G</v>
          </cell>
          <cell r="DO680"/>
          <cell r="DP680" t="str">
            <v>Four Wheeler</v>
          </cell>
        </row>
        <row r="681">
          <cell r="B681">
            <v>412331301600152</v>
          </cell>
          <cell r="BS681">
            <v>2015</v>
          </cell>
          <cell r="BU681" t="str">
            <v>TOYOTA INNOVA 2 5 G</v>
          </cell>
          <cell r="DO681" t="str">
            <v>Car</v>
          </cell>
          <cell r="DP681" t="str">
            <v>Four Wheeler</v>
          </cell>
        </row>
        <row r="682">
          <cell r="B682">
            <v>412831301600012</v>
          </cell>
          <cell r="BS682">
            <v>2019</v>
          </cell>
          <cell r="BU682" t="str">
            <v>SML MAXI CAB DIESEL 3455 21SEAT</v>
          </cell>
          <cell r="DO682"/>
          <cell r="DP682" t="str">
            <v>Four Wheeler</v>
          </cell>
        </row>
        <row r="683">
          <cell r="B683">
            <v>431111301600148</v>
          </cell>
          <cell r="BS683">
            <v>2019</v>
          </cell>
          <cell r="BU683" t="str">
            <v>MARUTI TOUR S DIESEL</v>
          </cell>
          <cell r="DO683" t="str">
            <v>Car</v>
          </cell>
          <cell r="DP683" t="str">
            <v>Four Wheeler</v>
          </cell>
        </row>
        <row r="684">
          <cell r="B684">
            <v>431111301600150</v>
          </cell>
          <cell r="BS684">
            <v>2011</v>
          </cell>
          <cell r="BU684" t="str">
            <v>TOYOTA INNOVA 2 5 G</v>
          </cell>
          <cell r="DO684" t="str">
            <v>Car</v>
          </cell>
          <cell r="DP684" t="str">
            <v>Four Wheeler</v>
          </cell>
        </row>
        <row r="685">
          <cell r="B685">
            <v>433341301600313</v>
          </cell>
          <cell r="BS685">
            <v>2018</v>
          </cell>
          <cell r="BU685" t="str">
            <v>TOYOTA ETIOS GD</v>
          </cell>
          <cell r="DO685" t="str">
            <v>Car</v>
          </cell>
          <cell r="DP685" t="str">
            <v>Four Wheeler</v>
          </cell>
        </row>
        <row r="686">
          <cell r="B686">
            <v>412831301600014</v>
          </cell>
          <cell r="BS686">
            <v>2012</v>
          </cell>
          <cell r="BU686" t="str">
            <v>ASHOK LEYLAND LTD GOODS CARRIER</v>
          </cell>
          <cell r="DO686" t="str">
            <v>Goods &amp; Passengers</v>
          </cell>
          <cell r="DP686" t="str">
            <v>Four Wheeler</v>
          </cell>
        </row>
        <row r="687">
          <cell r="B687">
            <v>433341301600312</v>
          </cell>
          <cell r="BS687">
            <v>2016</v>
          </cell>
          <cell r="BU687" t="str">
            <v>TOYOTA ETIOS GD</v>
          </cell>
          <cell r="DO687" t="str">
            <v>Car</v>
          </cell>
          <cell r="DP687" t="str">
            <v>Four Wheeler</v>
          </cell>
        </row>
        <row r="688">
          <cell r="B688">
            <v>413191301600017</v>
          </cell>
          <cell r="BS688">
            <v>2016</v>
          </cell>
          <cell r="BU688" t="str">
            <v>MAHINDRA XYLO H4 M HAWK CRDE 2WD 8</v>
          </cell>
          <cell r="DO688" t="str">
            <v>Car</v>
          </cell>
          <cell r="DP688" t="str">
            <v>Four Wheeler</v>
          </cell>
        </row>
        <row r="689">
          <cell r="B689">
            <v>412331301600155</v>
          </cell>
          <cell r="BS689">
            <v>2012</v>
          </cell>
          <cell r="BU689" t="str">
            <v>MARUTI RITZ VDI BSIV</v>
          </cell>
          <cell r="DO689" t="str">
            <v>Car</v>
          </cell>
          <cell r="DP689" t="str">
            <v>Four Wheeler</v>
          </cell>
        </row>
        <row r="690">
          <cell r="B690">
            <v>433341301600316</v>
          </cell>
          <cell r="BS690">
            <v>2016</v>
          </cell>
          <cell r="BU690" t="str">
            <v>MAHINDRA XYLO D4 MDI CRDE 2WD 8 SEAT</v>
          </cell>
          <cell r="DO690" t="str">
            <v>Car</v>
          </cell>
          <cell r="DP690" t="str">
            <v>Four Wheeler</v>
          </cell>
        </row>
        <row r="691">
          <cell r="B691">
            <v>413191301600018</v>
          </cell>
          <cell r="BS691">
            <v>2018</v>
          </cell>
          <cell r="BU691" t="str">
            <v>GRAND I10 PRIME T CRDI BSIV</v>
          </cell>
          <cell r="DO691" t="str">
            <v>Car</v>
          </cell>
          <cell r="DP691" t="str">
            <v>Four Wheeler</v>
          </cell>
        </row>
        <row r="692">
          <cell r="B692">
            <v>431111301600154</v>
          </cell>
          <cell r="BS692">
            <v>2012</v>
          </cell>
          <cell r="BU692" t="str">
            <v>TOYOTA INNOVA 2 5 G</v>
          </cell>
          <cell r="DO692" t="str">
            <v>Car</v>
          </cell>
          <cell r="DP692" t="str">
            <v>Four Wheeler</v>
          </cell>
        </row>
        <row r="693">
          <cell r="B693">
            <v>433461301600008</v>
          </cell>
          <cell r="BS693">
            <v>2016</v>
          </cell>
          <cell r="BU693" t="str">
            <v>DZIRE TOUR</v>
          </cell>
          <cell r="DO693" t="str">
            <v>Car</v>
          </cell>
          <cell r="DP693" t="str">
            <v>Four Wheeler</v>
          </cell>
        </row>
        <row r="694">
          <cell r="B694">
            <v>412331301600157</v>
          </cell>
          <cell r="BS694">
            <v>2015</v>
          </cell>
          <cell r="BU694" t="str">
            <v>TOYOTA ETIOS GD</v>
          </cell>
          <cell r="DO694" t="str">
            <v>Car</v>
          </cell>
          <cell r="DP694" t="str">
            <v>Four Wheeler</v>
          </cell>
        </row>
        <row r="695">
          <cell r="B695">
            <v>412331301600158</v>
          </cell>
          <cell r="BS695">
            <v>2011</v>
          </cell>
          <cell r="BU695" t="str">
            <v>FORCE TRAVELLER</v>
          </cell>
          <cell r="DO695" t="str">
            <v>Goods &amp; Passengers</v>
          </cell>
          <cell r="DP695" t="str">
            <v>Four Wheeler</v>
          </cell>
        </row>
        <row r="696">
          <cell r="B696">
            <v>412831301600015</v>
          </cell>
          <cell r="BS696">
            <v>2016</v>
          </cell>
          <cell r="BU696" t="str">
            <v>FORD FIGO ASPIRE 1 5 TDCI DI TR MT</v>
          </cell>
          <cell r="DO696" t="str">
            <v>Car</v>
          </cell>
          <cell r="DP696" t="str">
            <v>Four Wheeler</v>
          </cell>
        </row>
        <row r="697">
          <cell r="B697">
            <v>413191301600019</v>
          </cell>
          <cell r="BS697">
            <v>2019</v>
          </cell>
          <cell r="BU697" t="str">
            <v>MAHINDRA XYLO H4 M HAWK CRDE 2WD 8</v>
          </cell>
          <cell r="DO697" t="str">
            <v>Car</v>
          </cell>
          <cell r="DP697" t="str">
            <v>Four Wheeler</v>
          </cell>
        </row>
        <row r="698">
          <cell r="B698">
            <v>433341301600319</v>
          </cell>
          <cell r="BS698">
            <v>2016</v>
          </cell>
          <cell r="BU698" t="str">
            <v>DZIRE TOUR</v>
          </cell>
          <cell r="DO698" t="str">
            <v>Car</v>
          </cell>
          <cell r="DP698" t="str">
            <v>Four Wheeler</v>
          </cell>
        </row>
        <row r="699">
          <cell r="B699">
            <v>431111301600155</v>
          </cell>
          <cell r="BS699">
            <v>2012</v>
          </cell>
          <cell r="BU699" t="str">
            <v>TOYOTA INNOVA 2 5 G</v>
          </cell>
          <cell r="DO699" t="str">
            <v>Car</v>
          </cell>
          <cell r="DP699" t="str">
            <v>Four Wheeler</v>
          </cell>
        </row>
        <row r="700">
          <cell r="B700">
            <v>431111301600156</v>
          </cell>
          <cell r="BS700">
            <v>2012</v>
          </cell>
          <cell r="BU700" t="str">
            <v>TOYOTA INNOVA 2 5 G</v>
          </cell>
          <cell r="DO700" t="str">
            <v>Car</v>
          </cell>
          <cell r="DP700" t="str">
            <v>Four Wheeler</v>
          </cell>
        </row>
        <row r="701">
          <cell r="B701">
            <v>412331301600159</v>
          </cell>
          <cell r="BS701">
            <v>2018</v>
          </cell>
          <cell r="BU701" t="str">
            <v>BHARAT BENZ 1617 R</v>
          </cell>
          <cell r="DO701" t="str">
            <v>Goods &amp; Passengers</v>
          </cell>
          <cell r="DP701" t="str">
            <v>HCV</v>
          </cell>
        </row>
        <row r="702">
          <cell r="B702">
            <v>413191301600020</v>
          </cell>
          <cell r="BS702">
            <v>2018</v>
          </cell>
          <cell r="BU702" t="str">
            <v>MARUTI TOUR S DIESEL</v>
          </cell>
          <cell r="DO702" t="str">
            <v>Car</v>
          </cell>
          <cell r="DP702" t="str">
            <v>Four Wheeler</v>
          </cell>
        </row>
        <row r="703">
          <cell r="B703">
            <v>433341301600324</v>
          </cell>
          <cell r="BS703">
            <v>2018</v>
          </cell>
          <cell r="BU703" t="str">
            <v>MAHINDRA XYLO D4</v>
          </cell>
          <cell r="DO703" t="str">
            <v>Car</v>
          </cell>
          <cell r="DP703" t="str">
            <v>Four Wheeler</v>
          </cell>
        </row>
        <row r="704">
          <cell r="B704">
            <v>412831301600017</v>
          </cell>
          <cell r="BS704">
            <v>2012</v>
          </cell>
          <cell r="BU704" t="str">
            <v>EICHER 10 95 BS111</v>
          </cell>
          <cell r="DO704" t="str">
            <v>Goods &amp; Passengers</v>
          </cell>
          <cell r="DP704" t="str">
            <v>Four Wheeler</v>
          </cell>
        </row>
        <row r="705">
          <cell r="B705">
            <v>413191301600021</v>
          </cell>
          <cell r="BS705">
            <v>2018</v>
          </cell>
          <cell r="BU705" t="str">
            <v>MARUTI TOUR S DIESEL</v>
          </cell>
          <cell r="DO705" t="str">
            <v>Car</v>
          </cell>
          <cell r="DP705" t="str">
            <v>Four Wheeler</v>
          </cell>
        </row>
        <row r="706">
          <cell r="B706">
            <v>433341301600339</v>
          </cell>
          <cell r="BS706">
            <v>2012</v>
          </cell>
          <cell r="BU706" t="str">
            <v>MAHINDRA TOURISTER 15W BS II</v>
          </cell>
          <cell r="DO706" t="str">
            <v>Car</v>
          </cell>
          <cell r="DP706" t="str">
            <v>Four Wheeler</v>
          </cell>
        </row>
        <row r="707">
          <cell r="B707">
            <v>431111301600157</v>
          </cell>
          <cell r="BS707">
            <v>2019</v>
          </cell>
          <cell r="BU707" t="str">
            <v>DZIRE TOUR</v>
          </cell>
          <cell r="DO707" t="str">
            <v>Car</v>
          </cell>
          <cell r="DP707" t="str">
            <v>Four Wheeler</v>
          </cell>
        </row>
        <row r="708">
          <cell r="B708">
            <v>431581301600014</v>
          </cell>
          <cell r="BS708">
            <v>2013</v>
          </cell>
          <cell r="BU708" t="str">
            <v>BOLERO PLUS AC 2WD</v>
          </cell>
          <cell r="DO708" t="str">
            <v>Car</v>
          </cell>
          <cell r="DP708" t="str">
            <v>Four Wheeler</v>
          </cell>
        </row>
        <row r="709">
          <cell r="B709">
            <v>433341301600327</v>
          </cell>
          <cell r="BS709">
            <v>2015</v>
          </cell>
          <cell r="BU709" t="str">
            <v>TOYOTA INNOVA 2 5 G</v>
          </cell>
          <cell r="DO709" t="str">
            <v>Car</v>
          </cell>
          <cell r="DP709" t="str">
            <v>Four Wheeler</v>
          </cell>
        </row>
        <row r="710">
          <cell r="B710">
            <v>412331301600161</v>
          </cell>
          <cell r="BS710">
            <v>2015</v>
          </cell>
          <cell r="BU710" t="str">
            <v>TOYOTA INNOVA 2 5 G</v>
          </cell>
          <cell r="DO710" t="str">
            <v>Car</v>
          </cell>
          <cell r="DP710" t="str">
            <v>Four Wheeler</v>
          </cell>
        </row>
        <row r="711">
          <cell r="B711">
            <v>413191301600022</v>
          </cell>
          <cell r="BS711">
            <v>2019</v>
          </cell>
          <cell r="BU711" t="str">
            <v>MARUTI TOUR S DIESEL</v>
          </cell>
          <cell r="DO711" t="str">
            <v>Car</v>
          </cell>
          <cell r="DP711" t="str">
            <v>Four Wheeler</v>
          </cell>
        </row>
        <row r="712">
          <cell r="B712">
            <v>412331301600162</v>
          </cell>
          <cell r="BS712">
            <v>2013</v>
          </cell>
          <cell r="BU712" t="str">
            <v>EICHER 10 80XP TIPPER</v>
          </cell>
          <cell r="DO712" t="str">
            <v>Goods &amp; Passengers</v>
          </cell>
          <cell r="DP712" t="str">
            <v>HCV</v>
          </cell>
        </row>
        <row r="713">
          <cell r="B713">
            <v>412831301600018</v>
          </cell>
          <cell r="BS713">
            <v>2017</v>
          </cell>
          <cell r="BU713" t="str">
            <v>MERCEDES BENZ</v>
          </cell>
          <cell r="DO713" t="str">
            <v>Car</v>
          </cell>
          <cell r="DP713" t="str">
            <v>Four Wheeler</v>
          </cell>
        </row>
        <row r="714">
          <cell r="B714">
            <v>433341301600340</v>
          </cell>
          <cell r="BS714">
            <v>2017</v>
          </cell>
          <cell r="BU714" t="str">
            <v>MAHINDRA XYLO D4 MDI CRDE 2WD 8 SEAT</v>
          </cell>
          <cell r="DO714" t="str">
            <v>Car</v>
          </cell>
          <cell r="DP714" t="str">
            <v>Four Wheeler</v>
          </cell>
        </row>
        <row r="715">
          <cell r="B715">
            <v>412331301600163</v>
          </cell>
          <cell r="BS715">
            <v>2012</v>
          </cell>
          <cell r="BU715" t="str">
            <v>EICHER 1095</v>
          </cell>
          <cell r="DO715" t="str">
            <v>Goods &amp; Passengers</v>
          </cell>
          <cell r="DP715" t="str">
            <v>Four Wheeler</v>
          </cell>
        </row>
        <row r="716">
          <cell r="B716">
            <v>431111301600162</v>
          </cell>
          <cell r="BS716">
            <v>2017</v>
          </cell>
          <cell r="BU716" t="str">
            <v>MAHINDRA XYLO D4 MDI CRDE 2WD 8 SEAT</v>
          </cell>
          <cell r="DO716" t="str">
            <v>Car</v>
          </cell>
          <cell r="DP716" t="str">
            <v>Four Wheeler</v>
          </cell>
        </row>
        <row r="717">
          <cell r="B717">
            <v>412831301600019</v>
          </cell>
          <cell r="BS717">
            <v>2016</v>
          </cell>
          <cell r="BU717" t="str">
            <v>TATA ACE FACELIFT HT</v>
          </cell>
          <cell r="DO717" t="str">
            <v>Goods &amp; Passengers</v>
          </cell>
          <cell r="DP717" t="str">
            <v>Four Wheeler</v>
          </cell>
        </row>
        <row r="718">
          <cell r="B718">
            <v>412831301600020</v>
          </cell>
          <cell r="BS718">
            <v>2013</v>
          </cell>
          <cell r="BU718" t="str">
            <v>AUDI A6 2 TDI AUDI AG</v>
          </cell>
          <cell r="DO718" t="str">
            <v>Car</v>
          </cell>
          <cell r="DP718" t="str">
            <v>Four Wheeler</v>
          </cell>
        </row>
        <row r="719">
          <cell r="B719">
            <v>433341301600333</v>
          </cell>
          <cell r="BS719">
            <v>2011</v>
          </cell>
          <cell r="BU719" t="str">
            <v>ASHOK LEYLAND LTD GOODS CARRIER</v>
          </cell>
          <cell r="DO719" t="str">
            <v>Goods &amp; Passengers</v>
          </cell>
          <cell r="DP719" t="str">
            <v>Four Wheeler</v>
          </cell>
        </row>
        <row r="720">
          <cell r="B720">
            <v>412831301600021</v>
          </cell>
          <cell r="BS720">
            <v>2015</v>
          </cell>
          <cell r="BU720" t="str">
            <v>ETIOS D 4D GD DIESEL 5 SEATER</v>
          </cell>
          <cell r="DO720" t="str">
            <v>Car</v>
          </cell>
          <cell r="DP720" t="str">
            <v>Four Wheeler</v>
          </cell>
        </row>
        <row r="721">
          <cell r="B721">
            <v>413191301600023</v>
          </cell>
          <cell r="BS721">
            <v>2013</v>
          </cell>
          <cell r="BU721" t="str">
            <v>FIAT PUNTO L3 D1 EMOTION</v>
          </cell>
          <cell r="DO721" t="str">
            <v>Car</v>
          </cell>
          <cell r="DP721" t="str">
            <v>Four Wheeler</v>
          </cell>
        </row>
        <row r="722">
          <cell r="B722">
            <v>431111301600166</v>
          </cell>
          <cell r="BS722">
            <v>2014</v>
          </cell>
          <cell r="BU722" t="str">
            <v>FORCE TRAVELLER</v>
          </cell>
          <cell r="DO722" t="str">
            <v>Van</v>
          </cell>
          <cell r="DP722" t="str">
            <v>Four Wheeler</v>
          </cell>
        </row>
        <row r="723">
          <cell r="B723">
            <v>412831301600022</v>
          </cell>
          <cell r="BS723">
            <v>2016</v>
          </cell>
          <cell r="BU723" t="str">
            <v>TATA ACE BS 3</v>
          </cell>
          <cell r="DO723" t="str">
            <v>Goods &amp; Passengers</v>
          </cell>
          <cell r="DP723" t="str">
            <v>Four Wheeler</v>
          </cell>
        </row>
        <row r="724">
          <cell r="B724">
            <v>412831301600023</v>
          </cell>
          <cell r="BS724">
            <v>2018</v>
          </cell>
          <cell r="BU724" t="str">
            <v>SML MAXI CAB ON 2815 13SEATER</v>
          </cell>
          <cell r="DO724" t="str">
            <v>Goods &amp; Passengers</v>
          </cell>
          <cell r="DP724" t="str">
            <v>Four Wheeler</v>
          </cell>
        </row>
        <row r="725">
          <cell r="B725">
            <v>431111301600169</v>
          </cell>
          <cell r="BS725">
            <v>2018</v>
          </cell>
          <cell r="BU725" t="str">
            <v>MAHINDRA XYLO H4 M HAWK CRDE 2WD 8</v>
          </cell>
          <cell r="DO725" t="str">
            <v>Car</v>
          </cell>
          <cell r="DP725" t="str">
            <v>Four Wheeler</v>
          </cell>
        </row>
        <row r="726">
          <cell r="B726">
            <v>412331301600167</v>
          </cell>
          <cell r="BS726">
            <v>2012</v>
          </cell>
          <cell r="BU726" t="str">
            <v>TOYOTA ETIOS GD</v>
          </cell>
          <cell r="DO726"/>
          <cell r="DP726" t="str">
            <v>Four Wheeler</v>
          </cell>
        </row>
        <row r="727">
          <cell r="B727">
            <v>433341301600344</v>
          </cell>
          <cell r="BS727">
            <v>2018</v>
          </cell>
          <cell r="BU727" t="str">
            <v>HYUNDAI XCENT CRDI PRIME T</v>
          </cell>
          <cell r="DO727" t="str">
            <v>Car</v>
          </cell>
          <cell r="DP727" t="str">
            <v>Four Wheeler</v>
          </cell>
        </row>
        <row r="728">
          <cell r="B728">
            <v>412831301600024</v>
          </cell>
          <cell r="BS728">
            <v>2017</v>
          </cell>
          <cell r="BU728" t="str">
            <v>TRAVELLER TD 22 BSIV</v>
          </cell>
          <cell r="DO728" t="str">
            <v>Van</v>
          </cell>
          <cell r="DP728" t="str">
            <v>Four Wheeler</v>
          </cell>
        </row>
        <row r="729">
          <cell r="B729">
            <v>412831301600025</v>
          </cell>
          <cell r="BS729">
            <v>2016</v>
          </cell>
          <cell r="BU729" t="str">
            <v>TOYOTA ETIOS GD BSIV</v>
          </cell>
          <cell r="DO729" t="str">
            <v>Car</v>
          </cell>
          <cell r="DP729" t="str">
            <v>Four Wheeler</v>
          </cell>
        </row>
        <row r="730">
          <cell r="B730">
            <v>431111301600171</v>
          </cell>
          <cell r="BS730">
            <v>2017</v>
          </cell>
          <cell r="BU730" t="str">
            <v>FORD FIGO ASPIRE 1 5TDCI DI TR MT</v>
          </cell>
          <cell r="DO730" t="str">
            <v>Car</v>
          </cell>
          <cell r="DP730" t="str">
            <v>Four Wheeler</v>
          </cell>
        </row>
        <row r="731">
          <cell r="B731">
            <v>431111301600171</v>
          </cell>
          <cell r="BS731">
            <v>2017</v>
          </cell>
          <cell r="BU731" t="str">
            <v>FORD FIGO ASPIRE 1 5TDCI DI TR MT</v>
          </cell>
          <cell r="DO731" t="str">
            <v>Car</v>
          </cell>
          <cell r="DP731" t="str">
            <v>Four Wheeler</v>
          </cell>
        </row>
        <row r="732">
          <cell r="B732">
            <v>412831301600026</v>
          </cell>
          <cell r="BS732">
            <v>2011</v>
          </cell>
          <cell r="BU732" t="str">
            <v>TRAVELLER DI HR</v>
          </cell>
          <cell r="DO732" t="str">
            <v>Goods &amp; Passengers</v>
          </cell>
          <cell r="DP732" t="str">
            <v>Four Wheeler</v>
          </cell>
        </row>
        <row r="733">
          <cell r="B733">
            <v>431581301600018</v>
          </cell>
          <cell r="BS733">
            <v>2017</v>
          </cell>
          <cell r="BU733" t="str">
            <v>HYUNDAI XCENT CRDI PRIME T</v>
          </cell>
          <cell r="DO733" t="str">
            <v>Car</v>
          </cell>
          <cell r="DP733" t="str">
            <v>Four Wheeler</v>
          </cell>
        </row>
        <row r="734">
          <cell r="B734">
            <v>433341301600354</v>
          </cell>
          <cell r="BS734">
            <v>2013</v>
          </cell>
          <cell r="BU734" t="str">
            <v>ASHOK LEYLAND LTD GOODS CARRIER</v>
          </cell>
          <cell r="DO734" t="str">
            <v>Goods &amp; Passengers</v>
          </cell>
          <cell r="DP734" t="str">
            <v>Four Wheeler</v>
          </cell>
        </row>
        <row r="735">
          <cell r="B735">
            <v>412331301600169</v>
          </cell>
          <cell r="BS735">
            <v>2016</v>
          </cell>
          <cell r="BU735" t="str">
            <v>424B HD BACKHOE LOADER</v>
          </cell>
          <cell r="DO735"/>
          <cell r="DP735" t="str">
            <v>HCV</v>
          </cell>
        </row>
        <row r="736">
          <cell r="B736">
            <v>433461301600009</v>
          </cell>
          <cell r="BS736">
            <v>2015</v>
          </cell>
          <cell r="BU736" t="str">
            <v>TATA ZEST</v>
          </cell>
          <cell r="DO736" t="str">
            <v>Car</v>
          </cell>
          <cell r="DP736" t="str">
            <v>Four Wheeler</v>
          </cell>
        </row>
        <row r="737">
          <cell r="B737">
            <v>433341301600352</v>
          </cell>
          <cell r="BS737">
            <v>2017</v>
          </cell>
          <cell r="BU737" t="str">
            <v>MARUTI TOUR S DIESEL</v>
          </cell>
          <cell r="DO737" t="str">
            <v>Car</v>
          </cell>
          <cell r="DP737" t="str">
            <v>Four Wheeler</v>
          </cell>
        </row>
        <row r="738">
          <cell r="B738">
            <v>433341301600355</v>
          </cell>
          <cell r="BS738">
            <v>2019</v>
          </cell>
          <cell r="BU738" t="str">
            <v>MARUTI TOUR S DIESEL</v>
          </cell>
          <cell r="DO738" t="str">
            <v>Car</v>
          </cell>
          <cell r="DP738" t="str">
            <v>Four Wheeler</v>
          </cell>
        </row>
        <row r="739">
          <cell r="B739">
            <v>412331301600168</v>
          </cell>
          <cell r="BS739">
            <v>2013</v>
          </cell>
          <cell r="BU739" t="str">
            <v>BHARATBENZ 2523R BS3</v>
          </cell>
          <cell r="DO739" t="str">
            <v>Goods &amp; Passengers</v>
          </cell>
          <cell r="DP739" t="str">
            <v>Four Wheeler</v>
          </cell>
        </row>
        <row r="740">
          <cell r="B740">
            <v>413191301600024</v>
          </cell>
          <cell r="BS740">
            <v>2017</v>
          </cell>
          <cell r="BU740" t="str">
            <v>HYUNDAI XCENT CRDI BSIV</v>
          </cell>
          <cell r="DO740" t="str">
            <v>Car</v>
          </cell>
          <cell r="DP740" t="str">
            <v>Four Wheeler</v>
          </cell>
        </row>
        <row r="741">
          <cell r="B741">
            <v>433341301600357</v>
          </cell>
          <cell r="BS741">
            <v>2013</v>
          </cell>
          <cell r="BU741" t="str">
            <v>EICHER 1095</v>
          </cell>
          <cell r="DO741" t="str">
            <v>Goods &amp; Passengers</v>
          </cell>
          <cell r="DP741" t="str">
            <v>Four Wheeler</v>
          </cell>
        </row>
        <row r="742">
          <cell r="B742"/>
          <cell r="BS742">
            <v>2019</v>
          </cell>
          <cell r="BU742" t="str">
            <v>TATA ZEST XE QJET 75PS BS IV</v>
          </cell>
          <cell r="DO742"/>
          <cell r="DP742" t="str">
            <v>Four Wheeler</v>
          </cell>
        </row>
        <row r="743">
          <cell r="B743"/>
          <cell r="BS743">
            <v>2017</v>
          </cell>
          <cell r="BU743" t="str">
            <v>HYUNDAI XCENT CRDI BSIV</v>
          </cell>
          <cell r="DO743"/>
          <cell r="DP743" t="str">
            <v>Four Wheeler</v>
          </cell>
        </row>
        <row r="744">
          <cell r="B744">
            <v>431111301600172</v>
          </cell>
          <cell r="BS744">
            <v>2018</v>
          </cell>
          <cell r="BU744" t="str">
            <v>TATA BOLT XE QJET 75 PS BS I</v>
          </cell>
          <cell r="DO744" t="str">
            <v>Car</v>
          </cell>
          <cell r="DP744" t="str">
            <v>Four Wheeler</v>
          </cell>
        </row>
        <row r="745">
          <cell r="B745">
            <v>433341301600362</v>
          </cell>
          <cell r="BS745">
            <v>2018</v>
          </cell>
          <cell r="BU745" t="str">
            <v>TATA ZEST XE QJET 75PS</v>
          </cell>
          <cell r="DO745" t="str">
            <v>Car</v>
          </cell>
          <cell r="DP745" t="str">
            <v>Four Wheeler</v>
          </cell>
        </row>
        <row r="746">
          <cell r="B746">
            <v>412831301600027</v>
          </cell>
          <cell r="BS746">
            <v>2015</v>
          </cell>
          <cell r="BU746" t="str">
            <v>FORCE TRAVELLER</v>
          </cell>
          <cell r="DO746" t="str">
            <v>Goods &amp; Passengers</v>
          </cell>
          <cell r="DP746" t="str">
            <v>Four Wheeler</v>
          </cell>
        </row>
        <row r="747">
          <cell r="B747">
            <v>413191301600025</v>
          </cell>
          <cell r="BS747">
            <v>2017</v>
          </cell>
          <cell r="BU747" t="str">
            <v>MARUTI TOUR S DIESEL</v>
          </cell>
          <cell r="DO747" t="str">
            <v>Car</v>
          </cell>
          <cell r="DP747" t="str">
            <v>Four Wheeler</v>
          </cell>
        </row>
        <row r="748">
          <cell r="B748">
            <v>412331301600170</v>
          </cell>
          <cell r="BS748">
            <v>2015</v>
          </cell>
          <cell r="BU748" t="str">
            <v>MAHINDRA TRUXO 31</v>
          </cell>
          <cell r="DO748" t="str">
            <v>Goods &amp; Passengers</v>
          </cell>
          <cell r="DP748" t="str">
            <v>Four Wheeler</v>
          </cell>
        </row>
        <row r="749">
          <cell r="B749">
            <v>413191301600026</v>
          </cell>
          <cell r="BS749">
            <v>2018</v>
          </cell>
          <cell r="BU749" t="str">
            <v>MAHINDRA XYLO D4 MDI CRDE 2WD 8 SEAT</v>
          </cell>
          <cell r="DO749" t="str">
            <v>Car</v>
          </cell>
          <cell r="DP749" t="str">
            <v>Four Wheeler</v>
          </cell>
        </row>
        <row r="750">
          <cell r="B750">
            <v>433341301600361</v>
          </cell>
          <cell r="BS750">
            <v>2019</v>
          </cell>
          <cell r="BU750" t="str">
            <v>MAHINDRA XYLO H4 M HAWK CRDE 2WD 8</v>
          </cell>
          <cell r="DO750" t="str">
            <v>Car</v>
          </cell>
          <cell r="DP750" t="str">
            <v>Four Wheeler</v>
          </cell>
        </row>
        <row r="751">
          <cell r="B751">
            <v>412331301600171</v>
          </cell>
          <cell r="BS751">
            <v>2013</v>
          </cell>
          <cell r="BU751" t="str">
            <v>BHARAT BENZ 1214R</v>
          </cell>
          <cell r="DO751" t="str">
            <v>Goods &amp; Passengers</v>
          </cell>
          <cell r="DP751" t="str">
            <v>Four Wheeler</v>
          </cell>
        </row>
        <row r="752">
          <cell r="B752">
            <v>433341301600366</v>
          </cell>
          <cell r="BS752">
            <v>2016</v>
          </cell>
          <cell r="BU752" t="str">
            <v>DZIRE TOUR</v>
          </cell>
          <cell r="DO752" t="str">
            <v>Car</v>
          </cell>
          <cell r="DP752" t="str">
            <v>Four Wheeler</v>
          </cell>
        </row>
        <row r="753">
          <cell r="B753">
            <v>413191301600027</v>
          </cell>
          <cell r="BS753">
            <v>2019</v>
          </cell>
          <cell r="BU753" t="str">
            <v>MARUTI TOUR S DIESEL</v>
          </cell>
          <cell r="DO753" t="str">
            <v>Car</v>
          </cell>
          <cell r="DP753" t="str">
            <v>Four Wheeler</v>
          </cell>
        </row>
        <row r="754">
          <cell r="B754">
            <v>413191301600028</v>
          </cell>
          <cell r="BS754">
            <v>2013</v>
          </cell>
          <cell r="BU754" t="str">
            <v>AMW 2528 TIPPER</v>
          </cell>
          <cell r="DO754" t="str">
            <v>Goods &amp; Passengers</v>
          </cell>
          <cell r="DP754" t="str">
            <v>HCV</v>
          </cell>
        </row>
        <row r="755">
          <cell r="B755"/>
          <cell r="BS755">
            <v>2017</v>
          </cell>
          <cell r="BU755" t="str">
            <v>TEMPO TRAVELLER D1 BS3</v>
          </cell>
          <cell r="DO755"/>
          <cell r="DP755" t="str">
            <v>Four Wheeler</v>
          </cell>
        </row>
        <row r="756">
          <cell r="B756">
            <v>433341301600369</v>
          </cell>
          <cell r="BS756">
            <v>2017</v>
          </cell>
          <cell r="BU756" t="str">
            <v>TATA BOLT XE QJET 75 PS BS I</v>
          </cell>
          <cell r="DO756" t="str">
            <v>Car</v>
          </cell>
          <cell r="DP756" t="str">
            <v>Four Wheeler</v>
          </cell>
        </row>
        <row r="757">
          <cell r="B757">
            <v>431111301600176</v>
          </cell>
          <cell r="BS757">
            <v>2016</v>
          </cell>
          <cell r="BU757" t="str">
            <v>DZIRE TOUR</v>
          </cell>
          <cell r="DO757" t="str">
            <v>Car</v>
          </cell>
          <cell r="DP757" t="str">
            <v>Four Wheeler</v>
          </cell>
        </row>
        <row r="758">
          <cell r="B758">
            <v>431111301600177</v>
          </cell>
          <cell r="BS758">
            <v>2018</v>
          </cell>
          <cell r="BU758" t="str">
            <v>TOYOTA ETIOS GD</v>
          </cell>
          <cell r="DO758" t="str">
            <v>Car</v>
          </cell>
          <cell r="DP758" t="str">
            <v>Four Wheeler</v>
          </cell>
        </row>
        <row r="759">
          <cell r="B759">
            <v>433341301600368</v>
          </cell>
          <cell r="BS759">
            <v>2019</v>
          </cell>
          <cell r="BU759" t="str">
            <v>TATA SFC 407 EX2 33 BS IV</v>
          </cell>
          <cell r="DO759" t="str">
            <v>Goods &amp; Passengers</v>
          </cell>
          <cell r="DP759" t="str">
            <v>Four Wheeler</v>
          </cell>
        </row>
        <row r="760">
          <cell r="B760">
            <v>431111301600178</v>
          </cell>
          <cell r="BS760">
            <v>2016</v>
          </cell>
          <cell r="BU760" t="str">
            <v>TOYOTA ETIOS GD</v>
          </cell>
          <cell r="DO760" t="str">
            <v>Car</v>
          </cell>
          <cell r="DP760" t="str">
            <v>Four Wheeler</v>
          </cell>
        </row>
        <row r="761">
          <cell r="B761">
            <v>413191301600029</v>
          </cell>
          <cell r="BS761">
            <v>2013</v>
          </cell>
          <cell r="BU761" t="str">
            <v>EICHER MAXI CAB 13 SEATER</v>
          </cell>
          <cell r="DO761" t="str">
            <v>Goods &amp; Passengers</v>
          </cell>
          <cell r="DP761" t="str">
            <v>HCV</v>
          </cell>
        </row>
        <row r="762">
          <cell r="B762">
            <v>412831301600028</v>
          </cell>
          <cell r="BS762">
            <v>2017</v>
          </cell>
          <cell r="BU762" t="str">
            <v>TEMPO TRAVELLER D1 BS3</v>
          </cell>
          <cell r="DO762" t="str">
            <v>Car</v>
          </cell>
          <cell r="DP762" t="str">
            <v>Four Wheeler</v>
          </cell>
        </row>
        <row r="763">
          <cell r="B763">
            <v>433341301600372</v>
          </cell>
          <cell r="BS763">
            <v>2015</v>
          </cell>
          <cell r="BU763" t="str">
            <v>DZIRE TOUR</v>
          </cell>
          <cell r="DO763" t="str">
            <v>Car</v>
          </cell>
          <cell r="DP763" t="str">
            <v>Four Wheeler</v>
          </cell>
        </row>
        <row r="764">
          <cell r="B764">
            <v>431111301600179</v>
          </cell>
          <cell r="BS764">
            <v>2019</v>
          </cell>
          <cell r="BU764" t="str">
            <v>HYUNDAI XCENT CRDI PRIME T</v>
          </cell>
          <cell r="DO764" t="str">
            <v>Car</v>
          </cell>
          <cell r="DP764" t="str">
            <v>Four Wheeler</v>
          </cell>
        </row>
        <row r="765">
          <cell r="B765">
            <v>412831301600029</v>
          </cell>
          <cell r="BS765">
            <v>2014</v>
          </cell>
          <cell r="BU765" t="str">
            <v>SML WT49ESTC D3</v>
          </cell>
          <cell r="DO765" t="str">
            <v>Goods &amp; Passengers</v>
          </cell>
          <cell r="DP765" t="str">
            <v>Four Wheeler</v>
          </cell>
        </row>
        <row r="766">
          <cell r="B766">
            <v>412831301600031</v>
          </cell>
          <cell r="BS766">
            <v>2019</v>
          </cell>
          <cell r="BU766" t="str">
            <v>TOYOTA INNOVA CRYSTA 2 4 G</v>
          </cell>
          <cell r="DO766" t="str">
            <v>Car</v>
          </cell>
          <cell r="DP766" t="str">
            <v>Four Wheeler</v>
          </cell>
        </row>
        <row r="767">
          <cell r="B767">
            <v>431581301600021</v>
          </cell>
          <cell r="BS767">
            <v>2014</v>
          </cell>
          <cell r="BU767" t="str">
            <v>TOYOTA INNOVA 2 5 G</v>
          </cell>
          <cell r="DO767"/>
          <cell r="DP767" t="str">
            <v>Four Wheeler</v>
          </cell>
        </row>
        <row r="768">
          <cell r="B768">
            <v>433341301600376</v>
          </cell>
          <cell r="BS768">
            <v>2015</v>
          </cell>
          <cell r="BU768" t="str">
            <v>DZIRE TOUR</v>
          </cell>
          <cell r="DO768" t="str">
            <v>Car</v>
          </cell>
          <cell r="DP768" t="str">
            <v>Four Wheeler</v>
          </cell>
        </row>
        <row r="769">
          <cell r="B769">
            <v>431111301600181</v>
          </cell>
          <cell r="BS769">
            <v>2018</v>
          </cell>
          <cell r="BU769" t="str">
            <v>MAHINDRA XYLO H4 M HAWK CRDE 2WD 8</v>
          </cell>
          <cell r="DO769" t="str">
            <v>Car</v>
          </cell>
          <cell r="DP769" t="str">
            <v>Four Wheeler</v>
          </cell>
        </row>
        <row r="770">
          <cell r="B770">
            <v>431111301600182</v>
          </cell>
          <cell r="BS770">
            <v>2019</v>
          </cell>
          <cell r="BU770" t="str">
            <v>TATA ZEST XE QJET 75PS BS IV</v>
          </cell>
          <cell r="DO770" t="str">
            <v>Car</v>
          </cell>
          <cell r="DP770" t="str">
            <v>Four Wheeler</v>
          </cell>
        </row>
        <row r="771">
          <cell r="B771">
            <v>412331301600172</v>
          </cell>
          <cell r="BS771">
            <v>2013</v>
          </cell>
          <cell r="BU771" t="str">
            <v>FORCE MOTORS TRAVELLER 19 SEAT</v>
          </cell>
          <cell r="DO771" t="str">
            <v>Goods &amp; Passengers</v>
          </cell>
          <cell r="DP771" t="str">
            <v>Four Wheeler</v>
          </cell>
        </row>
        <row r="772">
          <cell r="B772">
            <v>431581301600020</v>
          </cell>
          <cell r="BS772">
            <v>2016</v>
          </cell>
          <cell r="BU772" t="str">
            <v>MAHINDRA BOLERO XLS 9 SEATER</v>
          </cell>
          <cell r="DO772" t="str">
            <v>Car</v>
          </cell>
          <cell r="DP772" t="str">
            <v>Four Wheeler</v>
          </cell>
        </row>
        <row r="773">
          <cell r="B773">
            <v>431111301600183</v>
          </cell>
          <cell r="BS773">
            <v>2018</v>
          </cell>
          <cell r="BU773" t="str">
            <v>MAHINDRA XYLO H4 M HAWK CRDE 2WD 8</v>
          </cell>
          <cell r="DO773" t="str">
            <v>Car</v>
          </cell>
          <cell r="DP773" t="str">
            <v>Four Wheeler</v>
          </cell>
        </row>
        <row r="774">
          <cell r="B774">
            <v>433341301600378</v>
          </cell>
          <cell r="BS774">
            <v>2018</v>
          </cell>
          <cell r="BU774" t="str">
            <v>MAHINDRA XYLO D4</v>
          </cell>
          <cell r="DO774" t="str">
            <v>Car</v>
          </cell>
          <cell r="DP774" t="str">
            <v>Four Wheeler</v>
          </cell>
        </row>
        <row r="775">
          <cell r="B775">
            <v>433341301600374</v>
          </cell>
          <cell r="BS775">
            <v>2018</v>
          </cell>
          <cell r="BU775" t="str">
            <v>TATA BOLT XE QJET 75PS BS4</v>
          </cell>
          <cell r="DO775" t="str">
            <v>Car</v>
          </cell>
          <cell r="DP775" t="str">
            <v>Four Wheeler</v>
          </cell>
        </row>
        <row r="776">
          <cell r="B776">
            <v>412831301600030</v>
          </cell>
          <cell r="BS776">
            <v>2018</v>
          </cell>
          <cell r="BU776" t="str">
            <v>MARUTI TOUR DIESEL BS IV</v>
          </cell>
          <cell r="DO776" t="str">
            <v>Goods &amp; Passengers</v>
          </cell>
          <cell r="DP776" t="str">
            <v>Four Wheeler</v>
          </cell>
        </row>
        <row r="777">
          <cell r="B777">
            <v>412831301600032</v>
          </cell>
          <cell r="BS777">
            <v>2015</v>
          </cell>
          <cell r="BU777" t="str">
            <v>TOYOTA ETIOS GD BSIV</v>
          </cell>
          <cell r="DO777" t="str">
            <v>Car</v>
          </cell>
          <cell r="DP777" t="str">
            <v>Four Wheeler</v>
          </cell>
        </row>
        <row r="778">
          <cell r="B778">
            <v>431111301600185</v>
          </cell>
          <cell r="BS778">
            <v>2018</v>
          </cell>
          <cell r="BU778" t="str">
            <v>TOYOTA ETIOS GD</v>
          </cell>
          <cell r="DO778"/>
          <cell r="DP778" t="str">
            <v>Four Wheeler</v>
          </cell>
        </row>
        <row r="779">
          <cell r="B779">
            <v>412831301600033</v>
          </cell>
          <cell r="BS779">
            <v>2012</v>
          </cell>
          <cell r="BU779" t="str">
            <v>TRAVELLER D1 BS3</v>
          </cell>
          <cell r="DO779" t="str">
            <v>Goods &amp; Passengers</v>
          </cell>
          <cell r="DP779" t="str">
            <v>Four Wheeler</v>
          </cell>
        </row>
        <row r="780">
          <cell r="B780">
            <v>433341301600380</v>
          </cell>
          <cell r="BS780">
            <v>2012</v>
          </cell>
          <cell r="BU780" t="str">
            <v>MAHINDRA TOURISTER 13 SEATER</v>
          </cell>
          <cell r="DO780" t="str">
            <v>Van</v>
          </cell>
          <cell r="DP780" t="str">
            <v>Four Wheeler</v>
          </cell>
        </row>
        <row r="781">
          <cell r="B781">
            <v>431111301600187</v>
          </cell>
          <cell r="BS781">
            <v>2017</v>
          </cell>
          <cell r="BU781" t="str">
            <v>MARUTI TOUR S DIESEL</v>
          </cell>
          <cell r="DO781" t="str">
            <v>Car</v>
          </cell>
          <cell r="DP781" t="str">
            <v>Four Wheeler</v>
          </cell>
        </row>
        <row r="782">
          <cell r="B782">
            <v>412831301600034</v>
          </cell>
          <cell r="BS782">
            <v>2011</v>
          </cell>
          <cell r="BU782" t="str">
            <v>AL PSV 4 185 210WB BUS</v>
          </cell>
          <cell r="DO782" t="str">
            <v>Goods &amp; Passengers</v>
          </cell>
          <cell r="DP782" t="str">
            <v>Four Wheeler</v>
          </cell>
        </row>
        <row r="783">
          <cell r="B783">
            <v>412831301600035</v>
          </cell>
          <cell r="BS783">
            <v>2014</v>
          </cell>
          <cell r="BU783" t="str">
            <v>TRAVELLER D1 HR L BS3</v>
          </cell>
          <cell r="DO783" t="str">
            <v>Goods &amp; Passengers</v>
          </cell>
          <cell r="DP783" t="str">
            <v>Four Wheeler</v>
          </cell>
        </row>
        <row r="784">
          <cell r="B784">
            <v>412331301600174</v>
          </cell>
          <cell r="BS784">
            <v>2017</v>
          </cell>
          <cell r="BU784" t="str">
            <v>424B HD BACKHOE LOADER</v>
          </cell>
          <cell r="DO784" t="str">
            <v>Goods &amp; Passengers</v>
          </cell>
          <cell r="DP784" t="str">
            <v>HCV</v>
          </cell>
        </row>
        <row r="785">
          <cell r="B785">
            <v>413191301600030</v>
          </cell>
          <cell r="BS785">
            <v>2018</v>
          </cell>
          <cell r="BU785" t="str">
            <v>MARUTI TOUR S DIESEL</v>
          </cell>
          <cell r="DO785" t="str">
            <v>Car</v>
          </cell>
          <cell r="DP785" t="str">
            <v>Four Wheeler</v>
          </cell>
        </row>
        <row r="786">
          <cell r="B786">
            <v>433341301600382</v>
          </cell>
          <cell r="BS786">
            <v>2013</v>
          </cell>
          <cell r="BU786" t="str">
            <v>AL U 2518T1 TIPPER BS3</v>
          </cell>
          <cell r="DO786" t="str">
            <v>Goods &amp; Passengers</v>
          </cell>
          <cell r="DP786" t="str">
            <v>Four Wheeler</v>
          </cell>
        </row>
        <row r="787">
          <cell r="B787">
            <v>412831301600037</v>
          </cell>
          <cell r="BS787">
            <v>2016</v>
          </cell>
          <cell r="BU787" t="str">
            <v>SML ISUZU T 3500 BS 3</v>
          </cell>
          <cell r="DO787" t="str">
            <v>Goods &amp; Passengers</v>
          </cell>
          <cell r="DP787" t="str">
            <v>Four Wheeler</v>
          </cell>
        </row>
        <row r="788">
          <cell r="B788">
            <v>412831301600036</v>
          </cell>
          <cell r="BS788">
            <v>2017</v>
          </cell>
          <cell r="BU788" t="str">
            <v>TOYOTA ETIOS GD BSIV</v>
          </cell>
          <cell r="DO788" t="str">
            <v>Car</v>
          </cell>
          <cell r="DP788" t="str">
            <v>Four Wheeler</v>
          </cell>
        </row>
        <row r="789">
          <cell r="B789">
            <v>431111301600190</v>
          </cell>
          <cell r="BS789">
            <v>2017</v>
          </cell>
          <cell r="BU789" t="str">
            <v>FORD FIGO ASPIRE 1 5TDCI DI TR MT</v>
          </cell>
          <cell r="DO789" t="str">
            <v>Car</v>
          </cell>
          <cell r="DP789" t="str">
            <v>Four Wheeler</v>
          </cell>
        </row>
        <row r="790">
          <cell r="B790">
            <v>431111301600188</v>
          </cell>
          <cell r="BS790">
            <v>2015</v>
          </cell>
          <cell r="BU790" t="str">
            <v>TOYOTA ETIOS LIVA GD</v>
          </cell>
          <cell r="DO790" t="str">
            <v>Car</v>
          </cell>
          <cell r="DP790" t="str">
            <v>Four Wheeler</v>
          </cell>
        </row>
        <row r="791">
          <cell r="B791">
            <v>433341301600385</v>
          </cell>
          <cell r="BS791">
            <v>2019</v>
          </cell>
          <cell r="BU791" t="str">
            <v>MARUTI TOUR S DIESEL</v>
          </cell>
          <cell r="DO791" t="str">
            <v>Car</v>
          </cell>
          <cell r="DP791" t="str">
            <v>Four Wheeler</v>
          </cell>
        </row>
        <row r="792">
          <cell r="B792">
            <v>431111301600191</v>
          </cell>
          <cell r="BS792">
            <v>2016</v>
          </cell>
          <cell r="BU792" t="str">
            <v>TOYOTA ETIOS GD</v>
          </cell>
          <cell r="DO792" t="str">
            <v>Car</v>
          </cell>
          <cell r="DP792" t="str">
            <v>Four Wheeler</v>
          </cell>
        </row>
        <row r="793">
          <cell r="B793">
            <v>433461301600010</v>
          </cell>
          <cell r="BS793">
            <v>2015</v>
          </cell>
          <cell r="BU793" t="str">
            <v>BOLERO PICKUP BS3</v>
          </cell>
          <cell r="DO793" t="str">
            <v>Van</v>
          </cell>
          <cell r="DP793" t="str">
            <v>Four Wheeler</v>
          </cell>
        </row>
        <row r="794">
          <cell r="B794">
            <v>413191301600031</v>
          </cell>
          <cell r="BS794">
            <v>2020</v>
          </cell>
          <cell r="BU794" t="str">
            <v>MARUTI TOUR S DIESEL</v>
          </cell>
          <cell r="DO794" t="str">
            <v>Car</v>
          </cell>
          <cell r="DP794" t="str">
            <v>Four Wheeler</v>
          </cell>
        </row>
        <row r="795">
          <cell r="B795">
            <v>431111301600192</v>
          </cell>
          <cell r="BS795">
            <v>2015</v>
          </cell>
          <cell r="BU795" t="str">
            <v>TOYOTA INNOVA 2 5 G</v>
          </cell>
          <cell r="DO795"/>
          <cell r="DP795" t="str">
            <v>Four Wheeler</v>
          </cell>
        </row>
        <row r="796">
          <cell r="B796">
            <v>431111301600193</v>
          </cell>
          <cell r="BS796">
            <v>2013</v>
          </cell>
          <cell r="BU796" t="str">
            <v>TOYOTA INNOVA 2 5 G</v>
          </cell>
          <cell r="DO796" t="str">
            <v>Car</v>
          </cell>
          <cell r="DP796" t="str">
            <v>Four Wheeler</v>
          </cell>
        </row>
        <row r="797">
          <cell r="B797">
            <v>413191301600032</v>
          </cell>
          <cell r="BS797">
            <v>2016</v>
          </cell>
          <cell r="BU797" t="str">
            <v>ECO SPORT 1 5 D TIT P MT BS4</v>
          </cell>
          <cell r="DO797" t="str">
            <v>Car</v>
          </cell>
          <cell r="DP797" t="str">
            <v>Four Wheeler</v>
          </cell>
        </row>
        <row r="798">
          <cell r="B798">
            <v>433341301600389</v>
          </cell>
          <cell r="BS798">
            <v>2018</v>
          </cell>
          <cell r="BU798" t="str">
            <v>MARUTI SWIFT DZIRE VDI</v>
          </cell>
          <cell r="DO798" t="str">
            <v>Car</v>
          </cell>
          <cell r="DP798" t="str">
            <v>Four Wheeler</v>
          </cell>
        </row>
        <row r="799">
          <cell r="B799">
            <v>433341301600386</v>
          </cell>
          <cell r="BS799">
            <v>2017</v>
          </cell>
          <cell r="BU799" t="str">
            <v>TOYOTA ETIOS GD BSIV</v>
          </cell>
          <cell r="DO799" t="str">
            <v>Car</v>
          </cell>
          <cell r="DP799" t="str">
            <v>Four Wheeler</v>
          </cell>
        </row>
        <row r="800">
          <cell r="B800">
            <v>433341301600388</v>
          </cell>
          <cell r="BS800">
            <v>2015</v>
          </cell>
          <cell r="BU800" t="str">
            <v>TOYOTA INNOVA 25 G</v>
          </cell>
          <cell r="DO800" t="str">
            <v>Car</v>
          </cell>
          <cell r="DP800" t="str">
            <v>Four Wheeler</v>
          </cell>
        </row>
        <row r="801">
          <cell r="B801">
            <v>433341301600390</v>
          </cell>
          <cell r="BS801">
            <v>2013</v>
          </cell>
          <cell r="BU801" t="str">
            <v>EICHER 35 31</v>
          </cell>
          <cell r="DO801" t="str">
            <v>Goods &amp; Passengers</v>
          </cell>
          <cell r="DP801" t="str">
            <v>Four Wheeler</v>
          </cell>
        </row>
        <row r="802">
          <cell r="B802">
            <v>433341301600392</v>
          </cell>
          <cell r="BS802">
            <v>2018</v>
          </cell>
          <cell r="BU802" t="str">
            <v>MARUTI TOUR S DIESEL</v>
          </cell>
          <cell r="DO802" t="str">
            <v>Car</v>
          </cell>
          <cell r="DP802" t="str">
            <v>Four Wheeler</v>
          </cell>
        </row>
        <row r="803">
          <cell r="B803">
            <v>412331301600176</v>
          </cell>
          <cell r="BS803">
            <v>2013</v>
          </cell>
          <cell r="BU803" t="str">
            <v>BHARATBENZ 2523C 6X4 BS3 DA</v>
          </cell>
          <cell r="DO803" t="str">
            <v>Goods &amp; Passengers</v>
          </cell>
          <cell r="DP803" t="str">
            <v>Four Wheeler</v>
          </cell>
        </row>
        <row r="804">
          <cell r="B804">
            <v>413191301600033</v>
          </cell>
          <cell r="BS804">
            <v>2014</v>
          </cell>
          <cell r="BU804" t="str">
            <v>TEMPO TRAVELLER</v>
          </cell>
          <cell r="DO804" t="str">
            <v>Van</v>
          </cell>
          <cell r="DP804" t="str">
            <v>LCV</v>
          </cell>
        </row>
        <row r="805">
          <cell r="B805">
            <v>412831301600038</v>
          </cell>
          <cell r="BS805">
            <v>2017</v>
          </cell>
          <cell r="BU805" t="str">
            <v>EICHER 10 75 H BS4 22 SEATER</v>
          </cell>
          <cell r="DO805" t="str">
            <v>Goods &amp; Passengers</v>
          </cell>
          <cell r="DP805" t="str">
            <v>Four Wheeler</v>
          </cell>
        </row>
        <row r="806">
          <cell r="B806">
            <v>413191301600035</v>
          </cell>
          <cell r="BS806">
            <v>2017</v>
          </cell>
          <cell r="BU806" t="str">
            <v>MARUTHI TOUR S BS IV</v>
          </cell>
          <cell r="DO806" t="str">
            <v>Car</v>
          </cell>
          <cell r="DP806" t="str">
            <v>Four Wheeler</v>
          </cell>
        </row>
        <row r="807">
          <cell r="B807">
            <v>413191301600034</v>
          </cell>
          <cell r="BS807">
            <v>2017</v>
          </cell>
          <cell r="BU807" t="str">
            <v>MAHINDRA XYLO D4 MDI CRDE 2WD 8 SEAT</v>
          </cell>
          <cell r="DO807" t="str">
            <v>Car</v>
          </cell>
          <cell r="DP807" t="str">
            <v>Four Wheeler</v>
          </cell>
        </row>
        <row r="808">
          <cell r="B808">
            <v>413191301600036</v>
          </cell>
          <cell r="BS808">
            <v>2019</v>
          </cell>
          <cell r="BU808" t="str">
            <v>HYUNDAI 1 2 CRDI PRIME T PULS</v>
          </cell>
          <cell r="DO808" t="str">
            <v>Car</v>
          </cell>
          <cell r="DP808" t="str">
            <v>Four Wheeler</v>
          </cell>
        </row>
        <row r="809">
          <cell r="B809">
            <v>431111301600198</v>
          </cell>
          <cell r="BS809">
            <v>2018</v>
          </cell>
          <cell r="BU809" t="str">
            <v>MARUTI TOUR S DIESEL</v>
          </cell>
          <cell r="DO809" t="str">
            <v>Car</v>
          </cell>
          <cell r="DP809" t="str">
            <v>Four Wheeler</v>
          </cell>
        </row>
        <row r="810">
          <cell r="B810">
            <v>431111301600199</v>
          </cell>
          <cell r="BS810">
            <v>2018</v>
          </cell>
          <cell r="BU810" t="str">
            <v>MARUTI TOUR S DIESEL</v>
          </cell>
          <cell r="DO810" t="str">
            <v>Car</v>
          </cell>
          <cell r="DP810" t="str">
            <v>Four Wheeler</v>
          </cell>
        </row>
        <row r="811">
          <cell r="B811">
            <v>413191301600037</v>
          </cell>
          <cell r="BS811">
            <v>2017</v>
          </cell>
          <cell r="BU811" t="str">
            <v>XCENT CRDI PRIME T BSIV</v>
          </cell>
          <cell r="DO811" t="str">
            <v>Car</v>
          </cell>
          <cell r="DP811" t="str">
            <v>Four Wheeler</v>
          </cell>
        </row>
        <row r="812">
          <cell r="B812">
            <v>433341301600398</v>
          </cell>
          <cell r="BS812">
            <v>2015</v>
          </cell>
          <cell r="BU812" t="str">
            <v>DZIRE TOUR</v>
          </cell>
          <cell r="DO812" t="str">
            <v>Car</v>
          </cell>
          <cell r="DP812" t="str">
            <v>Four Wheeler</v>
          </cell>
        </row>
        <row r="813">
          <cell r="B813">
            <v>433341301600398</v>
          </cell>
          <cell r="BS813">
            <v>2015</v>
          </cell>
          <cell r="BU813" t="str">
            <v>DZIRE TOUR</v>
          </cell>
          <cell r="DO813" t="str">
            <v>Car</v>
          </cell>
          <cell r="DP813" t="str">
            <v>Four Wheeler</v>
          </cell>
        </row>
        <row r="814">
          <cell r="B814">
            <v>412831301600039</v>
          </cell>
          <cell r="BS814">
            <v>2019</v>
          </cell>
          <cell r="BU814" t="str">
            <v>INNOVA CRYSTA 2 4 G</v>
          </cell>
          <cell r="DO814" t="str">
            <v>Goods &amp; Passengers</v>
          </cell>
          <cell r="DP814" t="str">
            <v>Four Wheeler</v>
          </cell>
        </row>
        <row r="815">
          <cell r="B815">
            <v>412331301600178</v>
          </cell>
          <cell r="BS815">
            <v>2012</v>
          </cell>
          <cell r="BU815" t="str">
            <v>TRAVELLER MINI BUS3700</v>
          </cell>
          <cell r="DO815" t="str">
            <v>Goods &amp; Passengers</v>
          </cell>
          <cell r="DP815" t="str">
            <v>Four Wheeler</v>
          </cell>
        </row>
        <row r="816">
          <cell r="B816">
            <v>433341301600401</v>
          </cell>
          <cell r="BS816">
            <v>2015</v>
          </cell>
          <cell r="BU816" t="str">
            <v>MAHINDRA TOURISTER 13 SEATER</v>
          </cell>
          <cell r="DO816" t="str">
            <v>Car</v>
          </cell>
          <cell r="DP816" t="str">
            <v>Four Wheeler</v>
          </cell>
        </row>
        <row r="817">
          <cell r="B817">
            <v>412331301600179</v>
          </cell>
          <cell r="BS817">
            <v>2017</v>
          </cell>
          <cell r="BU817" t="str">
            <v>TRAVELLER 17 D BSIV</v>
          </cell>
          <cell r="DO817" t="str">
            <v>Goods &amp; Passengers</v>
          </cell>
          <cell r="DP817" t="str">
            <v>Four Wheeler</v>
          </cell>
        </row>
        <row r="818">
          <cell r="B818">
            <v>431581301600024</v>
          </cell>
          <cell r="BS818">
            <v>2018</v>
          </cell>
          <cell r="BU818" t="str">
            <v>ACE MEGA XL BSIV</v>
          </cell>
          <cell r="DO818" t="str">
            <v>Van</v>
          </cell>
          <cell r="DP818" t="str">
            <v>Four Wheeler</v>
          </cell>
        </row>
        <row r="819">
          <cell r="B819">
            <v>412331301600180</v>
          </cell>
          <cell r="BS819">
            <v>2016</v>
          </cell>
          <cell r="BU819" t="str">
            <v>FORCE TRAVELLER MINI BUS A FIRODIA ENTERPRISE</v>
          </cell>
          <cell r="DO819" t="str">
            <v>Goods &amp; Passengers</v>
          </cell>
          <cell r="DP819" t="str">
            <v>Four Wheeler</v>
          </cell>
        </row>
        <row r="820">
          <cell r="B820">
            <v>412831301600040</v>
          </cell>
          <cell r="BS820">
            <v>2017</v>
          </cell>
          <cell r="BU820" t="str">
            <v>SML ISUZU PRESTIGE WT49BS4</v>
          </cell>
          <cell r="DO820" t="str">
            <v>Goods &amp; Passengers</v>
          </cell>
          <cell r="DP820" t="str">
            <v>Four Wheeler</v>
          </cell>
        </row>
        <row r="821">
          <cell r="B821">
            <v>433341301600403</v>
          </cell>
          <cell r="BS821">
            <v>2016</v>
          </cell>
          <cell r="BU821" t="str">
            <v>MAHINDRA XYLO D4 MDI CRDE 2WD 8 SEAT</v>
          </cell>
          <cell r="DO821" t="str">
            <v>Car</v>
          </cell>
          <cell r="DP821" t="str">
            <v>Four Wheeler</v>
          </cell>
        </row>
        <row r="822">
          <cell r="B822">
            <v>413191301600039</v>
          </cell>
          <cell r="BS822">
            <v>2020</v>
          </cell>
          <cell r="BU822" t="str">
            <v>MARUTI TOUR S DIESEL</v>
          </cell>
          <cell r="DO822" t="str">
            <v>Car</v>
          </cell>
          <cell r="DP822" t="str">
            <v>Four Wheeler</v>
          </cell>
        </row>
        <row r="823">
          <cell r="B823">
            <v>413191301600038</v>
          </cell>
          <cell r="BS823">
            <v>2018</v>
          </cell>
          <cell r="BU823" t="str">
            <v>HYUNDAI XCENT CRDI BSIV</v>
          </cell>
          <cell r="DO823" t="str">
            <v>Car</v>
          </cell>
          <cell r="DP823" t="str">
            <v>Four Wheeler</v>
          </cell>
        </row>
        <row r="824">
          <cell r="B824">
            <v>413191301600043</v>
          </cell>
          <cell r="BS824">
            <v>2018</v>
          </cell>
          <cell r="BU824" t="str">
            <v>MAHINDRA XYLO H4 M HAWK CRDE 2WD 8</v>
          </cell>
          <cell r="DO824" t="str">
            <v>Car</v>
          </cell>
          <cell r="DP824" t="str">
            <v>Four Wheeler</v>
          </cell>
        </row>
        <row r="825">
          <cell r="B825">
            <v>413191301600040</v>
          </cell>
          <cell r="BS825">
            <v>2018</v>
          </cell>
          <cell r="BU825" t="str">
            <v>MAHINDRA XYLO D4 MDI CRDE 2WD 8 SEAT</v>
          </cell>
          <cell r="DO825" t="str">
            <v>Car</v>
          </cell>
          <cell r="DP825" t="str">
            <v>Four Wheeler</v>
          </cell>
        </row>
        <row r="826">
          <cell r="B826">
            <v>412831301600041</v>
          </cell>
          <cell r="BS826">
            <v>2018</v>
          </cell>
          <cell r="BU826" t="str">
            <v>TATA ACE GOLD BS IV</v>
          </cell>
          <cell r="DO826" t="str">
            <v>Goods &amp; Passengers</v>
          </cell>
          <cell r="DP826" t="str">
            <v>Four Wheeler</v>
          </cell>
        </row>
        <row r="827">
          <cell r="B827">
            <v>433461301600011</v>
          </cell>
          <cell r="BS827">
            <v>2019</v>
          </cell>
          <cell r="BU827" t="str">
            <v>AMAZE 1 5 S MT I DTEC</v>
          </cell>
          <cell r="DO827" t="str">
            <v>Car</v>
          </cell>
          <cell r="DP827" t="str">
            <v>Four Wheeler</v>
          </cell>
        </row>
        <row r="828">
          <cell r="B828">
            <v>431111301600203</v>
          </cell>
          <cell r="BS828">
            <v>2017</v>
          </cell>
          <cell r="BU828" t="str">
            <v>TATA BOLT XE QJET 75 PS BS I</v>
          </cell>
          <cell r="DO828" t="str">
            <v>Car</v>
          </cell>
          <cell r="DP828" t="str">
            <v>Four Wheeler</v>
          </cell>
        </row>
        <row r="829">
          <cell r="B829">
            <v>431581301600026</v>
          </cell>
          <cell r="BS829">
            <v>2015</v>
          </cell>
          <cell r="BU829" t="str">
            <v>RAPID ELEGANCE PULS 105 TDI CR AT</v>
          </cell>
          <cell r="DO829" t="str">
            <v>Car</v>
          </cell>
          <cell r="DP829" t="str">
            <v>Four Wheeler</v>
          </cell>
        </row>
        <row r="830">
          <cell r="B830">
            <v>412331301600181</v>
          </cell>
          <cell r="BS830">
            <v>2016</v>
          </cell>
          <cell r="BU830" t="str">
            <v>MARUTI SWIFT DZIRE VDI</v>
          </cell>
          <cell r="DO830" t="str">
            <v>Car</v>
          </cell>
          <cell r="DP830" t="str">
            <v>Four Wheeler</v>
          </cell>
        </row>
        <row r="831">
          <cell r="B831">
            <v>412831301600042</v>
          </cell>
          <cell r="BS831">
            <v>2019</v>
          </cell>
          <cell r="BU831" t="str">
            <v>BOLERO CITY PIK UP 1 4 PS</v>
          </cell>
          <cell r="DO831" t="str">
            <v>Goods &amp; Passengers</v>
          </cell>
          <cell r="DP831" t="str">
            <v>Four Wheeler</v>
          </cell>
        </row>
        <row r="832">
          <cell r="B832">
            <v>413191301600041</v>
          </cell>
          <cell r="BS832">
            <v>2021</v>
          </cell>
          <cell r="BU832" t="str">
            <v>MARUTHI SUZUKI TOUR S BS VI</v>
          </cell>
          <cell r="DO832"/>
          <cell r="DP832" t="str">
            <v>Four Wheeler</v>
          </cell>
        </row>
        <row r="833">
          <cell r="B833">
            <v>413191301600042</v>
          </cell>
          <cell r="BS833">
            <v>2018</v>
          </cell>
          <cell r="BU833" t="str">
            <v>MARUTI TOUR S DIESEL</v>
          </cell>
          <cell r="DO833" t="str">
            <v>Car</v>
          </cell>
          <cell r="DP833" t="str">
            <v>Four Wheeler</v>
          </cell>
        </row>
        <row r="834">
          <cell r="B834">
            <v>412831301600043</v>
          </cell>
          <cell r="BS834">
            <v>2016</v>
          </cell>
          <cell r="BU834" t="str">
            <v>TOYOTA ETIOS GD BSIV</v>
          </cell>
          <cell r="DO834" t="str">
            <v>Car</v>
          </cell>
          <cell r="DP834" t="str">
            <v>Four Wheeler</v>
          </cell>
        </row>
        <row r="835">
          <cell r="B835">
            <v>412331301600182</v>
          </cell>
          <cell r="BS835">
            <v>2014</v>
          </cell>
          <cell r="BU835" t="str">
            <v>FORCE TRAVELLER</v>
          </cell>
          <cell r="DO835" t="str">
            <v>Goods &amp; Passengers</v>
          </cell>
          <cell r="DP835" t="str">
            <v>Four Wheeler</v>
          </cell>
        </row>
        <row r="836">
          <cell r="B836">
            <v>412831301600044</v>
          </cell>
          <cell r="BS836">
            <v>2015</v>
          </cell>
          <cell r="BU836" t="str">
            <v>TOYOTA ETIOS GD M</v>
          </cell>
          <cell r="DO836" t="str">
            <v>Car</v>
          </cell>
          <cell r="DP836" t="str">
            <v>Four Wheeler</v>
          </cell>
        </row>
        <row r="837">
          <cell r="B837">
            <v>431111301600206</v>
          </cell>
          <cell r="BS837">
            <v>2019</v>
          </cell>
          <cell r="BU837" t="str">
            <v>MARUTI TOUR S DIESEL</v>
          </cell>
          <cell r="DO837" t="str">
            <v>Car</v>
          </cell>
          <cell r="DP837" t="str">
            <v>Four Wheeler</v>
          </cell>
        </row>
        <row r="838">
          <cell r="B838">
            <v>431111301600207</v>
          </cell>
          <cell r="BS838">
            <v>2018</v>
          </cell>
          <cell r="BU838" t="str">
            <v>MARUTI TOUR S DIESEL</v>
          </cell>
          <cell r="DO838" t="str">
            <v>Car</v>
          </cell>
          <cell r="DP838" t="str">
            <v>Four Wheeler</v>
          </cell>
        </row>
        <row r="839">
          <cell r="B839">
            <v>412831301600045</v>
          </cell>
          <cell r="BS839">
            <v>2020</v>
          </cell>
          <cell r="BU839" t="str">
            <v>SWIFT TOUR S STD</v>
          </cell>
          <cell r="DO839" t="str">
            <v>Car</v>
          </cell>
          <cell r="DP839" t="str">
            <v>Four Wheeler</v>
          </cell>
        </row>
        <row r="840">
          <cell r="B840">
            <v>412831301600046</v>
          </cell>
          <cell r="BS840">
            <v>2018</v>
          </cell>
          <cell r="BU840" t="str">
            <v>SML ISUZU COSMO WV 26 BSIV</v>
          </cell>
          <cell r="DO840" t="str">
            <v>Goods &amp; Passengers</v>
          </cell>
          <cell r="DP840" t="str">
            <v>Four Wheeler</v>
          </cell>
        </row>
        <row r="841">
          <cell r="B841">
            <v>431111301600208</v>
          </cell>
          <cell r="BS841">
            <v>2014</v>
          </cell>
          <cell r="BU841" t="str">
            <v>TOYOTA INNOVA 2 5 G</v>
          </cell>
          <cell r="DO841" t="str">
            <v>Car</v>
          </cell>
          <cell r="DP841" t="str">
            <v>Four Wheeler</v>
          </cell>
        </row>
        <row r="842">
          <cell r="B842">
            <v>413191301600045</v>
          </cell>
          <cell r="BS842">
            <v>2016</v>
          </cell>
          <cell r="BU842" t="str">
            <v>MAHINDRA XYLO D4 MDI CRDE 2WD 8 SEAT</v>
          </cell>
          <cell r="DO842" t="str">
            <v>Car</v>
          </cell>
          <cell r="DP842" t="str">
            <v>Four Wheeler</v>
          </cell>
        </row>
        <row r="843">
          <cell r="B843">
            <v>413191301600046</v>
          </cell>
          <cell r="BS843">
            <v>2018</v>
          </cell>
          <cell r="BU843" t="str">
            <v>MARUTI TOUR S DIESEL</v>
          </cell>
          <cell r="DO843" t="str">
            <v>Car</v>
          </cell>
          <cell r="DP843" t="str">
            <v>Four Wheeler</v>
          </cell>
        </row>
        <row r="844">
          <cell r="B844">
            <v>433341301600410</v>
          </cell>
          <cell r="BS844">
            <v>2016</v>
          </cell>
          <cell r="BU844" t="str">
            <v>DZIRE TOUR</v>
          </cell>
          <cell r="DO844" t="str">
            <v>Car</v>
          </cell>
          <cell r="DP844" t="str">
            <v>Four Wheeler</v>
          </cell>
        </row>
        <row r="845">
          <cell r="B845">
            <v>433461301600012</v>
          </cell>
          <cell r="BS845">
            <v>2017</v>
          </cell>
          <cell r="BU845" t="str">
            <v>DATSUN GO PULS T XV</v>
          </cell>
          <cell r="DO845" t="str">
            <v>Car</v>
          </cell>
          <cell r="DP845" t="str">
            <v>Four Wheeler</v>
          </cell>
        </row>
        <row r="846">
          <cell r="B846">
            <v>413191301600047</v>
          </cell>
          <cell r="BS846">
            <v>2019</v>
          </cell>
          <cell r="BU846" t="str">
            <v>MARUTI TOUR S DIESEL</v>
          </cell>
          <cell r="DO846"/>
          <cell r="DP846" t="str">
            <v>Four Wheeler</v>
          </cell>
        </row>
        <row r="847">
          <cell r="B847">
            <v>433341301600408</v>
          </cell>
          <cell r="BS847">
            <v>2019</v>
          </cell>
          <cell r="BU847" t="str">
            <v>MAHINDRA XYLO H4 M HAWK CRDE 2WD 8</v>
          </cell>
          <cell r="DO847" t="str">
            <v>Car</v>
          </cell>
          <cell r="DP847" t="str">
            <v>Four Wheeler</v>
          </cell>
        </row>
        <row r="848">
          <cell r="B848">
            <v>413191301600048</v>
          </cell>
          <cell r="BS848">
            <v>2018</v>
          </cell>
          <cell r="BU848" t="str">
            <v>MARUTI TOUR S DIESEL</v>
          </cell>
          <cell r="DO848"/>
          <cell r="DP848" t="str">
            <v>Four Wheeler</v>
          </cell>
        </row>
        <row r="849">
          <cell r="B849">
            <v>412831301600048</v>
          </cell>
          <cell r="BS849">
            <v>2015</v>
          </cell>
          <cell r="BU849" t="str">
            <v>LP07 5 42 ULTRA STD BS3</v>
          </cell>
          <cell r="DO849" t="str">
            <v>Goods &amp; Passengers</v>
          </cell>
          <cell r="DP849" t="str">
            <v>Four Wheeler</v>
          </cell>
        </row>
        <row r="850">
          <cell r="B850">
            <v>431581301600029</v>
          </cell>
          <cell r="BS850">
            <v>2018</v>
          </cell>
          <cell r="BU850" t="str">
            <v>MAHINDRA MARAZZO 8 STR M2</v>
          </cell>
          <cell r="DO850" t="str">
            <v>Car</v>
          </cell>
          <cell r="DP850" t="str">
            <v>Four Wheeler</v>
          </cell>
        </row>
        <row r="851">
          <cell r="B851">
            <v>433341301600411</v>
          </cell>
          <cell r="BS851">
            <v>2017</v>
          </cell>
          <cell r="BU851" t="str">
            <v>MAHINDRA XYLO D4 MDI CRDE 2WD 8 SEAT</v>
          </cell>
          <cell r="DO851" t="str">
            <v>Car</v>
          </cell>
          <cell r="DP851" t="str">
            <v>Four Wheeler</v>
          </cell>
        </row>
        <row r="852">
          <cell r="B852">
            <v>412831301600047</v>
          </cell>
          <cell r="BS852">
            <v>2016</v>
          </cell>
          <cell r="BU852" t="str">
            <v>TOYOTA ETIOS GD M BSIV</v>
          </cell>
          <cell r="DO852" t="str">
            <v>Car</v>
          </cell>
          <cell r="DP852" t="str">
            <v>Four Wheeler</v>
          </cell>
        </row>
        <row r="853">
          <cell r="B853">
            <v>431581301600030</v>
          </cell>
          <cell r="BS853">
            <v>2017</v>
          </cell>
          <cell r="BU853" t="str">
            <v>JCB 3DX</v>
          </cell>
          <cell r="DO853" t="str">
            <v>Goods &amp; Passengers</v>
          </cell>
          <cell r="DP853" t="str">
            <v>Four Wheeler</v>
          </cell>
        </row>
        <row r="854">
          <cell r="B854">
            <v>431581301600030</v>
          </cell>
          <cell r="BS854">
            <v>2017</v>
          </cell>
          <cell r="BU854" t="str">
            <v>JCB 3DX</v>
          </cell>
          <cell r="DO854" t="str">
            <v>Goods &amp; Passengers</v>
          </cell>
          <cell r="DP854" t="str">
            <v>Four Wheeler</v>
          </cell>
        </row>
        <row r="855">
          <cell r="B855">
            <v>413191301600049</v>
          </cell>
          <cell r="BS855">
            <v>2019</v>
          </cell>
          <cell r="BU855" t="str">
            <v>DZIRE TOUR</v>
          </cell>
          <cell r="DO855" t="str">
            <v>Car</v>
          </cell>
          <cell r="DP855" t="str">
            <v>Four Wheeler</v>
          </cell>
        </row>
        <row r="856">
          <cell r="B856">
            <v>412831301600049</v>
          </cell>
          <cell r="BS856">
            <v>2015</v>
          </cell>
          <cell r="BU856" t="str">
            <v>TAURAS 2516IL 193WB BS3</v>
          </cell>
          <cell r="DO856" t="str">
            <v>Goods &amp; Passengers</v>
          </cell>
          <cell r="DP856" t="str">
            <v>Four Wheeler</v>
          </cell>
        </row>
        <row r="857">
          <cell r="B857">
            <v>412831301600050</v>
          </cell>
          <cell r="BS857">
            <v>2016</v>
          </cell>
          <cell r="BU857" t="str">
            <v>TRAVELLER D1 BS3</v>
          </cell>
          <cell r="DO857" t="str">
            <v>Van</v>
          </cell>
          <cell r="DP857" t="str">
            <v>Four Wheeler</v>
          </cell>
        </row>
        <row r="858">
          <cell r="B858">
            <v>431581301600031</v>
          </cell>
          <cell r="BS858">
            <v>2017</v>
          </cell>
          <cell r="BU858" t="str">
            <v>BOLERO PICKUP</v>
          </cell>
          <cell r="DO858" t="str">
            <v>Goods &amp; Passengers</v>
          </cell>
          <cell r="DP858" t="str">
            <v>Four Wheeler</v>
          </cell>
        </row>
        <row r="859">
          <cell r="B859"/>
          <cell r="BS859">
            <v>2015</v>
          </cell>
          <cell r="BU859" t="str">
            <v>FORCE MOTORS TRAVELLER 19 SEAT</v>
          </cell>
          <cell r="DO859"/>
          <cell r="DP859" t="str">
            <v>Four Wheeler</v>
          </cell>
        </row>
        <row r="860">
          <cell r="B860">
            <v>433341301600415</v>
          </cell>
          <cell r="BS860">
            <v>2016</v>
          </cell>
          <cell r="BU860" t="str">
            <v>MAHINDRA TOURISTER 13 SEATER</v>
          </cell>
          <cell r="DO860" t="str">
            <v>Goods &amp; Passengers</v>
          </cell>
          <cell r="DP860" t="str">
            <v>Four Wheeler</v>
          </cell>
        </row>
        <row r="861">
          <cell r="B861">
            <v>413191301600050</v>
          </cell>
          <cell r="BS861">
            <v>2017</v>
          </cell>
          <cell r="BU861" t="str">
            <v>HYUNDAI XCENT CRDI BSIV</v>
          </cell>
          <cell r="DO861" t="str">
            <v>Car</v>
          </cell>
          <cell r="DP861" t="str">
            <v>Four Wheeler</v>
          </cell>
        </row>
        <row r="862">
          <cell r="B862">
            <v>433341301600417</v>
          </cell>
          <cell r="BS862">
            <v>2018</v>
          </cell>
          <cell r="BU862" t="str">
            <v>MARUTHI TOUR S DIESEL</v>
          </cell>
          <cell r="DO862" t="str">
            <v>Car</v>
          </cell>
          <cell r="DP862" t="str">
            <v>Four Wheeler</v>
          </cell>
        </row>
        <row r="863">
          <cell r="B863">
            <v>412331301600184</v>
          </cell>
          <cell r="BS863">
            <v>2013</v>
          </cell>
          <cell r="BU863" t="str">
            <v>BHARATBENZ 2523C 6X4 BS3 DA</v>
          </cell>
          <cell r="DO863" t="str">
            <v>Goods &amp; Passengers</v>
          </cell>
          <cell r="DP863" t="str">
            <v>Four Wheeler</v>
          </cell>
        </row>
        <row r="864">
          <cell r="B864">
            <v>412831301600051</v>
          </cell>
          <cell r="BS864">
            <v>2018</v>
          </cell>
          <cell r="BU864" t="str">
            <v>MARUTHI TOUR S DIESEL</v>
          </cell>
          <cell r="DO864" t="str">
            <v>Car</v>
          </cell>
          <cell r="DP864" t="str">
            <v>Four Wheeler</v>
          </cell>
        </row>
        <row r="865">
          <cell r="B865">
            <v>412831301600052</v>
          </cell>
          <cell r="BS865">
            <v>2020</v>
          </cell>
          <cell r="BU865" t="str">
            <v>SWIFT DZIRE VXI</v>
          </cell>
          <cell r="DO865" t="str">
            <v>Car</v>
          </cell>
          <cell r="DP865" t="str">
            <v>Four Wheeler</v>
          </cell>
        </row>
        <row r="866">
          <cell r="B866">
            <v>412831301600053</v>
          </cell>
          <cell r="BS866">
            <v>2012</v>
          </cell>
          <cell r="BU866" t="str">
            <v>M BOLERO CAMPER SC 2WD BS3</v>
          </cell>
          <cell r="DO866" t="str">
            <v>Goods &amp; Passengers</v>
          </cell>
          <cell r="DP866" t="str">
            <v>Four Wheeler</v>
          </cell>
        </row>
        <row r="867">
          <cell r="B867">
            <v>413191301600051</v>
          </cell>
          <cell r="BS867">
            <v>2019</v>
          </cell>
          <cell r="BU867" t="str">
            <v>MARUTI TOUR S DIESEL</v>
          </cell>
          <cell r="DO867"/>
          <cell r="DP867" t="str">
            <v>Four Wheeler</v>
          </cell>
        </row>
        <row r="868">
          <cell r="B868">
            <v>412831301600054</v>
          </cell>
          <cell r="BS868">
            <v>2019</v>
          </cell>
          <cell r="BU868" t="str">
            <v>MARUTI TOUR S DIESEL</v>
          </cell>
          <cell r="DO868"/>
          <cell r="DP868" t="str">
            <v>Four Wheeler</v>
          </cell>
        </row>
        <row r="869">
          <cell r="B869">
            <v>431111301600216</v>
          </cell>
          <cell r="BS869">
            <v>2017</v>
          </cell>
          <cell r="BU869" t="str">
            <v>TATA BOLT XE QJET 75 PS BS I</v>
          </cell>
          <cell r="DO869" t="str">
            <v>Car</v>
          </cell>
          <cell r="DP869" t="str">
            <v>Four Wheeler</v>
          </cell>
        </row>
        <row r="870">
          <cell r="B870">
            <v>412831301600056</v>
          </cell>
          <cell r="BS870">
            <v>2017</v>
          </cell>
          <cell r="BU870" t="str">
            <v>TOYOTA ETIOS GD BSIV</v>
          </cell>
          <cell r="DO870"/>
          <cell r="DP870" t="str">
            <v>Four Wheeler</v>
          </cell>
        </row>
        <row r="871">
          <cell r="B871">
            <v>412831301600055</v>
          </cell>
          <cell r="BS871">
            <v>2016</v>
          </cell>
          <cell r="BU871" t="str">
            <v>HYUNDAI XCENT CRDI BSIV</v>
          </cell>
          <cell r="DO871"/>
          <cell r="DP871" t="str">
            <v>Four Wheeler</v>
          </cell>
        </row>
        <row r="872">
          <cell r="B872">
            <v>413191301600052</v>
          </cell>
          <cell r="BS872">
            <v>2018</v>
          </cell>
          <cell r="BU872" t="str">
            <v>TOYOTA ETIOS GD BSIV</v>
          </cell>
          <cell r="DO872" t="str">
            <v>Car</v>
          </cell>
          <cell r="DP872" t="str">
            <v>Four Wheeler</v>
          </cell>
        </row>
        <row r="873">
          <cell r="B873">
            <v>413191301600053</v>
          </cell>
          <cell r="BS873">
            <v>2013</v>
          </cell>
          <cell r="BU873" t="str">
            <v>TOYOTA INNOVA 2 5 G</v>
          </cell>
          <cell r="DO873" t="str">
            <v>Car</v>
          </cell>
          <cell r="DP873" t="str">
            <v>Four Wheeler</v>
          </cell>
        </row>
        <row r="874">
          <cell r="B874">
            <v>412831301600057</v>
          </cell>
          <cell r="BS874">
            <v>2016</v>
          </cell>
          <cell r="BU874" t="str">
            <v>TOYOTA ETIOS GD BSIV</v>
          </cell>
          <cell r="DO874"/>
          <cell r="DP874" t="str">
            <v>Four Wheeler</v>
          </cell>
        </row>
        <row r="875">
          <cell r="B875">
            <v>433341301600420</v>
          </cell>
          <cell r="BS875">
            <v>2017</v>
          </cell>
          <cell r="BU875" t="str">
            <v>TATA LPT 1109</v>
          </cell>
          <cell r="DO875" t="str">
            <v>Goods &amp; Passengers</v>
          </cell>
          <cell r="DP875" t="str">
            <v>HCV</v>
          </cell>
        </row>
        <row r="876">
          <cell r="B876">
            <v>433341301600421</v>
          </cell>
          <cell r="BS876">
            <v>2016</v>
          </cell>
          <cell r="BU876" t="str">
            <v>MAHINDRA TOURISTER 15W MDI BS3</v>
          </cell>
          <cell r="DO876" t="str">
            <v>Goods &amp; Passengers</v>
          </cell>
          <cell r="DP876" t="str">
            <v>Four Wheeler</v>
          </cell>
        </row>
        <row r="877">
          <cell r="B877">
            <v>431581301600034</v>
          </cell>
          <cell r="BS877">
            <v>2017</v>
          </cell>
          <cell r="BU877" t="str">
            <v>TRAVELLER T1 SCHOOL BUS</v>
          </cell>
          <cell r="DO877" t="str">
            <v>Van</v>
          </cell>
          <cell r="DP877" t="str">
            <v>Four Wheeler</v>
          </cell>
        </row>
        <row r="878">
          <cell r="B878">
            <v>431111301600217</v>
          </cell>
          <cell r="BS878">
            <v>2019</v>
          </cell>
          <cell r="BU878" t="str">
            <v>HYUNDAI 1 2 CRDI PRIME T PULS</v>
          </cell>
          <cell r="DO878" t="str">
            <v>Car</v>
          </cell>
          <cell r="DP878" t="str">
            <v>Four Wheeler</v>
          </cell>
        </row>
        <row r="879">
          <cell r="B879">
            <v>413191301600054</v>
          </cell>
          <cell r="BS879">
            <v>2018</v>
          </cell>
          <cell r="BU879" t="str">
            <v>MARUTI TOUR S DIESEL</v>
          </cell>
          <cell r="DO879"/>
          <cell r="DP879" t="str">
            <v>Four Wheeler</v>
          </cell>
        </row>
        <row r="880">
          <cell r="B880">
            <v>413191301600055</v>
          </cell>
          <cell r="BS880">
            <v>2018</v>
          </cell>
          <cell r="BU880" t="str">
            <v>MAHINDRA XYLO D4 MDI CRDE 2WD 8 SEAT</v>
          </cell>
          <cell r="DO880" t="str">
            <v>Car</v>
          </cell>
          <cell r="DP880" t="str">
            <v>Four Wheeler</v>
          </cell>
        </row>
        <row r="881">
          <cell r="B881">
            <v>433341301600422</v>
          </cell>
          <cell r="BS881">
            <v>2019</v>
          </cell>
          <cell r="BU881" t="str">
            <v>MARUTHI TOUR S DIESEL</v>
          </cell>
          <cell r="DO881" t="str">
            <v>Car</v>
          </cell>
          <cell r="DP881" t="str">
            <v>Four Wheeler</v>
          </cell>
        </row>
        <row r="882">
          <cell r="B882">
            <v>413191301600057</v>
          </cell>
          <cell r="BS882">
            <v>2020</v>
          </cell>
          <cell r="BU882" t="str">
            <v>MARUTI TOUR S DIESEL</v>
          </cell>
          <cell r="DO882" t="str">
            <v>Car</v>
          </cell>
          <cell r="DP882" t="str">
            <v>Four Wheeler</v>
          </cell>
        </row>
        <row r="883">
          <cell r="B883">
            <v>433341301600424</v>
          </cell>
          <cell r="BS883">
            <v>2013</v>
          </cell>
          <cell r="BU883" t="str">
            <v>TRAVELLER FORCE MOTORS LIMITED</v>
          </cell>
          <cell r="DO883" t="str">
            <v>Goods &amp; Passengers</v>
          </cell>
          <cell r="DP883" t="str">
            <v>Four Wheeler</v>
          </cell>
        </row>
        <row r="884">
          <cell r="B884">
            <v>433341301600425</v>
          </cell>
          <cell r="BS884">
            <v>2012</v>
          </cell>
          <cell r="BU884" t="str">
            <v>TUSKERSUPER 2214</v>
          </cell>
          <cell r="DO884" t="str">
            <v>Car</v>
          </cell>
          <cell r="DP884" t="str">
            <v>Four Wheeler</v>
          </cell>
        </row>
        <row r="885">
          <cell r="B885">
            <v>431111301600219</v>
          </cell>
          <cell r="BS885">
            <v>2018</v>
          </cell>
          <cell r="BU885" t="str">
            <v>TOYOTA ETIOS GD BSIV</v>
          </cell>
          <cell r="DO885" t="str">
            <v>Car</v>
          </cell>
          <cell r="DP885" t="str">
            <v>Four Wheeler</v>
          </cell>
        </row>
        <row r="886">
          <cell r="B886">
            <v>413191301600056</v>
          </cell>
          <cell r="BS886">
            <v>2018</v>
          </cell>
          <cell r="BU886" t="str">
            <v>TRAVELLER T2</v>
          </cell>
          <cell r="DO886" t="str">
            <v>Van</v>
          </cell>
          <cell r="DP886" t="str">
            <v>Four Wheeler</v>
          </cell>
        </row>
        <row r="887">
          <cell r="B887">
            <v>412331301600186</v>
          </cell>
          <cell r="BS887">
            <v>2016</v>
          </cell>
          <cell r="BU887" t="str">
            <v>TRAVELLER 17 PULS D</v>
          </cell>
          <cell r="DO887" t="str">
            <v>Goods &amp; Passengers</v>
          </cell>
          <cell r="DP887" t="str">
            <v>Four Wheeler</v>
          </cell>
        </row>
        <row r="888">
          <cell r="B888">
            <v>412831301600059</v>
          </cell>
          <cell r="BS888">
            <v>2019</v>
          </cell>
          <cell r="BU888" t="str">
            <v>MARUTI TOUR S DIESEL</v>
          </cell>
          <cell r="DO888" t="str">
            <v>Car</v>
          </cell>
          <cell r="DP888" t="str">
            <v>Four Wheeler</v>
          </cell>
        </row>
        <row r="889">
          <cell r="B889">
            <v>412331301600185</v>
          </cell>
          <cell r="BS889">
            <v>2015</v>
          </cell>
          <cell r="BU889" t="str">
            <v>FORCE TRAVELLER 17 BS 3</v>
          </cell>
          <cell r="DO889" t="str">
            <v>Goods &amp; Passengers</v>
          </cell>
          <cell r="DP889" t="str">
            <v>Four Wheeler</v>
          </cell>
        </row>
        <row r="890">
          <cell r="B890">
            <v>431111301600220</v>
          </cell>
          <cell r="BS890">
            <v>2017</v>
          </cell>
          <cell r="BU890" t="str">
            <v>MARUTI TOUR S DIESEL</v>
          </cell>
          <cell r="DO890" t="str">
            <v>Car</v>
          </cell>
          <cell r="DP890" t="str">
            <v>Four Wheeler</v>
          </cell>
        </row>
        <row r="891">
          <cell r="B891">
            <v>412831301600058</v>
          </cell>
          <cell r="BS891">
            <v>2014</v>
          </cell>
          <cell r="BU891" t="str">
            <v>TRAVELLER D1 HR L BS3</v>
          </cell>
          <cell r="DO891" t="str">
            <v>Van</v>
          </cell>
          <cell r="DP891" t="str">
            <v>Four Wheeler</v>
          </cell>
        </row>
        <row r="892">
          <cell r="B892">
            <v>413191301600058</v>
          </cell>
          <cell r="BS892">
            <v>2019</v>
          </cell>
          <cell r="BU892" t="str">
            <v>HYUNDAI XCENT CRDI PRIME T</v>
          </cell>
          <cell r="DO892" t="str">
            <v>Car</v>
          </cell>
          <cell r="DP892" t="str">
            <v>Four Wheeler</v>
          </cell>
        </row>
        <row r="893">
          <cell r="B893">
            <v>412831301600060</v>
          </cell>
          <cell r="BS893">
            <v>2018</v>
          </cell>
          <cell r="BU893" t="str">
            <v>HYUNDAI XCENT CRDI PRIME T</v>
          </cell>
          <cell r="DO893" t="str">
            <v>Car</v>
          </cell>
          <cell r="DP893" t="str">
            <v>Four Wheeler</v>
          </cell>
        </row>
        <row r="894">
          <cell r="B894">
            <v>413191301600059</v>
          </cell>
          <cell r="BS894">
            <v>2018</v>
          </cell>
          <cell r="BU894" t="str">
            <v>MAHINDRA XYLO D4 MDI CRDE 2WD 8 SEAT</v>
          </cell>
          <cell r="DO894" t="str">
            <v>Car</v>
          </cell>
          <cell r="DP894" t="str">
            <v>Four Wheeler</v>
          </cell>
        </row>
        <row r="895">
          <cell r="B895">
            <v>412831301600061</v>
          </cell>
          <cell r="BS895">
            <v>2016</v>
          </cell>
          <cell r="BU895" t="str">
            <v>TOYOTA ETIOS GD BSIV</v>
          </cell>
          <cell r="DO895" t="str">
            <v>Car</v>
          </cell>
          <cell r="DP895" t="str">
            <v>Four Wheeler</v>
          </cell>
        </row>
        <row r="896">
          <cell r="B896">
            <v>412331301600187</v>
          </cell>
          <cell r="BS896">
            <v>2014</v>
          </cell>
          <cell r="BU896" t="str">
            <v>TOYOTA INNOVA 2 5 G E3</v>
          </cell>
          <cell r="DO896" t="str">
            <v>Goods &amp; Passengers</v>
          </cell>
          <cell r="DP896" t="str">
            <v>Four Wheeler</v>
          </cell>
        </row>
        <row r="897">
          <cell r="B897">
            <v>412831301600062</v>
          </cell>
          <cell r="BS897">
            <v>2016</v>
          </cell>
          <cell r="BU897" t="str">
            <v>TATA 407 13 SEATER</v>
          </cell>
          <cell r="DO897" t="str">
            <v>Goods &amp; Passengers</v>
          </cell>
          <cell r="DP897" t="str">
            <v>Four Wheeler</v>
          </cell>
        </row>
        <row r="898">
          <cell r="B898">
            <v>412331301600188</v>
          </cell>
          <cell r="BS898">
            <v>2014</v>
          </cell>
          <cell r="BU898" t="str">
            <v>FORCE TRAVELLER</v>
          </cell>
          <cell r="DO898" t="str">
            <v>Goods &amp; Passengers</v>
          </cell>
          <cell r="DP898" t="str">
            <v>Four Wheeler</v>
          </cell>
        </row>
        <row r="899">
          <cell r="B899">
            <v>413191301600060</v>
          </cell>
          <cell r="BS899">
            <v>2021</v>
          </cell>
          <cell r="BU899" t="str">
            <v>TOUR S PETROL BS6</v>
          </cell>
          <cell r="DO899"/>
          <cell r="DP899" t="str">
            <v>Four Wheeler</v>
          </cell>
        </row>
        <row r="900">
          <cell r="B900">
            <v>412831301600063</v>
          </cell>
          <cell r="BS900">
            <v>2015</v>
          </cell>
          <cell r="BU900" t="str">
            <v>MAHINDRA XYLO D4 MDI CRDE 2WD 8 SEAT</v>
          </cell>
          <cell r="DO900" t="str">
            <v>Car</v>
          </cell>
          <cell r="DP900" t="str">
            <v>Four Wheeler</v>
          </cell>
        </row>
        <row r="901">
          <cell r="B901">
            <v>433341301600429</v>
          </cell>
          <cell r="BS901">
            <v>2013</v>
          </cell>
          <cell r="BU901" t="str">
            <v>MAHINDRA TOURISTER 15W BS II</v>
          </cell>
          <cell r="DO901" t="str">
            <v>Van</v>
          </cell>
          <cell r="DP901" t="str">
            <v>Four Wheeler</v>
          </cell>
        </row>
        <row r="902">
          <cell r="B902">
            <v>431111301600221</v>
          </cell>
          <cell r="BS902">
            <v>2017</v>
          </cell>
          <cell r="BU902" t="str">
            <v>TATA ZEST XE QJET 75PS BS IV</v>
          </cell>
          <cell r="DO902" t="str">
            <v>Car</v>
          </cell>
          <cell r="DP902" t="str">
            <v>Four Wheeler</v>
          </cell>
        </row>
        <row r="903">
          <cell r="B903">
            <v>412831301600065</v>
          </cell>
          <cell r="BS903">
            <v>2017</v>
          </cell>
          <cell r="BU903" t="str">
            <v>TOYOTA ETIOS GD M BSIV</v>
          </cell>
          <cell r="DO903" t="str">
            <v>Car</v>
          </cell>
          <cell r="DP903" t="str">
            <v>Four Wheeler</v>
          </cell>
        </row>
        <row r="904">
          <cell r="B904">
            <v>433341301600431</v>
          </cell>
          <cell r="BS904">
            <v>2016</v>
          </cell>
          <cell r="BU904" t="str">
            <v>MAHINDRA XYLO D4 MDI CRDE 2WD 8 SEAT</v>
          </cell>
          <cell r="DO904" t="str">
            <v>Car</v>
          </cell>
          <cell r="DP904" t="str">
            <v>Four Wheeler</v>
          </cell>
        </row>
        <row r="905">
          <cell r="B905">
            <v>413191301600063</v>
          </cell>
          <cell r="BS905">
            <v>2018</v>
          </cell>
          <cell r="BU905" t="str">
            <v>MAHINDRA XYLO H4 M HAWK CRDE 2WD 8</v>
          </cell>
          <cell r="DO905"/>
          <cell r="DP905" t="str">
            <v>Four Wheeler</v>
          </cell>
        </row>
        <row r="906">
          <cell r="B906">
            <v>431111301600222</v>
          </cell>
          <cell r="BS906">
            <v>2019</v>
          </cell>
          <cell r="BU906" t="str">
            <v>MARUTHI TOUR S DIESEL</v>
          </cell>
          <cell r="DO906" t="str">
            <v>Car</v>
          </cell>
          <cell r="DP906" t="str">
            <v>Four Wheeler</v>
          </cell>
        </row>
        <row r="907">
          <cell r="B907">
            <v>412331301600189</v>
          </cell>
          <cell r="BS907">
            <v>2014</v>
          </cell>
          <cell r="BU907" t="str">
            <v>BHARAT BENZ 3123R 8X2 BS3</v>
          </cell>
          <cell r="DO907" t="str">
            <v>Goods &amp; Passengers</v>
          </cell>
          <cell r="DP907" t="str">
            <v>Four Wheeler</v>
          </cell>
        </row>
        <row r="908">
          <cell r="B908">
            <v>412831301600066</v>
          </cell>
          <cell r="BS908">
            <v>2017</v>
          </cell>
          <cell r="BU908" t="str">
            <v>EICHER PRO 3015 TANKER</v>
          </cell>
          <cell r="DO908" t="str">
            <v>Goods &amp; Passengers</v>
          </cell>
          <cell r="DP908" t="str">
            <v>Four Wheeler</v>
          </cell>
        </row>
        <row r="909">
          <cell r="B909">
            <v>413191301600062</v>
          </cell>
          <cell r="BS909">
            <v>2019</v>
          </cell>
          <cell r="BU909" t="str">
            <v>MARUTI TOUR S DIESEL</v>
          </cell>
          <cell r="DO909"/>
          <cell r="DP909" t="str">
            <v>Four Wheeler</v>
          </cell>
        </row>
        <row r="910">
          <cell r="B910">
            <v>413191301600061</v>
          </cell>
          <cell r="BS910">
            <v>2018</v>
          </cell>
          <cell r="BU910" t="str">
            <v>MARUTI TOUR S DIESEL</v>
          </cell>
          <cell r="DO910"/>
          <cell r="DP910" t="str">
            <v>Four Wheeler</v>
          </cell>
        </row>
        <row r="911">
          <cell r="B911">
            <v>433341301600435</v>
          </cell>
          <cell r="BS911">
            <v>2017</v>
          </cell>
          <cell r="BU911" t="str">
            <v>TOYOTA ETIOS GD BSIV</v>
          </cell>
          <cell r="DO911" t="str">
            <v>Car</v>
          </cell>
          <cell r="DP911" t="str">
            <v>Four Wheeler</v>
          </cell>
        </row>
        <row r="912">
          <cell r="B912">
            <v>433341301600437</v>
          </cell>
          <cell r="BS912">
            <v>2018</v>
          </cell>
          <cell r="BU912" t="str">
            <v>MAHINDRA XYLO H4 M HAWK CRDE 2WD 8</v>
          </cell>
          <cell r="DO912" t="str">
            <v>Car</v>
          </cell>
          <cell r="DP912" t="str">
            <v>Four Wheeler</v>
          </cell>
        </row>
        <row r="913">
          <cell r="B913">
            <v>433341301600439</v>
          </cell>
          <cell r="BS913">
            <v>2013</v>
          </cell>
          <cell r="BU913" t="str">
            <v>MAHINDRA XYLO D2</v>
          </cell>
          <cell r="DO913" t="str">
            <v>Car</v>
          </cell>
          <cell r="DP913" t="str">
            <v>Four Wheeler</v>
          </cell>
        </row>
        <row r="914">
          <cell r="B914">
            <v>412831301600067</v>
          </cell>
          <cell r="BS914">
            <v>2018</v>
          </cell>
          <cell r="BU914" t="str">
            <v>TOYOTA ETIOS GD F</v>
          </cell>
          <cell r="DO914"/>
          <cell r="DP914" t="str">
            <v>Four Wheeler</v>
          </cell>
        </row>
        <row r="915">
          <cell r="B915">
            <v>433341301600441</v>
          </cell>
          <cell r="BS915">
            <v>2016</v>
          </cell>
          <cell r="BU915" t="str">
            <v>TOYOTA ETIOS GD</v>
          </cell>
          <cell r="DO915" t="str">
            <v>Car</v>
          </cell>
          <cell r="DP915" t="str">
            <v>Four Wheeler</v>
          </cell>
        </row>
        <row r="916">
          <cell r="B916">
            <v>433341301600442</v>
          </cell>
          <cell r="BS916">
            <v>2018</v>
          </cell>
          <cell r="BU916" t="str">
            <v>TATA BOLT XE QJET 75PS BS4</v>
          </cell>
          <cell r="DO916" t="str">
            <v>Car</v>
          </cell>
          <cell r="DP916" t="str">
            <v>Four Wheeler</v>
          </cell>
        </row>
        <row r="917">
          <cell r="B917">
            <v>412331301600190</v>
          </cell>
          <cell r="BS917">
            <v>2017</v>
          </cell>
          <cell r="BU917" t="str">
            <v>FORCE TRAVELLER MINI BUS BS4</v>
          </cell>
          <cell r="DO917" t="str">
            <v>Goods &amp; Passengers</v>
          </cell>
          <cell r="DP917" t="str">
            <v>Four Wheeler</v>
          </cell>
        </row>
        <row r="918">
          <cell r="B918">
            <v>431111301600227</v>
          </cell>
          <cell r="BS918">
            <v>2016</v>
          </cell>
          <cell r="BU918" t="str">
            <v>TOYOTA ETIOS GD</v>
          </cell>
          <cell r="DO918" t="str">
            <v>Car</v>
          </cell>
          <cell r="DP918" t="str">
            <v>Four Wheeler</v>
          </cell>
        </row>
        <row r="919">
          <cell r="B919">
            <v>412831301600073</v>
          </cell>
          <cell r="BS919">
            <v>2015</v>
          </cell>
          <cell r="BU919" t="str">
            <v>TOYOTA ETIOS GD M</v>
          </cell>
          <cell r="DO919" t="str">
            <v>Car</v>
          </cell>
          <cell r="DP919" t="str">
            <v>Four Wheeler</v>
          </cell>
        </row>
        <row r="920">
          <cell r="B920">
            <v>412831301600069</v>
          </cell>
          <cell r="BS920">
            <v>2012</v>
          </cell>
          <cell r="BU920" t="str">
            <v>SWARAJ MAZDA WT 48 E</v>
          </cell>
          <cell r="DO920" t="str">
            <v>Goods &amp; Passengers</v>
          </cell>
          <cell r="DP920" t="str">
            <v>Four Wheeler</v>
          </cell>
        </row>
        <row r="921">
          <cell r="B921">
            <v>413191301600064</v>
          </cell>
          <cell r="BS921">
            <v>2019</v>
          </cell>
          <cell r="BU921" t="str">
            <v>MARUTI TOUR S DIESEL</v>
          </cell>
          <cell r="DO921"/>
          <cell r="DP921" t="str">
            <v>Four Wheeler</v>
          </cell>
        </row>
        <row r="922">
          <cell r="B922">
            <v>412831301600071</v>
          </cell>
          <cell r="BS922">
            <v>2017</v>
          </cell>
          <cell r="BU922" t="str">
            <v>WT50A TC 111 D BUS STD</v>
          </cell>
          <cell r="DO922" t="str">
            <v>Goods &amp; Passengers</v>
          </cell>
          <cell r="DP922" t="str">
            <v>Four Wheeler</v>
          </cell>
        </row>
        <row r="923">
          <cell r="B923">
            <v>413191301600065</v>
          </cell>
          <cell r="BS923">
            <v>2018</v>
          </cell>
          <cell r="BU923" t="str">
            <v>MAHINDRA XYLO H4 M HAWK CRDE 2WD 8</v>
          </cell>
          <cell r="DO923" t="str">
            <v>Car</v>
          </cell>
          <cell r="DP923" t="str">
            <v>Four Wheeler</v>
          </cell>
        </row>
        <row r="924">
          <cell r="B924">
            <v>412331301600192</v>
          </cell>
          <cell r="BS924">
            <v>2015</v>
          </cell>
          <cell r="BU924" t="str">
            <v>FORCE TRAVELLER 17 BS 3</v>
          </cell>
          <cell r="DO924"/>
          <cell r="DP924" t="str">
            <v>Four Wheeler</v>
          </cell>
        </row>
        <row r="925">
          <cell r="B925">
            <v>412831301600072</v>
          </cell>
          <cell r="BS925">
            <v>2012</v>
          </cell>
          <cell r="BU925" t="str">
            <v>SML WT49ESTC D3</v>
          </cell>
          <cell r="DO925" t="str">
            <v>Goods &amp; Passengers</v>
          </cell>
          <cell r="DP925" t="str">
            <v>Four Wheeler</v>
          </cell>
        </row>
        <row r="926">
          <cell r="B926">
            <v>431581301600039</v>
          </cell>
          <cell r="BS926">
            <v>2016</v>
          </cell>
          <cell r="BU926" t="str">
            <v>TORRO 31 TIPPER</v>
          </cell>
          <cell r="DO926" t="str">
            <v>Goods &amp; Passengers</v>
          </cell>
          <cell r="DP926" t="str">
            <v>HCV</v>
          </cell>
        </row>
        <row r="927">
          <cell r="B927">
            <v>412331301600193</v>
          </cell>
          <cell r="BS927">
            <v>2013</v>
          </cell>
          <cell r="BU927" t="str">
            <v>ASHOK LEYLAND 4 185 5334 MM WB 50 SEATER</v>
          </cell>
          <cell r="DO927" t="str">
            <v>Goods &amp; Passengers</v>
          </cell>
          <cell r="DP927" t="str">
            <v>Four Wheeler</v>
          </cell>
        </row>
        <row r="928">
          <cell r="B928">
            <v>413191301600066</v>
          </cell>
          <cell r="BS928">
            <v>2019</v>
          </cell>
          <cell r="BU928" t="str">
            <v>MAHINDRA XYLO D4 MDI CRDE 2WD 8 SEAT</v>
          </cell>
          <cell r="DO928" t="str">
            <v>Car</v>
          </cell>
          <cell r="DP928" t="str">
            <v>Four Wheeler</v>
          </cell>
        </row>
        <row r="929">
          <cell r="B929">
            <v>433341301600447</v>
          </cell>
          <cell r="BS929">
            <v>2018</v>
          </cell>
          <cell r="BU929" t="str">
            <v>MAHINDRA XYLO D4 MDI CRDE 2WD 8 SEAT</v>
          </cell>
          <cell r="DO929" t="str">
            <v>Car</v>
          </cell>
          <cell r="DP929" t="str">
            <v>Four Wheeler</v>
          </cell>
        </row>
        <row r="930">
          <cell r="B930">
            <v>412831301600074</v>
          </cell>
          <cell r="BS930">
            <v>2013</v>
          </cell>
          <cell r="BU930" t="str">
            <v>TAURUS 2516IL 193 WB BS3</v>
          </cell>
          <cell r="DO930" t="str">
            <v>Goods &amp; Passengers</v>
          </cell>
          <cell r="DP930" t="str">
            <v>Four Wheeler</v>
          </cell>
        </row>
        <row r="931">
          <cell r="B931">
            <v>431111301600230</v>
          </cell>
          <cell r="BS931">
            <v>2012</v>
          </cell>
          <cell r="BU931" t="str">
            <v>TOYOTA INNOVA 2 5 G</v>
          </cell>
          <cell r="DO931" t="str">
            <v>Car</v>
          </cell>
          <cell r="DP931" t="str">
            <v>Four Wheeler</v>
          </cell>
        </row>
        <row r="932">
          <cell r="B932">
            <v>433341301600448</v>
          </cell>
          <cell r="BS932">
            <v>2019</v>
          </cell>
          <cell r="BU932" t="str">
            <v>MARUTHI TOUR S DIESEL</v>
          </cell>
          <cell r="DO932" t="str">
            <v>Car</v>
          </cell>
          <cell r="DP932" t="str">
            <v>Four Wheeler</v>
          </cell>
        </row>
        <row r="933">
          <cell r="B933">
            <v>412831301600075</v>
          </cell>
          <cell r="BS933">
            <v>2018</v>
          </cell>
          <cell r="BU933" t="str">
            <v>TOYOTA ETIOS GD F</v>
          </cell>
          <cell r="DO933" t="str">
            <v>Car</v>
          </cell>
          <cell r="DP933" t="str">
            <v>Four Wheeler</v>
          </cell>
        </row>
        <row r="934">
          <cell r="B934">
            <v>413191301600067</v>
          </cell>
          <cell r="BS934">
            <v>2018</v>
          </cell>
          <cell r="BU934" t="str">
            <v>HYUNDAI XCENT 1 2 CRDI PRIME T</v>
          </cell>
          <cell r="DO934" t="str">
            <v>Car</v>
          </cell>
          <cell r="DP934" t="str">
            <v>Four Wheeler</v>
          </cell>
        </row>
        <row r="935">
          <cell r="B935">
            <v>412831301600076</v>
          </cell>
          <cell r="BS935">
            <v>2018</v>
          </cell>
          <cell r="BU935" t="str">
            <v>MARUTHI TOUR S DIESEL</v>
          </cell>
          <cell r="DO935" t="str">
            <v>Car</v>
          </cell>
          <cell r="DP935" t="str">
            <v>Four Wheeler</v>
          </cell>
        </row>
        <row r="936">
          <cell r="B936">
            <v>412831301600077</v>
          </cell>
          <cell r="BS936">
            <v>2017</v>
          </cell>
          <cell r="BU936" t="str">
            <v>INNOVA CRYSTA 2 4 G</v>
          </cell>
          <cell r="DO936" t="str">
            <v>Car</v>
          </cell>
          <cell r="DP936" t="str">
            <v>Four Wheeler</v>
          </cell>
        </row>
        <row r="937">
          <cell r="B937">
            <v>431111301600231</v>
          </cell>
          <cell r="BS937">
            <v>2018</v>
          </cell>
          <cell r="BU937" t="str">
            <v>TOYOTA ETIOS GD BSIV</v>
          </cell>
          <cell r="DO937" t="str">
            <v>Car</v>
          </cell>
          <cell r="DP937" t="str">
            <v>Four Wheeler</v>
          </cell>
        </row>
        <row r="938">
          <cell r="B938">
            <v>433341301600449</v>
          </cell>
          <cell r="BS938">
            <v>2017</v>
          </cell>
          <cell r="BU938" t="str">
            <v>TATA ZEST XE QJET 75PS BS IV</v>
          </cell>
          <cell r="DO938" t="str">
            <v>Car</v>
          </cell>
          <cell r="DP938" t="str">
            <v>Four Wheeler</v>
          </cell>
        </row>
        <row r="939">
          <cell r="B939">
            <v>413191301600068</v>
          </cell>
          <cell r="BS939">
            <v>2019</v>
          </cell>
          <cell r="BU939" t="str">
            <v>HYUNDAI XCENT 1 2 CRDI PRIME T</v>
          </cell>
          <cell r="DO939" t="str">
            <v>Car</v>
          </cell>
          <cell r="DP939" t="str">
            <v>Four Wheeler</v>
          </cell>
        </row>
        <row r="940">
          <cell r="B940">
            <v>433341301600450</v>
          </cell>
          <cell r="BS940">
            <v>2018</v>
          </cell>
          <cell r="BU940" t="str">
            <v>MARUTI TOUR S DIESEL</v>
          </cell>
          <cell r="DO940" t="str">
            <v>Car</v>
          </cell>
          <cell r="DP940" t="str">
            <v>Four Wheeler</v>
          </cell>
        </row>
        <row r="941">
          <cell r="B941">
            <v>412831301600078</v>
          </cell>
          <cell r="BS941">
            <v>2013</v>
          </cell>
          <cell r="BU941" t="str">
            <v>TOYOTA INNOVA 2 5 G E4</v>
          </cell>
          <cell r="DO941" t="str">
            <v>Car</v>
          </cell>
          <cell r="DP941" t="str">
            <v>Four Wheeler</v>
          </cell>
        </row>
        <row r="942">
          <cell r="B942">
            <v>433461301600013</v>
          </cell>
          <cell r="BS942">
            <v>2016</v>
          </cell>
          <cell r="BU942" t="str">
            <v>BOLERO SLX</v>
          </cell>
          <cell r="DO942" t="str">
            <v>Car</v>
          </cell>
          <cell r="DP942" t="str">
            <v>Four Wheeler</v>
          </cell>
        </row>
        <row r="943">
          <cell r="B943">
            <v>412831301600079</v>
          </cell>
          <cell r="BS943">
            <v>2018</v>
          </cell>
          <cell r="BU943" t="str">
            <v>TOYOTA ETIOS GD</v>
          </cell>
          <cell r="DO943" t="str">
            <v>Car</v>
          </cell>
          <cell r="DP943" t="str">
            <v>Four Wheeler</v>
          </cell>
        </row>
        <row r="944">
          <cell r="B944">
            <v>433341301600451</v>
          </cell>
          <cell r="BS944">
            <v>2021</v>
          </cell>
          <cell r="BU944" t="str">
            <v>SWIFT TOUR S STD</v>
          </cell>
          <cell r="DO944" t="str">
            <v>Car</v>
          </cell>
          <cell r="DP944" t="str">
            <v>Four Wheeler</v>
          </cell>
        </row>
        <row r="945">
          <cell r="B945">
            <v>413191301600069</v>
          </cell>
          <cell r="BS945">
            <v>2018</v>
          </cell>
          <cell r="BU945" t="str">
            <v>MARUTI TOUR S DIESEL</v>
          </cell>
          <cell r="DO945" t="str">
            <v>Car</v>
          </cell>
          <cell r="DP945" t="str">
            <v>Four Wheeler</v>
          </cell>
        </row>
        <row r="946">
          <cell r="B946">
            <v>413191301600070</v>
          </cell>
          <cell r="BS946">
            <v>2019</v>
          </cell>
          <cell r="BU946" t="str">
            <v>MARUTHI TOUR S DIESEL</v>
          </cell>
          <cell r="DO946" t="str">
            <v>Car</v>
          </cell>
          <cell r="DP946" t="str">
            <v>Four Wheeler</v>
          </cell>
        </row>
        <row r="947">
          <cell r="B947">
            <v>412331301600194</v>
          </cell>
          <cell r="BS947">
            <v>2016</v>
          </cell>
          <cell r="BU947" t="str">
            <v>TRAVELLER MINI BUS BS3</v>
          </cell>
          <cell r="DO947" t="str">
            <v>Goods &amp; Passengers</v>
          </cell>
          <cell r="DP947" t="str">
            <v>Four Wheeler</v>
          </cell>
        </row>
        <row r="948">
          <cell r="B948">
            <v>431111301600233</v>
          </cell>
          <cell r="BS948">
            <v>2018</v>
          </cell>
          <cell r="BU948" t="str">
            <v>TOYOTA ETIOS GD BSIV</v>
          </cell>
          <cell r="DO948" t="str">
            <v>Car</v>
          </cell>
          <cell r="DP948" t="str">
            <v>Four Wheeler</v>
          </cell>
        </row>
        <row r="949">
          <cell r="B949">
            <v>412831301600080</v>
          </cell>
          <cell r="BS949">
            <v>2017</v>
          </cell>
          <cell r="BU949" t="str">
            <v>TOYOTA ETIOS GD BSIV</v>
          </cell>
          <cell r="DO949" t="str">
            <v>Car</v>
          </cell>
          <cell r="DP949" t="str">
            <v>Four Wheeler</v>
          </cell>
        </row>
        <row r="950">
          <cell r="B950">
            <v>412831301600082</v>
          </cell>
          <cell r="BS950">
            <v>2016</v>
          </cell>
          <cell r="BU950" t="str">
            <v>MARUTHI SWIFT DZIRE TOUR BS4</v>
          </cell>
          <cell r="DO950" t="str">
            <v>Car</v>
          </cell>
          <cell r="DP950" t="str">
            <v>Four Wheeler</v>
          </cell>
        </row>
        <row r="951">
          <cell r="B951">
            <v>412831301600081</v>
          </cell>
          <cell r="BS951">
            <v>2018</v>
          </cell>
          <cell r="BU951" t="str">
            <v>MARUTHI SWIFT DZIRE TOUR BS4</v>
          </cell>
          <cell r="DO951" t="str">
            <v>Car</v>
          </cell>
          <cell r="DP951" t="str">
            <v>Four Wheeler</v>
          </cell>
        </row>
        <row r="952">
          <cell r="B952">
            <v>433461301600014</v>
          </cell>
          <cell r="BS952">
            <v>2016</v>
          </cell>
          <cell r="BU952" t="str">
            <v>BOLERO SLX</v>
          </cell>
          <cell r="DO952" t="str">
            <v>Car</v>
          </cell>
          <cell r="DP952" t="str">
            <v>Four Wheeler</v>
          </cell>
        </row>
        <row r="953">
          <cell r="B953">
            <v>413191301600071</v>
          </cell>
          <cell r="BS953">
            <v>2018</v>
          </cell>
          <cell r="BU953" t="str">
            <v>MARUTHI TOUR S DIESEL</v>
          </cell>
          <cell r="DO953" t="str">
            <v>Car</v>
          </cell>
          <cell r="DP953" t="str">
            <v>Four Wheeler</v>
          </cell>
        </row>
        <row r="954">
          <cell r="B954"/>
          <cell r="BS954">
            <v>2018</v>
          </cell>
          <cell r="BU954" t="str">
            <v>MARUTHI TOUR S DIESEL</v>
          </cell>
          <cell r="DO954"/>
          <cell r="DP954" t="str">
            <v>Four Wheeler</v>
          </cell>
        </row>
        <row r="955">
          <cell r="B955">
            <v>433341301600460</v>
          </cell>
          <cell r="BS955">
            <v>2018</v>
          </cell>
          <cell r="BU955" t="str">
            <v>MARUTHI TOUR S DIESEL</v>
          </cell>
          <cell r="DO955" t="str">
            <v>Car</v>
          </cell>
          <cell r="DP955" t="str">
            <v>Four Wheeler</v>
          </cell>
        </row>
        <row r="956">
          <cell r="B956">
            <v>431111301600236</v>
          </cell>
          <cell r="BS956">
            <v>2019</v>
          </cell>
          <cell r="BU956" t="str">
            <v>MARUTHI TOUR S DIESEL</v>
          </cell>
          <cell r="DO956" t="str">
            <v>Car</v>
          </cell>
          <cell r="DP956" t="str">
            <v>Four Wheeler</v>
          </cell>
        </row>
        <row r="957">
          <cell r="B957">
            <v>413191301600073</v>
          </cell>
          <cell r="BS957">
            <v>2017</v>
          </cell>
          <cell r="BU957" t="str">
            <v>MARUTI TOUR S DIESEL</v>
          </cell>
          <cell r="DO957" t="str">
            <v>Car</v>
          </cell>
          <cell r="DP957" t="str">
            <v>Four Wheeler</v>
          </cell>
        </row>
        <row r="958">
          <cell r="B958">
            <v>412331301600197</v>
          </cell>
          <cell r="BS958">
            <v>2015</v>
          </cell>
          <cell r="BU958" t="str">
            <v>FORCE TRAVELLER 17 BS 3</v>
          </cell>
          <cell r="DO958" t="str">
            <v>Goods &amp; Passengers</v>
          </cell>
          <cell r="DP958" t="str">
            <v>Four Wheeler</v>
          </cell>
        </row>
        <row r="959">
          <cell r="B959">
            <v>433461301600015</v>
          </cell>
          <cell r="BS959">
            <v>2014</v>
          </cell>
          <cell r="BU959" t="str">
            <v>MAHINDRA BOLERO SLE</v>
          </cell>
          <cell r="DO959" t="str">
            <v>Car</v>
          </cell>
          <cell r="DP959" t="str">
            <v>Four Wheeler</v>
          </cell>
        </row>
        <row r="960">
          <cell r="B960">
            <v>433341301600461</v>
          </cell>
          <cell r="BS960">
            <v>2013</v>
          </cell>
          <cell r="BU960" t="str">
            <v>MAHINDRA XYLO D2 MDI CRDE 2WD 9SEAT BS4</v>
          </cell>
          <cell r="DO960" t="str">
            <v>Car</v>
          </cell>
          <cell r="DP960" t="str">
            <v>Four Wheeler</v>
          </cell>
        </row>
        <row r="961">
          <cell r="B961">
            <v>412831301600083</v>
          </cell>
          <cell r="BS961">
            <v>2020</v>
          </cell>
          <cell r="BU961" t="str">
            <v>XCENT VTVT PRIME T PULS CNG</v>
          </cell>
          <cell r="DO961" t="str">
            <v>Car</v>
          </cell>
          <cell r="DP961" t="str">
            <v>Four Wheeler</v>
          </cell>
        </row>
        <row r="962">
          <cell r="B962">
            <v>412331301600196</v>
          </cell>
          <cell r="BS962">
            <v>2014</v>
          </cell>
          <cell r="BU962" t="str">
            <v>TRAVELLER MB3700 WB</v>
          </cell>
          <cell r="DO962" t="str">
            <v>Goods &amp; Passengers</v>
          </cell>
          <cell r="DP962" t="str">
            <v>Four Wheeler</v>
          </cell>
        </row>
        <row r="963">
          <cell r="B963">
            <v>412831301600084</v>
          </cell>
          <cell r="BS963">
            <v>2014</v>
          </cell>
          <cell r="BU963" t="str">
            <v>TEMPO TRAVELLER D1 BS3</v>
          </cell>
          <cell r="DO963" t="str">
            <v>Van</v>
          </cell>
          <cell r="DP963" t="str">
            <v>Four Wheeler</v>
          </cell>
        </row>
        <row r="964">
          <cell r="B964">
            <v>412831301600085</v>
          </cell>
          <cell r="BS964">
            <v>2016</v>
          </cell>
          <cell r="BU964" t="str">
            <v>TOYOTA ETIOS GD M BSIV</v>
          </cell>
          <cell r="DO964" t="str">
            <v>Car</v>
          </cell>
          <cell r="DP964" t="str">
            <v>Four Wheeler</v>
          </cell>
        </row>
        <row r="965">
          <cell r="B965"/>
          <cell r="BS965">
            <v>2018</v>
          </cell>
          <cell r="BU965" t="str">
            <v>TOYOTA ETIOS GD BSIV</v>
          </cell>
          <cell r="DO965"/>
          <cell r="DP965" t="str">
            <v>Four Wheeler</v>
          </cell>
        </row>
        <row r="966">
          <cell r="B966">
            <v>412831301600086</v>
          </cell>
          <cell r="BS966">
            <v>2014</v>
          </cell>
          <cell r="BU966" t="str">
            <v>TRAVELLER D1 HR L BS3</v>
          </cell>
          <cell r="DO966" t="str">
            <v>Car</v>
          </cell>
          <cell r="DP966" t="str">
            <v>Four Wheeler</v>
          </cell>
        </row>
        <row r="967">
          <cell r="B967">
            <v>412831301600087</v>
          </cell>
          <cell r="BS967">
            <v>2018</v>
          </cell>
          <cell r="BU967" t="str">
            <v>TOYOTA INNOVA 2 5 G E4</v>
          </cell>
          <cell r="DO967" t="str">
            <v>Car</v>
          </cell>
          <cell r="DP967" t="str">
            <v>Four Wheeler</v>
          </cell>
        </row>
        <row r="968">
          <cell r="B968">
            <v>433341301600464</v>
          </cell>
          <cell r="BS968">
            <v>2013</v>
          </cell>
          <cell r="BU968" t="str">
            <v>MAHINDRA XYLO D2 MDI CRDE 2WD 9SEAT BS4</v>
          </cell>
          <cell r="DO968" t="str">
            <v>Car</v>
          </cell>
          <cell r="DP968" t="str">
            <v>Four Wheeler</v>
          </cell>
        </row>
        <row r="969">
          <cell r="B969">
            <v>413191301600074</v>
          </cell>
          <cell r="BS969">
            <v>2018</v>
          </cell>
          <cell r="BU969" t="str">
            <v>TOYOTA ETIOS GD BSIV</v>
          </cell>
          <cell r="DO969" t="str">
            <v>Car</v>
          </cell>
          <cell r="DP969" t="str">
            <v>Four Wheeler</v>
          </cell>
        </row>
        <row r="970">
          <cell r="B970">
            <v>431581301600041</v>
          </cell>
          <cell r="BS970">
            <v>2018</v>
          </cell>
          <cell r="BU970" t="str">
            <v>MARUTI EECO 5 SEATER WITH AC</v>
          </cell>
          <cell r="DO970" t="str">
            <v>Car</v>
          </cell>
          <cell r="DP970" t="str">
            <v>Four Wheeler</v>
          </cell>
        </row>
        <row r="971">
          <cell r="B971">
            <v>412831301600088</v>
          </cell>
          <cell r="BS971">
            <v>2018</v>
          </cell>
          <cell r="BU971" t="str">
            <v>EICHER 10 75 C CWC BUS 21 SEATER</v>
          </cell>
          <cell r="DO971" t="str">
            <v>Goods &amp; Passengers</v>
          </cell>
          <cell r="DP971" t="str">
            <v>Four Wheeler</v>
          </cell>
        </row>
        <row r="972">
          <cell r="B972">
            <v>412831301600089</v>
          </cell>
          <cell r="BS972">
            <v>2016</v>
          </cell>
          <cell r="BU972" t="str">
            <v>TRAVELLER D1 HR L BS3</v>
          </cell>
          <cell r="DO972" t="str">
            <v>Van</v>
          </cell>
          <cell r="DP972" t="str">
            <v>Four Wheeler</v>
          </cell>
        </row>
        <row r="973">
          <cell r="B973">
            <v>412331301600198</v>
          </cell>
          <cell r="BS973">
            <v>2015</v>
          </cell>
          <cell r="BU973" t="str">
            <v>FORCE TRAVELLER 17 BS 3</v>
          </cell>
          <cell r="DO973" t="str">
            <v>Goods &amp; Passengers</v>
          </cell>
          <cell r="DP973" t="str">
            <v>Four Wheeler</v>
          </cell>
        </row>
        <row r="974">
          <cell r="B974">
            <v>412831301600090</v>
          </cell>
          <cell r="BS974">
            <v>2016</v>
          </cell>
          <cell r="BU974" t="str">
            <v>SML I WT 49 ESTC111D BS3</v>
          </cell>
          <cell r="DO974" t="str">
            <v>Goods &amp; Passengers</v>
          </cell>
          <cell r="DP974" t="str">
            <v>Four Wheeler</v>
          </cell>
        </row>
        <row r="975">
          <cell r="B975">
            <v>412831301600091</v>
          </cell>
          <cell r="BS975">
            <v>2014</v>
          </cell>
          <cell r="BU975" t="str">
            <v>EICHER 10 75 C CWC BS3</v>
          </cell>
          <cell r="DO975" t="str">
            <v>Goods &amp; Passengers</v>
          </cell>
          <cell r="DP975" t="str">
            <v>Four Wheeler</v>
          </cell>
        </row>
        <row r="976">
          <cell r="B976"/>
          <cell r="BS976">
            <v>2017</v>
          </cell>
          <cell r="BU976" t="str">
            <v>TATA ZEST XE QJET 75PS BS IV</v>
          </cell>
          <cell r="DO976" t="str">
            <v>Car</v>
          </cell>
          <cell r="DP976" t="str">
            <v>Four Wheeler</v>
          </cell>
        </row>
        <row r="977">
          <cell r="B977">
            <v>433341301600470</v>
          </cell>
          <cell r="BS977">
            <v>2015</v>
          </cell>
          <cell r="BU977" t="str">
            <v>MAHINDRA TOURISTER 15W MDI BS3</v>
          </cell>
          <cell r="DO977" t="str">
            <v>Van</v>
          </cell>
          <cell r="DP977" t="str">
            <v>Four Wheeler</v>
          </cell>
        </row>
        <row r="978">
          <cell r="B978">
            <v>412831301600092</v>
          </cell>
          <cell r="BS978">
            <v>2016</v>
          </cell>
          <cell r="BU978" t="str">
            <v>TOYOTA ETIOS GD BSIV</v>
          </cell>
          <cell r="DO978" t="str">
            <v>Car</v>
          </cell>
          <cell r="DP978" t="str">
            <v>Four Wheeler</v>
          </cell>
        </row>
        <row r="979">
          <cell r="B979"/>
          <cell r="BS979">
            <v>2017</v>
          </cell>
          <cell r="BU979" t="str">
            <v>AL PSV LSI 308 3D4RB B BS4</v>
          </cell>
          <cell r="DO979" t="str">
            <v>Goods &amp; Passengers</v>
          </cell>
          <cell r="DP979" t="str">
            <v>Four Wheeler</v>
          </cell>
        </row>
        <row r="980">
          <cell r="B980">
            <v>413191301600075</v>
          </cell>
          <cell r="BS980">
            <v>2018</v>
          </cell>
          <cell r="BU980" t="str">
            <v>HYUNDAI XCENT CRDI PRIME T</v>
          </cell>
          <cell r="DO980" t="str">
            <v>Car</v>
          </cell>
          <cell r="DP980" t="str">
            <v>Four Wheeler</v>
          </cell>
        </row>
        <row r="981">
          <cell r="B981"/>
          <cell r="BS981">
            <v>2019</v>
          </cell>
          <cell r="BU981" t="str">
            <v>MAHINDRA XYLO H4 M HA WK CRDE 2</v>
          </cell>
          <cell r="DO981" t="str">
            <v>Car</v>
          </cell>
          <cell r="DP981" t="str">
            <v>Four Wheeler</v>
          </cell>
        </row>
        <row r="982">
          <cell r="B982">
            <v>413191301700001</v>
          </cell>
          <cell r="BS982">
            <v>2019</v>
          </cell>
          <cell r="BU982" t="str">
            <v>MAHINDRA XYLO H4 M HA WK CRDE 2</v>
          </cell>
          <cell r="DO982" t="str">
            <v>Car</v>
          </cell>
          <cell r="DP982" t="str">
            <v>Four Wheeler</v>
          </cell>
        </row>
        <row r="983">
          <cell r="B983">
            <v>412831301700001</v>
          </cell>
          <cell r="BS983">
            <v>2014</v>
          </cell>
          <cell r="BU983" t="str">
            <v>TEMPO TRAVELLER</v>
          </cell>
          <cell r="DO983" t="str">
            <v>Van</v>
          </cell>
          <cell r="DP983" t="str">
            <v>Four Wheeler</v>
          </cell>
        </row>
        <row r="984">
          <cell r="B984"/>
          <cell r="BS984">
            <v>2014</v>
          </cell>
          <cell r="BU984" t="str">
            <v>TEMPO TRAVELLER</v>
          </cell>
          <cell r="DO984" t="str">
            <v>Van</v>
          </cell>
          <cell r="DP984" t="str">
            <v>Four Wheeler</v>
          </cell>
        </row>
        <row r="985">
          <cell r="B985"/>
          <cell r="BS985">
            <v>2013</v>
          </cell>
          <cell r="BU985" t="str">
            <v>MAHINDRA XYLO D2 MDI CRDE 2WD 9SEAT BS4</v>
          </cell>
          <cell r="DO985" t="str">
            <v>Car</v>
          </cell>
          <cell r="DP985" t="str">
            <v>Four Wheeler</v>
          </cell>
        </row>
        <row r="986">
          <cell r="B986">
            <v>413191301700002</v>
          </cell>
          <cell r="BS986">
            <v>2019</v>
          </cell>
          <cell r="BU986" t="str">
            <v>TOYOTA ETIOS GD</v>
          </cell>
          <cell r="DO986" t="str">
            <v>Car</v>
          </cell>
          <cell r="DP986" t="str">
            <v>Four Wheeler</v>
          </cell>
        </row>
        <row r="987">
          <cell r="B987"/>
          <cell r="BS987">
            <v>2019</v>
          </cell>
          <cell r="BU987" t="str">
            <v>TOYOTA ETIOS GD</v>
          </cell>
          <cell r="DO987" t="str">
            <v>Car</v>
          </cell>
          <cell r="DP987" t="str">
            <v>Four Wheeler</v>
          </cell>
        </row>
        <row r="988">
          <cell r="B988">
            <v>412831301700002</v>
          </cell>
          <cell r="BS988">
            <v>2019</v>
          </cell>
          <cell r="BU988" t="str">
            <v>TOYOTA ETIOS GD F</v>
          </cell>
          <cell r="DO988" t="str">
            <v>Car</v>
          </cell>
          <cell r="DP988" t="str">
            <v>Four Wheeler</v>
          </cell>
        </row>
        <row r="989">
          <cell r="B989"/>
          <cell r="BS989">
            <v>2017</v>
          </cell>
          <cell r="BU989" t="str">
            <v>AL PSV LSI 308 3D4RB B BS4</v>
          </cell>
          <cell r="DO989" t="str">
            <v>Goods &amp; Passengers</v>
          </cell>
          <cell r="DP989" t="str">
            <v>Four Wheeler</v>
          </cell>
        </row>
        <row r="990">
          <cell r="B990">
            <v>413191301700004</v>
          </cell>
          <cell r="BS990">
            <v>2018</v>
          </cell>
          <cell r="BU990" t="str">
            <v>MAHINDRA XYLO D4 MDI CRDE 2WD 8 SEAT</v>
          </cell>
          <cell r="DO990" t="str">
            <v>Car</v>
          </cell>
          <cell r="DP990" t="str">
            <v>Four Wheeler</v>
          </cell>
        </row>
        <row r="991">
          <cell r="B991"/>
          <cell r="BS991">
            <v>2018</v>
          </cell>
          <cell r="BU991" t="str">
            <v>MAHINDRA XYLO D4 MDI CRDE 2WD 8 SEAT</v>
          </cell>
          <cell r="DO991" t="str">
            <v>Car</v>
          </cell>
          <cell r="DP991" t="str">
            <v>Four Wheeler</v>
          </cell>
        </row>
        <row r="992">
          <cell r="B992">
            <v>433341301700003</v>
          </cell>
          <cell r="BS992">
            <v>2018</v>
          </cell>
          <cell r="BU992" t="str">
            <v>MAHINDRA XYLO D4 MDI CRDE 2WD 8 SEAT</v>
          </cell>
          <cell r="DO992" t="str">
            <v>Car</v>
          </cell>
          <cell r="DP992" t="str">
            <v>Four Wheeler</v>
          </cell>
        </row>
        <row r="993">
          <cell r="B993"/>
          <cell r="BS993">
            <v>2018</v>
          </cell>
          <cell r="BU993" t="str">
            <v>MAHINDRA XYLO D4 MDI CRDE 2WD 8 SEAT</v>
          </cell>
          <cell r="DO993" t="str">
            <v>Car</v>
          </cell>
          <cell r="DP993" t="str">
            <v>Four Wheeler</v>
          </cell>
        </row>
        <row r="994">
          <cell r="B994"/>
          <cell r="BS994">
            <v>2014</v>
          </cell>
          <cell r="BU994" t="str">
            <v>TRAVELLER MINI BUS 18 D BS3</v>
          </cell>
          <cell r="DO994" t="str">
            <v>Goods &amp; Passengers</v>
          </cell>
          <cell r="DP994" t="str">
            <v>Four Wheeler</v>
          </cell>
        </row>
        <row r="995">
          <cell r="B995">
            <v>412331301700005</v>
          </cell>
          <cell r="BS995">
            <v>2014</v>
          </cell>
          <cell r="BU995" t="str">
            <v>TRAVELLER MINI BUS 18 D BS3</v>
          </cell>
          <cell r="DO995" t="str">
            <v>Goods &amp; Passengers</v>
          </cell>
          <cell r="DP995" t="str">
            <v>Four Wheeler</v>
          </cell>
        </row>
        <row r="996">
          <cell r="B996">
            <v>412831301700003</v>
          </cell>
          <cell r="BS996">
            <v>2018</v>
          </cell>
          <cell r="BU996" t="str">
            <v>MARUTHI TOUR S DIESEL</v>
          </cell>
          <cell r="DO996" t="str">
            <v>Car</v>
          </cell>
          <cell r="DP996" t="str">
            <v>Four Wheeler</v>
          </cell>
        </row>
        <row r="997">
          <cell r="B997"/>
          <cell r="BS997">
            <v>2018</v>
          </cell>
          <cell r="BU997" t="str">
            <v>MARUTHI TOUR S DIESEL</v>
          </cell>
          <cell r="DO997" t="str">
            <v>Car</v>
          </cell>
          <cell r="DP997" t="str">
            <v>Four Wheeler</v>
          </cell>
        </row>
        <row r="998">
          <cell r="B998"/>
          <cell r="BS998">
            <v>2013</v>
          </cell>
          <cell r="BU998" t="str">
            <v>TRAVELLER</v>
          </cell>
          <cell r="DO998" t="str">
            <v>Goods &amp; Passengers</v>
          </cell>
          <cell r="DP998" t="str">
            <v>Four Wheeler</v>
          </cell>
        </row>
        <row r="999">
          <cell r="B999">
            <v>412831301700006</v>
          </cell>
          <cell r="BS999">
            <v>2018</v>
          </cell>
          <cell r="BU999" t="str">
            <v>EICHER 10 75 C CWC BUS 21 SEATER</v>
          </cell>
          <cell r="DO999" t="str">
            <v>Goods &amp; Passengers</v>
          </cell>
          <cell r="DP999" t="str">
            <v>Four Wheeler</v>
          </cell>
        </row>
        <row r="1000">
          <cell r="B1000"/>
          <cell r="BS1000">
            <v>2018</v>
          </cell>
          <cell r="BU1000" t="str">
            <v>EICHER 10 75 C CWC BUS 21 SEATER</v>
          </cell>
          <cell r="DO1000" t="str">
            <v>Goods &amp; Passengers</v>
          </cell>
          <cell r="DP1000" t="str">
            <v>Four Wheeler</v>
          </cell>
        </row>
        <row r="1001">
          <cell r="B1001"/>
          <cell r="BS1001">
            <v>2018</v>
          </cell>
          <cell r="BU1001" t="str">
            <v>TATA ZEST XM QJET 75 PS BS4</v>
          </cell>
          <cell r="DO1001" t="str">
            <v>Car</v>
          </cell>
          <cell r="DP1001" t="str">
            <v>Four Wheeler</v>
          </cell>
        </row>
        <row r="1002">
          <cell r="B1002"/>
          <cell r="BS1002">
            <v>2013</v>
          </cell>
          <cell r="BU1002" t="str">
            <v>INNOVA 2 5 G M4 BS4</v>
          </cell>
          <cell r="DO1002" t="str">
            <v>Car</v>
          </cell>
          <cell r="DP1002" t="str">
            <v>Four Wheeler</v>
          </cell>
        </row>
        <row r="1003">
          <cell r="B1003">
            <v>412831301700007</v>
          </cell>
          <cell r="BS1003">
            <v>2013</v>
          </cell>
          <cell r="BU1003" t="str">
            <v>INNOVA 2 5 G M4 BS4</v>
          </cell>
          <cell r="DO1003" t="str">
            <v>Car</v>
          </cell>
          <cell r="DP1003" t="str">
            <v>Four Wheeler</v>
          </cell>
        </row>
        <row r="1004">
          <cell r="B1004">
            <v>433341301700007</v>
          </cell>
          <cell r="BS1004">
            <v>2018</v>
          </cell>
          <cell r="BU1004" t="str">
            <v>TATA ZEST XM QJET 75 PS BS4</v>
          </cell>
          <cell r="DO1004" t="str">
            <v>Car</v>
          </cell>
          <cell r="DP1004" t="str">
            <v>Four Wheeler</v>
          </cell>
        </row>
        <row r="1005">
          <cell r="B1005">
            <v>433341301700009</v>
          </cell>
          <cell r="BS1005">
            <v>2018</v>
          </cell>
          <cell r="BU1005" t="str">
            <v>TATA ZEST XE QJET 75PS BS IV</v>
          </cell>
          <cell r="DO1005" t="str">
            <v>Car</v>
          </cell>
          <cell r="DP1005" t="str">
            <v>Four Wheeler</v>
          </cell>
        </row>
        <row r="1006">
          <cell r="B1006"/>
          <cell r="BS1006">
            <v>2018</v>
          </cell>
          <cell r="BU1006" t="str">
            <v>TATA ZEST XE QJET 75PS BS IV</v>
          </cell>
          <cell r="DO1006" t="str">
            <v>Car</v>
          </cell>
          <cell r="DP1006" t="str">
            <v>Four Wheeler</v>
          </cell>
        </row>
        <row r="1007">
          <cell r="B1007"/>
          <cell r="BS1007">
            <v>2016</v>
          </cell>
          <cell r="BU1007" t="str">
            <v>TOYOTA ETIOS GD BSIV</v>
          </cell>
          <cell r="DO1007" t="str">
            <v>Car</v>
          </cell>
          <cell r="DP1007" t="str">
            <v>Four Wheeler</v>
          </cell>
        </row>
        <row r="1008">
          <cell r="B1008">
            <v>412831301700009</v>
          </cell>
          <cell r="BS1008">
            <v>2016</v>
          </cell>
          <cell r="BU1008" t="str">
            <v>TOYOTA ETIOS GD BSIV</v>
          </cell>
          <cell r="DO1008" t="str">
            <v>Car</v>
          </cell>
          <cell r="DP1008" t="str">
            <v>Four Wheeler</v>
          </cell>
        </row>
        <row r="1009">
          <cell r="B1009"/>
          <cell r="BS1009">
            <v>2018</v>
          </cell>
          <cell r="BU1009" t="str">
            <v>TATA ZEST XE QJET 75PS BS IV</v>
          </cell>
          <cell r="DO1009" t="str">
            <v>Car</v>
          </cell>
          <cell r="DP1009" t="str">
            <v>Four Wheeler</v>
          </cell>
        </row>
        <row r="1010">
          <cell r="B1010"/>
          <cell r="BS1010">
            <v>2015</v>
          </cell>
          <cell r="BU1010" t="str">
            <v>MAHINDRA BOLERO XL 2WD 9 SEATER</v>
          </cell>
          <cell r="DO1010" t="str">
            <v>Goods &amp; Passengers</v>
          </cell>
          <cell r="DP1010" t="str">
            <v>Four Wheeler</v>
          </cell>
        </row>
        <row r="1011">
          <cell r="B1011">
            <v>412831301700008</v>
          </cell>
          <cell r="BS1011">
            <v>2020</v>
          </cell>
          <cell r="BU1011" t="str">
            <v>MARUTHI SWIFT DESIRE LXI</v>
          </cell>
          <cell r="DO1011" t="str">
            <v>Car</v>
          </cell>
          <cell r="DP1011" t="str">
            <v>Four Wheeler</v>
          </cell>
        </row>
        <row r="1012">
          <cell r="B1012">
            <v>433341301700011</v>
          </cell>
          <cell r="BS1012">
            <v>2018</v>
          </cell>
          <cell r="BU1012" t="str">
            <v>TATA ZEST XE QJET 75PS BS IV</v>
          </cell>
          <cell r="DO1012" t="str">
            <v>Car</v>
          </cell>
          <cell r="DP1012" t="str">
            <v>Four Wheeler</v>
          </cell>
        </row>
        <row r="1013">
          <cell r="B1013"/>
          <cell r="BS1013">
            <v>2020</v>
          </cell>
          <cell r="BU1013" t="str">
            <v>MARUTHI SWIFT DESIRE LXI</v>
          </cell>
          <cell r="DO1013" t="str">
            <v>Car</v>
          </cell>
          <cell r="DP1013" t="str">
            <v>Four Wheeler</v>
          </cell>
        </row>
        <row r="1014">
          <cell r="B1014">
            <v>431581301700001</v>
          </cell>
          <cell r="BS1014">
            <v>2015</v>
          </cell>
          <cell r="BU1014" t="str">
            <v>MAHINDRA BOLERO XL 2WD 9 SEATER</v>
          </cell>
          <cell r="DO1014" t="str">
            <v>Goods &amp; Passengers</v>
          </cell>
          <cell r="DP1014" t="str">
            <v>Four Wheeler</v>
          </cell>
        </row>
        <row r="1015">
          <cell r="B1015">
            <v>433341301700013</v>
          </cell>
          <cell r="BS1015">
            <v>2018</v>
          </cell>
          <cell r="BU1015" t="str">
            <v>TATA ZEST XE QJET 75PS BS IV</v>
          </cell>
          <cell r="DO1015" t="str">
            <v>Car</v>
          </cell>
          <cell r="DP1015" t="str">
            <v>Four Wheeler</v>
          </cell>
        </row>
        <row r="1016">
          <cell r="B1016">
            <v>431581301700002</v>
          </cell>
          <cell r="BS1016">
            <v>2019</v>
          </cell>
          <cell r="BU1016" t="str">
            <v>TATA XENON YODHA PLUS PICKUP BS4</v>
          </cell>
          <cell r="DO1016" t="str">
            <v>Goods &amp; Passengers</v>
          </cell>
          <cell r="DP1016" t="str">
            <v>Four Wheeler</v>
          </cell>
        </row>
        <row r="1017">
          <cell r="B1017"/>
          <cell r="BS1017">
            <v>2018</v>
          </cell>
          <cell r="BU1017" t="str">
            <v>TATA ZEST XE QJET 75PS BS IV</v>
          </cell>
          <cell r="DO1017" t="str">
            <v>Car</v>
          </cell>
          <cell r="DP1017" t="str">
            <v>Four Wheeler</v>
          </cell>
        </row>
        <row r="1018">
          <cell r="B1018"/>
          <cell r="BS1018">
            <v>2019</v>
          </cell>
          <cell r="BU1018" t="str">
            <v>TATA XENON YODHA PLUS PICKUP BS4</v>
          </cell>
          <cell r="DO1018" t="str">
            <v>Goods &amp; Passengers</v>
          </cell>
          <cell r="DP1018" t="str">
            <v>Four Wheeler</v>
          </cell>
        </row>
        <row r="1019">
          <cell r="B1019"/>
          <cell r="BS1019">
            <v>2017</v>
          </cell>
          <cell r="BU1019" t="str">
            <v>BOLERO PULS 2WD 9STR AC PS BS4</v>
          </cell>
          <cell r="DO1019" t="str">
            <v>Goods &amp; Passengers</v>
          </cell>
          <cell r="DP1019" t="str">
            <v>Four Wheeler</v>
          </cell>
        </row>
        <row r="1020">
          <cell r="B1020">
            <v>431581301700003</v>
          </cell>
          <cell r="BS1020">
            <v>2017</v>
          </cell>
          <cell r="BU1020" t="str">
            <v>BOLERO PULS 2WD 9STR AC PS BS4</v>
          </cell>
          <cell r="DO1020" t="str">
            <v>Goods &amp; Passengers</v>
          </cell>
          <cell r="DP1020" t="str">
            <v>Four Wheeler</v>
          </cell>
        </row>
        <row r="1021">
          <cell r="B1021"/>
          <cell r="BS1021">
            <v>2017</v>
          </cell>
          <cell r="BU1021" t="str">
            <v>HYUNDAI XCENT CRDI BSIV</v>
          </cell>
          <cell r="DO1021" t="str">
            <v>Car</v>
          </cell>
          <cell r="DP1021" t="str">
            <v>Four Wheeler</v>
          </cell>
        </row>
        <row r="1022">
          <cell r="B1022">
            <v>433341301700014</v>
          </cell>
          <cell r="BS1022">
            <v>2017</v>
          </cell>
          <cell r="BU1022" t="str">
            <v>HYUNDAI XCENT CRDI BSIV</v>
          </cell>
          <cell r="DO1022" t="str">
            <v>Car</v>
          </cell>
          <cell r="DP1022" t="str">
            <v>Four Wheeler</v>
          </cell>
        </row>
        <row r="1023">
          <cell r="B1023"/>
          <cell r="BS1023">
            <v>2012</v>
          </cell>
          <cell r="BU1023" t="str">
            <v>TEMPO TRAVELLER</v>
          </cell>
          <cell r="DO1023" t="str">
            <v>Van</v>
          </cell>
          <cell r="DP1023" t="str">
            <v>Four Wheeler</v>
          </cell>
        </row>
        <row r="1024">
          <cell r="B1024">
            <v>433341301700015</v>
          </cell>
          <cell r="BS1024">
            <v>2012</v>
          </cell>
          <cell r="BU1024" t="str">
            <v>TEMPO TRAVELLER</v>
          </cell>
          <cell r="DO1024" t="str">
            <v>Van</v>
          </cell>
          <cell r="DP1024" t="str">
            <v>Four Wheeler</v>
          </cell>
        </row>
        <row r="1025">
          <cell r="B1025">
            <v>431111301700004</v>
          </cell>
          <cell r="BS1025">
            <v>2018</v>
          </cell>
          <cell r="BU1025" t="str">
            <v>MARUTHI TOUR S DIESEL</v>
          </cell>
          <cell r="DO1025" t="str">
            <v>Car</v>
          </cell>
          <cell r="DP1025" t="str">
            <v>Four Wheeler</v>
          </cell>
        </row>
        <row r="1026">
          <cell r="B1026"/>
          <cell r="BS1026">
            <v>2018</v>
          </cell>
          <cell r="BU1026" t="str">
            <v>MARUTHI TOUR S DIESEL</v>
          </cell>
          <cell r="DO1026" t="str">
            <v>Car</v>
          </cell>
          <cell r="DP1026" t="str">
            <v>Four Wheeler</v>
          </cell>
        </row>
        <row r="1027">
          <cell r="B1027"/>
          <cell r="BS1027">
            <v>2019</v>
          </cell>
          <cell r="BU1027" t="str">
            <v>BOLERO PIK UP FB 1 25T BS IV</v>
          </cell>
          <cell r="DO1027" t="str">
            <v>Car</v>
          </cell>
          <cell r="DP1027" t="str">
            <v>Four Wheeler</v>
          </cell>
        </row>
        <row r="1028">
          <cell r="B1028">
            <v>433341301700018</v>
          </cell>
          <cell r="BS1028">
            <v>2019</v>
          </cell>
          <cell r="BU1028" t="str">
            <v>BOLERO PIK UP FB 1 25T BS IV</v>
          </cell>
          <cell r="DO1028" t="str">
            <v>Car</v>
          </cell>
          <cell r="DP1028" t="str">
            <v>Four Wheeler</v>
          </cell>
        </row>
        <row r="1029">
          <cell r="B1029"/>
          <cell r="BS1029">
            <v>2013</v>
          </cell>
          <cell r="BU1029" t="str">
            <v>AL PSV 4 185 210WB BUS</v>
          </cell>
          <cell r="DO1029" t="str">
            <v>Car</v>
          </cell>
          <cell r="DP1029" t="str">
            <v>Four Wheeler</v>
          </cell>
        </row>
        <row r="1030">
          <cell r="B1030"/>
          <cell r="BS1030">
            <v>2013</v>
          </cell>
          <cell r="BU1030" t="str">
            <v>SCORPIO</v>
          </cell>
          <cell r="DO1030" t="str">
            <v>Car</v>
          </cell>
          <cell r="DP1030" t="str">
            <v>Four Wheeler</v>
          </cell>
        </row>
        <row r="1031">
          <cell r="B1031"/>
          <cell r="BS1031">
            <v>2014</v>
          </cell>
          <cell r="BU1031" t="str">
            <v>TRAVELLER 17 PULS D</v>
          </cell>
          <cell r="DO1031" t="str">
            <v>Goods &amp; Passengers</v>
          </cell>
          <cell r="DP1031" t="str">
            <v>Four Wheeler</v>
          </cell>
        </row>
        <row r="1032">
          <cell r="B1032">
            <v>431581301700004</v>
          </cell>
          <cell r="BS1032">
            <v>2013</v>
          </cell>
          <cell r="BU1032" t="str">
            <v>BOLERO PLUS AC 2WD</v>
          </cell>
          <cell r="DO1032" t="str">
            <v>Goods &amp; Passengers</v>
          </cell>
          <cell r="DP1032" t="str">
            <v>Four Wheeler</v>
          </cell>
        </row>
        <row r="1033">
          <cell r="B1033">
            <v>412831301700010</v>
          </cell>
          <cell r="BS1033">
            <v>2013</v>
          </cell>
          <cell r="BU1033" t="str">
            <v>AL PSV 4 185 210WB BUS</v>
          </cell>
          <cell r="DO1033" t="str">
            <v>Car</v>
          </cell>
          <cell r="DP1033" t="str">
            <v>Four Wheeler</v>
          </cell>
        </row>
        <row r="1034">
          <cell r="B1034">
            <v>433461301700001</v>
          </cell>
          <cell r="BS1034">
            <v>2013</v>
          </cell>
          <cell r="BU1034" t="str">
            <v>SCORPIO</v>
          </cell>
          <cell r="DO1034" t="str">
            <v>Car</v>
          </cell>
          <cell r="DP1034" t="str">
            <v>Four Wheeler</v>
          </cell>
        </row>
        <row r="1035">
          <cell r="B1035"/>
          <cell r="BS1035">
            <v>2013</v>
          </cell>
          <cell r="BU1035" t="str">
            <v>BOLERO PLUS AC 2WD</v>
          </cell>
          <cell r="DO1035" t="str">
            <v>Goods &amp; Passengers</v>
          </cell>
          <cell r="DP1035" t="str">
            <v>Four Wheeler</v>
          </cell>
        </row>
        <row r="1036">
          <cell r="B1036">
            <v>412331301700006</v>
          </cell>
          <cell r="BS1036">
            <v>2014</v>
          </cell>
          <cell r="BU1036" t="str">
            <v>TRAVELLER 17 PULS D</v>
          </cell>
          <cell r="DO1036" t="str">
            <v>Goods &amp; Passengers</v>
          </cell>
          <cell r="DP1036" t="str">
            <v>Four Wheeler</v>
          </cell>
        </row>
        <row r="1037">
          <cell r="B1037">
            <v>412831301700011</v>
          </cell>
          <cell r="BS1037">
            <v>2014</v>
          </cell>
          <cell r="BU1037" t="str">
            <v>TRAVELLER D1 HR L BS3</v>
          </cell>
          <cell r="DO1037" t="str">
            <v>Van</v>
          </cell>
          <cell r="DP1037" t="str">
            <v>Four Wheeler</v>
          </cell>
        </row>
        <row r="1038">
          <cell r="B1038"/>
          <cell r="BS1038">
            <v>2014</v>
          </cell>
          <cell r="BU1038" t="str">
            <v>TRAVELLER D1 HR L BS3</v>
          </cell>
          <cell r="DO1038" t="str">
            <v>Van</v>
          </cell>
          <cell r="DP1038" t="str">
            <v>Four Wheeler</v>
          </cell>
        </row>
        <row r="1039">
          <cell r="B1039"/>
          <cell r="BS1039">
            <v>2019</v>
          </cell>
          <cell r="BU1039" t="str">
            <v>MAHINDRA XYLO H4 M HA WK CRDE 2</v>
          </cell>
          <cell r="DO1039" t="str">
            <v>Car</v>
          </cell>
          <cell r="DP1039" t="str">
            <v>Four Wheeler</v>
          </cell>
        </row>
        <row r="1040">
          <cell r="B1040">
            <v>413191301700006</v>
          </cell>
          <cell r="BS1040">
            <v>2019</v>
          </cell>
          <cell r="BU1040" t="str">
            <v>MAHINDRA XYLO H4 M HA WK CRDE 2</v>
          </cell>
          <cell r="DO1040" t="str">
            <v>Car</v>
          </cell>
          <cell r="DP1040" t="str">
            <v>Four Wheeler</v>
          </cell>
        </row>
        <row r="1041">
          <cell r="B1041"/>
          <cell r="BS1041">
            <v>2013</v>
          </cell>
          <cell r="BU1041" t="str">
            <v>INNOVA 2 5 G M4 BS4</v>
          </cell>
          <cell r="DO1041" t="str">
            <v>Car</v>
          </cell>
          <cell r="DP1041" t="str">
            <v>Four Wheeler</v>
          </cell>
        </row>
        <row r="1042">
          <cell r="B1042">
            <v>412831301700012</v>
          </cell>
          <cell r="BS1042">
            <v>2019</v>
          </cell>
          <cell r="BU1042" t="str">
            <v>MARUTHI TOUR S DIESEL</v>
          </cell>
          <cell r="DO1042" t="str">
            <v>Car</v>
          </cell>
          <cell r="DP1042" t="str">
            <v>Four Wheeler</v>
          </cell>
        </row>
        <row r="1043">
          <cell r="B1043"/>
          <cell r="BS1043">
            <v>2019</v>
          </cell>
          <cell r="BU1043" t="str">
            <v>MARUTHI TOUR S DIESEL</v>
          </cell>
          <cell r="DO1043" t="str">
            <v>Car</v>
          </cell>
          <cell r="DP1043" t="str">
            <v>Four Wheeler</v>
          </cell>
        </row>
        <row r="1044">
          <cell r="B1044">
            <v>412831301700013</v>
          </cell>
          <cell r="BS1044">
            <v>2013</v>
          </cell>
          <cell r="BU1044" t="str">
            <v>INNOVA 2 5 G M4 BS4</v>
          </cell>
          <cell r="DO1044" t="str">
            <v>Car</v>
          </cell>
          <cell r="DP1044" t="str">
            <v>Four Wheeler</v>
          </cell>
        </row>
        <row r="1045">
          <cell r="B1045">
            <v>412831301700014</v>
          </cell>
          <cell r="BS1045">
            <v>2016</v>
          </cell>
          <cell r="BU1045" t="str">
            <v>TOYOTA ETIOS GD M</v>
          </cell>
          <cell r="DO1045" t="str">
            <v>Car</v>
          </cell>
          <cell r="DP1045" t="str">
            <v>Four Wheeler</v>
          </cell>
        </row>
        <row r="1046">
          <cell r="B1046"/>
          <cell r="BS1046">
            <v>2016</v>
          </cell>
          <cell r="BU1046" t="str">
            <v>TOYOTA ETIOS GD M</v>
          </cell>
          <cell r="DO1046" t="str">
            <v>Car</v>
          </cell>
          <cell r="DP1046" t="str">
            <v>Four Wheeler</v>
          </cell>
        </row>
        <row r="1047">
          <cell r="B1047">
            <v>433341301700017</v>
          </cell>
          <cell r="BS1047">
            <v>2013</v>
          </cell>
          <cell r="BU1047" t="str">
            <v>MAHINDRA TOURISTER 15W BS II</v>
          </cell>
          <cell r="DO1047" t="str">
            <v>Van</v>
          </cell>
          <cell r="DP1047" t="str">
            <v>Four Wheeler</v>
          </cell>
        </row>
        <row r="1048">
          <cell r="B1048"/>
          <cell r="BS1048">
            <v>2013</v>
          </cell>
          <cell r="BU1048" t="str">
            <v>MAHINDRA TOURISTER 15W BS II</v>
          </cell>
          <cell r="DO1048" t="str">
            <v>Van</v>
          </cell>
          <cell r="DP1048" t="str">
            <v>Four Wheeler</v>
          </cell>
        </row>
        <row r="1049">
          <cell r="B1049"/>
          <cell r="BS1049">
            <v>2018</v>
          </cell>
          <cell r="BU1049" t="str">
            <v>MARUTHI TOUR S DIESEL</v>
          </cell>
          <cell r="DO1049" t="str">
            <v>Car</v>
          </cell>
          <cell r="DP1049" t="str">
            <v>Four Wheeler</v>
          </cell>
        </row>
        <row r="1050">
          <cell r="B1050">
            <v>412831301700016</v>
          </cell>
          <cell r="BS1050">
            <v>2017</v>
          </cell>
          <cell r="BU1050" t="str">
            <v>ASHOK LEYLANDAL PSV 4 185 210WB</v>
          </cell>
          <cell r="DO1050" t="str">
            <v>Goods &amp; Passengers</v>
          </cell>
          <cell r="DP1050" t="str">
            <v>Four Wheeler</v>
          </cell>
        </row>
        <row r="1051">
          <cell r="B1051"/>
          <cell r="BS1051">
            <v>2017</v>
          </cell>
          <cell r="BU1051" t="str">
            <v>ASHOK LEYLANDAL PSV 4 185 210WB</v>
          </cell>
          <cell r="DO1051" t="str">
            <v>Goods &amp; Passengers</v>
          </cell>
          <cell r="DP1051" t="str">
            <v>Four Wheeler</v>
          </cell>
        </row>
        <row r="1052">
          <cell r="B1052">
            <v>412831301700015</v>
          </cell>
          <cell r="BS1052">
            <v>2018</v>
          </cell>
          <cell r="BU1052" t="str">
            <v>TOYOTA ETIOS GD BSIV</v>
          </cell>
          <cell r="DO1052" t="str">
            <v>Car</v>
          </cell>
          <cell r="DP1052" t="str">
            <v>Four Wheeler</v>
          </cell>
        </row>
        <row r="1053">
          <cell r="B1053"/>
          <cell r="BS1053">
            <v>2018</v>
          </cell>
          <cell r="BU1053" t="str">
            <v>TOYOTA ETIOS GD BSIV</v>
          </cell>
          <cell r="DO1053" t="str">
            <v>Car</v>
          </cell>
          <cell r="DP1053" t="str">
            <v>Four Wheeler</v>
          </cell>
        </row>
        <row r="1054">
          <cell r="B1054">
            <v>412831301700017</v>
          </cell>
          <cell r="BS1054">
            <v>2016</v>
          </cell>
          <cell r="BU1054" t="str">
            <v>TOYOTA ETIOS GD M</v>
          </cell>
          <cell r="DO1054" t="str">
            <v>Car</v>
          </cell>
          <cell r="DP1054" t="str">
            <v>Four Wheeler</v>
          </cell>
        </row>
        <row r="1055">
          <cell r="B1055"/>
          <cell r="BS1055">
            <v>2016</v>
          </cell>
          <cell r="BU1055" t="str">
            <v>TOYOTA ETIOS GD M</v>
          </cell>
          <cell r="DO1055" t="str">
            <v>Car</v>
          </cell>
          <cell r="DP1055" t="str">
            <v>Four Wheeler</v>
          </cell>
        </row>
        <row r="1056">
          <cell r="B1056"/>
          <cell r="BS1056">
            <v>2012</v>
          </cell>
          <cell r="BU1056" t="str">
            <v>TEMPO TRAVELLER</v>
          </cell>
          <cell r="DO1056" t="str">
            <v>Van</v>
          </cell>
          <cell r="DP1056" t="str">
            <v>Four Wheeler</v>
          </cell>
        </row>
        <row r="1057">
          <cell r="B1057">
            <v>431581301700005</v>
          </cell>
          <cell r="BS1057">
            <v>2014</v>
          </cell>
          <cell r="BU1057" t="str">
            <v>LPK 2518TC 38 TATA MOTORS LTD</v>
          </cell>
          <cell r="DO1057" t="str">
            <v>Goods &amp; Passengers</v>
          </cell>
          <cell r="DP1057" t="str">
            <v>HCV</v>
          </cell>
        </row>
        <row r="1058">
          <cell r="B1058"/>
          <cell r="BS1058">
            <v>2014</v>
          </cell>
          <cell r="BU1058" t="str">
            <v>LPK 2518TC 38 TATA MOTORS LTD</v>
          </cell>
          <cell r="DO1058" t="str">
            <v>Goods &amp; Passengers</v>
          </cell>
          <cell r="DP1058" t="str">
            <v>HCV</v>
          </cell>
        </row>
        <row r="1059">
          <cell r="B1059">
            <v>433341301700019</v>
          </cell>
          <cell r="BS1059">
            <v>2012</v>
          </cell>
          <cell r="BU1059" t="str">
            <v>TEMPO TRAVELLER</v>
          </cell>
          <cell r="DO1059" t="str">
            <v>Van</v>
          </cell>
          <cell r="DP1059" t="str">
            <v>Four Wheeler</v>
          </cell>
        </row>
        <row r="1060">
          <cell r="B1060">
            <v>413191301700007</v>
          </cell>
          <cell r="BS1060">
            <v>2018</v>
          </cell>
          <cell r="BU1060" t="str">
            <v>MAHINDRA XYLO H4 M HAWK CRDE 2WD 8</v>
          </cell>
          <cell r="DO1060" t="str">
            <v>Car</v>
          </cell>
          <cell r="DP1060" t="str">
            <v>Four Wheeler</v>
          </cell>
        </row>
        <row r="1061">
          <cell r="B1061"/>
          <cell r="BS1061">
            <v>2018</v>
          </cell>
          <cell r="BU1061" t="str">
            <v>MAHINDRA XYLO H4 M HAWK CRDE 2WD 8</v>
          </cell>
          <cell r="DO1061" t="str">
            <v>Car</v>
          </cell>
          <cell r="DP1061" t="str">
            <v>Four Wheeler</v>
          </cell>
        </row>
        <row r="1062">
          <cell r="B1062"/>
          <cell r="BS1062">
            <v>2018</v>
          </cell>
          <cell r="BU1062" t="str">
            <v>MAHINDRA XYLO D4 MDI CRDE 2WD 8 SEAT</v>
          </cell>
          <cell r="DO1062" t="str">
            <v>Car</v>
          </cell>
          <cell r="DP1062" t="str">
            <v>Four Wheeler</v>
          </cell>
        </row>
        <row r="1063">
          <cell r="B1063">
            <v>431351301700002</v>
          </cell>
          <cell r="BS1063">
            <v>2018</v>
          </cell>
          <cell r="BU1063" t="str">
            <v>MAHINDRA XYLO D4 MDI CRDE 2WD 8 SEAT</v>
          </cell>
          <cell r="DO1063" t="str">
            <v>Car</v>
          </cell>
          <cell r="DP1063" t="str">
            <v>Four Wheeler</v>
          </cell>
        </row>
        <row r="1064">
          <cell r="B1064">
            <v>412831301700019</v>
          </cell>
          <cell r="BS1064">
            <v>2012</v>
          </cell>
          <cell r="BU1064" t="str">
            <v>AL PSV 4 185</v>
          </cell>
          <cell r="DO1064" t="str">
            <v>Goods &amp; Passengers</v>
          </cell>
          <cell r="DP1064" t="str">
            <v>Four Wheeler</v>
          </cell>
        </row>
        <row r="1065">
          <cell r="B1065"/>
          <cell r="BS1065">
            <v>2012</v>
          </cell>
          <cell r="BU1065" t="str">
            <v>AL PSV 4 185</v>
          </cell>
          <cell r="DO1065" t="str">
            <v>Goods &amp; Passengers</v>
          </cell>
          <cell r="DP1065" t="str">
            <v>Four Wheeler</v>
          </cell>
        </row>
        <row r="1066">
          <cell r="B1066">
            <v>412831301700020</v>
          </cell>
          <cell r="BS1066">
            <v>2013</v>
          </cell>
          <cell r="BU1066" t="str">
            <v>TRAVELLER D1 HR L BS3</v>
          </cell>
          <cell r="DO1066" t="str">
            <v>Van</v>
          </cell>
          <cell r="DP1066" t="str">
            <v>Four Wheeler</v>
          </cell>
        </row>
        <row r="1067">
          <cell r="B1067"/>
          <cell r="BS1067">
            <v>2012</v>
          </cell>
          <cell r="BU1067" t="str">
            <v>FORCE TRAVELLER</v>
          </cell>
          <cell r="DO1067" t="str">
            <v>Goods &amp; Passengers</v>
          </cell>
          <cell r="DP1067" t="str">
            <v>Four Wheeler</v>
          </cell>
        </row>
        <row r="1068">
          <cell r="B1068"/>
          <cell r="BS1068">
            <v>2013</v>
          </cell>
          <cell r="BU1068" t="str">
            <v>TRAVELLER D1 HR L BS3</v>
          </cell>
          <cell r="DO1068" t="str">
            <v>Van</v>
          </cell>
          <cell r="DP1068" t="str">
            <v>Four Wheeler</v>
          </cell>
        </row>
        <row r="1069">
          <cell r="B1069">
            <v>412331301700009</v>
          </cell>
          <cell r="BS1069">
            <v>2012</v>
          </cell>
          <cell r="BU1069" t="str">
            <v>FORCE TRAVELLER</v>
          </cell>
          <cell r="DO1069" t="str">
            <v>Goods &amp; Passengers</v>
          </cell>
          <cell r="DP1069" t="str">
            <v>Four Wheeler</v>
          </cell>
        </row>
        <row r="1070">
          <cell r="B1070"/>
          <cell r="BS1070">
            <v>2017</v>
          </cell>
          <cell r="BU1070" t="str">
            <v>TATA BOLT XE QJET 75 PS BS I</v>
          </cell>
          <cell r="DO1070"/>
          <cell r="DP1070" t="str">
            <v>Four Wheeler</v>
          </cell>
        </row>
        <row r="1071">
          <cell r="B1071"/>
          <cell r="BS1071">
            <v>2016</v>
          </cell>
          <cell r="BU1071" t="str">
            <v>TRAVELLER 17 D</v>
          </cell>
          <cell r="DO1071" t="str">
            <v>Goods &amp; Passengers</v>
          </cell>
          <cell r="DP1071" t="str">
            <v>Four Wheeler</v>
          </cell>
        </row>
        <row r="1072">
          <cell r="B1072">
            <v>412331301700008</v>
          </cell>
          <cell r="BS1072">
            <v>2016</v>
          </cell>
          <cell r="BU1072" t="str">
            <v>TRAVELLER 17 D</v>
          </cell>
          <cell r="DO1072" t="str">
            <v>Goods &amp; Passengers</v>
          </cell>
          <cell r="DP1072" t="str">
            <v>Four Wheeler</v>
          </cell>
        </row>
        <row r="1073">
          <cell r="B1073"/>
          <cell r="BS1073">
            <v>2017</v>
          </cell>
          <cell r="BU1073" t="str">
            <v>MAHINDRA XYLO D4 MDI CRDE 2WD 8 SEAT</v>
          </cell>
          <cell r="DO1073" t="str">
            <v>Car</v>
          </cell>
          <cell r="DP1073" t="str">
            <v>Four Wheeler</v>
          </cell>
        </row>
        <row r="1074">
          <cell r="B1074">
            <v>431351301700003</v>
          </cell>
          <cell r="BS1074">
            <v>2017</v>
          </cell>
          <cell r="BU1074" t="str">
            <v>MAHINDRA XYLO D4 MDI CRDE 2WD 8 SEAT</v>
          </cell>
          <cell r="DO1074" t="str">
            <v>Car</v>
          </cell>
          <cell r="DP1074" t="str">
            <v>Four Wheeler</v>
          </cell>
        </row>
        <row r="1075">
          <cell r="B1075"/>
          <cell r="BS1075">
            <v>2019</v>
          </cell>
          <cell r="BU1075" t="str">
            <v>ALTO K10 VXI</v>
          </cell>
          <cell r="DO1075"/>
          <cell r="DP1075" t="str">
            <v>Four Wheeler</v>
          </cell>
        </row>
        <row r="1076">
          <cell r="B1076"/>
          <cell r="BS1076">
            <v>2012</v>
          </cell>
          <cell r="BU1076" t="str">
            <v>TRAVELLER 17 PS 3700 MM WB</v>
          </cell>
          <cell r="DO1076" t="str">
            <v>Goods &amp; Passengers</v>
          </cell>
          <cell r="DP1076" t="str">
            <v>Four Wheeler</v>
          </cell>
        </row>
        <row r="1077">
          <cell r="B1077">
            <v>412331301700010</v>
          </cell>
          <cell r="BS1077">
            <v>2012</v>
          </cell>
          <cell r="BU1077" t="str">
            <v>TRAVELLER 17 PS 3700 MM WB</v>
          </cell>
          <cell r="DO1077" t="str">
            <v>Goods &amp; Passengers</v>
          </cell>
          <cell r="DP1077" t="str">
            <v>Four Wheeler</v>
          </cell>
        </row>
        <row r="1078">
          <cell r="B1078"/>
          <cell r="BS1078">
            <v>2018</v>
          </cell>
          <cell r="BU1078" t="str">
            <v>ACE MEGA XL BSIV</v>
          </cell>
          <cell r="DO1078" t="str">
            <v>Goods &amp; Passengers</v>
          </cell>
          <cell r="DP1078" t="str">
            <v>Four Wheeler</v>
          </cell>
        </row>
        <row r="1079">
          <cell r="B1079">
            <v>431581301700006</v>
          </cell>
          <cell r="BS1079">
            <v>2018</v>
          </cell>
          <cell r="BU1079" t="str">
            <v>ACE MEGA XL BSIV</v>
          </cell>
          <cell r="DO1079" t="str">
            <v>Goods &amp; Passengers</v>
          </cell>
          <cell r="DP1079" t="str">
            <v>Four Wheeler</v>
          </cell>
        </row>
        <row r="1080">
          <cell r="B1080"/>
          <cell r="BS1080">
            <v>2019</v>
          </cell>
          <cell r="BU1080" t="str">
            <v>BOLERO PIK UP FB 1 25T BS IV</v>
          </cell>
          <cell r="DO1080" t="str">
            <v>Goods &amp; Passengers</v>
          </cell>
          <cell r="DP1080" t="str">
            <v>Four Wheeler</v>
          </cell>
        </row>
        <row r="1081">
          <cell r="B1081">
            <v>431581301700007</v>
          </cell>
          <cell r="BS1081">
            <v>2019</v>
          </cell>
          <cell r="BU1081" t="str">
            <v>BOLERO PIK UP FB 1 25T BS IV</v>
          </cell>
          <cell r="DO1081" t="str">
            <v>Goods &amp; Passengers</v>
          </cell>
          <cell r="DP1081" t="str">
            <v>Four Wheeler</v>
          </cell>
        </row>
        <row r="1082">
          <cell r="B1082"/>
          <cell r="BS1082">
            <v>2014</v>
          </cell>
          <cell r="BU1082" t="str">
            <v>TOYOTA INNOVA 2 5 G</v>
          </cell>
          <cell r="DO1082" t="str">
            <v>Car</v>
          </cell>
          <cell r="DP1082" t="str">
            <v>Four Wheeler</v>
          </cell>
        </row>
        <row r="1083">
          <cell r="B1083">
            <v>431111301700007</v>
          </cell>
          <cell r="BS1083">
            <v>2014</v>
          </cell>
          <cell r="BU1083" t="str">
            <v>TOYOTA INNOVA 2 5 G</v>
          </cell>
          <cell r="DO1083" t="str">
            <v>Car</v>
          </cell>
          <cell r="DP1083" t="str">
            <v>Four Wheeler</v>
          </cell>
        </row>
        <row r="1084">
          <cell r="B1084"/>
          <cell r="BS1084">
            <v>2019</v>
          </cell>
          <cell r="BU1084" t="str">
            <v>MAHINDRA XYLO D4 MDI CRDE 2WD 8 SEAT</v>
          </cell>
          <cell r="DO1084" t="str">
            <v>Car</v>
          </cell>
          <cell r="DP1084" t="str">
            <v>Four Wheeler</v>
          </cell>
        </row>
        <row r="1085">
          <cell r="B1085">
            <v>431351301700005</v>
          </cell>
          <cell r="BS1085">
            <v>2016</v>
          </cell>
          <cell r="BU1085" t="str">
            <v>MAHINDRA XYLO D4 MDI CRDE 2WD 8 SEAT</v>
          </cell>
          <cell r="DO1085" t="str">
            <v>Car</v>
          </cell>
          <cell r="DP1085" t="str">
            <v>Four Wheeler</v>
          </cell>
        </row>
        <row r="1086">
          <cell r="B1086">
            <v>413191301700008</v>
          </cell>
          <cell r="BS1086">
            <v>2019</v>
          </cell>
          <cell r="BU1086" t="str">
            <v>MAHINDRA XYLO D4 MDI CRDE 2WD 8 SEAT</v>
          </cell>
          <cell r="DO1086" t="str">
            <v>Car</v>
          </cell>
          <cell r="DP1086" t="str">
            <v>Four Wheeler</v>
          </cell>
        </row>
        <row r="1087">
          <cell r="B1087"/>
          <cell r="BS1087">
            <v>2016</v>
          </cell>
          <cell r="BU1087" t="str">
            <v>MAHINDRA XYLO D4 MDI CRDE 2WD 8 SEAT</v>
          </cell>
          <cell r="DO1087" t="str">
            <v>Car</v>
          </cell>
          <cell r="DP1087" t="str">
            <v>Four Wheeler</v>
          </cell>
        </row>
        <row r="1088">
          <cell r="B1088">
            <v>412831301700021</v>
          </cell>
          <cell r="BS1088">
            <v>2015</v>
          </cell>
          <cell r="BU1088" t="str">
            <v>ALPSV 4 185210 WB BS111</v>
          </cell>
          <cell r="DO1088" t="str">
            <v>Goods &amp; Passengers</v>
          </cell>
          <cell r="DP1088" t="str">
            <v>Four Wheeler</v>
          </cell>
        </row>
        <row r="1089">
          <cell r="B1089"/>
          <cell r="BS1089">
            <v>2015</v>
          </cell>
          <cell r="BU1089" t="str">
            <v>ALPSV 4 185210 WB BS111</v>
          </cell>
          <cell r="DO1089" t="str">
            <v>Goods &amp; Passengers</v>
          </cell>
          <cell r="DP1089" t="str">
            <v>Four Wheeler</v>
          </cell>
        </row>
        <row r="1090">
          <cell r="B1090"/>
          <cell r="BS1090">
            <v>2014</v>
          </cell>
          <cell r="BU1090" t="str">
            <v>TEMPO TRAVELLER D1 BS3</v>
          </cell>
          <cell r="DO1090" t="str">
            <v>Van</v>
          </cell>
          <cell r="DP1090" t="str">
            <v>Four Wheeler</v>
          </cell>
        </row>
        <row r="1091">
          <cell r="B1091"/>
          <cell r="BS1091">
            <v>2018</v>
          </cell>
          <cell r="BU1091" t="str">
            <v>MARUTI TOUR S DIESEL</v>
          </cell>
          <cell r="DO1091" t="str">
            <v>Car</v>
          </cell>
          <cell r="DP1091" t="str">
            <v>Four Wheeler</v>
          </cell>
        </row>
        <row r="1092">
          <cell r="B1092"/>
          <cell r="BS1092">
            <v>2012</v>
          </cell>
          <cell r="BU1092" t="str">
            <v>AL 1616 IC 170 5 IIWB</v>
          </cell>
          <cell r="DO1092" t="str">
            <v>Goods &amp; Passengers</v>
          </cell>
          <cell r="DP1092" t="str">
            <v>Four Wheeler</v>
          </cell>
        </row>
        <row r="1093">
          <cell r="B1093">
            <v>431351301700004</v>
          </cell>
          <cell r="BS1093">
            <v>2018</v>
          </cell>
          <cell r="BU1093" t="str">
            <v>MARUTI TOUR S DIESEL</v>
          </cell>
          <cell r="DO1093" t="str">
            <v>Car</v>
          </cell>
          <cell r="DP1093" t="str">
            <v>Four Wheeler</v>
          </cell>
        </row>
        <row r="1094">
          <cell r="B1094">
            <v>412831301700022</v>
          </cell>
          <cell r="BS1094">
            <v>2014</v>
          </cell>
          <cell r="BU1094" t="str">
            <v>TEMPO TRAVELLER D1 BS3</v>
          </cell>
          <cell r="DO1094" t="str">
            <v>Van</v>
          </cell>
          <cell r="DP1094" t="str">
            <v>Four Wheeler</v>
          </cell>
        </row>
        <row r="1095">
          <cell r="B1095">
            <v>431351301700006</v>
          </cell>
          <cell r="BS1095">
            <v>2012</v>
          </cell>
          <cell r="BU1095" t="str">
            <v>AL 1616 IC 170 5 IIWB</v>
          </cell>
          <cell r="DO1095" t="str">
            <v>Goods &amp; Passengers</v>
          </cell>
          <cell r="DP1095" t="str">
            <v>Four Wheeler</v>
          </cell>
        </row>
        <row r="1096">
          <cell r="B1096">
            <v>412831301700023</v>
          </cell>
          <cell r="BS1096">
            <v>2013</v>
          </cell>
          <cell r="BU1096" t="str">
            <v>EICHER 10 75 BUS BS111</v>
          </cell>
          <cell r="DO1096" t="str">
            <v>Goods &amp; Passengers</v>
          </cell>
          <cell r="DP1096" t="str">
            <v>Four Wheeler</v>
          </cell>
        </row>
        <row r="1097">
          <cell r="B1097"/>
          <cell r="BS1097">
            <v>2020</v>
          </cell>
          <cell r="BU1097" t="str">
            <v>SWIFT TOUR S STD</v>
          </cell>
          <cell r="DO1097" t="str">
            <v>Car</v>
          </cell>
          <cell r="DP1097" t="str">
            <v>Four Wheeler</v>
          </cell>
        </row>
        <row r="1098">
          <cell r="B1098"/>
          <cell r="BS1098">
            <v>2019</v>
          </cell>
          <cell r="BU1098" t="str">
            <v>MARUTI TOUR S DIESEL</v>
          </cell>
          <cell r="DO1098" t="str">
            <v>Car</v>
          </cell>
          <cell r="DP1098" t="str">
            <v>Four Wheeler</v>
          </cell>
        </row>
        <row r="1099">
          <cell r="B1099">
            <v>413191301700009</v>
          </cell>
          <cell r="BS1099">
            <v>2019</v>
          </cell>
          <cell r="BU1099" t="str">
            <v>MARUTI TOUR S DIESEL</v>
          </cell>
          <cell r="DO1099" t="str">
            <v>Car</v>
          </cell>
          <cell r="DP1099" t="str">
            <v>Four Wheeler</v>
          </cell>
        </row>
        <row r="1100">
          <cell r="B1100"/>
          <cell r="BS1100">
            <v>2013</v>
          </cell>
          <cell r="BU1100" t="str">
            <v>EICHER 10 75 BUS BS111</v>
          </cell>
          <cell r="DO1100" t="str">
            <v>Goods &amp; Passengers</v>
          </cell>
          <cell r="DP1100" t="str">
            <v>Four Wheeler</v>
          </cell>
        </row>
        <row r="1101">
          <cell r="B1101">
            <v>431111301700009</v>
          </cell>
          <cell r="BS1101">
            <v>2020</v>
          </cell>
          <cell r="BU1101" t="str">
            <v>SWIFT TOUR S STD</v>
          </cell>
          <cell r="DO1101" t="str">
            <v>Car</v>
          </cell>
          <cell r="DP1101" t="str">
            <v>Four Wheeler</v>
          </cell>
        </row>
        <row r="1102">
          <cell r="B1102">
            <v>431351301700008</v>
          </cell>
          <cell r="BS1102">
            <v>2016</v>
          </cell>
          <cell r="BU1102" t="str">
            <v>MAHINDRA XYLO D4 MDI CRDE 2WD 8 SEAT</v>
          </cell>
          <cell r="DO1102" t="str">
            <v>Car</v>
          </cell>
          <cell r="DP1102" t="str">
            <v>Four Wheeler</v>
          </cell>
        </row>
        <row r="1103">
          <cell r="B1103">
            <v>431351301700010</v>
          </cell>
          <cell r="BS1103">
            <v>2013</v>
          </cell>
          <cell r="BU1103" t="str">
            <v>AL PSV 4 185 210WB BUS</v>
          </cell>
          <cell r="DO1103" t="str">
            <v>Goods &amp; Passengers</v>
          </cell>
          <cell r="DP1103" t="str">
            <v>Four Wheeler</v>
          </cell>
        </row>
        <row r="1104">
          <cell r="B1104"/>
          <cell r="BS1104">
            <v>2016</v>
          </cell>
          <cell r="BU1104" t="str">
            <v>MAHINDRA XYLO D4 MDI CRDE 2WD 8 SEAT</v>
          </cell>
          <cell r="DO1104" t="str">
            <v>Car</v>
          </cell>
          <cell r="DP1104" t="str">
            <v>Four Wheeler</v>
          </cell>
        </row>
        <row r="1105">
          <cell r="B1105"/>
          <cell r="BS1105">
            <v>2013</v>
          </cell>
          <cell r="BU1105" t="str">
            <v>AL PSV 4 185 210WB BUS</v>
          </cell>
          <cell r="DO1105" t="str">
            <v>Goods &amp; Passengers</v>
          </cell>
          <cell r="DP1105" t="str">
            <v>Four Wheeler</v>
          </cell>
        </row>
        <row r="1106">
          <cell r="B1106"/>
          <cell r="BS1106">
            <v>2015</v>
          </cell>
          <cell r="BU1106" t="str">
            <v>TOYOTA ETIOS LIVA GD</v>
          </cell>
          <cell r="DO1106" t="str">
            <v>Car</v>
          </cell>
          <cell r="DP1106" t="str">
            <v>Four Wheeler</v>
          </cell>
        </row>
        <row r="1107">
          <cell r="B1107">
            <v>412831301700024</v>
          </cell>
          <cell r="BS1107">
            <v>2015</v>
          </cell>
          <cell r="BU1107" t="str">
            <v>TOYOTA ETIOS LIVA GD</v>
          </cell>
          <cell r="DO1107" t="str">
            <v>Car</v>
          </cell>
          <cell r="DP1107" t="str">
            <v>Four Wheeler</v>
          </cell>
        </row>
        <row r="1108">
          <cell r="B1108"/>
          <cell r="BS1108">
            <v>2012</v>
          </cell>
          <cell r="BU1108" t="str">
            <v>MAHINDRA TOURISTER 13 SEATER</v>
          </cell>
          <cell r="DO1108" t="str">
            <v>Car</v>
          </cell>
          <cell r="DP1108" t="str">
            <v>Four Wheeler</v>
          </cell>
        </row>
        <row r="1109">
          <cell r="B1109">
            <v>431351301700013</v>
          </cell>
          <cell r="BS1109">
            <v>2012</v>
          </cell>
          <cell r="BU1109" t="str">
            <v>MAHINDRA TOURISTER 13 SEATER</v>
          </cell>
          <cell r="DO1109" t="str">
            <v>Car</v>
          </cell>
          <cell r="DP1109" t="str">
            <v>Four Wheeler</v>
          </cell>
        </row>
        <row r="1110">
          <cell r="B1110"/>
          <cell r="BS1110">
            <v>2016</v>
          </cell>
          <cell r="BU1110" t="str">
            <v>TOYOTA ETIOS GD M</v>
          </cell>
          <cell r="DO1110" t="str">
            <v>Car</v>
          </cell>
          <cell r="DP1110" t="str">
            <v>Four Wheeler</v>
          </cell>
        </row>
        <row r="1111">
          <cell r="B1111"/>
          <cell r="BS1111">
            <v>2016</v>
          </cell>
          <cell r="BU1111" t="str">
            <v>TOYOTA ETIOS GD M BSIV</v>
          </cell>
          <cell r="DO1111" t="str">
            <v>Car</v>
          </cell>
          <cell r="DP1111" t="str">
            <v>Four Wheeler</v>
          </cell>
        </row>
        <row r="1112">
          <cell r="B1112"/>
          <cell r="BS1112">
            <v>2015</v>
          </cell>
          <cell r="BU1112" t="str">
            <v>SWIFT DZIRE TOUR D BSIV</v>
          </cell>
          <cell r="DO1112" t="str">
            <v>Car</v>
          </cell>
          <cell r="DP1112" t="str">
            <v>Four Wheeler</v>
          </cell>
        </row>
        <row r="1113">
          <cell r="B1113">
            <v>412831301700025</v>
          </cell>
          <cell r="BS1113">
            <v>2015</v>
          </cell>
          <cell r="BU1113" t="str">
            <v>SWIFT DZIRE TOUR D BSIV</v>
          </cell>
          <cell r="DO1113" t="str">
            <v>Car</v>
          </cell>
          <cell r="DP1113" t="str">
            <v>Four Wheeler</v>
          </cell>
        </row>
        <row r="1114">
          <cell r="B1114"/>
          <cell r="BS1114">
            <v>2016</v>
          </cell>
          <cell r="BU1114" t="str">
            <v>TRAVELLER 17 D</v>
          </cell>
          <cell r="DO1114" t="str">
            <v>Goods &amp; Passengers</v>
          </cell>
          <cell r="DP1114" t="str">
            <v>Four Wheeler</v>
          </cell>
        </row>
        <row r="1115">
          <cell r="B1115">
            <v>412331301700013</v>
          </cell>
          <cell r="BS1115">
            <v>2016</v>
          </cell>
          <cell r="BU1115" t="str">
            <v>TRAVELLER 17 D</v>
          </cell>
          <cell r="DO1115" t="str">
            <v>Goods &amp; Passengers</v>
          </cell>
          <cell r="DP1115" t="str">
            <v>Four Wheeler</v>
          </cell>
        </row>
        <row r="1116">
          <cell r="B1116"/>
          <cell r="BS1116">
            <v>2015</v>
          </cell>
          <cell r="BU1116" t="str">
            <v>TOYOTA INNOVA 2 5 G E4</v>
          </cell>
          <cell r="DO1116" t="str">
            <v>Car</v>
          </cell>
          <cell r="DP1116" t="str">
            <v>Four Wheeler</v>
          </cell>
        </row>
        <row r="1117">
          <cell r="B1117"/>
          <cell r="BS1117">
            <v>2019</v>
          </cell>
          <cell r="BU1117" t="str">
            <v>MAHINDRA XYLO H4 M HAWK CRDE 2WD 8</v>
          </cell>
          <cell r="DO1117" t="str">
            <v>Car</v>
          </cell>
          <cell r="DP1117" t="str">
            <v>Four Wheeler</v>
          </cell>
        </row>
        <row r="1118">
          <cell r="B1118"/>
          <cell r="BS1118">
            <v>2020</v>
          </cell>
          <cell r="BU1118" t="str">
            <v>XCENT 1 2 CRDI PRIME T PULS</v>
          </cell>
          <cell r="DO1118" t="str">
            <v>Car</v>
          </cell>
          <cell r="DP1118" t="str">
            <v>Four Wheeler</v>
          </cell>
        </row>
        <row r="1119">
          <cell r="B1119">
            <v>412831301700026</v>
          </cell>
          <cell r="BS1119">
            <v>2015</v>
          </cell>
          <cell r="BU1119" t="str">
            <v>TOYOTA INNOVA 2 5 G E4</v>
          </cell>
          <cell r="DO1119" t="str">
            <v>Car</v>
          </cell>
          <cell r="DP1119" t="str">
            <v>Four Wheeler</v>
          </cell>
        </row>
        <row r="1120">
          <cell r="B1120">
            <v>413191301700010</v>
          </cell>
          <cell r="BS1120">
            <v>2020</v>
          </cell>
          <cell r="BU1120" t="str">
            <v>XCENT 1 2 CRDI PRIME T PULS</v>
          </cell>
          <cell r="DO1120" t="str">
            <v>Car</v>
          </cell>
          <cell r="DP1120" t="str">
            <v>Four Wheeler</v>
          </cell>
        </row>
        <row r="1121">
          <cell r="B1121">
            <v>413191301700011</v>
          </cell>
          <cell r="BS1121">
            <v>2019</v>
          </cell>
          <cell r="BU1121" t="str">
            <v>MAHINDRA XYLO H4 M HAWK CRDE 2WD 8</v>
          </cell>
          <cell r="DO1121" t="str">
            <v>Car</v>
          </cell>
          <cell r="DP1121" t="str">
            <v>Four Wheeler</v>
          </cell>
        </row>
        <row r="1122">
          <cell r="B1122">
            <v>431351301700009</v>
          </cell>
          <cell r="BS1122">
            <v>2013</v>
          </cell>
          <cell r="BU1122" t="str">
            <v>TATA ACE BS 3</v>
          </cell>
          <cell r="DO1122" t="str">
            <v>Goods &amp; Passengers</v>
          </cell>
          <cell r="DP1122" t="str">
            <v>Four Wheeler</v>
          </cell>
        </row>
        <row r="1123">
          <cell r="B1123"/>
          <cell r="BS1123">
            <v>2013</v>
          </cell>
          <cell r="BU1123" t="str">
            <v>TATA ACE BS 3</v>
          </cell>
          <cell r="DO1123" t="str">
            <v>Goods &amp; Passengers</v>
          </cell>
          <cell r="DP1123" t="str">
            <v>Four Wheeler</v>
          </cell>
        </row>
        <row r="1124">
          <cell r="B1124"/>
          <cell r="BS1124">
            <v>2012</v>
          </cell>
          <cell r="BU1124" t="str">
            <v>AL PSV 4 185 VIKING</v>
          </cell>
          <cell r="DO1124" t="str">
            <v>Goods &amp; Passengers</v>
          </cell>
          <cell r="DP1124" t="str">
            <v>Four Wheeler</v>
          </cell>
        </row>
        <row r="1125">
          <cell r="B1125"/>
          <cell r="BS1125">
            <v>2018</v>
          </cell>
          <cell r="BU1125" t="str">
            <v>MARUTI TOUR S DIESEL</v>
          </cell>
          <cell r="DO1125" t="str">
            <v>Car</v>
          </cell>
          <cell r="DP1125" t="str">
            <v>Four Wheeler</v>
          </cell>
        </row>
        <row r="1126">
          <cell r="B1126">
            <v>431351301700011</v>
          </cell>
          <cell r="BS1126">
            <v>2018</v>
          </cell>
          <cell r="BU1126" t="str">
            <v>MARUTI TOUR S DIESEL</v>
          </cell>
          <cell r="DO1126" t="str">
            <v>Car</v>
          </cell>
          <cell r="DP1126" t="str">
            <v>Four Wheeler</v>
          </cell>
        </row>
        <row r="1127">
          <cell r="B1127">
            <v>413191301700012</v>
          </cell>
          <cell r="BS1127">
            <v>2018</v>
          </cell>
          <cell r="BU1127" t="str">
            <v>MAHINDRA XYLO H4 M HAWK CRDE 2WD 8</v>
          </cell>
          <cell r="DO1127" t="str">
            <v>Car</v>
          </cell>
          <cell r="DP1127" t="str">
            <v>Four Wheeler</v>
          </cell>
        </row>
        <row r="1128">
          <cell r="B1128"/>
          <cell r="BS1128">
            <v>2018</v>
          </cell>
          <cell r="BU1128" t="str">
            <v>MAHINDRA XYLO H4 M HAWK CRDE 2WD 8</v>
          </cell>
          <cell r="DO1128" t="str">
            <v>Car</v>
          </cell>
          <cell r="DP1128" t="str">
            <v>Four Wheeler</v>
          </cell>
        </row>
        <row r="1129">
          <cell r="B1129"/>
          <cell r="BS1129">
            <v>2017</v>
          </cell>
          <cell r="BU1129" t="str">
            <v>TATA ZEST XE QJET 75PS BS IV</v>
          </cell>
          <cell r="DO1129" t="str">
            <v>Car</v>
          </cell>
          <cell r="DP1129" t="str">
            <v>Four Wheeler</v>
          </cell>
        </row>
        <row r="1130">
          <cell r="B1130"/>
          <cell r="BS1130">
            <v>2014</v>
          </cell>
          <cell r="BU1130" t="str">
            <v>TRAVELLER MINI BUS BS3</v>
          </cell>
          <cell r="DO1130" t="str">
            <v>Goods &amp; Passengers</v>
          </cell>
          <cell r="DP1130" t="str">
            <v>Four Wheeler</v>
          </cell>
        </row>
        <row r="1131">
          <cell r="B1131">
            <v>431351301700012</v>
          </cell>
          <cell r="BS1131">
            <v>2017</v>
          </cell>
          <cell r="BU1131" t="str">
            <v>TATA ZEST XE QJET 75PS BS IV</v>
          </cell>
          <cell r="DO1131" t="str">
            <v>Car</v>
          </cell>
          <cell r="DP1131" t="str">
            <v>Four Wheeler</v>
          </cell>
        </row>
        <row r="1132">
          <cell r="B1132">
            <v>412331301700014</v>
          </cell>
          <cell r="BS1132">
            <v>2014</v>
          </cell>
          <cell r="BU1132" t="str">
            <v>TRAVELLER MINI BUS BS3</v>
          </cell>
          <cell r="DO1132" t="str">
            <v>Goods &amp; Passengers</v>
          </cell>
          <cell r="DP1132" t="str">
            <v>Four Wheeler</v>
          </cell>
        </row>
        <row r="1133">
          <cell r="B1133"/>
          <cell r="BS1133">
            <v>2017</v>
          </cell>
          <cell r="BU1133" t="str">
            <v>TATA ZEST XE QJET 75PS BS IV</v>
          </cell>
          <cell r="DO1133" t="str">
            <v>Car</v>
          </cell>
          <cell r="DP1133" t="str">
            <v>Four Wheeler</v>
          </cell>
        </row>
        <row r="1134">
          <cell r="B1134"/>
          <cell r="BS1134">
            <v>2016</v>
          </cell>
          <cell r="BU1134" t="str">
            <v>TOYOTA ETIOS GD BSIV</v>
          </cell>
          <cell r="DO1134" t="str">
            <v>Car</v>
          </cell>
          <cell r="DP1134" t="str">
            <v>Four Wheeler</v>
          </cell>
        </row>
        <row r="1135">
          <cell r="B1135">
            <v>412831301700028</v>
          </cell>
          <cell r="BS1135">
            <v>2016</v>
          </cell>
          <cell r="BU1135" t="str">
            <v>TOYOTA ETIOS GD BSIV</v>
          </cell>
          <cell r="DO1135" t="str">
            <v>Car</v>
          </cell>
          <cell r="DP1135" t="str">
            <v>Four Wheeler</v>
          </cell>
        </row>
        <row r="1136">
          <cell r="B1136">
            <v>431581301700009</v>
          </cell>
          <cell r="BS1136">
            <v>2019</v>
          </cell>
          <cell r="BU1136" t="str">
            <v>MAHINDRA SUPRO MINITRUCK</v>
          </cell>
          <cell r="DO1136" t="str">
            <v>Goods &amp; Passengers</v>
          </cell>
          <cell r="DP1136" t="str">
            <v>Four Wheeler</v>
          </cell>
        </row>
        <row r="1137">
          <cell r="B1137"/>
          <cell r="BS1137">
            <v>2019</v>
          </cell>
          <cell r="BU1137" t="str">
            <v>MAHINDRA SUPRO MINITRUCK</v>
          </cell>
          <cell r="DO1137" t="str">
            <v>Goods &amp; Passengers</v>
          </cell>
          <cell r="DP1137" t="str">
            <v>Four Wheeler</v>
          </cell>
        </row>
        <row r="1138">
          <cell r="B1138"/>
          <cell r="BS1138">
            <v>2013</v>
          </cell>
          <cell r="BU1138" t="str">
            <v>AL PSV 4 185 210WB BUS</v>
          </cell>
          <cell r="DO1138" t="str">
            <v>Goods &amp; Passengers</v>
          </cell>
          <cell r="DP1138" t="str">
            <v>Four Wheeler</v>
          </cell>
        </row>
        <row r="1139">
          <cell r="B1139">
            <v>412831301700027</v>
          </cell>
          <cell r="BS1139">
            <v>2013</v>
          </cell>
          <cell r="BU1139" t="str">
            <v>AL PSV 4 185 210WB BUS</v>
          </cell>
          <cell r="DO1139" t="str">
            <v>Goods &amp; Passengers</v>
          </cell>
          <cell r="DP1139" t="str">
            <v>Four Wheeler</v>
          </cell>
        </row>
        <row r="1140">
          <cell r="B1140">
            <v>431351301700014</v>
          </cell>
          <cell r="BS1140">
            <v>2017</v>
          </cell>
          <cell r="BU1140" t="str">
            <v>HYUNDAI 120 ACTIVE CRDI SX BS4</v>
          </cell>
          <cell r="DO1140" t="str">
            <v>Car</v>
          </cell>
          <cell r="DP1140" t="str">
            <v>Four Wheeler</v>
          </cell>
        </row>
        <row r="1141">
          <cell r="B1141"/>
          <cell r="BS1141">
            <v>2017</v>
          </cell>
          <cell r="BU1141" t="str">
            <v>HYUNDAI 120 ACTIVE CRDI SX BS4</v>
          </cell>
          <cell r="DO1141" t="str">
            <v>Car</v>
          </cell>
          <cell r="DP1141" t="str">
            <v>Four Wheeler</v>
          </cell>
        </row>
        <row r="1142">
          <cell r="B1142">
            <v>412331301700017</v>
          </cell>
          <cell r="BS1142">
            <v>2014</v>
          </cell>
          <cell r="BU1142" t="str">
            <v>TRAVELLER 17 PULS D</v>
          </cell>
          <cell r="DO1142" t="str">
            <v>Goods &amp; Passengers</v>
          </cell>
          <cell r="DP1142" t="str">
            <v>Four Wheeler</v>
          </cell>
        </row>
        <row r="1143">
          <cell r="B1143"/>
          <cell r="BS1143">
            <v>2014</v>
          </cell>
          <cell r="BU1143" t="str">
            <v>TRAVELLER 17 PULS D</v>
          </cell>
          <cell r="DO1143" t="str">
            <v>Goods &amp; Passengers</v>
          </cell>
          <cell r="DP1143" t="str">
            <v>Four Wheeler</v>
          </cell>
        </row>
        <row r="1144">
          <cell r="B1144">
            <v>433461301700002</v>
          </cell>
          <cell r="BS1144">
            <v>2017</v>
          </cell>
          <cell r="BU1144" t="str">
            <v>MAHINDRA SCORPIO S2</v>
          </cell>
          <cell r="DO1144" t="str">
            <v>Car</v>
          </cell>
          <cell r="DP1144" t="str">
            <v>Four Wheeler</v>
          </cell>
        </row>
        <row r="1145">
          <cell r="B1145">
            <v>431351301700015</v>
          </cell>
          <cell r="BS1145">
            <v>2013</v>
          </cell>
          <cell r="BU1145" t="str">
            <v>MAHINDRA TOURISTER 15W MDI BS3</v>
          </cell>
          <cell r="DO1145" t="str">
            <v>Car</v>
          </cell>
          <cell r="DP1145" t="str">
            <v>Four Wheeler</v>
          </cell>
        </row>
        <row r="1146">
          <cell r="B1146">
            <v>413191301700014</v>
          </cell>
          <cell r="BS1146">
            <v>2018</v>
          </cell>
          <cell r="BU1146" t="str">
            <v>TOYOTA ETIOS GD BSIV</v>
          </cell>
          <cell r="DO1146" t="str">
            <v>Car</v>
          </cell>
          <cell r="DP1146" t="str">
            <v>Four Wheeler</v>
          </cell>
        </row>
        <row r="1147">
          <cell r="B1147"/>
          <cell r="BS1147">
            <v>2013</v>
          </cell>
          <cell r="BU1147" t="str">
            <v>MAHINDRA TOURISTER 15W MDI BS3</v>
          </cell>
          <cell r="DO1147" t="str">
            <v>Car</v>
          </cell>
          <cell r="DP1147" t="str">
            <v>Four Wheeler</v>
          </cell>
        </row>
        <row r="1148">
          <cell r="B1148"/>
          <cell r="BS1148">
            <v>2017</v>
          </cell>
          <cell r="BU1148" t="str">
            <v>MAHINDRA SCORPIO S2</v>
          </cell>
          <cell r="DO1148" t="str">
            <v>Car</v>
          </cell>
          <cell r="DP1148" t="str">
            <v>Four Wheeler</v>
          </cell>
        </row>
        <row r="1149">
          <cell r="B1149"/>
          <cell r="BS1149">
            <v>2018</v>
          </cell>
          <cell r="BU1149" t="str">
            <v>TOYOTA ETIOS GD BSIV</v>
          </cell>
          <cell r="DO1149" t="str">
            <v>Car</v>
          </cell>
          <cell r="DP1149" t="str">
            <v>Four Wheeler</v>
          </cell>
        </row>
        <row r="1150">
          <cell r="B1150"/>
          <cell r="BS1150">
            <v>2016</v>
          </cell>
          <cell r="BU1150" t="str">
            <v>BOLERO PICKUP</v>
          </cell>
          <cell r="DO1150" t="str">
            <v>Goods &amp; Passengers</v>
          </cell>
          <cell r="DP1150" t="str">
            <v>Four Wheeler</v>
          </cell>
        </row>
        <row r="1151">
          <cell r="B1151"/>
          <cell r="BS1151">
            <v>2015</v>
          </cell>
          <cell r="BU1151" t="str">
            <v>FORCE TRAVELLER</v>
          </cell>
          <cell r="DO1151" t="str">
            <v>Goods &amp; Passengers</v>
          </cell>
          <cell r="DP1151" t="str">
            <v>Four Wheeler</v>
          </cell>
        </row>
        <row r="1152">
          <cell r="B1152"/>
          <cell r="BS1152">
            <v>2014</v>
          </cell>
          <cell r="BU1152" t="str">
            <v>MAHINDRA BOLERO PICKUP</v>
          </cell>
          <cell r="DO1152" t="str">
            <v>Goods &amp; Passengers</v>
          </cell>
          <cell r="DP1152" t="str">
            <v>Four Wheeler</v>
          </cell>
        </row>
        <row r="1153">
          <cell r="B1153">
            <v>431581301700010</v>
          </cell>
          <cell r="BS1153">
            <v>2014</v>
          </cell>
          <cell r="BU1153" t="str">
            <v>MAHINDRA BOLERO PICKUP</v>
          </cell>
          <cell r="DO1153" t="str">
            <v>Goods &amp; Passengers</v>
          </cell>
          <cell r="DP1153" t="str">
            <v>Four Wheeler</v>
          </cell>
        </row>
        <row r="1154">
          <cell r="B1154"/>
          <cell r="BS1154">
            <v>2016</v>
          </cell>
          <cell r="BU1154" t="str">
            <v>TOYOTA ETIOS GD</v>
          </cell>
          <cell r="DO1154" t="str">
            <v>Car</v>
          </cell>
          <cell r="DP1154" t="str">
            <v>Four Wheeler</v>
          </cell>
        </row>
        <row r="1155">
          <cell r="B1155">
            <v>412331301700018</v>
          </cell>
          <cell r="BS1155">
            <v>2015</v>
          </cell>
          <cell r="BU1155" t="str">
            <v>FORCE TRAVELLER</v>
          </cell>
          <cell r="DO1155" t="str">
            <v>Goods &amp; Passengers</v>
          </cell>
          <cell r="DP1155" t="str">
            <v>Four Wheeler</v>
          </cell>
        </row>
        <row r="1156">
          <cell r="B1156">
            <v>412831301700029</v>
          </cell>
          <cell r="BS1156">
            <v>2016</v>
          </cell>
          <cell r="BU1156" t="str">
            <v>TOYOTA ETIOS GD</v>
          </cell>
          <cell r="DO1156" t="str">
            <v>Car</v>
          </cell>
          <cell r="DP1156" t="str">
            <v>Four Wheeler</v>
          </cell>
        </row>
        <row r="1157">
          <cell r="B1157">
            <v>431581301700012</v>
          </cell>
          <cell r="BS1157">
            <v>2016</v>
          </cell>
          <cell r="BU1157" t="str">
            <v>BOLERO PICKUP</v>
          </cell>
          <cell r="DO1157" t="str">
            <v>Goods &amp; Passengers</v>
          </cell>
          <cell r="DP1157" t="str">
            <v>Four Wheeler</v>
          </cell>
        </row>
        <row r="1158">
          <cell r="B1158"/>
          <cell r="BS1158">
            <v>2020</v>
          </cell>
          <cell r="BU1158" t="str">
            <v>MARUTI TOUR S DIESEL</v>
          </cell>
          <cell r="DO1158" t="str">
            <v>Car</v>
          </cell>
          <cell r="DP1158" t="str">
            <v>Four Wheeler</v>
          </cell>
        </row>
        <row r="1159">
          <cell r="B1159">
            <v>413191301700013</v>
          </cell>
          <cell r="BS1159">
            <v>2020</v>
          </cell>
          <cell r="BU1159" t="str">
            <v>MARUTI TOUR S DIESEL</v>
          </cell>
          <cell r="DO1159" t="str">
            <v>Car</v>
          </cell>
          <cell r="DP1159" t="str">
            <v>Four Wheeler</v>
          </cell>
        </row>
        <row r="1160">
          <cell r="B1160">
            <v>413191301700016</v>
          </cell>
          <cell r="BS1160">
            <v>2018</v>
          </cell>
          <cell r="BU1160" t="str">
            <v>MAHINDRA XYLO H4 M HA WK CRDE 2</v>
          </cell>
          <cell r="DO1160" t="str">
            <v>Car</v>
          </cell>
          <cell r="DP1160" t="str">
            <v>Four Wheeler</v>
          </cell>
        </row>
        <row r="1161">
          <cell r="B1161">
            <v>431111301700013</v>
          </cell>
          <cell r="BS1161">
            <v>2017</v>
          </cell>
          <cell r="BU1161" t="str">
            <v>MARUTI TOUR S DIESEL</v>
          </cell>
          <cell r="DO1161" t="str">
            <v>Car</v>
          </cell>
          <cell r="DP1161" t="str">
            <v>Four Wheeler</v>
          </cell>
        </row>
        <row r="1162">
          <cell r="B1162"/>
          <cell r="BS1162">
            <v>2017</v>
          </cell>
          <cell r="BU1162" t="str">
            <v>MARUTI TOUR S DIESEL</v>
          </cell>
          <cell r="DO1162" t="str">
            <v>Car</v>
          </cell>
          <cell r="DP1162" t="str">
            <v>Four Wheeler</v>
          </cell>
        </row>
        <row r="1163">
          <cell r="B1163"/>
          <cell r="BS1163">
            <v>2018</v>
          </cell>
          <cell r="BU1163" t="str">
            <v>MAHINDRA XYLO H4 M HA WK CRDE 2</v>
          </cell>
          <cell r="DO1163" t="str">
            <v>Car</v>
          </cell>
          <cell r="DP1163" t="str">
            <v>Four Wheeler</v>
          </cell>
        </row>
        <row r="1164">
          <cell r="B1164"/>
          <cell r="BS1164">
            <v>2017</v>
          </cell>
          <cell r="BU1164" t="str">
            <v>TOYOTA ETIOS GD</v>
          </cell>
          <cell r="DO1164" t="str">
            <v>Car</v>
          </cell>
          <cell r="DP1164" t="str">
            <v>Four Wheeler</v>
          </cell>
        </row>
        <row r="1165">
          <cell r="B1165">
            <v>413191301700015</v>
          </cell>
          <cell r="BS1165">
            <v>2020</v>
          </cell>
          <cell r="BU1165" t="str">
            <v>MARUTI TOUR S DIESEL</v>
          </cell>
          <cell r="DO1165" t="str">
            <v>Car</v>
          </cell>
          <cell r="DP1165" t="str">
            <v>Four Wheeler</v>
          </cell>
        </row>
        <row r="1166">
          <cell r="B1166"/>
          <cell r="BS1166">
            <v>2020</v>
          </cell>
          <cell r="BU1166" t="str">
            <v>MARUTI TOUR S DIESEL</v>
          </cell>
          <cell r="DO1166" t="str">
            <v>Car</v>
          </cell>
          <cell r="DP1166" t="str">
            <v>Four Wheeler</v>
          </cell>
        </row>
        <row r="1167">
          <cell r="B1167"/>
          <cell r="BS1167">
            <v>2012</v>
          </cell>
          <cell r="BU1167" t="str">
            <v>TOYOTA INNOVA 2 5 G</v>
          </cell>
          <cell r="DO1167" t="str">
            <v>Car</v>
          </cell>
          <cell r="DP1167" t="str">
            <v>Four Wheeler</v>
          </cell>
        </row>
        <row r="1168">
          <cell r="B1168">
            <v>431351301700028</v>
          </cell>
          <cell r="BS1168">
            <v>2012</v>
          </cell>
          <cell r="BU1168" t="str">
            <v>TOYOTA INNOVA 2 5 G</v>
          </cell>
          <cell r="DO1168" t="str">
            <v>Car</v>
          </cell>
          <cell r="DP1168" t="str">
            <v>Four Wheeler</v>
          </cell>
        </row>
        <row r="1169">
          <cell r="B1169"/>
          <cell r="BS1169">
            <v>2019</v>
          </cell>
          <cell r="BU1169" t="str">
            <v>COSMO 2815 MAXICAB 13 SEATER</v>
          </cell>
          <cell r="DO1169" t="str">
            <v>Goods &amp; Passengers</v>
          </cell>
          <cell r="DP1169" t="str">
            <v>Four Wheeler</v>
          </cell>
        </row>
        <row r="1170">
          <cell r="B1170"/>
          <cell r="BS1170">
            <v>2014</v>
          </cell>
          <cell r="BU1170" t="str">
            <v>BHARAT BENZ 3123R 8X2 BS3</v>
          </cell>
          <cell r="DO1170" t="str">
            <v>Goods &amp; Passengers</v>
          </cell>
          <cell r="DP1170" t="str">
            <v>Four Wheeler</v>
          </cell>
        </row>
        <row r="1171">
          <cell r="B1171">
            <v>412331301700019</v>
          </cell>
          <cell r="BS1171">
            <v>2014</v>
          </cell>
          <cell r="BU1171" t="str">
            <v>BHARAT BENZ 3123R 8X2 BS3</v>
          </cell>
          <cell r="DO1171" t="str">
            <v>Goods &amp; Passengers</v>
          </cell>
          <cell r="DP1171" t="str">
            <v>Four Wheeler</v>
          </cell>
        </row>
        <row r="1172">
          <cell r="B1172">
            <v>412831301700030</v>
          </cell>
          <cell r="BS1172">
            <v>2019</v>
          </cell>
          <cell r="BU1172" t="str">
            <v>COSMO 2815 MAXICAB 13 SEATER</v>
          </cell>
          <cell r="DO1172" t="str">
            <v>Goods &amp; Passengers</v>
          </cell>
          <cell r="DP1172" t="str">
            <v>Four Wheeler</v>
          </cell>
        </row>
        <row r="1173">
          <cell r="B1173"/>
          <cell r="BS1173">
            <v>2019</v>
          </cell>
          <cell r="BU1173" t="str">
            <v>COSMO 2815 MAXICAB 13 SEATER</v>
          </cell>
          <cell r="DO1173" t="str">
            <v>Goods &amp; Passengers</v>
          </cell>
          <cell r="DP1173" t="str">
            <v>Four Wheeler</v>
          </cell>
        </row>
        <row r="1174">
          <cell r="B1174">
            <v>412831301700031</v>
          </cell>
          <cell r="BS1174">
            <v>2017</v>
          </cell>
          <cell r="BU1174" t="str">
            <v>TRAVELLER BS111 VE AC PS</v>
          </cell>
          <cell r="DO1174" t="str">
            <v>Goods &amp; Passengers</v>
          </cell>
          <cell r="DP1174" t="str">
            <v>Four Wheeler</v>
          </cell>
        </row>
        <row r="1175">
          <cell r="B1175"/>
          <cell r="BS1175">
            <v>2017</v>
          </cell>
          <cell r="BU1175" t="str">
            <v>TRAVELLER BS111 VE AC PS</v>
          </cell>
          <cell r="DO1175" t="str">
            <v>Goods &amp; Passengers</v>
          </cell>
          <cell r="DP1175" t="str">
            <v>Four Wheeler</v>
          </cell>
        </row>
        <row r="1176">
          <cell r="B1176">
            <v>413191301700017</v>
          </cell>
          <cell r="BS1176">
            <v>2018</v>
          </cell>
          <cell r="BU1176" t="str">
            <v>MAHINDRA XYLO H4 M HAWK CRDE 2WD 8</v>
          </cell>
          <cell r="DO1176" t="str">
            <v>Car</v>
          </cell>
          <cell r="DP1176" t="str">
            <v>Four Wheeler</v>
          </cell>
        </row>
        <row r="1177">
          <cell r="B1177"/>
          <cell r="BS1177">
            <v>2018</v>
          </cell>
          <cell r="BU1177" t="str">
            <v>MAHINDRA XYLO H4 M HAWK CRDE 2WD 8</v>
          </cell>
          <cell r="DO1177" t="str">
            <v>Car</v>
          </cell>
          <cell r="DP1177" t="str">
            <v>Four Wheeler</v>
          </cell>
        </row>
        <row r="1178">
          <cell r="B1178"/>
          <cell r="BS1178">
            <v>2018</v>
          </cell>
          <cell r="BU1178" t="str">
            <v>MAHINDRA XYLO D4 MDI CRDE 2WD 8 SEAT</v>
          </cell>
          <cell r="DO1178" t="str">
            <v>Car</v>
          </cell>
          <cell r="DP1178" t="str">
            <v>Four Wheeler</v>
          </cell>
        </row>
        <row r="1179">
          <cell r="B1179"/>
          <cell r="BS1179">
            <v>2018</v>
          </cell>
          <cell r="BU1179" t="str">
            <v>Swift Dzire -SWIFT DZIRE LDI/TOUR</v>
          </cell>
          <cell r="DO1179" t="str">
            <v>Car</v>
          </cell>
          <cell r="DP1179" t="str">
            <v>Four Wheeler</v>
          </cell>
        </row>
        <row r="1180">
          <cell r="B1180">
            <v>431351301700018</v>
          </cell>
          <cell r="BS1180">
            <v>2018</v>
          </cell>
          <cell r="BU1180" t="str">
            <v>MAHINDRA XYLO D4 MDI CRDE 2WD 8 SEAT</v>
          </cell>
          <cell r="DO1180" t="str">
            <v>Car</v>
          </cell>
          <cell r="DP1180" t="str">
            <v>Four Wheeler</v>
          </cell>
        </row>
        <row r="1181">
          <cell r="B1181"/>
          <cell r="BS1181">
            <v>2017</v>
          </cell>
          <cell r="BU1181" t="str">
            <v>EICHER PRO 30 12 H BS111</v>
          </cell>
          <cell r="DO1181" t="str">
            <v>Goods &amp; Passengers</v>
          </cell>
          <cell r="DP1181" t="str">
            <v>Four Wheeler</v>
          </cell>
        </row>
        <row r="1182">
          <cell r="B1182">
            <v>412831301700032</v>
          </cell>
          <cell r="BS1182">
            <v>2017</v>
          </cell>
          <cell r="BU1182" t="str">
            <v>EICHER PRO 30 12 H BS111</v>
          </cell>
          <cell r="DO1182" t="str">
            <v>Goods &amp; Passengers</v>
          </cell>
          <cell r="DP1182" t="str">
            <v>Four Wheeler</v>
          </cell>
        </row>
        <row r="1183">
          <cell r="B1183">
            <v>431111301700016</v>
          </cell>
          <cell r="BS1183">
            <v>2017</v>
          </cell>
          <cell r="BU1183" t="str">
            <v>ETIOS D 4D GD DIESEL 5 SEATER</v>
          </cell>
          <cell r="DO1183" t="str">
            <v>Car</v>
          </cell>
          <cell r="DP1183" t="str">
            <v>Four Wheeler</v>
          </cell>
        </row>
        <row r="1184">
          <cell r="B1184">
            <v>431111301700017</v>
          </cell>
          <cell r="BS1184">
            <v>2018</v>
          </cell>
          <cell r="BU1184" t="str">
            <v>MARUTHI TOUR S DIESEL</v>
          </cell>
          <cell r="DO1184" t="str">
            <v>Car</v>
          </cell>
          <cell r="DP1184" t="str">
            <v>Four Wheeler</v>
          </cell>
        </row>
        <row r="1185">
          <cell r="B1185"/>
          <cell r="BS1185">
            <v>2017</v>
          </cell>
          <cell r="BU1185" t="str">
            <v>ETIOS D 4D GD DIESEL 5 SEATER</v>
          </cell>
          <cell r="DO1185" t="str">
            <v>Car</v>
          </cell>
          <cell r="DP1185" t="str">
            <v>Four Wheeler</v>
          </cell>
        </row>
        <row r="1186">
          <cell r="B1186"/>
          <cell r="BS1186">
            <v>2018</v>
          </cell>
          <cell r="BU1186" t="str">
            <v>MARUTHI TOUR S DIESEL</v>
          </cell>
          <cell r="DO1186" t="str">
            <v>Car</v>
          </cell>
          <cell r="DP1186" t="str">
            <v>Four Wheeler</v>
          </cell>
        </row>
        <row r="1187">
          <cell r="B1187"/>
          <cell r="BS1187">
            <v>2015</v>
          </cell>
          <cell r="BU1187" t="str">
            <v>TRAVELLER MINI BUS HR 12D</v>
          </cell>
          <cell r="DO1187" t="str">
            <v>Goods &amp; Passengers</v>
          </cell>
          <cell r="DP1187" t="str">
            <v>Four Wheeler</v>
          </cell>
        </row>
        <row r="1188">
          <cell r="B1188"/>
          <cell r="BS1188">
            <v>2018</v>
          </cell>
          <cell r="BU1188" t="str">
            <v>TATA LPO 1515 TC BS IV 55 SEATER</v>
          </cell>
          <cell r="DO1188" t="str">
            <v>Goods &amp; Passengers</v>
          </cell>
          <cell r="DP1188" t="str">
            <v>Four Wheeler</v>
          </cell>
        </row>
        <row r="1189">
          <cell r="B1189"/>
          <cell r="BS1189">
            <v>2013</v>
          </cell>
          <cell r="BU1189" t="str">
            <v>AL PSV 4 186</v>
          </cell>
          <cell r="DO1189" t="str">
            <v>Goods &amp; Passengers</v>
          </cell>
          <cell r="DP1189" t="str">
            <v>Four Wheeler</v>
          </cell>
        </row>
        <row r="1190">
          <cell r="B1190">
            <v>412331301700021</v>
          </cell>
          <cell r="BS1190">
            <v>2015</v>
          </cell>
          <cell r="BU1190" t="str">
            <v>TRAVELLER MINI BUS HR 12D</v>
          </cell>
          <cell r="DO1190" t="str">
            <v>Goods &amp; Passengers</v>
          </cell>
          <cell r="DP1190" t="str">
            <v>Four Wheeler</v>
          </cell>
        </row>
        <row r="1191">
          <cell r="B1191">
            <v>412331301700022</v>
          </cell>
          <cell r="BS1191">
            <v>2013</v>
          </cell>
          <cell r="BU1191" t="str">
            <v>AL PSV 4 186</v>
          </cell>
          <cell r="DO1191" t="str">
            <v>Goods &amp; Passengers</v>
          </cell>
          <cell r="DP1191" t="str">
            <v>Four Wheeler</v>
          </cell>
        </row>
        <row r="1192">
          <cell r="B1192">
            <v>431351301700021</v>
          </cell>
          <cell r="BS1192">
            <v>2018</v>
          </cell>
          <cell r="BU1192" t="str">
            <v>BOLERO MAXITRUCKPULS 1 2T BS4 PS</v>
          </cell>
          <cell r="DO1192" t="str">
            <v>Goods &amp; Passengers</v>
          </cell>
          <cell r="DP1192" t="str">
            <v>Four Wheeler</v>
          </cell>
        </row>
        <row r="1193">
          <cell r="B1193"/>
          <cell r="BS1193">
            <v>2018</v>
          </cell>
          <cell r="BU1193" t="str">
            <v>BOLERO MAXITRUCKPULS 1 2T BS4 PS</v>
          </cell>
          <cell r="DO1193" t="str">
            <v>Goods &amp; Passengers</v>
          </cell>
          <cell r="DP1193" t="str">
            <v>Four Wheeler</v>
          </cell>
        </row>
        <row r="1194">
          <cell r="B1194">
            <v>412831301700033</v>
          </cell>
          <cell r="BS1194">
            <v>2017</v>
          </cell>
          <cell r="BU1194" t="str">
            <v>TOYOTA ETIOS GD BSIV</v>
          </cell>
          <cell r="DO1194" t="str">
            <v>Car</v>
          </cell>
          <cell r="DP1194" t="str">
            <v>Four Wheeler</v>
          </cell>
        </row>
        <row r="1195">
          <cell r="B1195"/>
          <cell r="BS1195">
            <v>2017</v>
          </cell>
          <cell r="BU1195" t="str">
            <v>TOYOTA ETIOS GD BSIV</v>
          </cell>
          <cell r="DO1195" t="str">
            <v>Car</v>
          </cell>
          <cell r="DP1195" t="str">
            <v>Four Wheeler</v>
          </cell>
        </row>
        <row r="1196">
          <cell r="B1196">
            <v>412331301700023</v>
          </cell>
          <cell r="BS1196">
            <v>2015</v>
          </cell>
          <cell r="BU1196" t="str">
            <v>TRAVELLER 17 PULS D</v>
          </cell>
          <cell r="DO1196" t="str">
            <v>Goods &amp; Passengers</v>
          </cell>
          <cell r="DP1196" t="str">
            <v>Four Wheeler</v>
          </cell>
        </row>
        <row r="1197">
          <cell r="B1197"/>
          <cell r="BS1197">
            <v>2015</v>
          </cell>
          <cell r="BU1197" t="str">
            <v>TRAVELLER 17 PULS D</v>
          </cell>
          <cell r="DO1197" t="str">
            <v>Goods &amp; Passengers</v>
          </cell>
          <cell r="DP1197" t="str">
            <v>Four Wheeler</v>
          </cell>
        </row>
        <row r="1198">
          <cell r="B1198">
            <v>431111301700018</v>
          </cell>
          <cell r="BS1198">
            <v>2018</v>
          </cell>
          <cell r="BU1198" t="str">
            <v>HYUNDAI XCENT CRDI BSIV</v>
          </cell>
          <cell r="DO1198" t="str">
            <v>Car</v>
          </cell>
          <cell r="DP1198" t="str">
            <v>Four Wheeler</v>
          </cell>
        </row>
        <row r="1199">
          <cell r="B1199"/>
          <cell r="BS1199">
            <v>2018</v>
          </cell>
          <cell r="BU1199" t="str">
            <v>HYUNDAI XCENT CRDI BSIV</v>
          </cell>
          <cell r="DO1199" t="str">
            <v>Car</v>
          </cell>
          <cell r="DP1199" t="str">
            <v>Four Wheeler</v>
          </cell>
        </row>
        <row r="1200">
          <cell r="B1200">
            <v>431581301700013</v>
          </cell>
          <cell r="BS1200">
            <v>2021</v>
          </cell>
          <cell r="BU1200" t="str">
            <v>TATA INTRA V10 BS VI</v>
          </cell>
          <cell r="DO1200" t="str">
            <v>Goods &amp; Passengers</v>
          </cell>
          <cell r="DP1200" t="str">
            <v>Four Wheeler</v>
          </cell>
        </row>
        <row r="1201">
          <cell r="B1201"/>
          <cell r="BS1201">
            <v>2021</v>
          </cell>
          <cell r="BU1201" t="str">
            <v>TATA INTRA V10 BS VI</v>
          </cell>
          <cell r="DO1201" t="str">
            <v>Goods &amp; Passengers</v>
          </cell>
          <cell r="DP1201" t="str">
            <v>Four Wheeler</v>
          </cell>
        </row>
        <row r="1202">
          <cell r="B1202">
            <v>431351301700025</v>
          </cell>
          <cell r="BS1202">
            <v>2018</v>
          </cell>
          <cell r="BU1202" t="str">
            <v>TATA ZEST XE QJET 75PS BS IV</v>
          </cell>
          <cell r="DO1202" t="str">
            <v>Car</v>
          </cell>
          <cell r="DP1202" t="str">
            <v>Four Wheeler</v>
          </cell>
        </row>
        <row r="1203">
          <cell r="B1203"/>
          <cell r="BS1203">
            <v>2018</v>
          </cell>
          <cell r="BU1203" t="str">
            <v>TATA ZEST XE QJET 75PS BS IV</v>
          </cell>
          <cell r="DO1203" t="str">
            <v>Car</v>
          </cell>
          <cell r="DP1203" t="str">
            <v>Four Wheeler</v>
          </cell>
        </row>
        <row r="1204">
          <cell r="B1204">
            <v>431351301700024</v>
          </cell>
          <cell r="BS1204">
            <v>2016</v>
          </cell>
          <cell r="BU1204" t="str">
            <v>MAHINDRA TOURISTER 13 SEATER</v>
          </cell>
          <cell r="DO1204" t="str">
            <v>Van</v>
          </cell>
          <cell r="DP1204" t="str">
            <v>Four Wheeler</v>
          </cell>
        </row>
        <row r="1205">
          <cell r="B1205">
            <v>412831301700035</v>
          </cell>
          <cell r="BS1205">
            <v>2017</v>
          </cell>
          <cell r="BU1205" t="str">
            <v>TOYOTA ETIOS GD BSIV</v>
          </cell>
          <cell r="DO1205" t="str">
            <v>Car</v>
          </cell>
          <cell r="DP1205" t="str">
            <v>Four Wheeler</v>
          </cell>
        </row>
        <row r="1206">
          <cell r="B1206"/>
          <cell r="BS1206">
            <v>2016</v>
          </cell>
          <cell r="BU1206" t="str">
            <v>AMAZE 1 5 E MT BS4</v>
          </cell>
          <cell r="DO1206" t="str">
            <v>Car</v>
          </cell>
          <cell r="DP1206" t="str">
            <v>Four Wheeler</v>
          </cell>
        </row>
        <row r="1207">
          <cell r="B1207"/>
          <cell r="BS1207">
            <v>2016</v>
          </cell>
          <cell r="BU1207" t="str">
            <v>MAHINDRA TOURISTER 13 SEATER</v>
          </cell>
          <cell r="DO1207" t="str">
            <v>Van</v>
          </cell>
          <cell r="DP1207" t="str">
            <v>Four Wheeler</v>
          </cell>
        </row>
        <row r="1208">
          <cell r="B1208"/>
          <cell r="BS1208">
            <v>2017</v>
          </cell>
          <cell r="BU1208" t="str">
            <v>TOYOTA ETIOS GD BSIV</v>
          </cell>
          <cell r="DO1208" t="str">
            <v>Car</v>
          </cell>
          <cell r="DP1208" t="str">
            <v>Four Wheeler</v>
          </cell>
        </row>
        <row r="1209">
          <cell r="B1209">
            <v>431581301700014</v>
          </cell>
          <cell r="BS1209">
            <v>2014</v>
          </cell>
          <cell r="BU1209" t="str">
            <v>MAHINDRA BOLERO CAMPER SC XL</v>
          </cell>
          <cell r="DO1209" t="str">
            <v>Goods &amp; Passengers</v>
          </cell>
          <cell r="DP1209" t="str">
            <v>Four Wheeler</v>
          </cell>
        </row>
        <row r="1210">
          <cell r="B1210"/>
          <cell r="BS1210">
            <v>2014</v>
          </cell>
          <cell r="BU1210" t="str">
            <v>MAHINDRA BOLERO CAMPER SC XL</v>
          </cell>
          <cell r="DO1210" t="str">
            <v>Goods &amp; Passengers</v>
          </cell>
          <cell r="DP1210" t="str">
            <v>Four Wheeler</v>
          </cell>
        </row>
        <row r="1211">
          <cell r="B1211">
            <v>412831301700034</v>
          </cell>
          <cell r="BS1211">
            <v>2016</v>
          </cell>
          <cell r="BU1211" t="str">
            <v>AMAZE 1 5 E MT BS4</v>
          </cell>
          <cell r="DO1211" t="str">
            <v>Car</v>
          </cell>
          <cell r="DP1211" t="str">
            <v>Four Wheeler</v>
          </cell>
        </row>
        <row r="1212">
          <cell r="B1212"/>
          <cell r="BS1212">
            <v>2022</v>
          </cell>
          <cell r="BU1212" t="str">
            <v>INNOVA CRYSTA GX 8 SEATER</v>
          </cell>
          <cell r="DO1212" t="str">
            <v>Car</v>
          </cell>
          <cell r="DP1212" t="str">
            <v>Four Wheeler</v>
          </cell>
        </row>
        <row r="1213">
          <cell r="B1213"/>
          <cell r="BS1213">
            <v>2015</v>
          </cell>
          <cell r="BU1213" t="str">
            <v>TRAVELLER MINI BUS</v>
          </cell>
          <cell r="DO1213" t="str">
            <v>Van</v>
          </cell>
          <cell r="DP1213" t="str">
            <v>Four Wheeler</v>
          </cell>
        </row>
        <row r="1214">
          <cell r="B1214">
            <v>433461301700004</v>
          </cell>
          <cell r="BS1214">
            <v>2015</v>
          </cell>
          <cell r="BU1214" t="str">
            <v>TRAVELLER MINI BUS</v>
          </cell>
          <cell r="DO1214" t="str">
            <v>Van</v>
          </cell>
          <cell r="DP1214" t="str">
            <v>Four Wheeler</v>
          </cell>
        </row>
        <row r="1215">
          <cell r="B1215">
            <v>412831301700037</v>
          </cell>
          <cell r="BS1215">
            <v>2022</v>
          </cell>
          <cell r="BU1215" t="str">
            <v>INNOVA CRYSTA GX 8 SEATER</v>
          </cell>
          <cell r="DO1215" t="str">
            <v>Car</v>
          </cell>
          <cell r="DP1215" t="str">
            <v>Four Wheeler</v>
          </cell>
        </row>
        <row r="1216">
          <cell r="B1216"/>
          <cell r="BS1216">
            <v>2014</v>
          </cell>
          <cell r="BU1216" t="str">
            <v>EICHER 10 75 BS111</v>
          </cell>
          <cell r="DO1216" t="str">
            <v>Goods &amp; Passengers</v>
          </cell>
          <cell r="DP1216" t="str">
            <v>Four Wheeler</v>
          </cell>
        </row>
        <row r="1217">
          <cell r="B1217"/>
          <cell r="BS1217">
            <v>2018</v>
          </cell>
          <cell r="BU1217" t="str">
            <v>TATA ZEST XE QJET 75PS BS IV</v>
          </cell>
          <cell r="DO1217" t="str">
            <v>Car</v>
          </cell>
          <cell r="DP1217" t="str">
            <v>Four Wheeler</v>
          </cell>
        </row>
        <row r="1218">
          <cell r="B1218">
            <v>431351301700027</v>
          </cell>
          <cell r="BS1218">
            <v>2018</v>
          </cell>
          <cell r="BU1218" t="str">
            <v>TATA ZEST XE QJET 75PS BS IV</v>
          </cell>
          <cell r="DO1218" t="str">
            <v>Car</v>
          </cell>
          <cell r="DP1218" t="str">
            <v>Four Wheeler</v>
          </cell>
        </row>
        <row r="1219">
          <cell r="B1219">
            <v>412831301700036</v>
          </cell>
          <cell r="BS1219">
            <v>2014</v>
          </cell>
          <cell r="BU1219" t="str">
            <v>EICHER 10 75 BS111</v>
          </cell>
          <cell r="DO1219" t="str">
            <v>Goods &amp; Passengers</v>
          </cell>
          <cell r="DP1219" t="str">
            <v>Four Wheeler</v>
          </cell>
        </row>
        <row r="1220">
          <cell r="B1220">
            <v>412831301700038</v>
          </cell>
          <cell r="BS1220">
            <v>2013</v>
          </cell>
          <cell r="BU1220" t="str">
            <v>AL PSV 4 185</v>
          </cell>
          <cell r="DO1220" t="str">
            <v>Goods &amp; Passengers</v>
          </cell>
          <cell r="DP1220" t="str">
            <v>Four Wheeler</v>
          </cell>
        </row>
        <row r="1221">
          <cell r="B1221"/>
          <cell r="BS1221">
            <v>2013</v>
          </cell>
          <cell r="BU1221" t="str">
            <v>AL PSV 4 185</v>
          </cell>
          <cell r="DO1221" t="str">
            <v>Goods &amp; Passengers</v>
          </cell>
          <cell r="DP1221" t="str">
            <v>Four Wheeler</v>
          </cell>
        </row>
        <row r="1222">
          <cell r="B1222">
            <v>433461301700005</v>
          </cell>
          <cell r="BS1222">
            <v>2022</v>
          </cell>
          <cell r="BU1222" t="str">
            <v>SWIFT DZIRE TOUR S CNG</v>
          </cell>
          <cell r="DO1222" t="str">
            <v>Car</v>
          </cell>
          <cell r="DP1222" t="str">
            <v>Four Wheeler</v>
          </cell>
        </row>
        <row r="1223">
          <cell r="B1223"/>
          <cell r="BS1223">
            <v>2022</v>
          </cell>
          <cell r="BU1223" t="str">
            <v>SWIFT DZIRE TOUR S CNG</v>
          </cell>
          <cell r="DO1223" t="str">
            <v>Car</v>
          </cell>
          <cell r="DP1223" t="str">
            <v>Four Wheeler</v>
          </cell>
        </row>
        <row r="1224">
          <cell r="B1224"/>
          <cell r="BS1224">
            <v>2017</v>
          </cell>
          <cell r="BU1224" t="str">
            <v>SWIFT DZIRE TOUR D BSIV</v>
          </cell>
          <cell r="DO1224" t="str">
            <v>Car</v>
          </cell>
          <cell r="DP1224" t="str">
            <v>Four Wheeler</v>
          </cell>
        </row>
        <row r="1225">
          <cell r="B1225">
            <v>431351301700029</v>
          </cell>
          <cell r="BS1225">
            <v>2017</v>
          </cell>
          <cell r="BU1225" t="str">
            <v>SWIFT DZIRE TOUR D BSIV</v>
          </cell>
          <cell r="DO1225" t="str">
            <v>Car</v>
          </cell>
          <cell r="DP1225" t="str">
            <v>Four Wheeler</v>
          </cell>
        </row>
        <row r="1226">
          <cell r="B1226"/>
          <cell r="BS1226">
            <v>2019</v>
          </cell>
          <cell r="BU1226" t="str">
            <v>AL PARTNER TES GOODS CARRIER</v>
          </cell>
          <cell r="DO1226" t="str">
            <v>Goods &amp; Passengers</v>
          </cell>
          <cell r="DP1226" t="str">
            <v>Four Wheeler</v>
          </cell>
        </row>
        <row r="1227">
          <cell r="B1227">
            <v>431581301700015</v>
          </cell>
          <cell r="BS1227">
            <v>2019</v>
          </cell>
          <cell r="BU1227" t="str">
            <v>AL PARTNER TES GOODS CARRIER</v>
          </cell>
          <cell r="DO1227" t="str">
            <v>Goods &amp; Passengers</v>
          </cell>
          <cell r="DP1227" t="str">
            <v>Four Wheeler</v>
          </cell>
        </row>
        <row r="1228">
          <cell r="B1228">
            <v>412831301700039</v>
          </cell>
          <cell r="BS1228">
            <v>2017</v>
          </cell>
          <cell r="BU1228" t="str">
            <v>TOYOTA ETIOS GD BSIV</v>
          </cell>
          <cell r="DO1228" t="str">
            <v>Car</v>
          </cell>
          <cell r="DP1228" t="str">
            <v>Four Wheeler</v>
          </cell>
        </row>
        <row r="1229">
          <cell r="B1229"/>
          <cell r="BS1229">
            <v>2017</v>
          </cell>
          <cell r="BU1229" t="str">
            <v>TOYOTA ETIOS GD BSIV</v>
          </cell>
          <cell r="DO1229" t="str">
            <v>Car</v>
          </cell>
          <cell r="DP1229" t="str">
            <v>Four Wheeler</v>
          </cell>
        </row>
        <row r="1230">
          <cell r="B1230"/>
          <cell r="BS1230">
            <v>2015</v>
          </cell>
          <cell r="BU1230" t="str">
            <v>TOYOTA ETIOS LIVA GD</v>
          </cell>
          <cell r="DO1230" t="str">
            <v>Car</v>
          </cell>
          <cell r="DP1230" t="str">
            <v>Four Wheeler</v>
          </cell>
        </row>
        <row r="1231">
          <cell r="B1231">
            <v>431111301700021</v>
          </cell>
          <cell r="BS1231">
            <v>2015</v>
          </cell>
          <cell r="BU1231" t="str">
            <v>TOYOTA ETIOS LIVA GD</v>
          </cell>
          <cell r="DO1231" t="str">
            <v>Car</v>
          </cell>
          <cell r="DP1231" t="str">
            <v>Four Wheeler</v>
          </cell>
        </row>
        <row r="1232">
          <cell r="B1232">
            <v>431581301700016</v>
          </cell>
          <cell r="BS1232">
            <v>2014</v>
          </cell>
          <cell r="BU1232" t="str">
            <v>MAHINDRA BOLERO PICKUP</v>
          </cell>
          <cell r="DO1232" t="str">
            <v>Goods &amp; Passengers</v>
          </cell>
          <cell r="DP1232" t="str">
            <v>Four Wheeler</v>
          </cell>
        </row>
        <row r="1233">
          <cell r="B1233"/>
          <cell r="BS1233">
            <v>2014</v>
          </cell>
          <cell r="BU1233" t="str">
            <v>MAHINDRA BOLERO PICKUP</v>
          </cell>
          <cell r="DO1233" t="str">
            <v>Goods &amp; Passengers</v>
          </cell>
          <cell r="DP1233" t="str">
            <v>Four Wheeler</v>
          </cell>
        </row>
        <row r="1234">
          <cell r="B1234"/>
          <cell r="BS1234">
            <v>2019</v>
          </cell>
          <cell r="BU1234" t="str">
            <v>TOYOTA ETIOS GD</v>
          </cell>
          <cell r="DO1234" t="str">
            <v>Car</v>
          </cell>
          <cell r="DP1234" t="str">
            <v>Four Wheeler</v>
          </cell>
        </row>
        <row r="1235">
          <cell r="B1235">
            <v>412831301700040</v>
          </cell>
          <cell r="BS1235">
            <v>2016</v>
          </cell>
          <cell r="BU1235" t="str">
            <v>EICHER 10 75 BUS BS111</v>
          </cell>
          <cell r="DO1235" t="str">
            <v>Goods &amp; Passengers</v>
          </cell>
          <cell r="DP1235" t="str">
            <v>Four Wheeler</v>
          </cell>
        </row>
        <row r="1236">
          <cell r="B1236">
            <v>431111301700022</v>
          </cell>
          <cell r="BS1236">
            <v>2019</v>
          </cell>
          <cell r="BU1236" t="str">
            <v>TOYOTA ETIOS GD</v>
          </cell>
          <cell r="DO1236" t="str">
            <v>Car</v>
          </cell>
          <cell r="DP1236" t="str">
            <v>Four Wheeler</v>
          </cell>
        </row>
        <row r="1237">
          <cell r="B1237"/>
          <cell r="BS1237">
            <v>2016</v>
          </cell>
          <cell r="BU1237" t="str">
            <v>EICHER 10 75 BUS BS111</v>
          </cell>
          <cell r="DO1237" t="str">
            <v>Goods &amp; Passengers</v>
          </cell>
          <cell r="DP1237" t="str">
            <v>Four Wheeler</v>
          </cell>
        </row>
        <row r="1238">
          <cell r="B1238"/>
          <cell r="BS1238">
            <v>2016</v>
          </cell>
          <cell r="BU1238" t="str">
            <v>SML ISZU WT 49</v>
          </cell>
          <cell r="DO1238" t="str">
            <v>Goods &amp; Passengers</v>
          </cell>
          <cell r="DP1238" t="str">
            <v>Four Wheeler</v>
          </cell>
        </row>
        <row r="1239">
          <cell r="B1239">
            <v>412831301700041</v>
          </cell>
          <cell r="BS1239">
            <v>2016</v>
          </cell>
          <cell r="BU1239" t="str">
            <v>SML ISZU WT 49</v>
          </cell>
          <cell r="DO1239" t="str">
            <v>Goods &amp; Passengers</v>
          </cell>
          <cell r="DP1239" t="str">
            <v>Four Wheeler</v>
          </cell>
        </row>
        <row r="1240">
          <cell r="B1240">
            <v>412831301700041</v>
          </cell>
          <cell r="BS1240">
            <v>2016</v>
          </cell>
          <cell r="BU1240" t="str">
            <v>SML ISZU WT 49</v>
          </cell>
          <cell r="DO1240" t="str">
            <v>Goods &amp; Passengers</v>
          </cell>
          <cell r="DP1240" t="str">
            <v>Four Wheeler</v>
          </cell>
        </row>
        <row r="1241">
          <cell r="B1241"/>
          <cell r="BS1241">
            <v>2016</v>
          </cell>
          <cell r="BU1241" t="str">
            <v>SML ISZU WT 49</v>
          </cell>
          <cell r="DO1241" t="str">
            <v>Goods &amp; Passengers</v>
          </cell>
          <cell r="DP1241" t="str">
            <v>Four Wheeler</v>
          </cell>
        </row>
        <row r="1242">
          <cell r="B1242"/>
          <cell r="BS1242">
            <v>2015</v>
          </cell>
          <cell r="BU1242" t="str">
            <v>Innova-INNOVA EURO 4 2.5 G DIESEL 8 SEATER</v>
          </cell>
          <cell r="DO1242" t="str">
            <v>Car</v>
          </cell>
          <cell r="DP1242" t="str">
            <v>Four Wheeler</v>
          </cell>
        </row>
        <row r="1243">
          <cell r="B1243"/>
          <cell r="BS1243">
            <v>2017</v>
          </cell>
          <cell r="BU1243" t="str">
            <v>TRAVELLER TD22 BSIV MEGABUS</v>
          </cell>
          <cell r="DO1243" t="str">
            <v>Goods &amp; Passengers</v>
          </cell>
          <cell r="DP1243" t="str">
            <v>Four Wheeler</v>
          </cell>
        </row>
        <row r="1244">
          <cell r="B1244">
            <v>433461301700006</v>
          </cell>
          <cell r="BS1244">
            <v>2017</v>
          </cell>
          <cell r="BU1244" t="str">
            <v>TRAVELLER TD22 BSIV MEGABUS</v>
          </cell>
          <cell r="DO1244" t="str">
            <v>Goods &amp; Passengers</v>
          </cell>
          <cell r="DP1244" t="str">
            <v>Four Wheeler</v>
          </cell>
        </row>
        <row r="1245">
          <cell r="B1245">
            <v>431351301700032</v>
          </cell>
          <cell r="BS1245">
            <v>2015</v>
          </cell>
          <cell r="BU1245" t="str">
            <v>Innova-INNOVA EURO 4 2.5 G DIESEL 8 SEATER</v>
          </cell>
          <cell r="DO1245" t="str">
            <v>Car</v>
          </cell>
          <cell r="DP1245" t="str">
            <v>Four Wheeler</v>
          </cell>
        </row>
        <row r="1246">
          <cell r="B1246"/>
          <cell r="BS1246">
            <v>2015</v>
          </cell>
          <cell r="BU1246" t="str">
            <v>Xylo-XYLO D2 MAXX BS4 DIESEL 8 SEATER</v>
          </cell>
          <cell r="DO1246" t="str">
            <v>Car</v>
          </cell>
          <cell r="DP1246" t="str">
            <v>Four Wheeler</v>
          </cell>
        </row>
        <row r="1247">
          <cell r="B1247">
            <v>412831301700042</v>
          </cell>
          <cell r="BS1247">
            <v>2015</v>
          </cell>
          <cell r="BU1247" t="str">
            <v>Xylo-XYLO D2 MAXX BS4 DIESEL 8 SEATER</v>
          </cell>
          <cell r="DO1247" t="str">
            <v>Car</v>
          </cell>
          <cell r="DP1247" t="str">
            <v>Four Wheeler</v>
          </cell>
        </row>
        <row r="1248">
          <cell r="B1248">
            <v>431351301700034</v>
          </cell>
          <cell r="BS1248">
            <v>2015</v>
          </cell>
          <cell r="BU1248" t="str">
            <v>MTB T20 MDIBS4 BUS REG 12 EXL</v>
          </cell>
          <cell r="DO1248" t="str">
            <v>Goods &amp; Passengers</v>
          </cell>
          <cell r="DP1248" t="str">
            <v>Four Wheeler</v>
          </cell>
        </row>
        <row r="1249">
          <cell r="B1249">
            <v>413191301700019</v>
          </cell>
          <cell r="BS1249">
            <v>2017</v>
          </cell>
          <cell r="BU1249" t="str">
            <v>Swift Dzire -SWIFT DZIRE LDI/TOUR</v>
          </cell>
          <cell r="DO1249" t="str">
            <v>Car</v>
          </cell>
          <cell r="DP1249" t="str">
            <v>Four Wheeler</v>
          </cell>
        </row>
        <row r="1250">
          <cell r="B1250"/>
          <cell r="BS1250">
            <v>2019</v>
          </cell>
          <cell r="BU1250" t="str">
            <v>Swift Dzire -SWIFT DZIRE LDI/TOUR</v>
          </cell>
          <cell r="DO1250" t="str">
            <v>Car</v>
          </cell>
          <cell r="DP1250" t="str">
            <v>Four Wheeler</v>
          </cell>
        </row>
        <row r="1251">
          <cell r="B1251"/>
          <cell r="BS1251">
            <v>2015</v>
          </cell>
          <cell r="BU1251" t="str">
            <v>MTB T20 MDIBS4 BUS REG 12 EXL</v>
          </cell>
          <cell r="DO1251" t="str">
            <v>Goods &amp; Passengers</v>
          </cell>
          <cell r="DP1251" t="str">
            <v>Four Wheeler</v>
          </cell>
        </row>
        <row r="1252">
          <cell r="B1252">
            <v>413191301700020</v>
          </cell>
          <cell r="BS1252">
            <v>2019</v>
          </cell>
          <cell r="BU1252" t="str">
            <v>Swift Dzire -SWIFT DZIRE LDI/TOUR</v>
          </cell>
          <cell r="DO1252" t="str">
            <v>Car</v>
          </cell>
          <cell r="DP1252" t="str">
            <v>Four Wheeler</v>
          </cell>
        </row>
        <row r="1253">
          <cell r="B1253"/>
          <cell r="BS1253">
            <v>2017</v>
          </cell>
          <cell r="BU1253" t="str">
            <v>Swift Dzire -SWIFT DZIRE LDI/TOUR</v>
          </cell>
          <cell r="DO1253" t="str">
            <v>Car</v>
          </cell>
          <cell r="DP1253" t="str">
            <v>Four Wheeler</v>
          </cell>
        </row>
        <row r="1254">
          <cell r="B1254"/>
          <cell r="BS1254">
            <v>2018</v>
          </cell>
          <cell r="BU1254" t="str">
            <v>TATA LPO1515 TC BSIV</v>
          </cell>
          <cell r="DO1254" t="str">
            <v>Goods &amp; Passengers</v>
          </cell>
          <cell r="DP1254" t="str">
            <v>Four Wheeler</v>
          </cell>
        </row>
        <row r="1255">
          <cell r="B1255">
            <v>431111301700023</v>
          </cell>
          <cell r="BS1255">
            <v>2018</v>
          </cell>
          <cell r="BU1255" t="str">
            <v>TATA ZEST XE QJET 75PS</v>
          </cell>
          <cell r="DO1255" t="str">
            <v>Car</v>
          </cell>
          <cell r="DP1255" t="str">
            <v>Four Wheeler</v>
          </cell>
        </row>
        <row r="1256">
          <cell r="B1256">
            <v>431111301700024</v>
          </cell>
          <cell r="BS1256">
            <v>2018</v>
          </cell>
          <cell r="BU1256" t="str">
            <v>TATA ZEST XE QJET 75PS</v>
          </cell>
          <cell r="DO1256" t="str">
            <v>Car</v>
          </cell>
          <cell r="DP1256" t="str">
            <v>Four Wheeler</v>
          </cell>
        </row>
        <row r="1257">
          <cell r="B1257"/>
          <cell r="BS1257">
            <v>2018</v>
          </cell>
          <cell r="BU1257" t="str">
            <v>TATA ZEST XE QJET 75PS</v>
          </cell>
          <cell r="DO1257" t="str">
            <v>Car</v>
          </cell>
          <cell r="DP1257" t="str">
            <v>Four Wheeler</v>
          </cell>
        </row>
        <row r="1258">
          <cell r="B1258"/>
          <cell r="BS1258">
            <v>2018</v>
          </cell>
          <cell r="BU1258" t="str">
            <v>TATA ZEST XE QJET 75PS</v>
          </cell>
          <cell r="DO1258" t="str">
            <v>Car</v>
          </cell>
          <cell r="DP1258" t="str">
            <v>Four Wheeler</v>
          </cell>
        </row>
        <row r="1259">
          <cell r="B1259">
            <v>431581301700017</v>
          </cell>
          <cell r="BS1259">
            <v>2016</v>
          </cell>
          <cell r="BU1259" t="str">
            <v>Swift Dzire -SWIFT DZIRE LDI/TOUR</v>
          </cell>
          <cell r="DO1259" t="str">
            <v>Goods &amp; Passengers</v>
          </cell>
          <cell r="DP1259" t="str">
            <v>Four Wheeler</v>
          </cell>
        </row>
        <row r="1260">
          <cell r="B1260"/>
          <cell r="BS1260">
            <v>2016</v>
          </cell>
          <cell r="BU1260" t="str">
            <v>Swift Dzire -SWIFT DZIRE LDI/TOUR</v>
          </cell>
          <cell r="DO1260" t="str">
            <v>Goods &amp; Passengers</v>
          </cell>
          <cell r="DP1260" t="str">
            <v>Four Wheeler</v>
          </cell>
        </row>
        <row r="1261">
          <cell r="B1261"/>
          <cell r="BS1261">
            <v>2019</v>
          </cell>
          <cell r="BU1261" t="str">
            <v>TATA ACE FACELIFT HT BSIV</v>
          </cell>
          <cell r="DO1261" t="str">
            <v>Goods &amp; Passengers</v>
          </cell>
          <cell r="DP1261" t="str">
            <v>Four Wheeler</v>
          </cell>
        </row>
        <row r="1262">
          <cell r="B1262">
            <v>431581301700018</v>
          </cell>
          <cell r="BS1262">
            <v>2019</v>
          </cell>
          <cell r="BU1262" t="str">
            <v>TATA ACE FACELIFT HT BSIV</v>
          </cell>
          <cell r="DO1262" t="str">
            <v>Goods &amp; Passengers</v>
          </cell>
          <cell r="DP1262" t="str">
            <v>Four Wheeler</v>
          </cell>
        </row>
        <row r="1263">
          <cell r="B1263"/>
          <cell r="BS1263">
            <v>2017</v>
          </cell>
          <cell r="BU1263" t="str">
            <v>XCENT-XcentE CRDI</v>
          </cell>
          <cell r="DO1263" t="str">
            <v>Car</v>
          </cell>
          <cell r="DP1263" t="str">
            <v>Four Wheeler</v>
          </cell>
        </row>
        <row r="1264">
          <cell r="B1264">
            <v>413191301700021</v>
          </cell>
          <cell r="BS1264">
            <v>2017</v>
          </cell>
          <cell r="BU1264" t="str">
            <v>XCENT-XcentE CRDI</v>
          </cell>
          <cell r="DO1264" t="str">
            <v>Car</v>
          </cell>
          <cell r="DP1264" t="str">
            <v>Four Wheeler</v>
          </cell>
        </row>
        <row r="1265">
          <cell r="B1265"/>
          <cell r="BS1265">
            <v>2014</v>
          </cell>
          <cell r="BU1265" t="str">
            <v>BOLERO CAMPER GOLD 2WD</v>
          </cell>
          <cell r="DO1265" t="str">
            <v>Goods &amp; Passengers</v>
          </cell>
          <cell r="DP1265" t="str">
            <v>Four Wheeler</v>
          </cell>
        </row>
        <row r="1266">
          <cell r="B1266">
            <v>431581301700019</v>
          </cell>
          <cell r="BS1266">
            <v>2014</v>
          </cell>
          <cell r="BU1266" t="str">
            <v>BOLERO CAMPER GOLD 2WD</v>
          </cell>
          <cell r="DO1266" t="str">
            <v>Goods &amp; Passengers</v>
          </cell>
          <cell r="DP1266" t="str">
            <v>Four Wheeler</v>
          </cell>
        </row>
        <row r="1267">
          <cell r="B1267">
            <v>431581301700020</v>
          </cell>
          <cell r="BS1267">
            <v>2013</v>
          </cell>
          <cell r="BU1267" t="str">
            <v>Ritz-RITZ VXI AT PETROL 5 SEATER</v>
          </cell>
          <cell r="DO1267" t="str">
            <v>Car</v>
          </cell>
          <cell r="DP1267" t="str">
            <v>Four Wheeler</v>
          </cell>
        </row>
        <row r="1268">
          <cell r="B1268">
            <v>412831301700045</v>
          </cell>
          <cell r="BS1268">
            <v>2015</v>
          </cell>
          <cell r="BU1268" t="str">
            <v>AL PSV 4 185</v>
          </cell>
          <cell r="DO1268" t="str">
            <v>Goods &amp; Passengers</v>
          </cell>
          <cell r="DP1268" t="str">
            <v>Four Wheeler</v>
          </cell>
        </row>
        <row r="1269">
          <cell r="B1269"/>
          <cell r="BS1269">
            <v>2018</v>
          </cell>
          <cell r="BU1269" t="str">
            <v>Swift Dzire -SWIFT DZIRE LDI/TOUR</v>
          </cell>
          <cell r="DO1269" t="str">
            <v>Car</v>
          </cell>
          <cell r="DP1269" t="str">
            <v>Four Wheeler</v>
          </cell>
        </row>
        <row r="1270">
          <cell r="B1270"/>
          <cell r="BS1270">
            <v>2013</v>
          </cell>
          <cell r="BU1270" t="str">
            <v>Ritz-RITZ VXI AT PETROL 5 SEATER</v>
          </cell>
          <cell r="DO1270" t="str">
            <v>Car</v>
          </cell>
          <cell r="DP1270" t="str">
            <v>Four Wheeler</v>
          </cell>
        </row>
        <row r="1271">
          <cell r="B1271"/>
          <cell r="BS1271">
            <v>2019</v>
          </cell>
          <cell r="BU1271" t="str">
            <v>TATA ZEST XE QJET 75PS BS4</v>
          </cell>
          <cell r="DO1271" t="str">
            <v>Car</v>
          </cell>
          <cell r="DP1271" t="str">
            <v>Four Wheeler</v>
          </cell>
        </row>
        <row r="1272">
          <cell r="B1272"/>
          <cell r="BS1272">
            <v>2015</v>
          </cell>
          <cell r="BU1272" t="str">
            <v>AL PSV 4 185</v>
          </cell>
          <cell r="DO1272" t="str">
            <v>Goods &amp; Passengers</v>
          </cell>
          <cell r="DP1272" t="str">
            <v>Four Wheeler</v>
          </cell>
        </row>
        <row r="1273">
          <cell r="B1273">
            <v>413191301700022</v>
          </cell>
          <cell r="BS1273">
            <v>2018</v>
          </cell>
          <cell r="BU1273" t="str">
            <v>Swift Dzire -SWIFT DZIRE LDI/TOUR</v>
          </cell>
          <cell r="DO1273" t="str">
            <v>Car</v>
          </cell>
          <cell r="DP1273" t="str">
            <v>Four Wheeler</v>
          </cell>
        </row>
        <row r="1274">
          <cell r="B1274">
            <v>412831301700046</v>
          </cell>
          <cell r="BS1274">
            <v>2013</v>
          </cell>
          <cell r="BU1274" t="str">
            <v>Tata Moters-TATA SFC 407 EX</v>
          </cell>
          <cell r="DO1274" t="str">
            <v>Goods &amp; Passengers</v>
          </cell>
          <cell r="DP1274" t="str">
            <v>Four Wheeler</v>
          </cell>
        </row>
        <row r="1275">
          <cell r="B1275">
            <v>433461301700008</v>
          </cell>
          <cell r="BS1275">
            <v>2022</v>
          </cell>
          <cell r="BU1275" t="str">
            <v>SCORPIO S 5 BLK</v>
          </cell>
          <cell r="DO1275" t="str">
            <v>Car</v>
          </cell>
          <cell r="DP1275" t="str">
            <v>Four Wheeler</v>
          </cell>
        </row>
        <row r="1276">
          <cell r="B1276"/>
          <cell r="BS1276">
            <v>2013</v>
          </cell>
          <cell r="BU1276" t="str">
            <v>Tata Moters-TATA SFC 407 EX</v>
          </cell>
          <cell r="DO1276" t="str">
            <v>Goods &amp; Passengers</v>
          </cell>
          <cell r="DP1276" t="str">
            <v>Four Wheeler</v>
          </cell>
        </row>
        <row r="1277">
          <cell r="B1277"/>
          <cell r="BS1277">
            <v>2019</v>
          </cell>
          <cell r="BU1277" t="str">
            <v>TATA ZEST XE QJET 75PS BS4</v>
          </cell>
          <cell r="DO1277" t="str">
            <v>Car</v>
          </cell>
          <cell r="DP1277" t="str">
            <v>Four Wheeler</v>
          </cell>
        </row>
        <row r="1278">
          <cell r="B1278">
            <v>431351301700036</v>
          </cell>
          <cell r="BS1278">
            <v>2019</v>
          </cell>
          <cell r="BU1278" t="str">
            <v>TATA ZEST XE QJET 75PS BS4</v>
          </cell>
          <cell r="DO1278" t="str">
            <v>Car</v>
          </cell>
          <cell r="DP1278" t="str">
            <v>Four Wheeler</v>
          </cell>
        </row>
        <row r="1279">
          <cell r="B1279"/>
          <cell r="BS1279">
            <v>2022</v>
          </cell>
          <cell r="BU1279" t="str">
            <v>SCORPIO S 5 BLK</v>
          </cell>
          <cell r="DO1279" t="str">
            <v>Car</v>
          </cell>
          <cell r="DP1279" t="str">
            <v>Four Wheeler</v>
          </cell>
        </row>
        <row r="1280">
          <cell r="B1280"/>
          <cell r="BS1280">
            <v>2015</v>
          </cell>
          <cell r="BU1280" t="str">
            <v>PSV 3 110 4200MM WB BS3</v>
          </cell>
          <cell r="DO1280" t="str">
            <v>Goods &amp; Passengers</v>
          </cell>
          <cell r="DP1280" t="str">
            <v>Four Wheeler</v>
          </cell>
        </row>
        <row r="1281">
          <cell r="B1281">
            <v>412831301700048</v>
          </cell>
          <cell r="BS1281">
            <v>2015</v>
          </cell>
          <cell r="BU1281" t="str">
            <v>PSV 3 110 4200MM WB BS3</v>
          </cell>
          <cell r="DO1281" t="str">
            <v>Goods &amp; Passengers</v>
          </cell>
          <cell r="DP1281" t="str">
            <v>Four Wheeler</v>
          </cell>
        </row>
        <row r="1282">
          <cell r="B1282"/>
          <cell r="BS1282">
            <v>2014</v>
          </cell>
          <cell r="BU1282" t="str">
            <v>AL 4 185 5334MMWB PASSE</v>
          </cell>
          <cell r="DO1282" t="str">
            <v>Goods &amp; Passengers</v>
          </cell>
          <cell r="DP1282" t="str">
            <v>Four Wheeler</v>
          </cell>
        </row>
        <row r="1283">
          <cell r="B1283">
            <v>412331301700027</v>
          </cell>
          <cell r="BS1283">
            <v>2014</v>
          </cell>
          <cell r="BU1283" t="str">
            <v>AL 4 185 5334MMWB PASSE</v>
          </cell>
          <cell r="DO1283" t="str">
            <v>Goods &amp; Passengers</v>
          </cell>
          <cell r="DP1283" t="str">
            <v>Four Wheeler</v>
          </cell>
        </row>
        <row r="1284">
          <cell r="B1284">
            <v>412831301700049</v>
          </cell>
          <cell r="BS1284">
            <v>2014</v>
          </cell>
          <cell r="BU1284" t="str">
            <v>AL PSV 4 185 210 WB BS3</v>
          </cell>
          <cell r="DO1284" t="str">
            <v>Goods &amp; Passengers</v>
          </cell>
          <cell r="DP1284" t="str">
            <v>Four Wheeler</v>
          </cell>
        </row>
        <row r="1285">
          <cell r="B1285"/>
          <cell r="BS1285">
            <v>2014</v>
          </cell>
          <cell r="BU1285" t="str">
            <v>AL PSV 4 185 210 WB BS3</v>
          </cell>
          <cell r="DO1285" t="str">
            <v>Goods &amp; Passengers</v>
          </cell>
          <cell r="DP1285" t="str">
            <v>Four Wheeler</v>
          </cell>
        </row>
        <row r="1286">
          <cell r="B1286">
            <v>431581301700021</v>
          </cell>
          <cell r="BS1286">
            <v>2020</v>
          </cell>
          <cell r="BU1286" t="str">
            <v>TATA MAGIC EXPRESS 9 PLUS D BSIV</v>
          </cell>
          <cell r="DO1286" t="str">
            <v>Goods &amp; Passengers</v>
          </cell>
          <cell r="DP1286" t="str">
            <v>Four Wheeler</v>
          </cell>
        </row>
        <row r="1287">
          <cell r="B1287"/>
          <cell r="BS1287">
            <v>2020</v>
          </cell>
          <cell r="BU1287" t="str">
            <v>TATA MAGIC EXPRESS 9 PLUS D BSIV</v>
          </cell>
          <cell r="DO1287" t="str">
            <v>Goods &amp; Passengers</v>
          </cell>
          <cell r="DP1287" t="str">
            <v>Four Wheeler</v>
          </cell>
        </row>
        <row r="1288">
          <cell r="B1288"/>
          <cell r="BS1288">
            <v>2018</v>
          </cell>
          <cell r="BU1288" t="str">
            <v>Xylo-XyloD4 BS IV</v>
          </cell>
          <cell r="DO1288" t="str">
            <v>Car</v>
          </cell>
          <cell r="DP1288" t="str">
            <v>Four Wheeler</v>
          </cell>
        </row>
        <row r="1289">
          <cell r="B1289">
            <v>431111301700027</v>
          </cell>
          <cell r="BS1289">
            <v>2017</v>
          </cell>
          <cell r="BU1289" t="str">
            <v>TATA ZEST XE QJET 75PS BSIV</v>
          </cell>
          <cell r="DO1289" t="str">
            <v>Car</v>
          </cell>
          <cell r="DP1289" t="str">
            <v>Four Wheeler</v>
          </cell>
        </row>
        <row r="1290">
          <cell r="B1290">
            <v>431111301700028</v>
          </cell>
          <cell r="BS1290">
            <v>2019</v>
          </cell>
          <cell r="BU1290" t="str">
            <v>XCENT 1 2 CRDI PRIME T PLUS</v>
          </cell>
          <cell r="DO1290" t="str">
            <v>Car</v>
          </cell>
          <cell r="DP1290" t="str">
            <v>Four Wheeler</v>
          </cell>
        </row>
        <row r="1291">
          <cell r="B1291"/>
          <cell r="BS1291">
            <v>2017</v>
          </cell>
          <cell r="BU1291" t="str">
            <v>TATA ZEST XE QJET 75PS BSIV</v>
          </cell>
          <cell r="DO1291" t="str">
            <v>Car</v>
          </cell>
          <cell r="DP1291" t="str">
            <v>Four Wheeler</v>
          </cell>
        </row>
        <row r="1292">
          <cell r="B1292">
            <v>412331301700028</v>
          </cell>
          <cell r="BS1292">
            <v>2014</v>
          </cell>
          <cell r="BU1292" t="str">
            <v>Traveller-17 Seater AC with Interior-PASSENGER COMMERCIAL</v>
          </cell>
          <cell r="DO1292" t="str">
            <v>Goods &amp; Passengers</v>
          </cell>
          <cell r="DP1292" t="str">
            <v>Four Wheeler</v>
          </cell>
        </row>
        <row r="1293">
          <cell r="B1293"/>
          <cell r="BS1293">
            <v>2019</v>
          </cell>
          <cell r="BU1293" t="str">
            <v>XCENT 1 2 CRDI PRIME T PLUS</v>
          </cell>
          <cell r="DO1293" t="str">
            <v>Car</v>
          </cell>
          <cell r="DP1293" t="str">
            <v>Four Wheeler</v>
          </cell>
        </row>
        <row r="1294">
          <cell r="B1294"/>
          <cell r="BS1294">
            <v>2014</v>
          </cell>
          <cell r="BU1294" t="str">
            <v>Traveller-17 Seater AC with Interior-PASSENGER COMMERCIAL</v>
          </cell>
          <cell r="DO1294" t="str">
            <v>Goods &amp; Passengers</v>
          </cell>
          <cell r="DP1294" t="str">
            <v>Four Wheeler</v>
          </cell>
        </row>
        <row r="1295">
          <cell r="B1295">
            <v>412831301700050</v>
          </cell>
          <cell r="BS1295">
            <v>2013</v>
          </cell>
          <cell r="BU1295" t="str">
            <v>WT49ESTC 111D</v>
          </cell>
          <cell r="DO1295" t="str">
            <v>Goods &amp; Passengers</v>
          </cell>
          <cell r="DP1295" t="str">
            <v>Four Wheeler</v>
          </cell>
        </row>
        <row r="1296">
          <cell r="B1296"/>
          <cell r="BS1296">
            <v>2016</v>
          </cell>
          <cell r="BU1296" t="str">
            <v>EIDHR 10 59 XP</v>
          </cell>
          <cell r="DO1296" t="str">
            <v>Goods &amp; Passengers</v>
          </cell>
          <cell r="DP1296" t="str">
            <v>Four Wheeler</v>
          </cell>
        </row>
        <row r="1297">
          <cell r="B1297"/>
          <cell r="BS1297">
            <v>2013</v>
          </cell>
          <cell r="BU1297" t="str">
            <v>WT49ESTC 111D</v>
          </cell>
          <cell r="DO1297" t="str">
            <v>Goods &amp; Passengers</v>
          </cell>
          <cell r="DP1297" t="str">
            <v>Four Wheeler</v>
          </cell>
        </row>
        <row r="1298">
          <cell r="B1298">
            <v>431581301700022</v>
          </cell>
          <cell r="BS1298">
            <v>2016</v>
          </cell>
          <cell r="BU1298" t="str">
            <v>EIDHR 10 59 XP</v>
          </cell>
          <cell r="DO1298" t="str">
            <v>Goods &amp; Passengers</v>
          </cell>
          <cell r="DP1298" t="str">
            <v>Four Wheeler</v>
          </cell>
        </row>
        <row r="1299">
          <cell r="B1299"/>
          <cell r="BS1299">
            <v>2018</v>
          </cell>
          <cell r="BU1299" t="str">
            <v>Etios-ToyotaEtios GD</v>
          </cell>
          <cell r="DO1299" t="str">
            <v>Car</v>
          </cell>
          <cell r="DP1299" t="str">
            <v>Four Wheeler</v>
          </cell>
        </row>
        <row r="1300">
          <cell r="B1300">
            <v>413191301700024</v>
          </cell>
          <cell r="BS1300">
            <v>2018</v>
          </cell>
          <cell r="BU1300" t="str">
            <v>Etios-ToyotaEtios GD</v>
          </cell>
          <cell r="DO1300" t="str">
            <v>Car</v>
          </cell>
          <cell r="DP1300" t="str">
            <v>Four Wheeler</v>
          </cell>
        </row>
        <row r="1301">
          <cell r="B1301"/>
          <cell r="BS1301">
            <v>2014</v>
          </cell>
          <cell r="BU1301" t="str">
            <v>LPT 3118 TC TATA MOTORS LTD</v>
          </cell>
          <cell r="DO1301" t="str">
            <v>Goods &amp; Passengers</v>
          </cell>
          <cell r="DP1301" t="str">
            <v>Four Wheeler</v>
          </cell>
        </row>
        <row r="1302">
          <cell r="B1302">
            <v>433461301700009</v>
          </cell>
          <cell r="BS1302">
            <v>2014</v>
          </cell>
          <cell r="BU1302" t="str">
            <v>LPT 3118 TC TATA MOTORS LTD</v>
          </cell>
          <cell r="DO1302" t="str">
            <v>Goods &amp; Passengers</v>
          </cell>
          <cell r="DP1302" t="str">
            <v>Four Wheeler</v>
          </cell>
        </row>
        <row r="1303">
          <cell r="B1303"/>
          <cell r="BS1303">
            <v>2013</v>
          </cell>
          <cell r="BU1303" t="str">
            <v>TRAVELLER DI HR BS</v>
          </cell>
          <cell r="DO1303"/>
          <cell r="DP1303" t="str">
            <v>Four Wheeler</v>
          </cell>
        </row>
        <row r="1304">
          <cell r="B1304"/>
          <cell r="BS1304">
            <v>2015</v>
          </cell>
          <cell r="BU1304" t="str">
            <v>XCENT BASE DSL</v>
          </cell>
          <cell r="DO1304" t="str">
            <v>Goods &amp; Passengers</v>
          </cell>
          <cell r="DP1304" t="str">
            <v>Four Wheeler</v>
          </cell>
        </row>
        <row r="1305">
          <cell r="B1305">
            <v>431581301700023</v>
          </cell>
          <cell r="BS1305">
            <v>2015</v>
          </cell>
          <cell r="BU1305" t="str">
            <v>XCENT BASE DSL</v>
          </cell>
          <cell r="DO1305" t="str">
            <v>Goods &amp; Passengers</v>
          </cell>
          <cell r="DP1305" t="str">
            <v>Four Wheeler</v>
          </cell>
        </row>
        <row r="1306">
          <cell r="B1306">
            <v>412331301700032</v>
          </cell>
          <cell r="BS1306">
            <v>2017</v>
          </cell>
          <cell r="BU1306" t="str">
            <v>FORCE TRAVELLER MINI BUS BSIV</v>
          </cell>
          <cell r="DO1306" t="str">
            <v>Goods &amp; Passengers</v>
          </cell>
          <cell r="DP1306" t="str">
            <v>Four Wheeler</v>
          </cell>
        </row>
        <row r="1307">
          <cell r="B1307">
            <v>431351301700057</v>
          </cell>
          <cell r="BS1307">
            <v>2017</v>
          </cell>
          <cell r="BU1307" t="str">
            <v>NISSAN XE BS IV 5STR 2017</v>
          </cell>
          <cell r="DO1307" t="str">
            <v>Car</v>
          </cell>
          <cell r="DP1307" t="str">
            <v>Four Wheeler</v>
          </cell>
        </row>
        <row r="1308">
          <cell r="B1308"/>
          <cell r="BS1308">
            <v>2017</v>
          </cell>
          <cell r="BU1308" t="str">
            <v>NISSAN XE BS IV 5STR 2017</v>
          </cell>
          <cell r="DO1308" t="str">
            <v>Car</v>
          </cell>
          <cell r="DP1308" t="str">
            <v>Four Wheeler</v>
          </cell>
        </row>
        <row r="1309">
          <cell r="B1309"/>
          <cell r="BS1309">
            <v>2013</v>
          </cell>
          <cell r="BU1309" t="str">
            <v>BUS CONTRACT CARRIAGE PERMIT</v>
          </cell>
          <cell r="DO1309" t="str">
            <v>Goods &amp; Passengers</v>
          </cell>
          <cell r="DP1309" t="str">
            <v>Four Wheeler</v>
          </cell>
        </row>
        <row r="1310">
          <cell r="B1310">
            <v>412831301700052</v>
          </cell>
          <cell r="BS1310">
            <v>2013</v>
          </cell>
          <cell r="BU1310" t="str">
            <v>TRAVELLER D1 HR L BS 111</v>
          </cell>
          <cell r="DO1310" t="str">
            <v>Goods &amp; Passengers</v>
          </cell>
          <cell r="DP1310" t="str">
            <v>Four Wheeler</v>
          </cell>
        </row>
        <row r="1311">
          <cell r="B1311">
            <v>412331301700030</v>
          </cell>
          <cell r="BS1311">
            <v>2013</v>
          </cell>
          <cell r="BU1311" t="str">
            <v>BUS CONTRACT CARRIAGE PERMIT</v>
          </cell>
          <cell r="DO1311" t="str">
            <v>Goods &amp; Passengers</v>
          </cell>
          <cell r="DP1311" t="str">
            <v>Four Wheeler</v>
          </cell>
        </row>
        <row r="1312">
          <cell r="B1312"/>
          <cell r="BS1312">
            <v>2017</v>
          </cell>
          <cell r="BU1312" t="str">
            <v>FORCE TRAVELLER MINI BUS BSIV</v>
          </cell>
          <cell r="DO1312" t="str">
            <v>Goods &amp; Passengers</v>
          </cell>
          <cell r="DP1312" t="str">
            <v>Four Wheeler</v>
          </cell>
        </row>
        <row r="1313">
          <cell r="B1313"/>
          <cell r="BS1313">
            <v>2013</v>
          </cell>
          <cell r="BU1313" t="str">
            <v>TRAVELLER D1 HR L BS 111</v>
          </cell>
          <cell r="DO1313" t="str">
            <v>Goods &amp; Passengers</v>
          </cell>
          <cell r="DP1313" t="str">
            <v>Four Wheeler</v>
          </cell>
        </row>
        <row r="1314">
          <cell r="B1314"/>
          <cell r="BS1314">
            <v>2014</v>
          </cell>
          <cell r="BU1314" t="str">
            <v>TRAVELLER MINI BUS 1 8 STR</v>
          </cell>
          <cell r="DO1314" t="str">
            <v>Goods &amp; Passengers</v>
          </cell>
          <cell r="DP1314" t="str">
            <v>Four Wheeler</v>
          </cell>
        </row>
        <row r="1315">
          <cell r="B1315">
            <v>412331301700031</v>
          </cell>
          <cell r="BS1315">
            <v>2014</v>
          </cell>
          <cell r="BU1315" t="str">
            <v>TRAVELLER MINI BUS 1 8 STR</v>
          </cell>
          <cell r="DO1315" t="str">
            <v>Goods &amp; Passengers</v>
          </cell>
          <cell r="DP1315" t="str">
            <v>Four Wheeler</v>
          </cell>
        </row>
        <row r="1316">
          <cell r="B1316"/>
          <cell r="BS1316">
            <v>2019</v>
          </cell>
          <cell r="BU1316" t="str">
            <v>Xylo-XyloH4 ABS Airbag</v>
          </cell>
          <cell r="DO1316" t="str">
            <v>Car</v>
          </cell>
          <cell r="DP1316" t="str">
            <v>Four Wheeler</v>
          </cell>
        </row>
        <row r="1317">
          <cell r="B1317">
            <v>431351301700043</v>
          </cell>
          <cell r="BS1317">
            <v>2019</v>
          </cell>
          <cell r="BU1317" t="str">
            <v>Xylo-XyloH4 ABS Airbag</v>
          </cell>
          <cell r="DO1317" t="str">
            <v>Car</v>
          </cell>
          <cell r="DP1317" t="str">
            <v>Four Wheeler</v>
          </cell>
        </row>
        <row r="1318">
          <cell r="B1318"/>
          <cell r="BS1318">
            <v>2022</v>
          </cell>
          <cell r="BU1318" t="str">
            <v>NISSAN MAGNITE X V</v>
          </cell>
          <cell r="DO1318" t="str">
            <v>Car</v>
          </cell>
          <cell r="DP1318" t="str">
            <v>Four Wheeler</v>
          </cell>
        </row>
        <row r="1319">
          <cell r="B1319">
            <v>433461301700010</v>
          </cell>
          <cell r="BS1319">
            <v>2022</v>
          </cell>
          <cell r="BU1319" t="str">
            <v>NISSAN MAGNITE X V</v>
          </cell>
          <cell r="DO1319" t="str">
            <v>Car</v>
          </cell>
          <cell r="DP1319" t="str">
            <v>Four Wheeler</v>
          </cell>
        </row>
        <row r="1320">
          <cell r="B1320">
            <v>431111301700030</v>
          </cell>
          <cell r="BS1320">
            <v>2019</v>
          </cell>
          <cell r="BU1320" t="str">
            <v>TOUR S DIESEL</v>
          </cell>
          <cell r="DO1320" t="str">
            <v>Car</v>
          </cell>
          <cell r="DP1320" t="str">
            <v>Four Wheeler</v>
          </cell>
        </row>
        <row r="1321">
          <cell r="B1321"/>
          <cell r="BS1321">
            <v>2019</v>
          </cell>
          <cell r="BU1321" t="str">
            <v>TATA ACE GOLD BS 1111</v>
          </cell>
          <cell r="DO1321" t="str">
            <v>Goods &amp; Passengers</v>
          </cell>
          <cell r="DP1321" t="str">
            <v>Four Wheeler</v>
          </cell>
        </row>
        <row r="1322">
          <cell r="B1322"/>
          <cell r="BS1322">
            <v>2016</v>
          </cell>
          <cell r="BU1322" t="str">
            <v>TOYOTA INNOVA 2 5 G E4 BS 1 1 1 1</v>
          </cell>
          <cell r="DO1322" t="str">
            <v>Car</v>
          </cell>
          <cell r="DP1322" t="str">
            <v>Four Wheeler</v>
          </cell>
        </row>
        <row r="1323">
          <cell r="B1323">
            <v>431581301700024</v>
          </cell>
          <cell r="BS1323">
            <v>2019</v>
          </cell>
          <cell r="BU1323" t="str">
            <v>TATA ACE GOLD BS 1111</v>
          </cell>
          <cell r="DO1323" t="str">
            <v>Goods &amp; Passengers</v>
          </cell>
          <cell r="DP1323" t="str">
            <v>Four Wheeler</v>
          </cell>
        </row>
        <row r="1324">
          <cell r="B1324">
            <v>412831301700053</v>
          </cell>
          <cell r="BS1324">
            <v>2017</v>
          </cell>
          <cell r="BU1324" t="str">
            <v>WT 50A TC 3 D BUS STD</v>
          </cell>
          <cell r="DO1324" t="str">
            <v>Goods &amp; Passengers</v>
          </cell>
          <cell r="DP1324" t="str">
            <v>Four Wheeler</v>
          </cell>
        </row>
        <row r="1325">
          <cell r="B1325"/>
          <cell r="BS1325">
            <v>2017</v>
          </cell>
          <cell r="BU1325" t="str">
            <v>WT 50A TC 3 D BUS STD</v>
          </cell>
          <cell r="DO1325" t="str">
            <v>Goods &amp; Passengers</v>
          </cell>
          <cell r="DP1325" t="str">
            <v>Four Wheeler</v>
          </cell>
        </row>
        <row r="1326">
          <cell r="B1326"/>
          <cell r="BS1326">
            <v>2018</v>
          </cell>
          <cell r="BU1326" t="str">
            <v>Xylo-XyloH4 BS IV</v>
          </cell>
          <cell r="DO1326" t="str">
            <v>Car</v>
          </cell>
          <cell r="DP1326" t="str">
            <v>Four Wheeler</v>
          </cell>
        </row>
        <row r="1327">
          <cell r="B1327">
            <v>412831301700061</v>
          </cell>
          <cell r="BS1327">
            <v>2016</v>
          </cell>
          <cell r="BU1327" t="str">
            <v>TOYOTA INNOVA 2 5 G E4 BS 1 1 1 1</v>
          </cell>
          <cell r="DO1327" t="str">
            <v>Car</v>
          </cell>
          <cell r="DP1327" t="str">
            <v>Four Wheeler</v>
          </cell>
        </row>
        <row r="1328">
          <cell r="B1328"/>
          <cell r="BS1328">
            <v>2019</v>
          </cell>
          <cell r="BU1328" t="str">
            <v>TOUR S DIESEL</v>
          </cell>
          <cell r="DO1328" t="str">
            <v>Car</v>
          </cell>
          <cell r="DP1328" t="str">
            <v>Four Wheeler</v>
          </cell>
        </row>
        <row r="1329">
          <cell r="B1329">
            <v>413191301700025</v>
          </cell>
          <cell r="BS1329">
            <v>2018</v>
          </cell>
          <cell r="BU1329" t="str">
            <v>Xylo-XyloH4 BS IV</v>
          </cell>
          <cell r="DO1329" t="str">
            <v>Car</v>
          </cell>
          <cell r="DP1329" t="str">
            <v>Four Wheeler</v>
          </cell>
        </row>
        <row r="1330">
          <cell r="B1330">
            <v>413191301700026</v>
          </cell>
          <cell r="BS1330">
            <v>2018</v>
          </cell>
          <cell r="BU1330" t="str">
            <v>Xylo-XyloH4 BS IV</v>
          </cell>
          <cell r="DO1330" t="str">
            <v>Car</v>
          </cell>
          <cell r="DP1330" t="str">
            <v>Four Wheeler</v>
          </cell>
        </row>
        <row r="1331">
          <cell r="B1331"/>
          <cell r="BS1331">
            <v>2018</v>
          </cell>
          <cell r="BU1331" t="str">
            <v>TATA MAGIC MANTRA BSIV</v>
          </cell>
          <cell r="DO1331" t="str">
            <v>Goods &amp; Passengers</v>
          </cell>
          <cell r="DP1331" t="str">
            <v>Four Wheeler</v>
          </cell>
        </row>
        <row r="1332">
          <cell r="B1332"/>
          <cell r="BS1332">
            <v>2018</v>
          </cell>
          <cell r="BU1332" t="str">
            <v>Xylo-XyloH4 BS IV</v>
          </cell>
          <cell r="DO1332" t="str">
            <v>Car</v>
          </cell>
          <cell r="DP1332" t="str">
            <v>Four Wheeler</v>
          </cell>
        </row>
        <row r="1333">
          <cell r="B1333"/>
          <cell r="BS1333">
            <v>2015</v>
          </cell>
          <cell r="BU1333" t="str">
            <v>EICHER 10 75 BUS BS 3</v>
          </cell>
          <cell r="DO1333" t="str">
            <v>Goods &amp; Passengers</v>
          </cell>
          <cell r="DP1333" t="str">
            <v>Four Wheeler</v>
          </cell>
        </row>
        <row r="1334">
          <cell r="B1334">
            <v>431581301700026</v>
          </cell>
          <cell r="BS1334">
            <v>2017</v>
          </cell>
          <cell r="BU1334" t="str">
            <v>TATA ACE ZIP XL BS 4</v>
          </cell>
          <cell r="DO1334" t="str">
            <v>Goods &amp; Passengers</v>
          </cell>
          <cell r="DP1334" t="str">
            <v>Four Wheeler</v>
          </cell>
        </row>
        <row r="1335">
          <cell r="B1335"/>
          <cell r="BS1335">
            <v>2017</v>
          </cell>
          <cell r="BU1335" t="str">
            <v>TATA ACE ZIP XL BS 4</v>
          </cell>
          <cell r="DO1335" t="str">
            <v>Goods &amp; Passengers</v>
          </cell>
          <cell r="DP1335" t="str">
            <v>Four Wheeler</v>
          </cell>
        </row>
        <row r="1336">
          <cell r="B1336">
            <v>431581301700025</v>
          </cell>
          <cell r="BS1336">
            <v>2018</v>
          </cell>
          <cell r="BU1336" t="str">
            <v>TATA MAGIC MANTRA BSIV</v>
          </cell>
          <cell r="DO1336" t="str">
            <v>Goods &amp; Passengers</v>
          </cell>
          <cell r="DP1336" t="str">
            <v>Four Wheeler</v>
          </cell>
        </row>
        <row r="1337">
          <cell r="B1337">
            <v>412331301700033</v>
          </cell>
          <cell r="BS1337">
            <v>2012</v>
          </cell>
          <cell r="BU1337" t="str">
            <v>AL BUS CONTRACT CARRIAGE PERMIT 50 SEATER</v>
          </cell>
          <cell r="DO1337" t="str">
            <v>Goods &amp; Passengers</v>
          </cell>
          <cell r="DP1337" t="str">
            <v>Four Wheeler</v>
          </cell>
        </row>
        <row r="1338">
          <cell r="B1338"/>
          <cell r="BS1338">
            <v>2018</v>
          </cell>
          <cell r="BU1338" t="str">
            <v>MARUTI TOUR SDIESEL BS4</v>
          </cell>
          <cell r="DO1338" t="str">
            <v>Car</v>
          </cell>
          <cell r="DP1338" t="str">
            <v>Four Wheeler</v>
          </cell>
        </row>
        <row r="1339">
          <cell r="B1339">
            <v>431111301700031</v>
          </cell>
          <cell r="BS1339">
            <v>2018</v>
          </cell>
          <cell r="BU1339" t="str">
            <v>MARUTI TOUR SDIESEL BS4</v>
          </cell>
          <cell r="DO1339" t="str">
            <v>Car</v>
          </cell>
          <cell r="DP1339" t="str">
            <v>Four Wheeler</v>
          </cell>
        </row>
        <row r="1340">
          <cell r="B1340"/>
          <cell r="BS1340">
            <v>2012</v>
          </cell>
          <cell r="BU1340" t="str">
            <v>AL BUS CONTRACT CARRIAGE PERMIT 50 SEATER</v>
          </cell>
          <cell r="DO1340" t="str">
            <v>Goods &amp; Passengers</v>
          </cell>
          <cell r="DP1340" t="str">
            <v>Four Wheeler</v>
          </cell>
        </row>
        <row r="1341">
          <cell r="B1341"/>
          <cell r="BS1341">
            <v>2014</v>
          </cell>
          <cell r="BU1341" t="str">
            <v>AL PSV 4 185 BS 1 1 1</v>
          </cell>
          <cell r="DO1341" t="str">
            <v>Goods &amp; Passengers</v>
          </cell>
          <cell r="DP1341" t="str">
            <v>Four Wheeler</v>
          </cell>
        </row>
        <row r="1342">
          <cell r="B1342"/>
          <cell r="BS1342">
            <v>2017</v>
          </cell>
          <cell r="BU1342" t="str">
            <v>Xylo-XyloD4 BS IV</v>
          </cell>
          <cell r="DO1342" t="str">
            <v>Car</v>
          </cell>
          <cell r="DP1342" t="str">
            <v>Four Wheeler</v>
          </cell>
        </row>
        <row r="1343">
          <cell r="B1343"/>
          <cell r="BS1343">
            <v>2017</v>
          </cell>
          <cell r="BU1343" t="str">
            <v>XCENT-XcentE CRDI</v>
          </cell>
          <cell r="DO1343" t="str">
            <v>Car</v>
          </cell>
          <cell r="DP1343" t="str">
            <v>Four Wheeler</v>
          </cell>
        </row>
        <row r="1344">
          <cell r="B1344"/>
          <cell r="BS1344">
            <v>2017</v>
          </cell>
          <cell r="BU1344" t="str">
            <v>TR TD22 MAXICAB BS4</v>
          </cell>
          <cell r="DO1344" t="str">
            <v>Goods &amp; Passengers</v>
          </cell>
          <cell r="DP1344" t="str">
            <v>Four Wheeler</v>
          </cell>
        </row>
        <row r="1345">
          <cell r="B1345"/>
          <cell r="BS1345">
            <v>2018</v>
          </cell>
          <cell r="BU1345" t="str">
            <v>MARUTHI TOUR S DIESEL V SEATER</v>
          </cell>
          <cell r="DO1345" t="str">
            <v>Car</v>
          </cell>
          <cell r="DP1345" t="str">
            <v>Four Wheeler</v>
          </cell>
        </row>
        <row r="1346">
          <cell r="B1346"/>
          <cell r="BS1346">
            <v>2013</v>
          </cell>
          <cell r="BU1346" t="str">
            <v>Traveller-26 Seater AC with Interior-PASSENGER COMMERCIAL</v>
          </cell>
          <cell r="DO1346" t="str">
            <v>Goods &amp; Passengers</v>
          </cell>
          <cell r="DP1346" t="str">
            <v>Four Wheeler</v>
          </cell>
        </row>
        <row r="1347">
          <cell r="B1347">
            <v>431111301700033</v>
          </cell>
          <cell r="BS1347">
            <v>2017</v>
          </cell>
          <cell r="BU1347" t="str">
            <v>XCENT-XcentE CRDI</v>
          </cell>
          <cell r="DO1347" t="str">
            <v>Car</v>
          </cell>
          <cell r="DP1347" t="str">
            <v>Four Wheeler</v>
          </cell>
        </row>
        <row r="1348">
          <cell r="B1348">
            <v>431581301700027</v>
          </cell>
          <cell r="BS1348">
            <v>2018</v>
          </cell>
          <cell r="BU1348" t="str">
            <v>MARUTHI TOUR S DIESEL V SEATER</v>
          </cell>
          <cell r="DO1348" t="str">
            <v>Car</v>
          </cell>
          <cell r="DP1348" t="str">
            <v>Four Wheeler</v>
          </cell>
        </row>
        <row r="1349">
          <cell r="B1349">
            <v>412831301700055</v>
          </cell>
          <cell r="BS1349">
            <v>2017</v>
          </cell>
          <cell r="BU1349" t="str">
            <v>TR TD22 MAXICAB BS4</v>
          </cell>
          <cell r="DO1349" t="str">
            <v>Goods &amp; Passengers</v>
          </cell>
          <cell r="DP1349" t="str">
            <v>Four Wheeler</v>
          </cell>
        </row>
        <row r="1350">
          <cell r="B1350">
            <v>412331301700034</v>
          </cell>
          <cell r="BS1350">
            <v>2013</v>
          </cell>
          <cell r="BU1350" t="str">
            <v>Traveller-26 Seater AC with Interior-PASSENGER COMMERCIAL</v>
          </cell>
          <cell r="DO1350" t="str">
            <v>Goods &amp; Passengers</v>
          </cell>
          <cell r="DP1350" t="str">
            <v>Four Wheeler</v>
          </cell>
        </row>
        <row r="1351">
          <cell r="B1351">
            <v>431351301700045</v>
          </cell>
          <cell r="BS1351">
            <v>2017</v>
          </cell>
          <cell r="BU1351" t="str">
            <v>Xylo-XyloD4 BS IV</v>
          </cell>
          <cell r="DO1351" t="str">
            <v>Car</v>
          </cell>
          <cell r="DP1351" t="str">
            <v>Four Wheeler</v>
          </cell>
        </row>
        <row r="1352">
          <cell r="B1352">
            <v>431351301700049</v>
          </cell>
          <cell r="BS1352">
            <v>2018</v>
          </cell>
          <cell r="BU1352" t="str">
            <v>TATA ZEST XE QJET 75 P S BS 4</v>
          </cell>
          <cell r="DO1352" t="str">
            <v>Car</v>
          </cell>
          <cell r="DP1352" t="str">
            <v>Four Wheeler</v>
          </cell>
        </row>
        <row r="1353">
          <cell r="B1353"/>
          <cell r="BS1353">
            <v>2018</v>
          </cell>
          <cell r="BU1353" t="str">
            <v>TATA ZEST XE QJET 75 P S BS 4</v>
          </cell>
          <cell r="DO1353" t="str">
            <v>Car</v>
          </cell>
          <cell r="DP1353" t="str">
            <v>Four Wheeler</v>
          </cell>
        </row>
        <row r="1354">
          <cell r="B1354">
            <v>433461301700011</v>
          </cell>
          <cell r="BS1354">
            <v>2022</v>
          </cell>
          <cell r="BU1354" t="str">
            <v>HONDA AMAZE VX MT P</v>
          </cell>
          <cell r="DO1354" t="str">
            <v>Car</v>
          </cell>
          <cell r="DP1354" t="str">
            <v>Four Wheeler</v>
          </cell>
        </row>
        <row r="1355">
          <cell r="B1355"/>
          <cell r="BS1355">
            <v>2022</v>
          </cell>
          <cell r="BU1355" t="str">
            <v>HONDA AMAZE VX MT P</v>
          </cell>
          <cell r="DO1355" t="str">
            <v>Car</v>
          </cell>
          <cell r="DP1355" t="str">
            <v>Four Wheeler</v>
          </cell>
        </row>
        <row r="1356">
          <cell r="B1356"/>
          <cell r="BS1356">
            <v>2015</v>
          </cell>
          <cell r="BU1356" t="str">
            <v>SML ISUZU WV26DC III BS3</v>
          </cell>
          <cell r="DO1356" t="str">
            <v>Goods &amp; Passengers</v>
          </cell>
          <cell r="DP1356" t="str">
            <v>Four Wheeler</v>
          </cell>
        </row>
        <row r="1357">
          <cell r="B1357">
            <v>412831301700057</v>
          </cell>
          <cell r="BS1357">
            <v>2015</v>
          </cell>
          <cell r="BU1357" t="str">
            <v>SML ISUZU WV26DC III BS3</v>
          </cell>
          <cell r="DO1357" t="str">
            <v>Goods &amp; Passengers</v>
          </cell>
          <cell r="DP1357" t="str">
            <v>Four Wheeler</v>
          </cell>
        </row>
        <row r="1358">
          <cell r="B1358">
            <v>412831301700058</v>
          </cell>
          <cell r="BS1358">
            <v>2015</v>
          </cell>
          <cell r="BU1358" t="str">
            <v>SWIFT DZIRE TOUR D BS4 5S</v>
          </cell>
          <cell r="DO1358" t="str">
            <v>Car</v>
          </cell>
          <cell r="DP1358" t="str">
            <v>Four Wheeler</v>
          </cell>
        </row>
        <row r="1359">
          <cell r="B1359"/>
          <cell r="BS1359">
            <v>2015</v>
          </cell>
          <cell r="BU1359" t="str">
            <v>SWIFT DZIRE TOUR D BS4 5S</v>
          </cell>
          <cell r="DO1359" t="str">
            <v>Car</v>
          </cell>
          <cell r="DP1359" t="str">
            <v>Four Wheeler</v>
          </cell>
        </row>
        <row r="1360">
          <cell r="B1360"/>
          <cell r="BS1360">
            <v>2015</v>
          </cell>
          <cell r="BU1360" t="str">
            <v>Etios-ToyotaEtios GD</v>
          </cell>
          <cell r="DO1360" t="str">
            <v>Car</v>
          </cell>
          <cell r="DP1360" t="str">
            <v>Four Wheeler</v>
          </cell>
        </row>
        <row r="1361">
          <cell r="B1361">
            <v>413191301700027</v>
          </cell>
          <cell r="BS1361">
            <v>2015</v>
          </cell>
          <cell r="BU1361" t="str">
            <v>Etios-ToyotaEtios GD</v>
          </cell>
          <cell r="DO1361" t="str">
            <v>Car</v>
          </cell>
          <cell r="DP1361" t="str">
            <v>Four Wheeler</v>
          </cell>
        </row>
        <row r="1362">
          <cell r="B1362"/>
          <cell r="BS1362">
            <v>2019</v>
          </cell>
          <cell r="BU1362" t="str">
            <v>TATA ACE MEGA XL 2019</v>
          </cell>
          <cell r="DO1362" t="str">
            <v>Goods &amp; Passengers</v>
          </cell>
          <cell r="DP1362" t="str">
            <v>Four Wheeler</v>
          </cell>
        </row>
        <row r="1363">
          <cell r="B1363"/>
          <cell r="BS1363">
            <v>2013</v>
          </cell>
          <cell r="BU1363" t="str">
            <v>Innova-INNOVA EURO 3 2.5 G DIESEL 7 SEATER</v>
          </cell>
          <cell r="DO1363" t="str">
            <v>Car</v>
          </cell>
          <cell r="DP1363" t="str">
            <v>Four Wheeler</v>
          </cell>
        </row>
        <row r="1364">
          <cell r="B1364"/>
          <cell r="BS1364">
            <v>2014</v>
          </cell>
          <cell r="BU1364" t="str">
            <v>SML ISUZU T 3500 BS3</v>
          </cell>
          <cell r="DO1364" t="str">
            <v>Goods &amp; Passengers</v>
          </cell>
          <cell r="DP1364" t="str">
            <v>Four Wheeler</v>
          </cell>
        </row>
        <row r="1365">
          <cell r="B1365">
            <v>431581301700028</v>
          </cell>
          <cell r="BS1365">
            <v>2019</v>
          </cell>
          <cell r="BU1365" t="str">
            <v>TATA ACE MEGA XL 2019</v>
          </cell>
          <cell r="DO1365" t="str">
            <v>Goods &amp; Passengers</v>
          </cell>
          <cell r="DP1365" t="str">
            <v>Four Wheeler</v>
          </cell>
        </row>
        <row r="1366">
          <cell r="B1366">
            <v>412331301700036</v>
          </cell>
          <cell r="BS1366">
            <v>2013</v>
          </cell>
          <cell r="BU1366" t="str">
            <v>Innova-INNOVA EURO 3 2.5 G DIESEL 7 SEATER</v>
          </cell>
          <cell r="DO1366" t="str">
            <v>Car</v>
          </cell>
          <cell r="DP1366" t="str">
            <v>Four Wheeler</v>
          </cell>
        </row>
        <row r="1367">
          <cell r="B1367">
            <v>412831301700059</v>
          </cell>
          <cell r="BS1367">
            <v>2014</v>
          </cell>
          <cell r="BU1367" t="str">
            <v>SML ISUZU T 3500 BS3</v>
          </cell>
          <cell r="DO1367" t="str">
            <v>Goods &amp; Passengers</v>
          </cell>
          <cell r="DP1367" t="str">
            <v>Four Wheeler</v>
          </cell>
        </row>
        <row r="1368">
          <cell r="B1368"/>
          <cell r="BS1368">
            <v>2018</v>
          </cell>
          <cell r="BU1368" t="str">
            <v>Swift Dzire -SWIFT DZIRE LDI/TOUR</v>
          </cell>
          <cell r="DO1368" t="str">
            <v>Car</v>
          </cell>
          <cell r="DP1368" t="str">
            <v>Four Wheeler</v>
          </cell>
        </row>
        <row r="1369">
          <cell r="B1369">
            <v>413191301700028</v>
          </cell>
          <cell r="BS1369">
            <v>2018</v>
          </cell>
          <cell r="BU1369" t="str">
            <v>Swift Dzire -SWIFT DZIRE LDI/TOUR</v>
          </cell>
          <cell r="DO1369" t="str">
            <v>Car</v>
          </cell>
          <cell r="DP1369" t="str">
            <v>Four Wheeler</v>
          </cell>
        </row>
        <row r="1370">
          <cell r="B1370"/>
          <cell r="BS1370">
            <v>2017</v>
          </cell>
          <cell r="BU1370" t="str">
            <v>MARUTI SWIFT DZIRE LDI TOURB 5STR</v>
          </cell>
          <cell r="DO1370" t="str">
            <v>Car</v>
          </cell>
          <cell r="DP1370" t="str">
            <v>Four Wheeler</v>
          </cell>
        </row>
        <row r="1371">
          <cell r="B1371"/>
          <cell r="BS1371">
            <v>2019</v>
          </cell>
          <cell r="BU1371" t="str">
            <v>TOUR S DIESEL</v>
          </cell>
          <cell r="DO1371" t="str">
            <v>Car</v>
          </cell>
          <cell r="DP1371" t="str">
            <v>Four Wheeler</v>
          </cell>
        </row>
        <row r="1372">
          <cell r="B1372">
            <v>431351301700052</v>
          </cell>
          <cell r="BS1372">
            <v>2013</v>
          </cell>
          <cell r="BU1372" t="str">
            <v>Etios-ToyotaEtios GD</v>
          </cell>
          <cell r="DO1372" t="str">
            <v>Car</v>
          </cell>
          <cell r="DP1372" t="str">
            <v>Four Wheeler</v>
          </cell>
        </row>
        <row r="1373">
          <cell r="B1373"/>
          <cell r="BS1373">
            <v>2015</v>
          </cell>
          <cell r="BU1373" t="str">
            <v>Etios-ETIOS D 4D GD DIESEL 5 SEATER</v>
          </cell>
          <cell r="DO1373" t="str">
            <v>Car</v>
          </cell>
          <cell r="DP1373" t="str">
            <v>Four Wheeler</v>
          </cell>
        </row>
        <row r="1374">
          <cell r="B1374"/>
          <cell r="BS1374">
            <v>2020</v>
          </cell>
          <cell r="BU1374" t="str">
            <v>ASHOK LEYLAND DOST RLS</v>
          </cell>
          <cell r="DO1374" t="str">
            <v>Goods &amp; Passengers</v>
          </cell>
          <cell r="DP1374" t="str">
            <v>Four Wheeler</v>
          </cell>
        </row>
        <row r="1375">
          <cell r="B1375">
            <v>431111301700040</v>
          </cell>
          <cell r="BS1375">
            <v>2015</v>
          </cell>
          <cell r="BU1375" t="str">
            <v>Etios-ETIOS D 4D GD DIESEL 5 SEATER</v>
          </cell>
          <cell r="DO1375" t="str">
            <v>Car</v>
          </cell>
          <cell r="DP1375" t="str">
            <v>Four Wheeler</v>
          </cell>
        </row>
        <row r="1376">
          <cell r="B1376">
            <v>431111301700036</v>
          </cell>
          <cell r="BS1376">
            <v>2019</v>
          </cell>
          <cell r="BU1376" t="str">
            <v>TOUR S DIESEL</v>
          </cell>
          <cell r="DO1376" t="str">
            <v>Car</v>
          </cell>
          <cell r="DP1376" t="str">
            <v>Four Wheeler</v>
          </cell>
        </row>
        <row r="1377">
          <cell r="B1377">
            <v>431111301700038</v>
          </cell>
          <cell r="BS1377">
            <v>2017</v>
          </cell>
          <cell r="BU1377" t="str">
            <v>MARUTI SWIFT DZIRE LDI TOURB 5STR</v>
          </cell>
          <cell r="DO1377" t="str">
            <v>Car</v>
          </cell>
          <cell r="DP1377" t="str">
            <v>Four Wheeler</v>
          </cell>
        </row>
        <row r="1378">
          <cell r="B1378"/>
          <cell r="BS1378">
            <v>2013</v>
          </cell>
          <cell r="BU1378" t="str">
            <v>Etios-ToyotaEtios GD</v>
          </cell>
          <cell r="DO1378" t="str">
            <v>Car</v>
          </cell>
          <cell r="DP1378" t="str">
            <v>Four Wheeler</v>
          </cell>
        </row>
        <row r="1379">
          <cell r="B1379"/>
          <cell r="BS1379">
            <v>2022</v>
          </cell>
          <cell r="BU1379" t="str">
            <v>RENAULT TRIBER RXL 1 0L PETROL</v>
          </cell>
          <cell r="DO1379"/>
          <cell r="DP1379" t="str">
            <v>Four Wheeler</v>
          </cell>
        </row>
        <row r="1380">
          <cell r="B1380">
            <v>431581301700029</v>
          </cell>
          <cell r="BS1380">
            <v>2015</v>
          </cell>
          <cell r="BU1380" t="str">
            <v>LODGY DIESEL RXL 85PS 8S</v>
          </cell>
          <cell r="DO1380" t="str">
            <v>Car</v>
          </cell>
          <cell r="DP1380" t="str">
            <v>Four Wheeler</v>
          </cell>
        </row>
        <row r="1381">
          <cell r="B1381"/>
          <cell r="BS1381">
            <v>2018</v>
          </cell>
          <cell r="BU1381" t="str">
            <v>MARUTI TOUR SDIESEL BS4</v>
          </cell>
          <cell r="DO1381" t="str">
            <v>Car</v>
          </cell>
          <cell r="DP1381" t="str">
            <v>Four Wheeler</v>
          </cell>
        </row>
        <row r="1382">
          <cell r="B1382"/>
          <cell r="BS1382">
            <v>2015</v>
          </cell>
          <cell r="BU1382" t="str">
            <v>LODGY DIESEL RXL 85PS 8S</v>
          </cell>
          <cell r="DO1382" t="str">
            <v>Car</v>
          </cell>
          <cell r="DP1382" t="str">
            <v>Four Wheeler</v>
          </cell>
        </row>
        <row r="1383">
          <cell r="B1383">
            <v>431581301700030</v>
          </cell>
          <cell r="BS1383">
            <v>2020</v>
          </cell>
          <cell r="BU1383" t="str">
            <v>ASHOK LEYLAND DOST RLS</v>
          </cell>
          <cell r="DO1383" t="str">
            <v>Goods &amp; Passengers</v>
          </cell>
          <cell r="DP1383" t="str">
            <v>Four Wheeler</v>
          </cell>
        </row>
        <row r="1384">
          <cell r="B1384">
            <v>433461301700014</v>
          </cell>
          <cell r="BS1384">
            <v>2022</v>
          </cell>
          <cell r="BU1384" t="str">
            <v>RENAULT TRIBER RXL 1 0L PETROL</v>
          </cell>
          <cell r="DO1384"/>
          <cell r="DP1384" t="str">
            <v>Four Wheeler</v>
          </cell>
        </row>
        <row r="1385">
          <cell r="B1385">
            <v>431111301700037</v>
          </cell>
          <cell r="BS1385">
            <v>2018</v>
          </cell>
          <cell r="BU1385" t="str">
            <v>MARUTI TOUR SDIESEL BS4</v>
          </cell>
          <cell r="DO1385" t="str">
            <v>Car</v>
          </cell>
          <cell r="DP1385" t="str">
            <v>Four Wheeler</v>
          </cell>
        </row>
        <row r="1386">
          <cell r="B1386"/>
          <cell r="BS1386">
            <v>2015</v>
          </cell>
          <cell r="BU1386" t="str">
            <v>Etios-ToyotaEtios GD</v>
          </cell>
          <cell r="DO1386" t="str">
            <v>Car</v>
          </cell>
          <cell r="DP1386" t="str">
            <v>Four Wheeler</v>
          </cell>
        </row>
        <row r="1387">
          <cell r="B1387">
            <v>412831301700062</v>
          </cell>
          <cell r="BS1387">
            <v>2015</v>
          </cell>
          <cell r="BU1387" t="str">
            <v>Etios-ToyotaEtios GD</v>
          </cell>
          <cell r="DO1387" t="str">
            <v>Car</v>
          </cell>
          <cell r="DP1387" t="str">
            <v>Four Wheeler</v>
          </cell>
        </row>
        <row r="1388">
          <cell r="B1388">
            <v>431581301700031</v>
          </cell>
          <cell r="BS1388">
            <v>2017</v>
          </cell>
          <cell r="BU1388" t="str">
            <v>BOLERO PULS MAXI CAB 9S</v>
          </cell>
          <cell r="DO1388" t="str">
            <v>Goods &amp; Passengers</v>
          </cell>
          <cell r="DP1388" t="str">
            <v>Four Wheeler</v>
          </cell>
        </row>
        <row r="1389">
          <cell r="B1389"/>
          <cell r="BS1389">
            <v>2017</v>
          </cell>
          <cell r="BU1389" t="str">
            <v>BOLERO PULS MAXI CAB 9S</v>
          </cell>
          <cell r="DO1389" t="str">
            <v>Goods &amp; Passengers</v>
          </cell>
          <cell r="DP1389" t="str">
            <v>Four Wheeler</v>
          </cell>
        </row>
        <row r="1390">
          <cell r="B1390"/>
          <cell r="BS1390">
            <v>2022</v>
          </cell>
          <cell r="BU1390" t="str">
            <v>NISSAN MAGNITE XV RED</v>
          </cell>
          <cell r="DO1390"/>
          <cell r="DP1390" t="str">
            <v>Four Wheeler</v>
          </cell>
        </row>
        <row r="1391">
          <cell r="B1391"/>
          <cell r="BS1391">
            <v>2013</v>
          </cell>
          <cell r="BU1391" t="str">
            <v>Tourister 11/12/15 str</v>
          </cell>
          <cell r="DO1391" t="str">
            <v>Van</v>
          </cell>
          <cell r="DP1391" t="str">
            <v>Four Wheeler</v>
          </cell>
        </row>
        <row r="1392">
          <cell r="B1392">
            <v>431351301700056</v>
          </cell>
          <cell r="BS1392">
            <v>2013</v>
          </cell>
          <cell r="BU1392" t="str">
            <v>Tourister 11/12/15 str</v>
          </cell>
          <cell r="DO1392" t="str">
            <v>Van</v>
          </cell>
          <cell r="DP1392" t="str">
            <v>Four Wheeler</v>
          </cell>
        </row>
        <row r="1393">
          <cell r="B1393"/>
          <cell r="BS1393">
            <v>2018</v>
          </cell>
          <cell r="BU1393" t="str">
            <v>TATA ZEST XE QJET 75 P S BS 4</v>
          </cell>
          <cell r="DO1393" t="str">
            <v>Car</v>
          </cell>
          <cell r="DP1393" t="str">
            <v>Four Wheeler</v>
          </cell>
        </row>
        <row r="1394">
          <cell r="B1394">
            <v>431351301700054</v>
          </cell>
          <cell r="BS1394">
            <v>2018</v>
          </cell>
          <cell r="BU1394" t="str">
            <v>TATA ZEST XE QJET 75 P S BS 4</v>
          </cell>
          <cell r="DO1394" t="str">
            <v>Car</v>
          </cell>
          <cell r="DP1394" t="str">
            <v>Four Wheeler</v>
          </cell>
        </row>
        <row r="1395">
          <cell r="B1395"/>
          <cell r="BS1395">
            <v>2020</v>
          </cell>
          <cell r="BU1395" t="str">
            <v>Swift Dzire -SWIFT DZIRE LDI/TOUR</v>
          </cell>
          <cell r="DO1395" t="str">
            <v>Car</v>
          </cell>
          <cell r="DP1395" t="str">
            <v>Four Wheeler</v>
          </cell>
        </row>
        <row r="1396">
          <cell r="B1396"/>
          <cell r="BS1396">
            <v>2022</v>
          </cell>
          <cell r="BU1396" t="str">
            <v>RENAULT TRIBER RXT 1 0 L MT</v>
          </cell>
          <cell r="DO1396" t="str">
            <v>Car</v>
          </cell>
          <cell r="DP1396" t="str">
            <v>Four Wheeler</v>
          </cell>
        </row>
        <row r="1397">
          <cell r="B1397"/>
          <cell r="BS1397">
            <v>2018</v>
          </cell>
          <cell r="BU1397" t="str">
            <v>FORCE TRAVELLER BSIV 20STR</v>
          </cell>
          <cell r="DO1397" t="str">
            <v>Goods &amp; Passengers</v>
          </cell>
          <cell r="DP1397" t="str">
            <v>Four Wheeler</v>
          </cell>
        </row>
        <row r="1398">
          <cell r="B1398">
            <v>412331301700037</v>
          </cell>
          <cell r="BS1398">
            <v>2018</v>
          </cell>
          <cell r="BU1398" t="str">
            <v>FORCE TRAVELLER BSIV 20STR</v>
          </cell>
          <cell r="DO1398" t="str">
            <v>Goods &amp; Passengers</v>
          </cell>
          <cell r="DP1398" t="str">
            <v>Four Wheeler</v>
          </cell>
        </row>
        <row r="1399">
          <cell r="B1399"/>
          <cell r="BS1399">
            <v>2018</v>
          </cell>
          <cell r="BU1399" t="str">
            <v>TATA ACE FACELIFT HT BS4 2ST</v>
          </cell>
          <cell r="DO1399" t="str">
            <v>Goods &amp; Passengers</v>
          </cell>
          <cell r="DP1399" t="str">
            <v>Four Wheeler</v>
          </cell>
        </row>
        <row r="1400">
          <cell r="B1400">
            <v>431581301700032</v>
          </cell>
          <cell r="BS1400">
            <v>2018</v>
          </cell>
          <cell r="BU1400" t="str">
            <v>TATA ACE FACELIFT HT BS4 2ST</v>
          </cell>
          <cell r="DO1400" t="str">
            <v>Goods &amp; Passengers</v>
          </cell>
          <cell r="DP1400" t="str">
            <v>Four Wheeler</v>
          </cell>
        </row>
        <row r="1401">
          <cell r="B1401">
            <v>412831301700064</v>
          </cell>
          <cell r="BS1401">
            <v>2014</v>
          </cell>
          <cell r="BU1401" t="str">
            <v>TATA WINGER 28 FLAT ROOF 13STR</v>
          </cell>
          <cell r="DO1401" t="str">
            <v>Goods &amp; Passengers</v>
          </cell>
          <cell r="DP1401" t="str">
            <v>Four Wheeler</v>
          </cell>
        </row>
        <row r="1402">
          <cell r="B1402"/>
          <cell r="BS1402">
            <v>2014</v>
          </cell>
          <cell r="BU1402" t="str">
            <v>TATA WINGER 28 FLAT ROOF 13STR</v>
          </cell>
          <cell r="DO1402" t="str">
            <v>Goods &amp; Passengers</v>
          </cell>
          <cell r="DP1402" t="str">
            <v>Four Wheeler</v>
          </cell>
        </row>
        <row r="1403">
          <cell r="B1403">
            <v>431351301700059</v>
          </cell>
          <cell r="BS1403">
            <v>2020</v>
          </cell>
          <cell r="BU1403" t="str">
            <v>TATA ACE GOLD DIESEL BS4 2STR GOODS</v>
          </cell>
          <cell r="DO1403" t="str">
            <v>Goods &amp; Passengers</v>
          </cell>
          <cell r="DP1403" t="str">
            <v>Four Wheeler</v>
          </cell>
        </row>
        <row r="1404">
          <cell r="B1404">
            <v>431581301700033</v>
          </cell>
          <cell r="BS1404">
            <v>2018</v>
          </cell>
          <cell r="BU1404" t="str">
            <v>TATA MAGIC EXPRESS 8 SEATER BSIV</v>
          </cell>
          <cell r="DO1404" t="str">
            <v>Goods &amp; Passengers</v>
          </cell>
          <cell r="DP1404" t="str">
            <v>Four Wheeler</v>
          </cell>
        </row>
        <row r="1405">
          <cell r="B1405">
            <v>412831301700065</v>
          </cell>
          <cell r="BS1405">
            <v>2021</v>
          </cell>
          <cell r="BU1405" t="str">
            <v>Swift Dzire -SWIFT DZIRELXI</v>
          </cell>
          <cell r="DO1405" t="str">
            <v>Car</v>
          </cell>
          <cell r="DP1405" t="str">
            <v>Four Wheeler</v>
          </cell>
        </row>
        <row r="1406">
          <cell r="B1406"/>
          <cell r="BS1406">
            <v>2018</v>
          </cell>
          <cell r="BU1406" t="str">
            <v>TATA MAGIC EXPRESS 8 SEATER BSIV</v>
          </cell>
          <cell r="DO1406" t="str">
            <v>Goods &amp; Passengers</v>
          </cell>
          <cell r="DP1406" t="str">
            <v>Four Wheeler</v>
          </cell>
        </row>
        <row r="1407">
          <cell r="B1407"/>
          <cell r="BS1407">
            <v>2021</v>
          </cell>
          <cell r="BU1407" t="str">
            <v>Swift Dzire -SWIFT DZIRELXI</v>
          </cell>
          <cell r="DO1407" t="str">
            <v>Car</v>
          </cell>
          <cell r="DP1407" t="str">
            <v>Four Wheeler</v>
          </cell>
        </row>
        <row r="1408">
          <cell r="B1408"/>
          <cell r="BS1408">
            <v>2020</v>
          </cell>
          <cell r="BU1408" t="str">
            <v>TATA ACE GOLD DIESEL BS4 2STR GOODS</v>
          </cell>
          <cell r="DO1408" t="str">
            <v>Goods &amp; Passengers</v>
          </cell>
          <cell r="DP1408" t="str">
            <v>Four Wheeler</v>
          </cell>
        </row>
        <row r="1409">
          <cell r="B1409">
            <v>412831301700066</v>
          </cell>
          <cell r="BS1409">
            <v>2016</v>
          </cell>
          <cell r="BU1409" t="str">
            <v>TOYOTA ETIOS GD BS IV 05 STR</v>
          </cell>
          <cell r="DO1409" t="str">
            <v>Car</v>
          </cell>
          <cell r="DP1409" t="str">
            <v>Four Wheeler</v>
          </cell>
        </row>
        <row r="1410">
          <cell r="B1410">
            <v>413191301700029</v>
          </cell>
          <cell r="BS1410">
            <v>2018</v>
          </cell>
          <cell r="BU1410" t="str">
            <v>MARUTI TOUR SDIESEL BS4</v>
          </cell>
          <cell r="DO1410" t="str">
            <v>Car</v>
          </cell>
          <cell r="DP1410" t="str">
            <v>Four Wheeler</v>
          </cell>
        </row>
        <row r="1411">
          <cell r="B1411">
            <v>433461301700013</v>
          </cell>
          <cell r="BS1411">
            <v>2018</v>
          </cell>
          <cell r="BU1411" t="str">
            <v>TATA LPT 1615 CR BSIV 2018</v>
          </cell>
          <cell r="DO1411" t="str">
            <v>Goods &amp; Passengers</v>
          </cell>
          <cell r="DP1411" t="str">
            <v>Four Wheeler</v>
          </cell>
        </row>
        <row r="1412">
          <cell r="B1412">
            <v>412831301700067</v>
          </cell>
          <cell r="BS1412">
            <v>2016</v>
          </cell>
          <cell r="BU1412" t="str">
            <v>TOYOTA ETIOS GD BS IV 05 STR</v>
          </cell>
          <cell r="DO1412" t="str">
            <v>Car</v>
          </cell>
          <cell r="DP1412" t="str">
            <v>Four Wheeler</v>
          </cell>
        </row>
        <row r="1413">
          <cell r="B1413"/>
          <cell r="BS1413">
            <v>2018</v>
          </cell>
          <cell r="BU1413" t="str">
            <v>MARUTI TOUR SDIESEL BS4</v>
          </cell>
          <cell r="DO1413" t="str">
            <v>Car</v>
          </cell>
          <cell r="DP1413" t="str">
            <v>Four Wheeler</v>
          </cell>
        </row>
        <row r="1414">
          <cell r="B1414"/>
          <cell r="BS1414">
            <v>2019</v>
          </cell>
          <cell r="BU1414" t="str">
            <v>TATA ZEST XE QJET 75PS BS4</v>
          </cell>
          <cell r="DO1414" t="str">
            <v>Car</v>
          </cell>
          <cell r="DP1414" t="str">
            <v>Four Wheeler</v>
          </cell>
        </row>
        <row r="1415">
          <cell r="B1415"/>
          <cell r="BS1415">
            <v>2016</v>
          </cell>
          <cell r="BU1415" t="str">
            <v>TOYOTA ETIOS GD BS IV 05 STR</v>
          </cell>
          <cell r="DO1415" t="str">
            <v>Car</v>
          </cell>
          <cell r="DP1415" t="str">
            <v>Four Wheeler</v>
          </cell>
        </row>
        <row r="1416">
          <cell r="B1416"/>
          <cell r="BS1416">
            <v>2016</v>
          </cell>
          <cell r="BU1416" t="str">
            <v>TOYOTA ETIOS GD BS IV 05 STR</v>
          </cell>
          <cell r="DO1416" t="str">
            <v>Car</v>
          </cell>
          <cell r="DP1416" t="str">
            <v>Four Wheeler</v>
          </cell>
        </row>
        <row r="1417">
          <cell r="B1417"/>
          <cell r="BS1417">
            <v>2018</v>
          </cell>
          <cell r="BU1417" t="str">
            <v>TATA LPT 1615 CR BSIV 2018</v>
          </cell>
          <cell r="DO1417" t="str">
            <v>Goods &amp; Passengers</v>
          </cell>
          <cell r="DP1417" t="str">
            <v>Four Wheeler</v>
          </cell>
        </row>
        <row r="1418">
          <cell r="B1418">
            <v>431351301700058</v>
          </cell>
          <cell r="BS1418">
            <v>2019</v>
          </cell>
          <cell r="BU1418" t="str">
            <v>TATA ZEST XE QJET 75PS BS4</v>
          </cell>
          <cell r="DO1418" t="str">
            <v>Car</v>
          </cell>
          <cell r="DP1418" t="str">
            <v>Four Wheeler</v>
          </cell>
        </row>
        <row r="1419">
          <cell r="B1419">
            <v>433461301700015</v>
          </cell>
          <cell r="BS1419">
            <v>2022</v>
          </cell>
          <cell r="BU1419" t="str">
            <v>HYUNDRI AURO S CNG</v>
          </cell>
          <cell r="DO1419" t="str">
            <v>Car</v>
          </cell>
          <cell r="DP1419" t="str">
            <v>Four Wheeler</v>
          </cell>
        </row>
        <row r="1420">
          <cell r="B1420">
            <v>412831301700068</v>
          </cell>
          <cell r="BS1420">
            <v>2019</v>
          </cell>
          <cell r="BU1420" t="str">
            <v>FORCE TRAVELLER T1 13STR DIESEL 2019</v>
          </cell>
          <cell r="DO1420" t="str">
            <v>Van</v>
          </cell>
          <cell r="DP1420" t="str">
            <v>Four Wheeler</v>
          </cell>
        </row>
        <row r="1421">
          <cell r="B1421"/>
          <cell r="BS1421">
            <v>2019</v>
          </cell>
          <cell r="BU1421" t="str">
            <v>FORCE TRAVELLER T1 13STR DIESEL 2019</v>
          </cell>
          <cell r="DO1421" t="str">
            <v>Van</v>
          </cell>
          <cell r="DP1421" t="str">
            <v>Four Wheeler</v>
          </cell>
        </row>
        <row r="1422">
          <cell r="B1422"/>
          <cell r="BS1422">
            <v>2022</v>
          </cell>
          <cell r="BU1422" t="str">
            <v>HYUNDRI AURO S CNG</v>
          </cell>
          <cell r="DO1422" t="str">
            <v>Car</v>
          </cell>
          <cell r="DP1422" t="str">
            <v>Four Wheeler</v>
          </cell>
        </row>
        <row r="1423">
          <cell r="B1423"/>
          <cell r="BS1423">
            <v>2019</v>
          </cell>
          <cell r="BU1423" t="str">
            <v>BOLERO PIK UP FB PS I 7T XL 2ST</v>
          </cell>
          <cell r="DO1423" t="str">
            <v>Goods &amp; Passengers</v>
          </cell>
          <cell r="DP1423" t="str">
            <v>Four Wheeler</v>
          </cell>
        </row>
        <row r="1424">
          <cell r="B1424">
            <v>431581301700036</v>
          </cell>
          <cell r="BS1424">
            <v>2019</v>
          </cell>
          <cell r="BU1424" t="str">
            <v>BOLERO PIK UP FB PS I 7T XL 2ST</v>
          </cell>
          <cell r="DO1424" t="str">
            <v>Goods &amp; Passengers</v>
          </cell>
          <cell r="DP1424" t="str">
            <v>Four Wheeler</v>
          </cell>
        </row>
        <row r="1425">
          <cell r="B1425">
            <v>412331301700038</v>
          </cell>
          <cell r="BS1425">
            <v>2017</v>
          </cell>
          <cell r="BU1425" t="str">
            <v>MAHINDRA BLAZO 31 8X2 6C M BSIV 610</v>
          </cell>
          <cell r="DO1425" t="str">
            <v>Goods &amp; Passengers</v>
          </cell>
          <cell r="DP1425" t="str">
            <v>Four Wheeler</v>
          </cell>
        </row>
        <row r="1426">
          <cell r="B1426"/>
          <cell r="BS1426">
            <v>2018</v>
          </cell>
          <cell r="BU1426" t="str">
            <v>Traveller-14 Seater-PASSENGER COMMERCIAL</v>
          </cell>
          <cell r="DO1426" t="str">
            <v>Goods &amp; Passengers</v>
          </cell>
          <cell r="DP1426" t="str">
            <v>Four Wheeler</v>
          </cell>
        </row>
        <row r="1427">
          <cell r="B1427"/>
          <cell r="BS1427">
            <v>2017</v>
          </cell>
          <cell r="BU1427" t="str">
            <v>Xylo-XyloH4 BS IV</v>
          </cell>
          <cell r="DO1427" t="str">
            <v>Car</v>
          </cell>
          <cell r="DP1427" t="str">
            <v>Four Wheeler</v>
          </cell>
        </row>
        <row r="1428">
          <cell r="B1428"/>
          <cell r="BS1428">
            <v>2019</v>
          </cell>
          <cell r="BU1428" t="str">
            <v>TATA ZEST XE QJET 75PS BS4</v>
          </cell>
          <cell r="DO1428" t="str">
            <v>Car</v>
          </cell>
          <cell r="DP1428" t="str">
            <v>Four Wheeler</v>
          </cell>
        </row>
        <row r="1429">
          <cell r="B1429">
            <v>431111301700039</v>
          </cell>
          <cell r="BS1429">
            <v>2019</v>
          </cell>
          <cell r="BU1429" t="str">
            <v>TOUR S DIESEL</v>
          </cell>
          <cell r="DO1429" t="str">
            <v>Car</v>
          </cell>
          <cell r="DP1429" t="str">
            <v>Four Wheeler</v>
          </cell>
        </row>
        <row r="1430">
          <cell r="B1430"/>
          <cell r="BS1430">
            <v>2019</v>
          </cell>
          <cell r="BU1430" t="str">
            <v>TOUR S DIESEL</v>
          </cell>
          <cell r="DO1430" t="str">
            <v>Car</v>
          </cell>
          <cell r="DP1430" t="str">
            <v>Four Wheeler</v>
          </cell>
        </row>
        <row r="1431">
          <cell r="B1431"/>
          <cell r="BS1431">
            <v>2017</v>
          </cell>
          <cell r="BU1431" t="str">
            <v>MAHINDRA BLAZO 31 8X2 6C M BSIV 610</v>
          </cell>
          <cell r="DO1431" t="str">
            <v>Goods &amp; Passengers</v>
          </cell>
          <cell r="DP1431" t="str">
            <v>Four Wheeler</v>
          </cell>
        </row>
        <row r="1432">
          <cell r="B1432">
            <v>431351301700065</v>
          </cell>
          <cell r="BS1432">
            <v>2019</v>
          </cell>
          <cell r="BU1432" t="str">
            <v>TATA ZEST XE QJET 75PS BS4</v>
          </cell>
          <cell r="DO1432" t="str">
            <v>Car</v>
          </cell>
          <cell r="DP1432" t="str">
            <v>Four Wheeler</v>
          </cell>
        </row>
        <row r="1433">
          <cell r="B1433">
            <v>431581301700034</v>
          </cell>
          <cell r="BS1433">
            <v>2018</v>
          </cell>
          <cell r="BU1433" t="str">
            <v>Traveller-14 Seater-PASSENGER COMMERCIAL</v>
          </cell>
          <cell r="DO1433" t="str">
            <v>Goods &amp; Passengers</v>
          </cell>
          <cell r="DP1433" t="str">
            <v>Four Wheeler</v>
          </cell>
        </row>
        <row r="1434">
          <cell r="B1434"/>
          <cell r="BS1434">
            <v>2017</v>
          </cell>
          <cell r="BU1434" t="str">
            <v>MAHINDRA BLAZO 31 8X2 6C M BSIV 610</v>
          </cell>
          <cell r="DO1434"/>
          <cell r="DP1434" t="str">
            <v>Four Wheeler</v>
          </cell>
        </row>
        <row r="1435">
          <cell r="B1435">
            <v>412831301700069</v>
          </cell>
          <cell r="BS1435">
            <v>2014</v>
          </cell>
          <cell r="BU1435" t="str">
            <v>TAT WINGER NA BS3 14 STR 2014</v>
          </cell>
          <cell r="DO1435" t="str">
            <v>Van</v>
          </cell>
          <cell r="DP1435" t="str">
            <v>Four Wheeler</v>
          </cell>
        </row>
        <row r="1436">
          <cell r="B1436">
            <v>431581301700035</v>
          </cell>
          <cell r="BS1436">
            <v>2017</v>
          </cell>
          <cell r="BU1436" t="str">
            <v>Traveller-14 Seater-PASSENGER COMMERCIAL</v>
          </cell>
          <cell r="DO1436" t="str">
            <v>Goods &amp; Passengers</v>
          </cell>
          <cell r="DP1436" t="str">
            <v>Four Wheeler</v>
          </cell>
        </row>
        <row r="1437">
          <cell r="B1437"/>
          <cell r="BS1437">
            <v>2016</v>
          </cell>
          <cell r="BU1437" t="str">
            <v>XCENT-XcentE CRDI</v>
          </cell>
          <cell r="DO1437" t="str">
            <v>Car</v>
          </cell>
          <cell r="DP1437" t="str">
            <v>Four Wheeler</v>
          </cell>
        </row>
        <row r="1438">
          <cell r="B1438"/>
          <cell r="BS1438">
            <v>2014</v>
          </cell>
          <cell r="BU1438" t="str">
            <v>TAT WINGER NA BS3 14 STR 2014</v>
          </cell>
          <cell r="DO1438" t="str">
            <v>Van</v>
          </cell>
          <cell r="DP1438" t="str">
            <v>Four Wheeler</v>
          </cell>
        </row>
        <row r="1439">
          <cell r="B1439"/>
          <cell r="BS1439">
            <v>2017</v>
          </cell>
          <cell r="BU1439" t="str">
            <v>Traveller-14 Seater-PASSENGER COMMERCIAL</v>
          </cell>
          <cell r="DO1439" t="str">
            <v>Goods &amp; Passengers</v>
          </cell>
          <cell r="DP1439" t="str">
            <v>Four Wheeler</v>
          </cell>
        </row>
        <row r="1440">
          <cell r="B1440">
            <v>431111301700041</v>
          </cell>
          <cell r="BS1440">
            <v>2016</v>
          </cell>
          <cell r="BU1440" t="str">
            <v>XCENT-XcentE CRDI</v>
          </cell>
          <cell r="DO1440" t="str">
            <v>Car</v>
          </cell>
          <cell r="DP1440" t="str">
            <v>Four Wheeler</v>
          </cell>
        </row>
        <row r="1441">
          <cell r="B1441">
            <v>431111301700042</v>
          </cell>
          <cell r="BS1441">
            <v>2022</v>
          </cell>
          <cell r="BU1441" t="str">
            <v>MARUTHI TOUR S CNG DZIRE TOUR</v>
          </cell>
          <cell r="DO1441" t="str">
            <v>Car</v>
          </cell>
          <cell r="DP1441" t="str">
            <v>Four Wheeler</v>
          </cell>
        </row>
        <row r="1442">
          <cell r="B1442">
            <v>412331301700040</v>
          </cell>
          <cell r="BS1442">
            <v>2013</v>
          </cell>
          <cell r="BU1442" t="str">
            <v>Innova-INNOVA EURO 3 2.5 G DIESEL 8 SEATER</v>
          </cell>
          <cell r="DO1442" t="str">
            <v>Goods &amp; Passengers</v>
          </cell>
          <cell r="DP1442" t="str">
            <v>Four Wheeler</v>
          </cell>
        </row>
        <row r="1443">
          <cell r="B1443">
            <v>412331301700039</v>
          </cell>
          <cell r="BS1443">
            <v>2014</v>
          </cell>
          <cell r="BU1443" t="str">
            <v>TRAVELLER TD 22 BS3 27STR 2014</v>
          </cell>
          <cell r="DO1443" t="str">
            <v>Goods &amp; Passengers</v>
          </cell>
          <cell r="DP1443" t="str">
            <v>Four Wheeler</v>
          </cell>
        </row>
        <row r="1444">
          <cell r="B1444">
            <v>412831301700070</v>
          </cell>
          <cell r="BS1444">
            <v>2014</v>
          </cell>
          <cell r="BU1444" t="str">
            <v>EICHER 10 75 C AND C BS111 13STR 2014</v>
          </cell>
          <cell r="DO1444" t="str">
            <v>Goods &amp; Passengers</v>
          </cell>
          <cell r="DP1444" t="str">
            <v>Four Wheeler</v>
          </cell>
        </row>
        <row r="1445">
          <cell r="B1445"/>
          <cell r="BS1445">
            <v>2014</v>
          </cell>
          <cell r="BU1445" t="str">
            <v>TRAVELLER TD 22 BS3 27STR 2014</v>
          </cell>
          <cell r="DO1445" t="str">
            <v>Goods &amp; Passengers</v>
          </cell>
          <cell r="DP1445" t="str">
            <v>Four Wheeler</v>
          </cell>
        </row>
        <row r="1446">
          <cell r="B1446"/>
          <cell r="BS1446">
            <v>2013</v>
          </cell>
          <cell r="BU1446" t="str">
            <v>Innova-INNOVA EURO 3 2.5 G DIESEL 8 SEATER</v>
          </cell>
          <cell r="DO1446" t="str">
            <v>Goods &amp; Passengers</v>
          </cell>
          <cell r="DP1446" t="str">
            <v>Four Wheeler</v>
          </cell>
        </row>
        <row r="1447">
          <cell r="B1447"/>
          <cell r="BS1447">
            <v>2014</v>
          </cell>
          <cell r="BU1447" t="str">
            <v>EICHER 10 75 C AND C BS111 13STR 2014</v>
          </cell>
          <cell r="DO1447" t="str">
            <v>Goods &amp; Passengers</v>
          </cell>
          <cell r="DP1447" t="str">
            <v>Four Wheeler</v>
          </cell>
        </row>
        <row r="1448">
          <cell r="B1448"/>
          <cell r="BS1448">
            <v>2022</v>
          </cell>
          <cell r="BU1448" t="str">
            <v>MARUTHI TOUR S CNG DZIRE TOUR</v>
          </cell>
          <cell r="DO1448" t="str">
            <v>Car</v>
          </cell>
          <cell r="DP1448" t="str">
            <v>Four Wheeler</v>
          </cell>
        </row>
        <row r="1449">
          <cell r="B1449">
            <v>412831301700071</v>
          </cell>
          <cell r="BS1449">
            <v>2015</v>
          </cell>
          <cell r="BU1449" t="str">
            <v>TOYOTA INNOVA 2 5 G E 4</v>
          </cell>
          <cell r="DO1449" t="str">
            <v>Van</v>
          </cell>
          <cell r="DP1449" t="str">
            <v>Four Wheeler</v>
          </cell>
        </row>
        <row r="1450">
          <cell r="B1450">
            <v>431351301700060</v>
          </cell>
          <cell r="BS1450">
            <v>2017</v>
          </cell>
          <cell r="BU1450" t="str">
            <v>XCENT-XcentE CRDI</v>
          </cell>
          <cell r="DO1450" t="str">
            <v>Car</v>
          </cell>
          <cell r="DP1450" t="str">
            <v>Four Wheeler</v>
          </cell>
        </row>
        <row r="1451">
          <cell r="B1451">
            <v>431351301700061</v>
          </cell>
          <cell r="BS1451">
            <v>2013</v>
          </cell>
          <cell r="BU1451" t="str">
            <v>Xylo-XYLO D2 BS4 DIESEL 8 SEATER</v>
          </cell>
          <cell r="DO1451" t="str">
            <v>Car</v>
          </cell>
          <cell r="DP1451" t="str">
            <v>Four Wheeler</v>
          </cell>
        </row>
        <row r="1452">
          <cell r="B1452"/>
          <cell r="BS1452">
            <v>2016</v>
          </cell>
          <cell r="BU1452" t="str">
            <v>MARUTHI SWIFT DZIRE TOUR DIESEL BS1 5STR</v>
          </cell>
          <cell r="DO1452" t="str">
            <v>Car</v>
          </cell>
          <cell r="DP1452" t="str">
            <v>Four Wheeler</v>
          </cell>
        </row>
        <row r="1453">
          <cell r="B1453">
            <v>431111301700043</v>
          </cell>
          <cell r="BS1453">
            <v>2016</v>
          </cell>
          <cell r="BU1453" t="str">
            <v>MARUTHI SWIFT DZIRE TOUR DIESEL BS1 5STR</v>
          </cell>
          <cell r="DO1453" t="str">
            <v>Car</v>
          </cell>
          <cell r="DP1453" t="str">
            <v>Four Wheeler</v>
          </cell>
        </row>
        <row r="1454">
          <cell r="B1454"/>
          <cell r="BS1454">
            <v>2013</v>
          </cell>
          <cell r="BU1454" t="str">
            <v>Xylo-XYLO D2 BS4 DIESEL 8 SEATER</v>
          </cell>
          <cell r="DO1454" t="str">
            <v>Car</v>
          </cell>
          <cell r="DP1454" t="str">
            <v>Four Wheeler</v>
          </cell>
        </row>
        <row r="1455">
          <cell r="B1455"/>
          <cell r="BS1455">
            <v>2018</v>
          </cell>
          <cell r="BU1455" t="str">
            <v>Xylo-XyloH4 BS IV</v>
          </cell>
          <cell r="DO1455"/>
          <cell r="DP1455" t="str">
            <v>Four Wheeler</v>
          </cell>
        </row>
        <row r="1456">
          <cell r="B1456"/>
          <cell r="BS1456">
            <v>2015</v>
          </cell>
          <cell r="BU1456" t="str">
            <v>TOYOTA INNOVA 2 5 G E 4</v>
          </cell>
          <cell r="DO1456" t="str">
            <v>Van</v>
          </cell>
          <cell r="DP1456" t="str">
            <v>Four Wheeler</v>
          </cell>
        </row>
        <row r="1457">
          <cell r="B1457"/>
          <cell r="BS1457">
            <v>2017</v>
          </cell>
          <cell r="BU1457" t="str">
            <v>XCENT-XcentE CRDI</v>
          </cell>
          <cell r="DO1457" t="str">
            <v>Car</v>
          </cell>
          <cell r="DP1457" t="str">
            <v>Four Wheeler</v>
          </cell>
        </row>
        <row r="1458">
          <cell r="B1458">
            <v>412831301700073</v>
          </cell>
          <cell r="BS1458">
            <v>2014</v>
          </cell>
          <cell r="BU1458" t="str">
            <v>TRAVELLER DI HR L BS111 13STR 2014</v>
          </cell>
          <cell r="DO1458" t="str">
            <v>Van</v>
          </cell>
          <cell r="DP1458" t="str">
            <v>Four Wheeler</v>
          </cell>
        </row>
        <row r="1459">
          <cell r="B1459">
            <v>431111301700044</v>
          </cell>
          <cell r="BS1459">
            <v>2015</v>
          </cell>
          <cell r="BU1459" t="str">
            <v>FORCE TEMPO TRAVELLER 13STR 2015</v>
          </cell>
          <cell r="DO1459" t="str">
            <v>Van</v>
          </cell>
          <cell r="DP1459" t="str">
            <v>Four Wheeler</v>
          </cell>
        </row>
        <row r="1460">
          <cell r="B1460">
            <v>412831301700072</v>
          </cell>
          <cell r="BS1460">
            <v>2015</v>
          </cell>
          <cell r="BU1460" t="str">
            <v>TRAVELLER A C PS 13STR 2015</v>
          </cell>
          <cell r="DO1460" t="str">
            <v>Van</v>
          </cell>
          <cell r="DP1460" t="str">
            <v>Four Wheeler</v>
          </cell>
        </row>
        <row r="1461">
          <cell r="B1461">
            <v>413191301700031</v>
          </cell>
          <cell r="BS1461">
            <v>2019</v>
          </cell>
          <cell r="BU1461" t="str">
            <v>XCENT-XcentE CRDI</v>
          </cell>
          <cell r="DO1461" t="str">
            <v>Car</v>
          </cell>
          <cell r="DP1461" t="str">
            <v>Four Wheeler</v>
          </cell>
        </row>
        <row r="1462">
          <cell r="B1462"/>
          <cell r="BS1462">
            <v>2019</v>
          </cell>
          <cell r="BU1462" t="str">
            <v>XCENT-XcentE CRDI</v>
          </cell>
          <cell r="DO1462" t="str">
            <v>Car</v>
          </cell>
          <cell r="DP1462" t="str">
            <v>Four Wheeler</v>
          </cell>
        </row>
        <row r="1463">
          <cell r="B1463"/>
          <cell r="BS1463">
            <v>2015</v>
          </cell>
          <cell r="BU1463" t="str">
            <v>FORCE TEMPO TRAVELLER 13STR 2015</v>
          </cell>
          <cell r="DO1463" t="str">
            <v>Van</v>
          </cell>
          <cell r="DP1463" t="str">
            <v>Four Wheeler</v>
          </cell>
        </row>
        <row r="1464">
          <cell r="B1464"/>
          <cell r="BS1464">
            <v>2015</v>
          </cell>
          <cell r="BU1464" t="str">
            <v>TRAVELLER A C PS 13STR 2015</v>
          </cell>
          <cell r="DO1464" t="str">
            <v>Van</v>
          </cell>
          <cell r="DP1464" t="str">
            <v>Four Wheeler</v>
          </cell>
        </row>
        <row r="1465">
          <cell r="B1465"/>
          <cell r="BS1465">
            <v>2014</v>
          </cell>
          <cell r="BU1465" t="str">
            <v>TRAVELLER DI HR L BS111 13STR 2014</v>
          </cell>
          <cell r="DO1465" t="str">
            <v>Van</v>
          </cell>
          <cell r="DP1465" t="str">
            <v>Four Wheeler</v>
          </cell>
        </row>
        <row r="1466">
          <cell r="B1466">
            <v>431351301700062</v>
          </cell>
          <cell r="BS1466">
            <v>2018</v>
          </cell>
          <cell r="BU1466" t="str">
            <v>XCENT 1 2 CRDI S BSIV 5STR 2018</v>
          </cell>
          <cell r="DO1466" t="str">
            <v>Car</v>
          </cell>
          <cell r="DP1466" t="str">
            <v>Four Wheeler</v>
          </cell>
        </row>
        <row r="1467">
          <cell r="B1467"/>
          <cell r="BS1467">
            <v>2016</v>
          </cell>
          <cell r="BU1467" t="str">
            <v>MARUTHI SWIFT DZIRE TOUR DIESEL BS1 5STR</v>
          </cell>
          <cell r="DO1467" t="str">
            <v>Car</v>
          </cell>
          <cell r="DP1467" t="str">
            <v>Four Wheeler</v>
          </cell>
        </row>
        <row r="1468">
          <cell r="B1468">
            <v>431111301700045</v>
          </cell>
          <cell r="BS1468">
            <v>2016</v>
          </cell>
          <cell r="BU1468" t="str">
            <v>MARUTHI SWIFT DZIRE TOUR DIESEL BS1 5STR</v>
          </cell>
          <cell r="DO1468" t="str">
            <v>Car</v>
          </cell>
          <cell r="DP1468" t="str">
            <v>Four Wheeler</v>
          </cell>
        </row>
        <row r="1469">
          <cell r="B1469"/>
          <cell r="BS1469">
            <v>2016</v>
          </cell>
          <cell r="BU1469" t="str">
            <v>TOYOTA INNOVA 2 5 G E4 7STR 2016</v>
          </cell>
          <cell r="DO1469" t="str">
            <v>Car</v>
          </cell>
          <cell r="DP1469" t="str">
            <v>Four Wheeler</v>
          </cell>
        </row>
        <row r="1470">
          <cell r="B1470"/>
          <cell r="BS1470">
            <v>2018</v>
          </cell>
          <cell r="BU1470" t="str">
            <v>XCENT 1 2 CRDI S BSIV 5STR 2018</v>
          </cell>
          <cell r="DO1470" t="str">
            <v>Car</v>
          </cell>
          <cell r="DP1470" t="str">
            <v>Four Wheeler</v>
          </cell>
        </row>
        <row r="1471">
          <cell r="B1471">
            <v>412331301700041</v>
          </cell>
          <cell r="BS1471">
            <v>2014</v>
          </cell>
          <cell r="BU1471" t="str">
            <v>ALPSV 4 185 PASS CHASSIS 50STR 2014</v>
          </cell>
          <cell r="DO1471" t="str">
            <v>Goods &amp; Passengers</v>
          </cell>
          <cell r="DP1471" t="str">
            <v>Four Wheeler</v>
          </cell>
        </row>
        <row r="1472">
          <cell r="B1472"/>
          <cell r="BS1472">
            <v>2018</v>
          </cell>
          <cell r="BU1472" t="str">
            <v>Traveller-26 Seater-PASSENGER COMMERCIAL</v>
          </cell>
          <cell r="DO1472" t="str">
            <v>Goods &amp; Passengers</v>
          </cell>
          <cell r="DP1472" t="str">
            <v>Four Wheeler</v>
          </cell>
        </row>
        <row r="1473">
          <cell r="B1473"/>
          <cell r="BS1473">
            <v>2014</v>
          </cell>
          <cell r="BU1473" t="str">
            <v>ALPSV 4 185 PASS CHASSIS 50STR 2014</v>
          </cell>
          <cell r="DO1473" t="str">
            <v>Goods &amp; Passengers</v>
          </cell>
          <cell r="DP1473" t="str">
            <v>Four Wheeler</v>
          </cell>
        </row>
        <row r="1474">
          <cell r="B1474">
            <v>431581301700037</v>
          </cell>
          <cell r="BS1474">
            <v>2017</v>
          </cell>
          <cell r="BU1474" t="str">
            <v>TATA MAFIC MANTRA BSIV 2017</v>
          </cell>
          <cell r="DO1474" t="str">
            <v>Goods &amp; Passengers</v>
          </cell>
          <cell r="DP1474" t="str">
            <v>Four Wheeler</v>
          </cell>
        </row>
        <row r="1475">
          <cell r="B1475"/>
          <cell r="BS1475">
            <v>2017</v>
          </cell>
          <cell r="BU1475" t="str">
            <v>TATA MAFIC MANTRA BSIV 2017</v>
          </cell>
          <cell r="DO1475" t="str">
            <v>Goods &amp; Passengers</v>
          </cell>
          <cell r="DP1475" t="str">
            <v>Four Wheeler</v>
          </cell>
        </row>
        <row r="1476">
          <cell r="B1476">
            <v>431351301700073</v>
          </cell>
          <cell r="BS1476">
            <v>2015</v>
          </cell>
          <cell r="BU1476" t="str">
            <v>Swift Dzire -SWIFT DZIRE LDI/TOUR</v>
          </cell>
          <cell r="DO1476" t="str">
            <v>Car</v>
          </cell>
          <cell r="DP1476" t="str">
            <v>Four Wheeler</v>
          </cell>
        </row>
        <row r="1477">
          <cell r="B1477"/>
          <cell r="BS1477">
            <v>2017</v>
          </cell>
          <cell r="BU1477" t="str">
            <v>MARUTHI SWIFT DZIRE LDI TOUR BS4 2017 5STR</v>
          </cell>
          <cell r="DO1477" t="str">
            <v>Car</v>
          </cell>
          <cell r="DP1477" t="str">
            <v>Four Wheeler</v>
          </cell>
        </row>
        <row r="1478">
          <cell r="B1478"/>
          <cell r="BS1478">
            <v>2016</v>
          </cell>
          <cell r="BU1478" t="str">
            <v>TOYOTA INNOVA 2 5 G E4 7STR 2016</v>
          </cell>
          <cell r="DO1478" t="str">
            <v>Car</v>
          </cell>
          <cell r="DP1478" t="str">
            <v>Four Wheeler</v>
          </cell>
        </row>
        <row r="1479">
          <cell r="B1479">
            <v>412331301700042</v>
          </cell>
          <cell r="BS1479">
            <v>2013</v>
          </cell>
          <cell r="BU1479" t="str">
            <v>FORCE TRAVELLER T 26 PULS D MONOCOQUE 2013</v>
          </cell>
          <cell r="DO1479" t="str">
            <v>Goods &amp; Passengers</v>
          </cell>
          <cell r="DP1479" t="str">
            <v>Four Wheeler</v>
          </cell>
        </row>
        <row r="1480">
          <cell r="B1480">
            <v>412831301700075</v>
          </cell>
          <cell r="BS1480">
            <v>2016</v>
          </cell>
          <cell r="BU1480" t="str">
            <v>TOYOTA INNOVA 2 5 G E4 7STR 2016</v>
          </cell>
          <cell r="DO1480" t="str">
            <v>Car</v>
          </cell>
          <cell r="DP1480" t="str">
            <v>Four Wheeler</v>
          </cell>
        </row>
        <row r="1481">
          <cell r="B1481"/>
          <cell r="BS1481">
            <v>2013</v>
          </cell>
          <cell r="BU1481" t="str">
            <v>FORCE TRAVELLER T 26 PULS D MONOCOQUE 2013</v>
          </cell>
          <cell r="DO1481" t="str">
            <v>Goods &amp; Passengers</v>
          </cell>
          <cell r="DP1481" t="str">
            <v>Four Wheeler</v>
          </cell>
        </row>
        <row r="1482">
          <cell r="B1482">
            <v>412831301700074</v>
          </cell>
          <cell r="BS1482">
            <v>2017</v>
          </cell>
          <cell r="BU1482" t="str">
            <v>MARUTHI SWIFT DZIRE LDI TOUR BS4 2017 5STR</v>
          </cell>
          <cell r="DO1482" t="str">
            <v>Car</v>
          </cell>
          <cell r="DP1482" t="str">
            <v>Four Wheeler</v>
          </cell>
        </row>
        <row r="1483">
          <cell r="B1483"/>
          <cell r="BS1483">
            <v>2015</v>
          </cell>
          <cell r="BU1483" t="str">
            <v>Swift Dzire -SWIFT DZIRE LDI/TOUR</v>
          </cell>
          <cell r="DO1483" t="str">
            <v>Car</v>
          </cell>
          <cell r="DP1483" t="str">
            <v>Four Wheeler</v>
          </cell>
        </row>
        <row r="1484">
          <cell r="B1484">
            <v>431351301700064</v>
          </cell>
          <cell r="BS1484">
            <v>2019</v>
          </cell>
          <cell r="BU1484" t="str">
            <v>NISSAN SUNNY DCI XL 5STR 2019</v>
          </cell>
          <cell r="DO1484" t="str">
            <v>Car</v>
          </cell>
          <cell r="DP1484" t="str">
            <v>Four Wheeler</v>
          </cell>
        </row>
        <row r="1485">
          <cell r="B1485">
            <v>413191301700033</v>
          </cell>
          <cell r="BS1485">
            <v>2018</v>
          </cell>
          <cell r="BU1485" t="str">
            <v>MARUTI TOUR SDIESEL BS4</v>
          </cell>
          <cell r="DO1485" t="str">
            <v>Car</v>
          </cell>
          <cell r="DP1485" t="str">
            <v>Four Wheeler</v>
          </cell>
        </row>
        <row r="1486">
          <cell r="B1486">
            <v>431351301700063</v>
          </cell>
          <cell r="BS1486">
            <v>2015</v>
          </cell>
          <cell r="BU1486" t="str">
            <v>TOYOTA INNOVA 2 5G E4 8S</v>
          </cell>
          <cell r="DO1486" t="str">
            <v>Car</v>
          </cell>
          <cell r="DP1486" t="str">
            <v>Four Wheeler</v>
          </cell>
        </row>
        <row r="1487">
          <cell r="B1487"/>
          <cell r="BS1487">
            <v>2017</v>
          </cell>
          <cell r="BU1487" t="str">
            <v>MARUTHI SWIFT DZIRE LDI TOUR BS4 2017 5STR</v>
          </cell>
          <cell r="DO1487"/>
          <cell r="DP1487" t="str">
            <v>Four Wheeler</v>
          </cell>
        </row>
        <row r="1488">
          <cell r="B1488"/>
          <cell r="BS1488">
            <v>2018</v>
          </cell>
          <cell r="BU1488" t="str">
            <v>MARUTI TOUR SDIESEL BS4</v>
          </cell>
          <cell r="DO1488" t="str">
            <v>Car</v>
          </cell>
          <cell r="DP1488" t="str">
            <v>Four Wheeler</v>
          </cell>
        </row>
        <row r="1489">
          <cell r="B1489"/>
          <cell r="BS1489">
            <v>2015</v>
          </cell>
          <cell r="BU1489" t="str">
            <v>TOYOTA INNOVA 2 5G E4 8S</v>
          </cell>
          <cell r="DO1489" t="str">
            <v>Car</v>
          </cell>
          <cell r="DP1489" t="str">
            <v>Four Wheeler</v>
          </cell>
        </row>
        <row r="1490">
          <cell r="B1490"/>
          <cell r="BS1490">
            <v>2019</v>
          </cell>
          <cell r="BU1490" t="str">
            <v>NISSAN SUNNY DCI XL 5STR 2019</v>
          </cell>
          <cell r="DO1490" t="str">
            <v>Car</v>
          </cell>
          <cell r="DP1490" t="str">
            <v>Four Wheeler</v>
          </cell>
        </row>
        <row r="1491">
          <cell r="B1491"/>
          <cell r="BS1491">
            <v>2022</v>
          </cell>
          <cell r="BU1491" t="str">
            <v>MARUTI TOUR S STD PETROL NEW</v>
          </cell>
          <cell r="DO1491"/>
          <cell r="DP1491" t="str">
            <v>Four Wheeler</v>
          </cell>
        </row>
        <row r="1492">
          <cell r="B1492">
            <v>431581301700038</v>
          </cell>
          <cell r="BS1492">
            <v>2021</v>
          </cell>
          <cell r="BU1492" t="str">
            <v>TATA ACE GOLD BIESEL BS VI 2021 2STR</v>
          </cell>
          <cell r="DO1492" t="str">
            <v>Goods &amp; Passengers</v>
          </cell>
          <cell r="DP1492" t="str">
            <v>Four Wheeler</v>
          </cell>
        </row>
        <row r="1493">
          <cell r="B1493"/>
          <cell r="BS1493">
            <v>2018</v>
          </cell>
          <cell r="BU1493" t="str">
            <v>Etios-ToyotaEtios GD</v>
          </cell>
          <cell r="DO1493" t="str">
            <v>Car</v>
          </cell>
          <cell r="DP1493" t="str">
            <v>Four Wheeler</v>
          </cell>
        </row>
        <row r="1494">
          <cell r="B1494"/>
          <cell r="BS1494">
            <v>2022</v>
          </cell>
          <cell r="BU1494" t="str">
            <v>RENAULT TRIBER RXT 1 0L MT NEW</v>
          </cell>
          <cell r="DO1494"/>
          <cell r="DP1494" t="str">
            <v>Four Wheeler</v>
          </cell>
        </row>
        <row r="1495">
          <cell r="B1495"/>
          <cell r="BS1495">
            <v>2021</v>
          </cell>
          <cell r="BU1495" t="str">
            <v>TATA ACE GOLD BIESEL BS VI 2021 2STR</v>
          </cell>
          <cell r="DO1495" t="str">
            <v>Goods &amp; Passengers</v>
          </cell>
          <cell r="DP1495" t="str">
            <v>Four Wheeler</v>
          </cell>
        </row>
        <row r="1496">
          <cell r="B1496">
            <v>431111301700046</v>
          </cell>
          <cell r="BS1496">
            <v>2018</v>
          </cell>
          <cell r="BU1496" t="str">
            <v>Etios-ToyotaEtios GD</v>
          </cell>
          <cell r="DO1496" t="str">
            <v>Car</v>
          </cell>
          <cell r="DP1496" t="str">
            <v>Four Wheeler</v>
          </cell>
        </row>
        <row r="1497">
          <cell r="B1497">
            <v>413191301700032</v>
          </cell>
          <cell r="BS1497">
            <v>2022</v>
          </cell>
          <cell r="BU1497" t="str">
            <v>MARUTI TOUR S STD PETROL NEW</v>
          </cell>
          <cell r="DO1497"/>
          <cell r="DP1497" t="str">
            <v>Four Wheeler</v>
          </cell>
        </row>
        <row r="1498">
          <cell r="B1498"/>
          <cell r="BS1498">
            <v>2017</v>
          </cell>
          <cell r="BU1498" t="str">
            <v>RENAULT LODGY DCI RXE JSRGW4 8STR 2017</v>
          </cell>
          <cell r="DO1498" t="str">
            <v>Car</v>
          </cell>
          <cell r="DP1498" t="str">
            <v>Four Wheeler</v>
          </cell>
        </row>
        <row r="1499">
          <cell r="B1499"/>
          <cell r="BS1499">
            <v>2017</v>
          </cell>
          <cell r="BU1499" t="str">
            <v>MARUTI SWIFT DZIRE LDI TOURB 5STR</v>
          </cell>
          <cell r="DO1499" t="str">
            <v>Car</v>
          </cell>
          <cell r="DP1499" t="str">
            <v>Four Wheeler</v>
          </cell>
        </row>
        <row r="1500">
          <cell r="B1500"/>
          <cell r="BS1500">
            <v>2014</v>
          </cell>
          <cell r="BU1500" t="str">
            <v>MAHINDRA MN 25 6X2 6C M BS111 5000</v>
          </cell>
          <cell r="DO1500" t="str">
            <v>Goods &amp; Passengers</v>
          </cell>
          <cell r="DP1500" t="str">
            <v>Four Wheeler</v>
          </cell>
        </row>
        <row r="1501">
          <cell r="B1501">
            <v>431111301700048</v>
          </cell>
          <cell r="BS1501">
            <v>2017</v>
          </cell>
          <cell r="BU1501" t="str">
            <v>RENAULT LODGY DCI RXE JSRGW4 8STR 2017</v>
          </cell>
          <cell r="DO1501" t="str">
            <v>Car</v>
          </cell>
          <cell r="DP1501" t="str">
            <v>Four Wheeler</v>
          </cell>
        </row>
        <row r="1502">
          <cell r="B1502">
            <v>431111301700047</v>
          </cell>
          <cell r="BS1502">
            <v>2017</v>
          </cell>
          <cell r="BU1502" t="str">
            <v>MARUTI SWIFT DZIRE LDI TOURB 5STR</v>
          </cell>
          <cell r="DO1502" t="str">
            <v>Car</v>
          </cell>
          <cell r="DP1502" t="str">
            <v>Four Wheeler</v>
          </cell>
        </row>
        <row r="1503">
          <cell r="B1503">
            <v>412331301700043</v>
          </cell>
          <cell r="BS1503">
            <v>2014</v>
          </cell>
          <cell r="BU1503" t="str">
            <v>MAHINDRA MN 25 6X2 6C M BS111 5000</v>
          </cell>
          <cell r="DO1503" t="str">
            <v>Goods &amp; Passengers</v>
          </cell>
          <cell r="DP1503" t="str">
            <v>Four Wheeler</v>
          </cell>
        </row>
        <row r="1504">
          <cell r="B1504"/>
          <cell r="BS1504">
            <v>2019</v>
          </cell>
          <cell r="BU1504" t="str">
            <v>MARUTHI TOUR S DIESEL 5STR 2019 CAB</v>
          </cell>
          <cell r="DO1504" t="str">
            <v>Car</v>
          </cell>
          <cell r="DP1504" t="str">
            <v>Four Wheeler</v>
          </cell>
        </row>
        <row r="1505">
          <cell r="B1505">
            <v>412831301700076</v>
          </cell>
          <cell r="BS1505">
            <v>2019</v>
          </cell>
          <cell r="BU1505" t="str">
            <v>MARUTHI TOUR S DIESEL 5STR 2019 CAB</v>
          </cell>
          <cell r="DO1505" t="str">
            <v>Car</v>
          </cell>
          <cell r="DP1505" t="str">
            <v>Four Wheeler</v>
          </cell>
        </row>
        <row r="1506">
          <cell r="B1506">
            <v>431111301700049</v>
          </cell>
          <cell r="BS1506">
            <v>2019</v>
          </cell>
          <cell r="BU1506" t="str">
            <v>MARUTHI TOUR S DIESEL 5STR 2019 CAB</v>
          </cell>
          <cell r="DO1506" t="str">
            <v>Car</v>
          </cell>
          <cell r="DP1506" t="str">
            <v>Four Wheeler</v>
          </cell>
        </row>
        <row r="1507">
          <cell r="B1507"/>
          <cell r="BS1507">
            <v>2019</v>
          </cell>
          <cell r="BU1507" t="str">
            <v>MARUTHI TOUR S DIESEL 5STR 2019 CAB</v>
          </cell>
          <cell r="DO1507" t="str">
            <v>Car</v>
          </cell>
          <cell r="DP1507" t="str">
            <v>Four Wheeler</v>
          </cell>
        </row>
        <row r="1508">
          <cell r="B1508"/>
          <cell r="BS1508">
            <v>2018</v>
          </cell>
          <cell r="BU1508" t="str">
            <v>MARUTI TOUR SDIESEL BS4</v>
          </cell>
          <cell r="DO1508" t="str">
            <v>Car</v>
          </cell>
          <cell r="DP1508" t="str">
            <v>Four Wheeler</v>
          </cell>
        </row>
        <row r="1509">
          <cell r="B1509"/>
          <cell r="BS1509">
            <v>2014</v>
          </cell>
          <cell r="BU1509" t="str">
            <v>Swift Dzire -SWIFT DZIRE VDI</v>
          </cell>
          <cell r="DO1509" t="str">
            <v>Car</v>
          </cell>
          <cell r="DP1509" t="str">
            <v>Four Wheeler</v>
          </cell>
        </row>
        <row r="1510">
          <cell r="B1510">
            <v>431351301700067</v>
          </cell>
          <cell r="BS1510">
            <v>2014</v>
          </cell>
          <cell r="BU1510" t="str">
            <v>Swift Dzire -SWIFT DZIRE VDI</v>
          </cell>
          <cell r="DO1510" t="str">
            <v>Car</v>
          </cell>
          <cell r="DP1510" t="str">
            <v>Four Wheeler</v>
          </cell>
        </row>
        <row r="1511">
          <cell r="B1511">
            <v>431351301700072</v>
          </cell>
          <cell r="BS1511">
            <v>2018</v>
          </cell>
          <cell r="BU1511" t="str">
            <v>MARUTI TOUR SDIESEL BS4</v>
          </cell>
          <cell r="DO1511" t="str">
            <v>Car</v>
          </cell>
          <cell r="DP1511" t="str">
            <v>Four Wheeler</v>
          </cell>
        </row>
        <row r="1512">
          <cell r="B1512"/>
          <cell r="BS1512">
            <v>2018</v>
          </cell>
          <cell r="BU1512" t="str">
            <v>TATA ZEST XE QJET 75PS</v>
          </cell>
          <cell r="DO1512" t="str">
            <v>Car</v>
          </cell>
          <cell r="DP1512" t="str">
            <v>Four Wheeler</v>
          </cell>
        </row>
        <row r="1513">
          <cell r="B1513"/>
          <cell r="BS1513">
            <v>2022</v>
          </cell>
          <cell r="BU1513" t="str">
            <v>MARUTHI DZIRE VXI 1 2L ISS SMT</v>
          </cell>
          <cell r="DO1513" t="str">
            <v>Car</v>
          </cell>
          <cell r="DP1513" t="str">
            <v>Four Wheeler</v>
          </cell>
        </row>
        <row r="1514">
          <cell r="B1514"/>
          <cell r="BS1514">
            <v>2017</v>
          </cell>
          <cell r="BU1514" t="str">
            <v>TATA ZEST XE QJET 75PS BSIV</v>
          </cell>
          <cell r="DO1514" t="str">
            <v>Car</v>
          </cell>
          <cell r="DP1514" t="str">
            <v>Four Wheeler</v>
          </cell>
        </row>
        <row r="1515">
          <cell r="B1515">
            <v>431351301700068</v>
          </cell>
          <cell r="BS1515">
            <v>2017</v>
          </cell>
          <cell r="BU1515" t="str">
            <v>TATA ZEST XE QJET 75PS BSIV</v>
          </cell>
          <cell r="DO1515" t="str">
            <v>Car</v>
          </cell>
          <cell r="DP1515" t="str">
            <v>Four Wheeler</v>
          </cell>
        </row>
        <row r="1516">
          <cell r="B1516">
            <v>412331301700045</v>
          </cell>
          <cell r="BS1516">
            <v>2012</v>
          </cell>
          <cell r="BU1516" t="str">
            <v>TRAVELLER 17 PULS D AC PS 3700 MM WB 18STR 2012</v>
          </cell>
          <cell r="DO1516" t="str">
            <v>Goods &amp; Passengers</v>
          </cell>
          <cell r="DP1516" t="str">
            <v>Four Wheeler</v>
          </cell>
        </row>
        <row r="1517">
          <cell r="B1517">
            <v>433461301700016</v>
          </cell>
          <cell r="BS1517">
            <v>2022</v>
          </cell>
          <cell r="BU1517" t="str">
            <v>MARUTHI DZIRE VXI 1 2L ISS SMT</v>
          </cell>
          <cell r="DO1517" t="str">
            <v>Car</v>
          </cell>
          <cell r="DP1517" t="str">
            <v>Four Wheeler</v>
          </cell>
        </row>
        <row r="1518">
          <cell r="B1518"/>
          <cell r="BS1518">
            <v>2015</v>
          </cell>
          <cell r="BU1518" t="str">
            <v>EICHER 10 75 BS111 2015 35STR</v>
          </cell>
          <cell r="DO1518" t="str">
            <v>Goods &amp; Passengers</v>
          </cell>
          <cell r="DP1518" t="str">
            <v>Four Wheeler</v>
          </cell>
        </row>
        <row r="1519">
          <cell r="B1519">
            <v>431351301700066</v>
          </cell>
          <cell r="BS1519">
            <v>2018</v>
          </cell>
          <cell r="BU1519" t="str">
            <v>TATA ZEST XE QJET 75PS</v>
          </cell>
          <cell r="DO1519" t="str">
            <v>Car</v>
          </cell>
          <cell r="DP1519" t="str">
            <v>Four Wheeler</v>
          </cell>
        </row>
        <row r="1520">
          <cell r="B1520"/>
          <cell r="BS1520">
            <v>2012</v>
          </cell>
          <cell r="BU1520" t="str">
            <v>TRAVELLER 17 PULS D AC PS 3700 MM WB 18STR 2012</v>
          </cell>
          <cell r="DO1520" t="str">
            <v>Goods &amp; Passengers</v>
          </cell>
          <cell r="DP1520" t="str">
            <v>Four Wheeler</v>
          </cell>
        </row>
        <row r="1521">
          <cell r="B1521"/>
          <cell r="BS1521">
            <v>2012</v>
          </cell>
          <cell r="BU1521" t="str">
            <v>TRAVELLER MINI BUS 12 PULS D BS111 13STR 2012</v>
          </cell>
          <cell r="DO1521" t="str">
            <v>Goods &amp; Passengers</v>
          </cell>
          <cell r="DP1521" t="str">
            <v>Four Wheeler</v>
          </cell>
        </row>
        <row r="1522">
          <cell r="B1522"/>
          <cell r="BS1522">
            <v>2018</v>
          </cell>
          <cell r="BU1522" t="str">
            <v>MARUTI TOUR SDIESEL BS4</v>
          </cell>
          <cell r="DO1522" t="str">
            <v>Car</v>
          </cell>
          <cell r="DP1522" t="str">
            <v>Four Wheeler</v>
          </cell>
        </row>
        <row r="1523">
          <cell r="B1523">
            <v>431111301700052</v>
          </cell>
          <cell r="BS1523">
            <v>2019</v>
          </cell>
          <cell r="BU1523" t="str">
            <v>MARUTHI TOUR S DIESEL 5STR 2019 CAB</v>
          </cell>
          <cell r="DO1523" t="str">
            <v>Car</v>
          </cell>
          <cell r="DP1523" t="str">
            <v>Four Wheeler</v>
          </cell>
        </row>
        <row r="1524">
          <cell r="B1524">
            <v>412331301700044</v>
          </cell>
          <cell r="BS1524">
            <v>2012</v>
          </cell>
          <cell r="BU1524" t="str">
            <v>TRAVELLER MINI BUS 12 PULS D BS111 13STR 2012</v>
          </cell>
          <cell r="DO1524" t="str">
            <v>Goods &amp; Passengers</v>
          </cell>
          <cell r="DP1524" t="str">
            <v>Four Wheeler</v>
          </cell>
        </row>
        <row r="1525">
          <cell r="B1525">
            <v>431581301700039</v>
          </cell>
          <cell r="BS1525">
            <v>2015</v>
          </cell>
          <cell r="BU1525" t="str">
            <v>MAHINDRA BOL XL 2WD 9STR 2015</v>
          </cell>
          <cell r="DO1525" t="str">
            <v>Goods &amp; Passengers</v>
          </cell>
          <cell r="DP1525" t="str">
            <v>Four Wheeler</v>
          </cell>
        </row>
        <row r="1526">
          <cell r="B1526"/>
          <cell r="BS1526">
            <v>2015</v>
          </cell>
          <cell r="BU1526" t="str">
            <v>MAHINDRA BOL XL 2WD 9STR 2015</v>
          </cell>
          <cell r="DO1526" t="str">
            <v>Goods &amp; Passengers</v>
          </cell>
          <cell r="DP1526" t="str">
            <v>Four Wheeler</v>
          </cell>
        </row>
        <row r="1527">
          <cell r="B1527">
            <v>413191301700034</v>
          </cell>
          <cell r="BS1527">
            <v>2018</v>
          </cell>
          <cell r="BU1527" t="str">
            <v>MARUTI TOUR SDIESEL BS4</v>
          </cell>
          <cell r="DO1527" t="str">
            <v>Car</v>
          </cell>
          <cell r="DP1527" t="str">
            <v>Four Wheeler</v>
          </cell>
        </row>
        <row r="1528">
          <cell r="B1528"/>
          <cell r="BS1528">
            <v>2019</v>
          </cell>
          <cell r="BU1528" t="str">
            <v>MARUTHI TOUR S DIESEL 5STR 2019 CAB</v>
          </cell>
          <cell r="DO1528" t="str">
            <v>Car</v>
          </cell>
          <cell r="DP1528" t="str">
            <v>Four Wheeler</v>
          </cell>
        </row>
        <row r="1529">
          <cell r="B1529">
            <v>433461301700017</v>
          </cell>
          <cell r="BS1529">
            <v>2022</v>
          </cell>
          <cell r="BU1529" t="str">
            <v>RENAULT TRIBER RXT 1 0 L MT</v>
          </cell>
          <cell r="DO1529"/>
          <cell r="DP1529" t="str">
            <v>Four Wheeler</v>
          </cell>
        </row>
        <row r="1530">
          <cell r="B1530">
            <v>431351301700069</v>
          </cell>
          <cell r="BS1530">
            <v>2017</v>
          </cell>
          <cell r="BU1530" t="str">
            <v>Etios-ToyotaEtios GD</v>
          </cell>
          <cell r="DO1530" t="str">
            <v>Car</v>
          </cell>
          <cell r="DP1530" t="str">
            <v>Four Wheeler</v>
          </cell>
        </row>
        <row r="1531">
          <cell r="B1531"/>
          <cell r="BS1531">
            <v>2017</v>
          </cell>
          <cell r="BU1531" t="str">
            <v>MARUTI SWIFT DZIRE LDI TOURB 5STR</v>
          </cell>
          <cell r="DO1531" t="str">
            <v>Car</v>
          </cell>
          <cell r="DP1531" t="str">
            <v>Four Wheeler</v>
          </cell>
        </row>
        <row r="1532">
          <cell r="B1532"/>
          <cell r="BS1532">
            <v>2021</v>
          </cell>
          <cell r="BU1532" t="str">
            <v>TATA MAGIC EXPRESS 9 PULS D BSVI 10STR 2021</v>
          </cell>
          <cell r="DO1532" t="str">
            <v>Goods &amp; Passengers</v>
          </cell>
          <cell r="DP1532" t="str">
            <v>Four Wheeler</v>
          </cell>
        </row>
        <row r="1533">
          <cell r="B1533">
            <v>431581301700040</v>
          </cell>
          <cell r="BS1533">
            <v>2021</v>
          </cell>
          <cell r="BU1533" t="str">
            <v>TATA MAGIC EXPRESS 9 PULS D BSVI 10STR 2021</v>
          </cell>
          <cell r="DO1533" t="str">
            <v>Goods &amp; Passengers</v>
          </cell>
          <cell r="DP1533" t="str">
            <v>Four Wheeler</v>
          </cell>
        </row>
        <row r="1534">
          <cell r="B1534">
            <v>431111301700050</v>
          </cell>
          <cell r="BS1534">
            <v>2017</v>
          </cell>
          <cell r="BU1534" t="str">
            <v>MARUTI SWIFT DZIRE LDI TOURB 5STR</v>
          </cell>
          <cell r="DO1534" t="str">
            <v>Car</v>
          </cell>
          <cell r="DP1534" t="str">
            <v>Four Wheeler</v>
          </cell>
        </row>
        <row r="1535">
          <cell r="B1535"/>
          <cell r="BS1535">
            <v>2022</v>
          </cell>
          <cell r="BU1535" t="str">
            <v>RENAULT TRIBER RXT 1 0 L MT</v>
          </cell>
          <cell r="DO1535"/>
          <cell r="DP1535" t="str">
            <v>Four Wheeler</v>
          </cell>
        </row>
        <row r="1536">
          <cell r="B1536"/>
          <cell r="BS1536">
            <v>2017</v>
          </cell>
          <cell r="BU1536" t="str">
            <v>Etios-ToyotaEtios GD</v>
          </cell>
          <cell r="DO1536" t="str">
            <v>Car</v>
          </cell>
          <cell r="DP1536" t="str">
            <v>Four Wheeler</v>
          </cell>
        </row>
        <row r="1537">
          <cell r="B1537"/>
          <cell r="BS1537">
            <v>2016</v>
          </cell>
          <cell r="BU1537" t="str">
            <v>TOYOTA FORTUNER 7STR 2016</v>
          </cell>
          <cell r="DO1537" t="str">
            <v>Car</v>
          </cell>
          <cell r="DP1537" t="str">
            <v>Four Wheeler</v>
          </cell>
        </row>
        <row r="1538">
          <cell r="B1538">
            <v>431581301700041</v>
          </cell>
          <cell r="BS1538">
            <v>2016</v>
          </cell>
          <cell r="BU1538" t="str">
            <v>TOYOTA FORTUNER 7STR 2016</v>
          </cell>
          <cell r="DO1538" t="str">
            <v>Car</v>
          </cell>
          <cell r="DP1538" t="str">
            <v>Four Wheeler</v>
          </cell>
        </row>
        <row r="1539">
          <cell r="B1539"/>
          <cell r="BS1539">
            <v>2016</v>
          </cell>
          <cell r="BU1539" t="str">
            <v>Etios-ETIOS D 4D VXD DIESEL 5 SEATER</v>
          </cell>
          <cell r="DO1539" t="str">
            <v>Car</v>
          </cell>
          <cell r="DP1539" t="str">
            <v>Four Wheeler</v>
          </cell>
        </row>
        <row r="1540">
          <cell r="B1540">
            <v>431111301700051</v>
          </cell>
          <cell r="BS1540">
            <v>2016</v>
          </cell>
          <cell r="BU1540" t="str">
            <v>MARUTHI SWIFT DZIRE TOUR DIESEL BS1 5STR</v>
          </cell>
          <cell r="DO1540" t="str">
            <v>Car</v>
          </cell>
          <cell r="DP1540" t="str">
            <v>Four Wheeler</v>
          </cell>
        </row>
        <row r="1541">
          <cell r="B1541">
            <v>412831301700077</v>
          </cell>
          <cell r="BS1541">
            <v>2016</v>
          </cell>
          <cell r="BU1541" t="str">
            <v>Etios-ETIOS D 4D VXD DIESEL 5 SEATER</v>
          </cell>
          <cell r="DO1541" t="str">
            <v>Car</v>
          </cell>
          <cell r="DP1541" t="str">
            <v>Four Wheeler</v>
          </cell>
        </row>
        <row r="1542">
          <cell r="B1542">
            <v>431351301700070</v>
          </cell>
          <cell r="BS1542">
            <v>2017</v>
          </cell>
          <cell r="BU1542" t="str">
            <v>TATA ZEST XE QJET 75PS BSIV</v>
          </cell>
          <cell r="DO1542" t="str">
            <v>Car</v>
          </cell>
          <cell r="DP1542" t="str">
            <v>Four Wheeler</v>
          </cell>
        </row>
        <row r="1543">
          <cell r="B1543"/>
          <cell r="BS1543">
            <v>2016</v>
          </cell>
          <cell r="BU1543" t="str">
            <v>MARUTHI SWIFT DZIRE TOUR DIESEL BS1 5STR</v>
          </cell>
          <cell r="DO1543" t="str">
            <v>Car</v>
          </cell>
          <cell r="DP1543" t="str">
            <v>Four Wheeler</v>
          </cell>
        </row>
        <row r="1544">
          <cell r="B1544"/>
          <cell r="BS1544">
            <v>2017</v>
          </cell>
          <cell r="BU1544" t="str">
            <v>TATA ZEST XE QJET 75PS BSIV</v>
          </cell>
          <cell r="DO1544" t="str">
            <v>Car</v>
          </cell>
          <cell r="DP1544" t="str">
            <v>Four Wheeler</v>
          </cell>
        </row>
        <row r="1545">
          <cell r="B1545"/>
          <cell r="BS1545">
            <v>2013</v>
          </cell>
          <cell r="BU1545" t="str">
            <v>Etios-ToyotaEtios GD</v>
          </cell>
          <cell r="DO1545" t="str">
            <v>Car</v>
          </cell>
          <cell r="DP1545" t="str">
            <v>Four Wheeler</v>
          </cell>
        </row>
        <row r="1546">
          <cell r="B1546">
            <v>412831301700078</v>
          </cell>
          <cell r="BS1546">
            <v>2016</v>
          </cell>
          <cell r="BU1546" t="str">
            <v>TRAVELLER D1 HR L BS111 2016 13STR</v>
          </cell>
          <cell r="DO1546" t="str">
            <v>Goods &amp; Passengers</v>
          </cell>
          <cell r="DP1546" t="str">
            <v>Four Wheeler</v>
          </cell>
        </row>
        <row r="1547">
          <cell r="B1547">
            <v>431351301700071</v>
          </cell>
          <cell r="BS1547">
            <v>2013</v>
          </cell>
          <cell r="BU1547" t="str">
            <v>Etios-ToyotaEtios GD</v>
          </cell>
          <cell r="DO1547" t="str">
            <v>Car</v>
          </cell>
          <cell r="DP1547" t="str">
            <v>Four Wheeler</v>
          </cell>
        </row>
        <row r="1548">
          <cell r="B1548">
            <v>412331301700048</v>
          </cell>
          <cell r="BS1548">
            <v>2019</v>
          </cell>
          <cell r="BU1548" t="str">
            <v>TRAVELLER T1 BUS CONTRACT CARRIAGE PERMIT 2019</v>
          </cell>
          <cell r="DO1548" t="str">
            <v>Goods &amp; Passengers</v>
          </cell>
          <cell r="DP1548" t="str">
            <v>Four Wheeler</v>
          </cell>
        </row>
        <row r="1549">
          <cell r="B1549"/>
          <cell r="BS1549">
            <v>2019</v>
          </cell>
          <cell r="BU1549" t="str">
            <v>TRAVELLER T1 BUS CONTRACT CARRIAGE PERMIT 2019</v>
          </cell>
          <cell r="DO1549" t="str">
            <v>Goods &amp; Passengers</v>
          </cell>
          <cell r="DP1549" t="str">
            <v>Four Wheeler</v>
          </cell>
        </row>
        <row r="1550">
          <cell r="B1550"/>
          <cell r="BS1550">
            <v>2016</v>
          </cell>
          <cell r="BU1550" t="str">
            <v>TRAVELLER D1 HR L BS111 2016 13STR</v>
          </cell>
          <cell r="DO1550" t="str">
            <v>Goods &amp; Passengers</v>
          </cell>
          <cell r="DP1550" t="str">
            <v>Four Wheeler</v>
          </cell>
        </row>
        <row r="1551">
          <cell r="B1551">
            <v>412831301700079</v>
          </cell>
          <cell r="BS1551">
            <v>2013</v>
          </cell>
          <cell r="BU1551" t="str">
            <v>TEMPO TRAVELLER 13STR 2013</v>
          </cell>
          <cell r="DO1551" t="str">
            <v>Van</v>
          </cell>
          <cell r="DP1551" t="str">
            <v>Four Wheeler</v>
          </cell>
        </row>
        <row r="1552">
          <cell r="B1552"/>
          <cell r="BS1552">
            <v>2018</v>
          </cell>
          <cell r="BU1552" t="str">
            <v>KUV 100-KUV100 K2 1.2L DIESEL 6 SEATER</v>
          </cell>
          <cell r="DO1552" t="str">
            <v>Car</v>
          </cell>
          <cell r="DP1552" t="str">
            <v>Four Wheeler</v>
          </cell>
        </row>
        <row r="1553">
          <cell r="B1553">
            <v>412331301700046</v>
          </cell>
          <cell r="BS1553">
            <v>2015</v>
          </cell>
          <cell r="BU1553" t="str">
            <v>Innova-INNOVA EURO 4 2.5 G DIESEL 7 SEATER</v>
          </cell>
          <cell r="DO1553" t="str">
            <v>Car</v>
          </cell>
          <cell r="DP1553" t="str">
            <v>Four Wheeler</v>
          </cell>
        </row>
        <row r="1554">
          <cell r="B1554"/>
          <cell r="BS1554">
            <v>2013</v>
          </cell>
          <cell r="BU1554" t="str">
            <v>TEMPO TRAVELLER 13STR 2013</v>
          </cell>
          <cell r="DO1554" t="str">
            <v>Van</v>
          </cell>
          <cell r="DP1554" t="str">
            <v>Four Wheeler</v>
          </cell>
        </row>
        <row r="1555">
          <cell r="B1555">
            <v>431581301700042</v>
          </cell>
          <cell r="BS1555">
            <v>2018</v>
          </cell>
          <cell r="BU1555" t="str">
            <v>KUV 100-KUV100 K2 1.2L DIESEL 6 SEATER</v>
          </cell>
          <cell r="DO1555" t="str">
            <v>Car</v>
          </cell>
          <cell r="DP1555" t="str">
            <v>Four Wheeler</v>
          </cell>
        </row>
        <row r="1556">
          <cell r="B1556"/>
          <cell r="BS1556">
            <v>2015</v>
          </cell>
          <cell r="BU1556" t="str">
            <v>Innova-INNOVA EURO 4 2.5 G DIESEL 7 SEATER</v>
          </cell>
          <cell r="DO1556" t="str">
            <v>Car</v>
          </cell>
          <cell r="DP1556" t="str">
            <v>Four Wheeler</v>
          </cell>
        </row>
        <row r="1557">
          <cell r="B1557"/>
          <cell r="BS1557">
            <v>2012</v>
          </cell>
          <cell r="BU1557" t="str">
            <v>EICHER G V 3STR 2012 GOODS</v>
          </cell>
          <cell r="DO1557" t="str">
            <v>Goods &amp; Passengers</v>
          </cell>
          <cell r="DP1557" t="str">
            <v>Four Wheeler</v>
          </cell>
        </row>
        <row r="1558">
          <cell r="B1558"/>
          <cell r="BS1558">
            <v>2015</v>
          </cell>
          <cell r="BU1558" t="str">
            <v>EICHER 10 75 BUS BS 3 35STR 2015</v>
          </cell>
          <cell r="DO1558"/>
          <cell r="DP1558" t="str">
            <v>Four Wheeler</v>
          </cell>
        </row>
        <row r="1559">
          <cell r="B1559"/>
          <cell r="BS1559">
            <v>2022</v>
          </cell>
          <cell r="BU1559" t="str">
            <v>RENAULT TRIBER RXZ 10L MT 2022</v>
          </cell>
          <cell r="DO1559"/>
          <cell r="DP1559" t="str">
            <v>Four Wheeler</v>
          </cell>
        </row>
        <row r="1560">
          <cell r="B1560"/>
          <cell r="BS1560">
            <v>2012</v>
          </cell>
          <cell r="BU1560" t="str">
            <v>EICHER G V 3STR 2012 GOODS</v>
          </cell>
          <cell r="DO1560" t="str">
            <v>Goods &amp; Passengers</v>
          </cell>
          <cell r="DP1560" t="str">
            <v>Four Wheeler</v>
          </cell>
        </row>
        <row r="1561">
          <cell r="B1561"/>
          <cell r="BS1561">
            <v>2018</v>
          </cell>
          <cell r="BU1561" t="str">
            <v>TATA ZEST XE QJET 75 P S BS 4</v>
          </cell>
          <cell r="DO1561" t="str">
            <v>Car</v>
          </cell>
          <cell r="DP1561" t="str">
            <v>Four Wheeler</v>
          </cell>
        </row>
        <row r="1562">
          <cell r="B1562"/>
          <cell r="BS1562">
            <v>2019</v>
          </cell>
          <cell r="BU1562" t="str">
            <v>Marazzo-M2 7 Seater</v>
          </cell>
          <cell r="DO1562" t="str">
            <v>Car</v>
          </cell>
          <cell r="DP1562" t="str">
            <v>Four Wheeler</v>
          </cell>
        </row>
        <row r="1563">
          <cell r="B1563"/>
          <cell r="BS1563">
            <v>2019</v>
          </cell>
          <cell r="BU1563" t="str">
            <v>FORCE TRAVELLER T1 13STR DIESEL 2019</v>
          </cell>
          <cell r="DO1563" t="str">
            <v>Van</v>
          </cell>
          <cell r="DP1563" t="str">
            <v>Four Wheeler</v>
          </cell>
        </row>
        <row r="1564">
          <cell r="B1564"/>
          <cell r="BS1564">
            <v>2012</v>
          </cell>
          <cell r="BU1564" t="str">
            <v>INNOVA 25 G 8STR 2012 CAB</v>
          </cell>
          <cell r="DO1564" t="str">
            <v>Car</v>
          </cell>
          <cell r="DP1564" t="str">
            <v>Four Wheeler</v>
          </cell>
        </row>
        <row r="1565">
          <cell r="B1565">
            <v>412331301700047</v>
          </cell>
          <cell r="BS1565">
            <v>2012</v>
          </cell>
          <cell r="BU1565" t="str">
            <v>EICHER G V 3STR 2012 GOODS</v>
          </cell>
          <cell r="DO1565" t="str">
            <v>Goods &amp; Passengers</v>
          </cell>
          <cell r="DP1565" t="str">
            <v>Four Wheeler</v>
          </cell>
        </row>
        <row r="1566">
          <cell r="B1566">
            <v>431351301700074</v>
          </cell>
          <cell r="BS1566">
            <v>2012</v>
          </cell>
          <cell r="BU1566" t="str">
            <v>INNOVA 25 G 8STR 2012 CAB</v>
          </cell>
          <cell r="DO1566" t="str">
            <v>Car</v>
          </cell>
          <cell r="DP1566" t="str">
            <v>Four Wheeler</v>
          </cell>
        </row>
        <row r="1567">
          <cell r="B1567">
            <v>412331301700047</v>
          </cell>
          <cell r="BS1567">
            <v>2012</v>
          </cell>
          <cell r="BU1567" t="str">
            <v>EICHER G V 3STR 2012 GOODS</v>
          </cell>
          <cell r="DO1567" t="str">
            <v>Goods &amp; Passengers</v>
          </cell>
          <cell r="DP1567" t="str">
            <v>Four Wheeler</v>
          </cell>
        </row>
        <row r="1568">
          <cell r="B1568">
            <v>412831301700085</v>
          </cell>
          <cell r="BS1568">
            <v>2019</v>
          </cell>
          <cell r="BU1568" t="str">
            <v>FORCE TRAVELLER T1 13STR DIESEL 2019</v>
          </cell>
          <cell r="DO1568" t="str">
            <v>Van</v>
          </cell>
          <cell r="DP1568" t="str">
            <v>Four Wheeler</v>
          </cell>
        </row>
        <row r="1569">
          <cell r="B1569">
            <v>431111301700053</v>
          </cell>
          <cell r="BS1569">
            <v>2018</v>
          </cell>
          <cell r="BU1569" t="str">
            <v>TATA ZEST XE QJET 75 P S BS 4</v>
          </cell>
          <cell r="DO1569" t="str">
            <v>Car</v>
          </cell>
          <cell r="DP1569" t="str">
            <v>Four Wheeler</v>
          </cell>
        </row>
        <row r="1570">
          <cell r="B1570">
            <v>433461301700018</v>
          </cell>
          <cell r="BS1570">
            <v>2022</v>
          </cell>
          <cell r="BU1570" t="str">
            <v>RENAULT TRIBER RXZ 10L MT 2022</v>
          </cell>
          <cell r="DO1570"/>
          <cell r="DP1570" t="str">
            <v>Four Wheeler</v>
          </cell>
        </row>
        <row r="1571">
          <cell r="B1571">
            <v>413191301700035</v>
          </cell>
          <cell r="BS1571">
            <v>2019</v>
          </cell>
          <cell r="BU1571" t="str">
            <v>Marazzo-M2 7 Seater</v>
          </cell>
          <cell r="DO1571" t="str">
            <v>Car</v>
          </cell>
          <cell r="DP1571" t="str">
            <v>Four Wheeler</v>
          </cell>
        </row>
        <row r="1572">
          <cell r="B1572">
            <v>412331301700049</v>
          </cell>
          <cell r="BS1572">
            <v>2019</v>
          </cell>
          <cell r="BU1572" t="str">
            <v>TRAVELLER T1 BUS CONTRACT CARRIAGE PERMIT 2019</v>
          </cell>
          <cell r="DO1572" t="str">
            <v>Goods &amp; Passengers</v>
          </cell>
          <cell r="DP1572" t="str">
            <v>Four Wheeler</v>
          </cell>
        </row>
        <row r="1573">
          <cell r="B1573"/>
          <cell r="BS1573">
            <v>2019</v>
          </cell>
          <cell r="BU1573" t="str">
            <v>MARUTI TOUR HI 5STR 2019</v>
          </cell>
          <cell r="DO1573" t="str">
            <v>Car</v>
          </cell>
          <cell r="DP1573" t="str">
            <v>Four Wheeler</v>
          </cell>
        </row>
        <row r="1574">
          <cell r="B1574">
            <v>431111301700054</v>
          </cell>
          <cell r="BS1574">
            <v>2015</v>
          </cell>
          <cell r="BU1574" t="str">
            <v>Innova-INNOVA EURO 4 2.5 G DIESEL 8 SEATER</v>
          </cell>
          <cell r="DO1574" t="str">
            <v>Car</v>
          </cell>
          <cell r="DP1574" t="str">
            <v>Four Wheeler</v>
          </cell>
        </row>
        <row r="1575">
          <cell r="B1575">
            <v>412831301700080</v>
          </cell>
          <cell r="BS1575">
            <v>2015</v>
          </cell>
          <cell r="BU1575" t="str">
            <v>TRAVELLER D1 HAR L BS 111 13STR 2015</v>
          </cell>
          <cell r="DO1575" t="str">
            <v>Van</v>
          </cell>
          <cell r="DP1575" t="str">
            <v>Four Wheeler</v>
          </cell>
        </row>
        <row r="1576">
          <cell r="B1576">
            <v>431111301700055</v>
          </cell>
          <cell r="BS1576">
            <v>2019</v>
          </cell>
          <cell r="BU1576" t="str">
            <v>MARUTI TOUR HI 5STR 2019</v>
          </cell>
          <cell r="DO1576" t="str">
            <v>Car</v>
          </cell>
          <cell r="DP1576" t="str">
            <v>Four Wheeler</v>
          </cell>
        </row>
        <row r="1577">
          <cell r="B1577">
            <v>431581301700043</v>
          </cell>
          <cell r="BS1577">
            <v>2017</v>
          </cell>
          <cell r="BU1577" t="str">
            <v>BOLERO POWER PLUS SLX 7STR 2017</v>
          </cell>
          <cell r="DO1577" t="str">
            <v>Goods &amp; Passengers</v>
          </cell>
          <cell r="DP1577" t="str">
            <v>Four Wheeler</v>
          </cell>
        </row>
        <row r="1578">
          <cell r="B1578"/>
          <cell r="BS1578">
            <v>2019</v>
          </cell>
          <cell r="BU1578" t="str">
            <v>TRAVELLER T1 BUS CONTRACT CARRIAGE PERMIT 2019</v>
          </cell>
          <cell r="DO1578" t="str">
            <v>Goods &amp; Passengers</v>
          </cell>
          <cell r="DP1578" t="str">
            <v>Four Wheeler</v>
          </cell>
        </row>
        <row r="1579">
          <cell r="B1579"/>
          <cell r="BS1579">
            <v>2017</v>
          </cell>
          <cell r="BU1579" t="str">
            <v>BOLERO POWER PLUS SLX 7STR 2017</v>
          </cell>
          <cell r="DO1579" t="str">
            <v>Goods &amp; Passengers</v>
          </cell>
          <cell r="DP1579" t="str">
            <v>Four Wheeler</v>
          </cell>
        </row>
        <row r="1580">
          <cell r="B1580">
            <v>431351301700075</v>
          </cell>
          <cell r="BS1580">
            <v>2017</v>
          </cell>
          <cell r="BU1580" t="str">
            <v>Xylo-XyloD4 BS IV</v>
          </cell>
          <cell r="DO1580" t="str">
            <v>Car</v>
          </cell>
          <cell r="DP1580" t="str">
            <v>Four Wheeler</v>
          </cell>
        </row>
        <row r="1581">
          <cell r="B1581"/>
          <cell r="BS1581">
            <v>2015</v>
          </cell>
          <cell r="BU1581" t="str">
            <v>TRAVELLER D1 HAR L BS 111 13STR 2015</v>
          </cell>
          <cell r="DO1581" t="str">
            <v>Van</v>
          </cell>
          <cell r="DP1581" t="str">
            <v>Four Wheeler</v>
          </cell>
        </row>
        <row r="1582">
          <cell r="B1582"/>
          <cell r="BS1582">
            <v>2015</v>
          </cell>
          <cell r="BU1582" t="str">
            <v>Innova-INNOVA EURO 4 2.5 G DIESEL 8 SEATER</v>
          </cell>
          <cell r="DO1582" t="str">
            <v>Car</v>
          </cell>
          <cell r="DP1582" t="str">
            <v>Four Wheeler</v>
          </cell>
        </row>
        <row r="1583">
          <cell r="B1583"/>
          <cell r="BS1583">
            <v>2017</v>
          </cell>
          <cell r="BU1583" t="str">
            <v>Xylo-XyloD4 BS IV</v>
          </cell>
          <cell r="DO1583" t="str">
            <v>Car</v>
          </cell>
          <cell r="DP1583" t="str">
            <v>Four Wheeler</v>
          </cell>
        </row>
        <row r="1584">
          <cell r="B1584"/>
          <cell r="BS1584">
            <v>2021</v>
          </cell>
          <cell r="BU1584" t="str">
            <v>Marazzo-M2 7 Seater</v>
          </cell>
          <cell r="DO1584" t="str">
            <v>Car</v>
          </cell>
          <cell r="DP1584" t="str">
            <v>Four Wheeler</v>
          </cell>
        </row>
        <row r="1585">
          <cell r="B1585">
            <v>431351301700076</v>
          </cell>
          <cell r="BS1585">
            <v>2013</v>
          </cell>
          <cell r="BU1585" t="str">
            <v>MARUTI SWIFT DZIRE TOUR BSIV 2013 5STR</v>
          </cell>
          <cell r="DO1585" t="str">
            <v>Car</v>
          </cell>
          <cell r="DP1585" t="str">
            <v>Four Wheeler</v>
          </cell>
        </row>
        <row r="1586">
          <cell r="B1586"/>
          <cell r="BS1586">
            <v>2013</v>
          </cell>
          <cell r="BU1586" t="str">
            <v>MARUTI SWIFT DZIRE TOUR BSIV 2013 5STR</v>
          </cell>
          <cell r="DO1586" t="str">
            <v>Car</v>
          </cell>
          <cell r="DP1586" t="str">
            <v>Four Wheeler</v>
          </cell>
        </row>
        <row r="1587">
          <cell r="B1587"/>
          <cell r="BS1587">
            <v>2019</v>
          </cell>
          <cell r="BU1587" t="str">
            <v>Etios-ToyotaEtios GD</v>
          </cell>
          <cell r="DO1587" t="str">
            <v>Car</v>
          </cell>
          <cell r="DP1587" t="str">
            <v>Four Wheeler</v>
          </cell>
        </row>
        <row r="1588">
          <cell r="B1588">
            <v>431351301700078</v>
          </cell>
          <cell r="BS1588">
            <v>2019</v>
          </cell>
          <cell r="BU1588" t="str">
            <v>Etios-ToyotaEtios GD</v>
          </cell>
          <cell r="DO1588" t="str">
            <v>Car</v>
          </cell>
          <cell r="DP1588" t="str">
            <v>Four Wheeler</v>
          </cell>
        </row>
        <row r="1589">
          <cell r="B1589">
            <v>431581301700044</v>
          </cell>
          <cell r="BS1589">
            <v>2019</v>
          </cell>
          <cell r="BU1589" t="str">
            <v>TATA MAGIC FACELIFT HT BS IV 8STR 2019</v>
          </cell>
          <cell r="DO1589" t="str">
            <v>Goods &amp; Passengers</v>
          </cell>
          <cell r="DP1589" t="str">
            <v>Four Wheeler</v>
          </cell>
        </row>
        <row r="1590">
          <cell r="B1590"/>
          <cell r="BS1590">
            <v>2019</v>
          </cell>
          <cell r="BU1590" t="str">
            <v>TATA MAGIC FACELIFT HT BS IV 8STR 2019</v>
          </cell>
          <cell r="DO1590" t="str">
            <v>Goods &amp; Passengers</v>
          </cell>
          <cell r="DP1590" t="str">
            <v>Four Wheeler</v>
          </cell>
        </row>
        <row r="1591">
          <cell r="B1591"/>
          <cell r="BS1591">
            <v>2015</v>
          </cell>
          <cell r="BU1591" t="str">
            <v>EICHER 10 75 BUS BS 3 35STR 2015</v>
          </cell>
          <cell r="DO1591" t="str">
            <v>Goods &amp; Passengers</v>
          </cell>
          <cell r="DP1591" t="str">
            <v>Four Wheeler</v>
          </cell>
        </row>
        <row r="1592">
          <cell r="B1592"/>
          <cell r="BS1592">
            <v>2012</v>
          </cell>
          <cell r="BU1592" t="str">
            <v>FORCE TEMPO TRAVELLER 13STR 2012</v>
          </cell>
          <cell r="DO1592" t="str">
            <v>Van</v>
          </cell>
          <cell r="DP1592" t="str">
            <v>Four Wheeler</v>
          </cell>
        </row>
        <row r="1593">
          <cell r="B1593">
            <v>412831301700081</v>
          </cell>
          <cell r="BS1593">
            <v>2015</v>
          </cell>
          <cell r="BU1593" t="str">
            <v>EICHER 10 75 BUS BS 3 35STR 2015</v>
          </cell>
          <cell r="DO1593" t="str">
            <v>Goods &amp; Passengers</v>
          </cell>
          <cell r="DP1593" t="str">
            <v>Four Wheeler</v>
          </cell>
        </row>
        <row r="1594">
          <cell r="B1594">
            <v>431111301700056</v>
          </cell>
          <cell r="BS1594">
            <v>2012</v>
          </cell>
          <cell r="BU1594" t="str">
            <v>FORCE TEMPO TRAVELLER 13STR 2012</v>
          </cell>
          <cell r="DO1594" t="str">
            <v>Van</v>
          </cell>
          <cell r="DP1594" t="str">
            <v>Four Wheeler</v>
          </cell>
        </row>
        <row r="1595">
          <cell r="B1595">
            <v>431111301700057</v>
          </cell>
          <cell r="BS1595">
            <v>2016</v>
          </cell>
          <cell r="BU1595" t="str">
            <v>Etios-ToyotaEtios GD</v>
          </cell>
          <cell r="DO1595" t="str">
            <v>Car</v>
          </cell>
          <cell r="DP1595" t="str">
            <v>Four Wheeler</v>
          </cell>
        </row>
        <row r="1596">
          <cell r="B1596"/>
          <cell r="BS1596">
            <v>2016</v>
          </cell>
          <cell r="BU1596" t="str">
            <v>Etios-ToyotaEtios GD</v>
          </cell>
          <cell r="DO1596" t="str">
            <v>Car</v>
          </cell>
          <cell r="DP1596" t="str">
            <v>Four Wheeler</v>
          </cell>
        </row>
        <row r="1597">
          <cell r="B1597">
            <v>431351301700077</v>
          </cell>
          <cell r="BS1597">
            <v>2014</v>
          </cell>
          <cell r="BU1597" t="str">
            <v>TOYOTA INNOVA 25G 8STR 2014 S GOLD</v>
          </cell>
          <cell r="DO1597" t="str">
            <v>Car</v>
          </cell>
          <cell r="DP1597" t="str">
            <v>Four Wheeler</v>
          </cell>
        </row>
        <row r="1598">
          <cell r="B1598">
            <v>431581301700047</v>
          </cell>
          <cell r="BS1598">
            <v>2018</v>
          </cell>
          <cell r="BU1598" t="str">
            <v>TATA MAGIC EXPRESS 8 SEATER BSIV</v>
          </cell>
          <cell r="DO1598" t="str">
            <v>Goods &amp; Passengers</v>
          </cell>
          <cell r="DP1598" t="str">
            <v>Four Wheeler</v>
          </cell>
        </row>
        <row r="1599">
          <cell r="B1599"/>
          <cell r="BS1599">
            <v>2018</v>
          </cell>
          <cell r="BU1599" t="str">
            <v>TATA MAGIC EXPRESS 8 SEATER BSIV</v>
          </cell>
          <cell r="DO1599" t="str">
            <v>Goods &amp; Passengers</v>
          </cell>
          <cell r="DP1599" t="str">
            <v>Four Wheeler</v>
          </cell>
        </row>
        <row r="1600">
          <cell r="B1600"/>
          <cell r="BS1600">
            <v>2014</v>
          </cell>
          <cell r="BU1600" t="str">
            <v>TOYOTA INNOVA 25G 8STR 2014 S GOLD</v>
          </cell>
          <cell r="DO1600" t="str">
            <v>Car</v>
          </cell>
          <cell r="DP1600" t="str">
            <v>Four Wheeler</v>
          </cell>
        </row>
        <row r="1601">
          <cell r="B1601">
            <v>433461301700019</v>
          </cell>
          <cell r="BS1601">
            <v>2022</v>
          </cell>
          <cell r="BU1601" t="str">
            <v>HYUNDAI GRAND I10 NIOS SPORTS</v>
          </cell>
          <cell r="DO1601"/>
          <cell r="DP1601" t="str">
            <v>Four Wheeler</v>
          </cell>
        </row>
        <row r="1602">
          <cell r="B1602"/>
          <cell r="BS1602">
            <v>2016</v>
          </cell>
          <cell r="BU1602" t="str">
            <v>Etios-ETIOS D 4D GD DIESEL 5 SEATER</v>
          </cell>
          <cell r="DO1602" t="str">
            <v>Car</v>
          </cell>
          <cell r="DP1602" t="str">
            <v>Four Wheeler</v>
          </cell>
        </row>
        <row r="1603">
          <cell r="B1603"/>
          <cell r="BS1603">
            <v>2016</v>
          </cell>
          <cell r="BU1603" t="str">
            <v>TOYOTA ETIOS GD BS4 5STR 2016 CAB</v>
          </cell>
          <cell r="DO1603"/>
          <cell r="DP1603" t="str">
            <v>Four Wheeler</v>
          </cell>
        </row>
        <row r="1604">
          <cell r="B1604"/>
          <cell r="BS1604">
            <v>2016</v>
          </cell>
          <cell r="BU1604" t="str">
            <v>MARUTHI SWIFT DZIRE TOUR DIESEL BS1 5STR</v>
          </cell>
          <cell r="DO1604" t="str">
            <v>Car</v>
          </cell>
          <cell r="DP1604" t="str">
            <v>Four Wheeler</v>
          </cell>
        </row>
        <row r="1605">
          <cell r="B1605"/>
          <cell r="BS1605">
            <v>2018</v>
          </cell>
          <cell r="BU1605" t="str">
            <v>TOYOTA ETIOS VD M 5STD 2018</v>
          </cell>
          <cell r="DO1605" t="str">
            <v>Car</v>
          </cell>
          <cell r="DP1605" t="str">
            <v>Four Wheeler</v>
          </cell>
        </row>
        <row r="1606">
          <cell r="B1606"/>
          <cell r="BS1606">
            <v>2022</v>
          </cell>
          <cell r="BU1606" t="str">
            <v>HYUNDAI GRAND I10 NIOS SPORTS</v>
          </cell>
          <cell r="DO1606"/>
          <cell r="DP1606" t="str">
            <v>Four Wheeler</v>
          </cell>
        </row>
        <row r="1607">
          <cell r="B1607">
            <v>412831301700083</v>
          </cell>
          <cell r="BS1607">
            <v>2016</v>
          </cell>
          <cell r="BU1607" t="str">
            <v>Etios-ETIOS D 4D GD DIESEL 5 SEATER</v>
          </cell>
          <cell r="DO1607" t="str">
            <v>Car</v>
          </cell>
          <cell r="DP1607" t="str">
            <v>Four Wheeler</v>
          </cell>
        </row>
        <row r="1608">
          <cell r="B1608">
            <v>431111301700058</v>
          </cell>
          <cell r="BS1608">
            <v>2016</v>
          </cell>
          <cell r="BU1608" t="str">
            <v>MARUTHI SWIFT DZIRE TOUR DIESEL BS1 5STR</v>
          </cell>
          <cell r="DO1608" t="str">
            <v>Car</v>
          </cell>
          <cell r="DP1608" t="str">
            <v>Four Wheeler</v>
          </cell>
        </row>
        <row r="1609">
          <cell r="B1609">
            <v>412331301700050</v>
          </cell>
          <cell r="BS1609">
            <v>2013</v>
          </cell>
          <cell r="BU1609" t="str">
            <v>Innova-INNOVA EURO 3 2.5 GX DIESEL 8 SEATER</v>
          </cell>
          <cell r="DO1609" t="str">
            <v>Car</v>
          </cell>
          <cell r="DP1609" t="str">
            <v>Four Wheeler</v>
          </cell>
        </row>
        <row r="1610">
          <cell r="B1610"/>
          <cell r="BS1610">
            <v>2015</v>
          </cell>
          <cell r="BU1610" t="str">
            <v>TRAVELLER 9 PLUS D BS111 2015 10STR</v>
          </cell>
          <cell r="DO1610" t="str">
            <v>Goods &amp; Passengers</v>
          </cell>
          <cell r="DP1610" t="str">
            <v>Four Wheeler</v>
          </cell>
        </row>
        <row r="1611">
          <cell r="B1611"/>
          <cell r="BS1611">
            <v>2013</v>
          </cell>
          <cell r="BU1611" t="str">
            <v>Innova-INNOVA EURO 3 2.5 GX DIESEL 8 SEATER</v>
          </cell>
          <cell r="DO1611" t="str">
            <v>Car</v>
          </cell>
          <cell r="DP1611" t="str">
            <v>Four Wheeler</v>
          </cell>
        </row>
        <row r="1612">
          <cell r="B1612">
            <v>412331301700051</v>
          </cell>
          <cell r="BS1612">
            <v>2015</v>
          </cell>
          <cell r="BU1612" t="str">
            <v>TRAVELLER 9 PLUS D BS111 2015 10STR</v>
          </cell>
          <cell r="DO1612" t="str">
            <v>Goods &amp; Passengers</v>
          </cell>
          <cell r="DP1612" t="str">
            <v>Four Wheeler</v>
          </cell>
        </row>
        <row r="1613">
          <cell r="B1613">
            <v>412831301700084</v>
          </cell>
          <cell r="BS1613">
            <v>2017</v>
          </cell>
          <cell r="BU1613" t="str">
            <v>MARUTHI SWIFT DZIRE TOUR DIESEL 5 STR 2017</v>
          </cell>
          <cell r="DO1613" t="str">
            <v>Car</v>
          </cell>
          <cell r="DP1613" t="str">
            <v>Four Wheeler</v>
          </cell>
        </row>
        <row r="1614">
          <cell r="B1614"/>
          <cell r="BS1614">
            <v>2017</v>
          </cell>
          <cell r="BU1614" t="str">
            <v>MARUTHI SWIFT DZIRE TOUR DIESEL 5 STR 2017</v>
          </cell>
          <cell r="DO1614" t="str">
            <v>Car</v>
          </cell>
          <cell r="DP1614" t="str">
            <v>Four Wheeler</v>
          </cell>
        </row>
        <row r="1615">
          <cell r="B1615"/>
          <cell r="BS1615">
            <v>2017</v>
          </cell>
          <cell r="BU1615" t="str">
            <v>Bolero Pickup FB</v>
          </cell>
          <cell r="DO1615" t="str">
            <v>Goods &amp; Passengers</v>
          </cell>
          <cell r="DP1615" t="str">
            <v>Four Wheeler</v>
          </cell>
        </row>
        <row r="1616">
          <cell r="B1616">
            <v>431581301700046</v>
          </cell>
          <cell r="BS1616">
            <v>2017</v>
          </cell>
          <cell r="BU1616" t="str">
            <v>Bolero Pickup FB</v>
          </cell>
          <cell r="DO1616" t="str">
            <v>Goods &amp; Passengers</v>
          </cell>
          <cell r="DP1616" t="str">
            <v>Four Wheeler</v>
          </cell>
        </row>
        <row r="1617">
          <cell r="B1617"/>
          <cell r="BS1617">
            <v>2018</v>
          </cell>
          <cell r="BU1617" t="str">
            <v>Etios-ETIOS D 4D GD DIESEL 5 SEATER</v>
          </cell>
          <cell r="DO1617" t="str">
            <v>Car</v>
          </cell>
          <cell r="DP1617" t="str">
            <v>Four Wheeler</v>
          </cell>
        </row>
        <row r="1618">
          <cell r="B1618">
            <v>431111301700060</v>
          </cell>
          <cell r="BS1618">
            <v>2018</v>
          </cell>
          <cell r="BU1618" t="str">
            <v>Etios-ETIOS D 4D GD DIESEL 5 SEATER</v>
          </cell>
          <cell r="DO1618" t="str">
            <v>Car</v>
          </cell>
          <cell r="DP1618" t="str">
            <v>Four Wheeler</v>
          </cell>
        </row>
        <row r="1619">
          <cell r="B1619"/>
          <cell r="BS1619">
            <v>2016</v>
          </cell>
          <cell r="BU1619" t="str">
            <v>AL PSV 4 185 210WB VIKING 50STR 2016 BUS</v>
          </cell>
          <cell r="DO1619" t="str">
            <v>Goods &amp; Passengers</v>
          </cell>
          <cell r="DP1619" t="str">
            <v>Four Wheeler</v>
          </cell>
        </row>
        <row r="1620">
          <cell r="B1620">
            <v>412831301700087</v>
          </cell>
          <cell r="BS1620">
            <v>2013</v>
          </cell>
          <cell r="BU1620" t="str">
            <v>TRAVELLER MINI BUS BS111 3350 13STR 2013</v>
          </cell>
          <cell r="DO1620" t="str">
            <v>Goods &amp; Passengers</v>
          </cell>
          <cell r="DP1620" t="str">
            <v>Four Wheeler</v>
          </cell>
        </row>
        <row r="1621">
          <cell r="B1621">
            <v>431351301700080</v>
          </cell>
          <cell r="BS1621">
            <v>2014</v>
          </cell>
          <cell r="BU1621" t="str">
            <v>Swift Dzire -SWIFT DZIRE LDI/TOUR</v>
          </cell>
          <cell r="DO1621" t="str">
            <v>Car</v>
          </cell>
          <cell r="DP1621" t="str">
            <v>Four Wheeler</v>
          </cell>
        </row>
        <row r="1622">
          <cell r="B1622">
            <v>412831301700086</v>
          </cell>
          <cell r="BS1622">
            <v>2016</v>
          </cell>
          <cell r="BU1622" t="str">
            <v>AL PSV 4 185 210WB VIKING 50STR 2016 BUS</v>
          </cell>
          <cell r="DO1622" t="str">
            <v>Goods &amp; Passengers</v>
          </cell>
          <cell r="DP1622" t="str">
            <v>Four Wheeler</v>
          </cell>
        </row>
        <row r="1623">
          <cell r="B1623"/>
          <cell r="BS1623">
            <v>2014</v>
          </cell>
          <cell r="BU1623" t="str">
            <v>Swift Dzire -SWIFT DZIRE LDI/TOUR</v>
          </cell>
          <cell r="DO1623" t="str">
            <v>Car</v>
          </cell>
          <cell r="DP1623" t="str">
            <v>Four Wheeler</v>
          </cell>
        </row>
        <row r="1624">
          <cell r="B1624"/>
          <cell r="BS1624">
            <v>2013</v>
          </cell>
          <cell r="BU1624" t="str">
            <v>TRAVELLER MINI BUS BS111 3350 13STR 2013</v>
          </cell>
          <cell r="DO1624" t="str">
            <v>Goods &amp; Passengers</v>
          </cell>
          <cell r="DP1624" t="str">
            <v>Four Wheeler</v>
          </cell>
        </row>
        <row r="1625">
          <cell r="B1625"/>
          <cell r="BS1625">
            <v>2016</v>
          </cell>
          <cell r="BU1625" t="str">
            <v>AL PSV 4 185 210WB VIKING 50STR 2016 BUS</v>
          </cell>
          <cell r="DO1625"/>
          <cell r="DP1625" t="str">
            <v>Four Wheeler</v>
          </cell>
        </row>
        <row r="1626">
          <cell r="B1626"/>
          <cell r="BS1626">
            <v>2012</v>
          </cell>
          <cell r="BU1626" t="str">
            <v>Innova-INNOVA EURO 4 2.5 G DIESEL 8 SEATER</v>
          </cell>
          <cell r="DO1626" t="str">
            <v>Car</v>
          </cell>
          <cell r="DP1626" t="str">
            <v>Four Wheeler</v>
          </cell>
        </row>
        <row r="1627">
          <cell r="B1627">
            <v>431581301700045</v>
          </cell>
          <cell r="BS1627">
            <v>2019</v>
          </cell>
          <cell r="BU1627" t="str">
            <v>TATA MAGIC EXPRESS 8 STR BSIV 2019</v>
          </cell>
          <cell r="DO1627" t="str">
            <v>Goods &amp; Passengers</v>
          </cell>
          <cell r="DP1627" t="str">
            <v>Four Wheeler</v>
          </cell>
        </row>
        <row r="1628">
          <cell r="B1628"/>
          <cell r="BS1628">
            <v>2017</v>
          </cell>
          <cell r="BU1628" t="str">
            <v>Xylo-XyloH4 BS IV</v>
          </cell>
          <cell r="DO1628" t="str">
            <v>Car</v>
          </cell>
          <cell r="DP1628" t="str">
            <v>Four Wheeler</v>
          </cell>
        </row>
        <row r="1629">
          <cell r="B1629">
            <v>431351301700079</v>
          </cell>
          <cell r="BS1629">
            <v>2019</v>
          </cell>
          <cell r="BU1629" t="str">
            <v>TOUR S DIESEL</v>
          </cell>
          <cell r="DO1629" t="str">
            <v>Car</v>
          </cell>
          <cell r="DP1629" t="str">
            <v>Four Wheeler</v>
          </cell>
        </row>
        <row r="1630">
          <cell r="B1630">
            <v>413191301700036</v>
          </cell>
          <cell r="BS1630">
            <v>2017</v>
          </cell>
          <cell r="BU1630" t="str">
            <v>Xylo-XyloH4 BS IV</v>
          </cell>
          <cell r="DO1630" t="str">
            <v>Car</v>
          </cell>
          <cell r="DP1630" t="str">
            <v>Four Wheeler</v>
          </cell>
        </row>
        <row r="1631">
          <cell r="B1631"/>
          <cell r="BS1631">
            <v>2019</v>
          </cell>
          <cell r="BU1631" t="str">
            <v>TATA MAGIC EXPRESS 8 STR BSIV 2019</v>
          </cell>
          <cell r="DO1631" t="str">
            <v>Goods &amp; Passengers</v>
          </cell>
          <cell r="DP1631" t="str">
            <v>Four Wheeler</v>
          </cell>
        </row>
        <row r="1632">
          <cell r="B1632"/>
          <cell r="BS1632">
            <v>2019</v>
          </cell>
          <cell r="BU1632" t="str">
            <v>TOUR S DIESEL</v>
          </cell>
          <cell r="DO1632" t="str">
            <v>Car</v>
          </cell>
          <cell r="DP1632" t="str">
            <v>Four Wheeler</v>
          </cell>
        </row>
        <row r="1633">
          <cell r="B1633">
            <v>431111301700059</v>
          </cell>
          <cell r="BS1633">
            <v>2012</v>
          </cell>
          <cell r="BU1633" t="str">
            <v>Innova-INNOVA EURO 4 2.5 G DIESEL 8 SEATER</v>
          </cell>
          <cell r="DO1633" t="str">
            <v>Car</v>
          </cell>
          <cell r="DP1633" t="str">
            <v>Four Wheeler</v>
          </cell>
        </row>
        <row r="1634">
          <cell r="B1634">
            <v>412331301700053</v>
          </cell>
          <cell r="BS1634">
            <v>2014</v>
          </cell>
          <cell r="BU1634" t="str">
            <v>Traveller-26 Seater AC with Interior-PASSENGER COMMERCIAL</v>
          </cell>
          <cell r="DO1634" t="str">
            <v>Goods &amp; Passengers</v>
          </cell>
          <cell r="DP1634" t="str">
            <v>Four Wheeler</v>
          </cell>
        </row>
        <row r="1635">
          <cell r="B1635">
            <v>412831301700088</v>
          </cell>
          <cell r="BS1635">
            <v>2015</v>
          </cell>
          <cell r="BU1635" t="str">
            <v>TOYOTA ETIOS GD M 2015 5STR</v>
          </cell>
          <cell r="DO1635" t="str">
            <v>Car</v>
          </cell>
          <cell r="DP1635" t="str">
            <v>Four Wheeler</v>
          </cell>
        </row>
        <row r="1636">
          <cell r="B1636"/>
          <cell r="BS1636">
            <v>2014</v>
          </cell>
          <cell r="BU1636" t="str">
            <v>Traveller-26 Seater AC with Interior-PASSENGER COMMERCIAL</v>
          </cell>
          <cell r="DO1636" t="str">
            <v>Goods &amp; Passengers</v>
          </cell>
          <cell r="DP1636" t="str">
            <v>Four Wheeler</v>
          </cell>
        </row>
        <row r="1637">
          <cell r="B1637">
            <v>431351301700081</v>
          </cell>
          <cell r="BS1637">
            <v>2016</v>
          </cell>
          <cell r="BU1637" t="str">
            <v>Xylo-XyloD4 BS IV</v>
          </cell>
          <cell r="DO1637" t="str">
            <v>Car</v>
          </cell>
          <cell r="DP1637" t="str">
            <v>Four Wheeler</v>
          </cell>
        </row>
        <row r="1638">
          <cell r="B1638"/>
          <cell r="BS1638">
            <v>2015</v>
          </cell>
          <cell r="BU1638" t="str">
            <v>TOYOTA ETIOS GD M 2015 5STR</v>
          </cell>
          <cell r="DO1638" t="str">
            <v>Car</v>
          </cell>
          <cell r="DP1638" t="str">
            <v>Four Wheeler</v>
          </cell>
        </row>
        <row r="1639">
          <cell r="B1639"/>
          <cell r="BS1639">
            <v>2016</v>
          </cell>
          <cell r="BU1639" t="str">
            <v>Xylo-XyloD4 BS IV</v>
          </cell>
          <cell r="DO1639" t="str">
            <v>Car</v>
          </cell>
          <cell r="DP1639" t="str">
            <v>Four Wheeler</v>
          </cell>
        </row>
        <row r="1640">
          <cell r="B1640">
            <v>412331301700052</v>
          </cell>
          <cell r="BS1640">
            <v>2013</v>
          </cell>
          <cell r="BU1640" t="str">
            <v>TRAVELLER MINI BUS 17 PLUS D 3700MM 18STR 2013</v>
          </cell>
          <cell r="DO1640" t="str">
            <v>Goods &amp; Passengers</v>
          </cell>
          <cell r="DP1640" t="str">
            <v>Four Wheeler</v>
          </cell>
        </row>
        <row r="1641">
          <cell r="B1641"/>
          <cell r="BS1641">
            <v>2013</v>
          </cell>
          <cell r="BU1641" t="str">
            <v>TRAVELLER MINI BUS 17 PLUS D 3700MM 18STR 2013</v>
          </cell>
          <cell r="DO1641" t="str">
            <v>Goods &amp; Passengers</v>
          </cell>
          <cell r="DP1641" t="str">
            <v>Four Wheeler</v>
          </cell>
        </row>
        <row r="1642">
          <cell r="B1642"/>
          <cell r="BS1642">
            <v>2019</v>
          </cell>
          <cell r="BU1642" t="str">
            <v>Xylo-XyloH4 ABS Airbag</v>
          </cell>
          <cell r="DO1642" t="str">
            <v>Car</v>
          </cell>
          <cell r="DP1642" t="str">
            <v>Four Wheeler</v>
          </cell>
        </row>
        <row r="1643">
          <cell r="B1643">
            <v>431111301700061</v>
          </cell>
          <cell r="BS1643">
            <v>2019</v>
          </cell>
          <cell r="BU1643" t="str">
            <v>Xylo-XyloH4 ABS Airbag</v>
          </cell>
          <cell r="DO1643" t="str">
            <v>Car</v>
          </cell>
          <cell r="DP1643" t="str">
            <v>Four Wheeler</v>
          </cell>
        </row>
        <row r="1644">
          <cell r="B1644">
            <v>413191301700037</v>
          </cell>
          <cell r="BS1644">
            <v>2021</v>
          </cell>
          <cell r="BU1644" t="str">
            <v>Marazzo-M2 7 Seater</v>
          </cell>
          <cell r="DO1644" t="str">
            <v>Car</v>
          </cell>
          <cell r="DP1644" t="str">
            <v>Four Wheeler</v>
          </cell>
        </row>
        <row r="1645">
          <cell r="B1645"/>
          <cell r="BS1645">
            <v>2012</v>
          </cell>
          <cell r="BU1645" t="str">
            <v>TEMP TRAVELLER 13STR 2012 MAXCAB</v>
          </cell>
          <cell r="DO1645" t="str">
            <v>Van</v>
          </cell>
          <cell r="DP1645" t="str">
            <v>Four Wheeler</v>
          </cell>
        </row>
        <row r="1646">
          <cell r="B1646">
            <v>412831301700089</v>
          </cell>
          <cell r="BS1646">
            <v>2012</v>
          </cell>
          <cell r="BU1646" t="str">
            <v>TEMP TRAVELLER 13STR 2012 MAXCAB</v>
          </cell>
          <cell r="DO1646" t="str">
            <v>Van</v>
          </cell>
          <cell r="DP1646" t="str">
            <v>Four Wheeler</v>
          </cell>
        </row>
        <row r="1647">
          <cell r="B1647"/>
          <cell r="BS1647">
            <v>2021</v>
          </cell>
          <cell r="BU1647" t="str">
            <v>Marazzo-M2 7 Seater</v>
          </cell>
          <cell r="DO1647" t="str">
            <v>Car</v>
          </cell>
          <cell r="DP1647" t="str">
            <v>Four Wheeler</v>
          </cell>
        </row>
        <row r="1648">
          <cell r="B1648">
            <v>431581301700048</v>
          </cell>
          <cell r="BS1648">
            <v>2019</v>
          </cell>
          <cell r="BU1648" t="str">
            <v>Maxi TRUCK Puls</v>
          </cell>
          <cell r="DO1648" t="str">
            <v>Goods &amp; Passengers</v>
          </cell>
          <cell r="DP1648" t="str">
            <v>Four Wheeler</v>
          </cell>
        </row>
        <row r="1649">
          <cell r="B1649"/>
          <cell r="BS1649">
            <v>2015</v>
          </cell>
          <cell r="BU1649" t="str">
            <v>SWIFT DZIRE TOUR DIESEL BSIV 5STR 2015</v>
          </cell>
          <cell r="DO1649" t="str">
            <v>Car</v>
          </cell>
          <cell r="DP1649" t="str">
            <v>Four Wheeler</v>
          </cell>
        </row>
        <row r="1650">
          <cell r="B1650"/>
          <cell r="BS1650">
            <v>2019</v>
          </cell>
          <cell r="BU1650" t="str">
            <v>Maxi TRUCK Puls</v>
          </cell>
          <cell r="DO1650" t="str">
            <v>Goods &amp; Passengers</v>
          </cell>
          <cell r="DP1650" t="str">
            <v>Four Wheeler</v>
          </cell>
        </row>
        <row r="1651">
          <cell r="B1651">
            <v>431351301700082</v>
          </cell>
          <cell r="BS1651">
            <v>2015</v>
          </cell>
          <cell r="BU1651" t="str">
            <v>SWIFT DZIRE TOUR DIESEL BSIV 5STR 2015</v>
          </cell>
          <cell r="DO1651" t="str">
            <v>Car</v>
          </cell>
          <cell r="DP1651" t="str">
            <v>Four Wheeler</v>
          </cell>
        </row>
        <row r="1652">
          <cell r="B1652"/>
          <cell r="BS1652">
            <v>2013</v>
          </cell>
          <cell r="BU1652" t="str">
            <v>AL PSV 4 185 50STR 2013 ASHOK</v>
          </cell>
          <cell r="DO1652" t="str">
            <v>Goods &amp; Passengers</v>
          </cell>
          <cell r="DP1652" t="str">
            <v>Four Wheeler</v>
          </cell>
        </row>
        <row r="1653">
          <cell r="B1653">
            <v>431111301700062</v>
          </cell>
          <cell r="BS1653">
            <v>2019</v>
          </cell>
          <cell r="BU1653" t="str">
            <v>XCENT-XcentE CRDI</v>
          </cell>
          <cell r="DO1653" t="str">
            <v>Car</v>
          </cell>
          <cell r="DP1653" t="str">
            <v>Four Wheeler</v>
          </cell>
        </row>
        <row r="1654">
          <cell r="B1654">
            <v>413191301700038</v>
          </cell>
          <cell r="BS1654">
            <v>2018</v>
          </cell>
          <cell r="BU1654" t="str">
            <v>XCENT-XcentE CRDI</v>
          </cell>
          <cell r="DO1654" t="str">
            <v>Car</v>
          </cell>
          <cell r="DP1654" t="str">
            <v>Four Wheeler</v>
          </cell>
        </row>
        <row r="1655">
          <cell r="B1655"/>
          <cell r="BS1655">
            <v>2018</v>
          </cell>
          <cell r="BU1655" t="str">
            <v>XCENT-XcentE CRDI</v>
          </cell>
          <cell r="DO1655" t="str">
            <v>Car</v>
          </cell>
          <cell r="DP1655" t="str">
            <v>Four Wheeler</v>
          </cell>
        </row>
        <row r="1656">
          <cell r="B1656"/>
          <cell r="BS1656">
            <v>2019</v>
          </cell>
          <cell r="BU1656" t="str">
            <v>XCENT-XcentE CRDI</v>
          </cell>
          <cell r="DO1656" t="str">
            <v>Car</v>
          </cell>
          <cell r="DP1656" t="str">
            <v>Four Wheeler</v>
          </cell>
        </row>
        <row r="1657">
          <cell r="B1657">
            <v>412831301700090</v>
          </cell>
          <cell r="BS1657">
            <v>2013</v>
          </cell>
          <cell r="BU1657" t="str">
            <v>AL PSV 4 185 50STR 2013 ASHOK</v>
          </cell>
          <cell r="DO1657" t="str">
            <v>Goods &amp; Passengers</v>
          </cell>
          <cell r="DP1657" t="str">
            <v>Four Wheeler</v>
          </cell>
        </row>
        <row r="1658">
          <cell r="B1658">
            <v>431351301700084</v>
          </cell>
          <cell r="BS1658">
            <v>2016</v>
          </cell>
          <cell r="BU1658" t="str">
            <v>Innova Crysta-Innova crysta2.4 VX 8 STR</v>
          </cell>
          <cell r="DO1658" t="str">
            <v>Car</v>
          </cell>
          <cell r="DP1658" t="str">
            <v>Four Wheeler</v>
          </cell>
        </row>
        <row r="1659">
          <cell r="B1659"/>
          <cell r="BS1659">
            <v>2016</v>
          </cell>
          <cell r="BU1659" t="str">
            <v>Innova Crysta-Innova crysta2.4 VX 8 STR</v>
          </cell>
          <cell r="DO1659" t="str">
            <v>Car</v>
          </cell>
          <cell r="DP1659" t="str">
            <v>Four Wheeler</v>
          </cell>
        </row>
        <row r="1660">
          <cell r="B1660">
            <v>413191301700039</v>
          </cell>
          <cell r="BS1660">
            <v>2018</v>
          </cell>
          <cell r="BU1660" t="str">
            <v>Xylo-XyloD4 BS IV</v>
          </cell>
          <cell r="DO1660" t="str">
            <v>Car</v>
          </cell>
          <cell r="DP1660" t="str">
            <v>Four Wheeler</v>
          </cell>
        </row>
        <row r="1661">
          <cell r="B1661"/>
          <cell r="BS1661">
            <v>2018</v>
          </cell>
          <cell r="BU1661" t="str">
            <v>Xylo-XyloD4 BS IV</v>
          </cell>
          <cell r="DO1661" t="str">
            <v>Car</v>
          </cell>
          <cell r="DP1661" t="str">
            <v>Four Wheeler</v>
          </cell>
        </row>
        <row r="1662">
          <cell r="B1662"/>
          <cell r="BS1662">
            <v>2015</v>
          </cell>
          <cell r="BU1662" t="str">
            <v>Innova-INNOVA EURO 3 2.5 G DIESEL 7 SEATER</v>
          </cell>
          <cell r="DO1662" t="str">
            <v>Goods &amp; Passengers</v>
          </cell>
          <cell r="DP1662" t="str">
            <v>Four Wheeler</v>
          </cell>
        </row>
        <row r="1663">
          <cell r="B1663">
            <v>412331301700065</v>
          </cell>
          <cell r="BS1663">
            <v>2015</v>
          </cell>
          <cell r="BU1663" t="str">
            <v>Innova-INNOVA EURO 3 2.5 G DIESEL 7 SEATER</v>
          </cell>
          <cell r="DO1663" t="str">
            <v>Goods &amp; Passengers</v>
          </cell>
          <cell r="DP1663" t="str">
            <v>Four Wheeler</v>
          </cell>
        </row>
        <row r="1664">
          <cell r="B1664">
            <v>413191301700041</v>
          </cell>
          <cell r="BS1664">
            <v>2019</v>
          </cell>
          <cell r="BU1664" t="str">
            <v>TATA ZEST XE QJET 75PS BS4</v>
          </cell>
          <cell r="DO1664" t="str">
            <v>Car</v>
          </cell>
          <cell r="DP1664" t="str">
            <v>Four Wheeler</v>
          </cell>
        </row>
        <row r="1665">
          <cell r="B1665">
            <v>431111301700063</v>
          </cell>
          <cell r="BS1665">
            <v>2012</v>
          </cell>
          <cell r="BU1665" t="str">
            <v>Traveller-12 Seater AC with Interior-PASSENGER COMMERCIAL</v>
          </cell>
          <cell r="DO1665" t="str">
            <v>Van</v>
          </cell>
          <cell r="DP1665" t="str">
            <v>Four Wheeler</v>
          </cell>
        </row>
        <row r="1666">
          <cell r="B1666"/>
          <cell r="BS1666">
            <v>2019</v>
          </cell>
          <cell r="BU1666" t="str">
            <v>TATA ZEST XE QJET 75PS BS4</v>
          </cell>
          <cell r="DO1666" t="str">
            <v>Car</v>
          </cell>
          <cell r="DP1666" t="str">
            <v>Four Wheeler</v>
          </cell>
        </row>
        <row r="1667">
          <cell r="B1667"/>
          <cell r="BS1667">
            <v>2016</v>
          </cell>
          <cell r="BU1667" t="str">
            <v>Etios-ToyotaEtios GD</v>
          </cell>
          <cell r="DO1667" t="str">
            <v>Car</v>
          </cell>
          <cell r="DP1667" t="str">
            <v>Four Wheeler</v>
          </cell>
        </row>
        <row r="1668">
          <cell r="B1668">
            <v>431351301700083</v>
          </cell>
          <cell r="BS1668">
            <v>2016</v>
          </cell>
          <cell r="BU1668" t="str">
            <v>Etios-ToyotaEtios GD</v>
          </cell>
          <cell r="DO1668" t="str">
            <v>Car</v>
          </cell>
          <cell r="DP1668" t="str">
            <v>Four Wheeler</v>
          </cell>
        </row>
        <row r="1669">
          <cell r="B1669"/>
          <cell r="BS1669">
            <v>2012</v>
          </cell>
          <cell r="BU1669" t="str">
            <v>Traveller-12 Seater AC with Interior-PASSENGER COMMERCIAL</v>
          </cell>
          <cell r="DO1669" t="str">
            <v>Van</v>
          </cell>
          <cell r="DP1669" t="str">
            <v>Four Wheeler</v>
          </cell>
        </row>
        <row r="1670">
          <cell r="B1670"/>
          <cell r="BS1670">
            <v>2016</v>
          </cell>
          <cell r="BU1670" t="str">
            <v>ASHOK LAYLAND BUS 35STR 2016</v>
          </cell>
          <cell r="DO1670" t="str">
            <v>Goods &amp; Passengers</v>
          </cell>
          <cell r="DP1670" t="str">
            <v>Four Wheeler</v>
          </cell>
        </row>
        <row r="1671">
          <cell r="B1671"/>
          <cell r="BS1671">
            <v>2016</v>
          </cell>
          <cell r="BU1671" t="str">
            <v>TRAVELLER T2 BS 3 TD2200 4020 BUS 27STR 2016</v>
          </cell>
          <cell r="DO1671" t="str">
            <v>Goods &amp; Passengers</v>
          </cell>
          <cell r="DP1671" t="str">
            <v>Four Wheeler</v>
          </cell>
        </row>
        <row r="1672">
          <cell r="B1672">
            <v>412331301700054</v>
          </cell>
          <cell r="BS1672">
            <v>2016</v>
          </cell>
          <cell r="BU1672" t="str">
            <v>TRAVELLER T2 BS 3 TD2200 4020 BUS 27STR 2016</v>
          </cell>
          <cell r="DO1672" t="str">
            <v>Goods &amp; Passengers</v>
          </cell>
          <cell r="DP1672" t="str">
            <v>Four Wheeler</v>
          </cell>
        </row>
        <row r="1673">
          <cell r="B1673">
            <v>433461301700021</v>
          </cell>
          <cell r="BS1673">
            <v>2016</v>
          </cell>
          <cell r="BU1673" t="str">
            <v>MAHINDRA BOLERA PICK UP 2016 3STR</v>
          </cell>
          <cell r="DO1673" t="str">
            <v>Goods &amp; Passengers</v>
          </cell>
          <cell r="DP1673" t="str">
            <v>Four Wheeler</v>
          </cell>
        </row>
        <row r="1674">
          <cell r="B1674">
            <v>431581301700049</v>
          </cell>
          <cell r="BS1674">
            <v>2020</v>
          </cell>
          <cell r="BU1674" t="str">
            <v>MAHINDRA BMT PLUS PS 1 2T PICK UP 2020</v>
          </cell>
          <cell r="DO1674" t="str">
            <v>Goods &amp; Passengers</v>
          </cell>
          <cell r="DP1674" t="str">
            <v>Four Wheeler</v>
          </cell>
        </row>
        <row r="1675">
          <cell r="B1675">
            <v>431351301700085</v>
          </cell>
          <cell r="BS1675">
            <v>2019</v>
          </cell>
          <cell r="BU1675" t="str">
            <v>NISSAN DATSUN REDI GO A 5STR 2019</v>
          </cell>
          <cell r="DO1675" t="str">
            <v>Car</v>
          </cell>
          <cell r="DP1675" t="str">
            <v>Four Wheeler</v>
          </cell>
        </row>
        <row r="1676">
          <cell r="B1676"/>
          <cell r="BS1676">
            <v>2016</v>
          </cell>
          <cell r="BU1676" t="str">
            <v>MAHINDRA BOLERA PICK UP 2016 3STR</v>
          </cell>
          <cell r="DO1676" t="str">
            <v>Goods &amp; Passengers</v>
          </cell>
          <cell r="DP1676" t="str">
            <v>Four Wheeler</v>
          </cell>
        </row>
        <row r="1677">
          <cell r="B1677"/>
          <cell r="BS1677">
            <v>2020</v>
          </cell>
          <cell r="BU1677" t="str">
            <v>MAHINDRA BMT PLUS PS 1 2T PICK UP 2020</v>
          </cell>
          <cell r="DO1677" t="str">
            <v>Goods &amp; Passengers</v>
          </cell>
          <cell r="DP1677" t="str">
            <v>Four Wheeler</v>
          </cell>
        </row>
        <row r="1678">
          <cell r="B1678"/>
          <cell r="BS1678">
            <v>2016</v>
          </cell>
          <cell r="BU1678" t="str">
            <v>HYUNDAI XCENT CRDI PLUS ABS 2016 5STR</v>
          </cell>
          <cell r="DO1678" t="str">
            <v>Car</v>
          </cell>
          <cell r="DP1678" t="str">
            <v>Four Wheeler</v>
          </cell>
        </row>
        <row r="1679">
          <cell r="B1679"/>
          <cell r="BS1679">
            <v>2019</v>
          </cell>
          <cell r="BU1679" t="str">
            <v>NISSAN DATSUN REDI GO A 5STR 2019</v>
          </cell>
          <cell r="DO1679" t="str">
            <v>Car</v>
          </cell>
          <cell r="DP1679" t="str">
            <v>Four Wheeler</v>
          </cell>
        </row>
        <row r="1680">
          <cell r="B1680">
            <v>412831301700092</v>
          </cell>
          <cell r="BS1680">
            <v>2016</v>
          </cell>
          <cell r="BU1680" t="str">
            <v>HYUNDAI XCENT CRDI PLUS ABS 2016 5STR</v>
          </cell>
          <cell r="DO1680" t="str">
            <v>Car</v>
          </cell>
          <cell r="DP1680" t="str">
            <v>Four Wheeler</v>
          </cell>
        </row>
        <row r="1681">
          <cell r="B1681">
            <v>412331301700056</v>
          </cell>
          <cell r="BS1681">
            <v>2016</v>
          </cell>
          <cell r="BU1681" t="str">
            <v>Swift Dzire -SWIFT DZIRE LDI/TOUR</v>
          </cell>
          <cell r="DO1681" t="str">
            <v>Car</v>
          </cell>
          <cell r="DP1681" t="str">
            <v>Four Wheeler</v>
          </cell>
        </row>
        <row r="1682">
          <cell r="B1682"/>
          <cell r="BS1682">
            <v>2020</v>
          </cell>
          <cell r="BU1682" t="str">
            <v>TATA T 16 ULTRA SLR49HSD 180B6M6 2020</v>
          </cell>
          <cell r="DO1682" t="str">
            <v>Goods &amp; Passengers</v>
          </cell>
          <cell r="DP1682" t="str">
            <v>Four Wheeler</v>
          </cell>
        </row>
        <row r="1683">
          <cell r="B1683"/>
          <cell r="BS1683">
            <v>2016</v>
          </cell>
          <cell r="BU1683" t="str">
            <v>Swift Dzire -SWIFT DZIRE LDI/TOUR</v>
          </cell>
          <cell r="DO1683" t="str">
            <v>Car</v>
          </cell>
          <cell r="DP1683" t="str">
            <v>Four Wheeler</v>
          </cell>
        </row>
        <row r="1684">
          <cell r="B1684">
            <v>412331301700063</v>
          </cell>
          <cell r="BS1684">
            <v>2013</v>
          </cell>
          <cell r="BU1684" t="str">
            <v>TRAVELLER MINI BUS 2013 17 PLUS D</v>
          </cell>
          <cell r="DO1684" t="str">
            <v>Goods &amp; Passengers</v>
          </cell>
          <cell r="DP1684" t="str">
            <v>Four Wheeler</v>
          </cell>
        </row>
        <row r="1685">
          <cell r="B1685">
            <v>412331301700055</v>
          </cell>
          <cell r="BS1685">
            <v>2014</v>
          </cell>
          <cell r="BU1685" t="str">
            <v>TRAVELLER MINIBUS 17D BS3 AC 2014 18STR</v>
          </cell>
          <cell r="DO1685" t="str">
            <v>Goods &amp; Passengers</v>
          </cell>
          <cell r="DP1685" t="str">
            <v>Four Wheeler</v>
          </cell>
        </row>
        <row r="1686">
          <cell r="B1686">
            <v>431111301700064</v>
          </cell>
          <cell r="BS1686">
            <v>2017</v>
          </cell>
          <cell r="BU1686" t="str">
            <v>MARUTHI SWIFT DZIRE TOUR DIESEL 5 STR 2017</v>
          </cell>
          <cell r="DO1686" t="str">
            <v>Car</v>
          </cell>
          <cell r="DP1686" t="str">
            <v>Four Wheeler</v>
          </cell>
        </row>
        <row r="1687">
          <cell r="B1687"/>
          <cell r="BS1687">
            <v>2016</v>
          </cell>
          <cell r="BU1687" t="str">
            <v>TOYOTA ETIOS GD M 5STR 2016 SILVER</v>
          </cell>
          <cell r="DO1687" t="str">
            <v>Car</v>
          </cell>
          <cell r="DP1687" t="str">
            <v>Four Wheeler</v>
          </cell>
        </row>
        <row r="1688">
          <cell r="B1688"/>
          <cell r="BS1688">
            <v>2013</v>
          </cell>
          <cell r="BU1688" t="str">
            <v>TRAVELLER MINI BUS 2013 17 PLUS D</v>
          </cell>
          <cell r="DO1688" t="str">
            <v>Goods &amp; Passengers</v>
          </cell>
          <cell r="DP1688" t="str">
            <v>Four Wheeler</v>
          </cell>
        </row>
        <row r="1689">
          <cell r="B1689"/>
          <cell r="BS1689">
            <v>2014</v>
          </cell>
          <cell r="BU1689" t="str">
            <v>TRAVELLER MINIBUS 17D BS3 AC 2014 18STR</v>
          </cell>
          <cell r="DO1689" t="str">
            <v>Goods &amp; Passengers</v>
          </cell>
          <cell r="DP1689" t="str">
            <v>Four Wheeler</v>
          </cell>
        </row>
        <row r="1690">
          <cell r="B1690"/>
          <cell r="BS1690">
            <v>2017</v>
          </cell>
          <cell r="BU1690" t="str">
            <v>MARUTHI SWIFT DZIRE TOUR DIESEL 5 STR 2017</v>
          </cell>
          <cell r="DO1690" t="str">
            <v>Car</v>
          </cell>
          <cell r="DP1690" t="str">
            <v>Four Wheeler</v>
          </cell>
        </row>
        <row r="1691">
          <cell r="B1691">
            <v>412831301700093</v>
          </cell>
          <cell r="BS1691">
            <v>2016</v>
          </cell>
          <cell r="BU1691" t="str">
            <v>TOYOTA ETIOS GD M 5STR 2016 SILVER</v>
          </cell>
          <cell r="DO1691" t="str">
            <v>Car</v>
          </cell>
          <cell r="DP1691" t="str">
            <v>Four Wheeler</v>
          </cell>
        </row>
        <row r="1692">
          <cell r="B1692">
            <v>431581301700050</v>
          </cell>
          <cell r="BS1692">
            <v>2019</v>
          </cell>
          <cell r="BU1692" t="str">
            <v>BOLERO MAXITRUCK PLUS 1 2 T PICKUP 2019 2STR</v>
          </cell>
          <cell r="DO1692" t="str">
            <v>Goods &amp; Passengers</v>
          </cell>
          <cell r="DP1692" t="str">
            <v>Four Wheeler</v>
          </cell>
        </row>
        <row r="1693">
          <cell r="B1693">
            <v>413191301700040</v>
          </cell>
          <cell r="BS1693">
            <v>2017</v>
          </cell>
          <cell r="BU1693" t="str">
            <v>Xylo-XyloD4 BS IV</v>
          </cell>
          <cell r="DO1693" t="str">
            <v>Car</v>
          </cell>
          <cell r="DP1693" t="str">
            <v>Four Wheeler</v>
          </cell>
        </row>
        <row r="1694">
          <cell r="B1694"/>
          <cell r="BS1694">
            <v>2014</v>
          </cell>
          <cell r="BU1694" t="str">
            <v>ASHOK LEYLAND BUS 50STR 2014</v>
          </cell>
          <cell r="DO1694" t="str">
            <v>Goods &amp; Passengers</v>
          </cell>
          <cell r="DP1694" t="str">
            <v>Four Wheeler</v>
          </cell>
        </row>
        <row r="1695">
          <cell r="B1695"/>
          <cell r="BS1695">
            <v>2019</v>
          </cell>
          <cell r="BU1695" t="str">
            <v>BOLERO MAXITRUCK PLUS 1 2 T PICKUP 2019 2STR</v>
          </cell>
          <cell r="DO1695" t="str">
            <v>Goods &amp; Passengers</v>
          </cell>
          <cell r="DP1695" t="str">
            <v>Four Wheeler</v>
          </cell>
        </row>
        <row r="1696">
          <cell r="B1696"/>
          <cell r="BS1696">
            <v>2017</v>
          </cell>
          <cell r="BU1696" t="str">
            <v>Xylo-XyloD4 BS IV</v>
          </cell>
          <cell r="DO1696" t="str">
            <v>Car</v>
          </cell>
          <cell r="DP1696" t="str">
            <v>Four Wheeler</v>
          </cell>
        </row>
        <row r="1697">
          <cell r="B1697">
            <v>412831301700094</v>
          </cell>
          <cell r="BS1697">
            <v>2014</v>
          </cell>
          <cell r="BU1697" t="str">
            <v>ASHOK LEYLAND BUS 50STR 2014</v>
          </cell>
          <cell r="DO1697" t="str">
            <v>Goods &amp; Passengers</v>
          </cell>
          <cell r="DP1697" t="str">
            <v>Four Wheeler</v>
          </cell>
        </row>
        <row r="1698">
          <cell r="B1698">
            <v>431351301700086</v>
          </cell>
          <cell r="BS1698">
            <v>2013</v>
          </cell>
          <cell r="BU1698" t="str">
            <v>TOYOTA INNOVA 2 5GX E3 8S 2013</v>
          </cell>
          <cell r="DO1698" t="str">
            <v>Van</v>
          </cell>
          <cell r="DP1698" t="str">
            <v>Four Wheeler</v>
          </cell>
        </row>
        <row r="1699">
          <cell r="B1699">
            <v>431581301700051</v>
          </cell>
          <cell r="BS1699">
            <v>2021</v>
          </cell>
          <cell r="BU1699" t="str">
            <v>RENAULT TRIBER RXL PETROL MT 1 0L ECE 2021 7STR</v>
          </cell>
          <cell r="DO1699" t="str">
            <v>Goods &amp; Passengers</v>
          </cell>
          <cell r="DP1699" t="str">
            <v>Four Wheeler</v>
          </cell>
        </row>
        <row r="1700">
          <cell r="B1700">
            <v>433461301700020</v>
          </cell>
          <cell r="BS1700">
            <v>2012</v>
          </cell>
          <cell r="BU1700" t="str">
            <v>TATA MOTORS 3723 T C BS111 2012 7STR</v>
          </cell>
          <cell r="DO1700" t="str">
            <v>Goods &amp; Passengers</v>
          </cell>
          <cell r="DP1700" t="str">
            <v>Four Wheeler</v>
          </cell>
        </row>
        <row r="1701">
          <cell r="B1701"/>
          <cell r="BS1701">
            <v>2021</v>
          </cell>
          <cell r="BU1701" t="str">
            <v>RENAULT TRIBER RXL PETROL MT 1 0L ECE 2021 7STR</v>
          </cell>
          <cell r="DO1701" t="str">
            <v>Goods &amp; Passengers</v>
          </cell>
          <cell r="DP1701" t="str">
            <v>Four Wheeler</v>
          </cell>
        </row>
        <row r="1702">
          <cell r="B1702"/>
          <cell r="BS1702">
            <v>2012</v>
          </cell>
          <cell r="BU1702" t="str">
            <v>Traveller-17 Seater AC with Interior-PASSENGER COMMERCIAL</v>
          </cell>
          <cell r="DO1702"/>
          <cell r="DP1702" t="str">
            <v>Four Wheeler</v>
          </cell>
        </row>
        <row r="1703">
          <cell r="B1703"/>
          <cell r="BS1703">
            <v>2012</v>
          </cell>
          <cell r="BU1703" t="str">
            <v>TATA MOTORS 3723 T C BS111 2012 7STR</v>
          </cell>
          <cell r="DO1703" t="str">
            <v>Goods &amp; Passengers</v>
          </cell>
          <cell r="DP1703" t="str">
            <v>Four Wheeler</v>
          </cell>
        </row>
        <row r="1704">
          <cell r="B1704"/>
          <cell r="BS1704">
            <v>2013</v>
          </cell>
          <cell r="BU1704" t="str">
            <v>TOYOTA INNOVA 2 5GX E3 8S 2013</v>
          </cell>
          <cell r="DO1704" t="str">
            <v>Van</v>
          </cell>
          <cell r="DP1704" t="str">
            <v>Four Wheeler</v>
          </cell>
        </row>
        <row r="1705">
          <cell r="B1705">
            <v>431351301700087</v>
          </cell>
          <cell r="BS1705">
            <v>2014</v>
          </cell>
          <cell r="BU1705" t="str">
            <v>Traveller-12 Seater AC with Interior-PASSENGER COMMERCIAL</v>
          </cell>
          <cell r="DO1705" t="str">
            <v>Goods &amp; Passengers</v>
          </cell>
          <cell r="DP1705" t="str">
            <v>Four Wheeler</v>
          </cell>
        </row>
        <row r="1706">
          <cell r="B1706">
            <v>431351301700088</v>
          </cell>
          <cell r="BS1706">
            <v>2018</v>
          </cell>
          <cell r="BU1706" t="str">
            <v>TATA ZEST XE QJET 75 P S BS 4</v>
          </cell>
          <cell r="DO1706" t="str">
            <v>Car</v>
          </cell>
          <cell r="DP1706" t="str">
            <v>Four Wheeler</v>
          </cell>
        </row>
        <row r="1707">
          <cell r="B1707">
            <v>412331301700057</v>
          </cell>
          <cell r="BS1707">
            <v>2012</v>
          </cell>
          <cell r="BU1707" t="str">
            <v>Traveller-17 Seater AC with Interior-PASSENGER COMMERCIAL</v>
          </cell>
          <cell r="DO1707" t="str">
            <v>Goods &amp; Passengers</v>
          </cell>
          <cell r="DP1707" t="str">
            <v>Four Wheeler</v>
          </cell>
        </row>
        <row r="1708">
          <cell r="B1708"/>
          <cell r="BS1708">
            <v>2012</v>
          </cell>
          <cell r="BU1708" t="str">
            <v>Traveller-17 Seater AC with Interior-PASSENGER COMMERCIAL</v>
          </cell>
          <cell r="DO1708" t="str">
            <v>Goods &amp; Passengers</v>
          </cell>
          <cell r="DP1708" t="str">
            <v>Four Wheeler</v>
          </cell>
        </row>
        <row r="1709">
          <cell r="B1709"/>
          <cell r="BS1709">
            <v>2014</v>
          </cell>
          <cell r="BU1709" t="str">
            <v>Traveller-12 Seater AC with Interior-PASSENGER COMMERCIAL</v>
          </cell>
          <cell r="DO1709" t="str">
            <v>Goods &amp; Passengers</v>
          </cell>
          <cell r="DP1709" t="str">
            <v>Four Wheeler</v>
          </cell>
        </row>
        <row r="1710">
          <cell r="B1710"/>
          <cell r="BS1710">
            <v>2018</v>
          </cell>
          <cell r="BU1710" t="str">
            <v>TATA ZEST XE QJET 75 P S BS 4</v>
          </cell>
          <cell r="DO1710" t="str">
            <v>Car</v>
          </cell>
          <cell r="DP1710" t="str">
            <v>Four Wheeler</v>
          </cell>
        </row>
        <row r="1711">
          <cell r="B1711">
            <v>413191301700042</v>
          </cell>
          <cell r="BS1711">
            <v>2019</v>
          </cell>
          <cell r="BU1711" t="str">
            <v>MARUTHI TOUR S DIESEL 5 SEAT 2019</v>
          </cell>
          <cell r="DO1711" t="str">
            <v>Car</v>
          </cell>
          <cell r="DP1711" t="str">
            <v>Four Wheeler</v>
          </cell>
        </row>
        <row r="1712">
          <cell r="B1712"/>
          <cell r="BS1712">
            <v>2019</v>
          </cell>
          <cell r="BU1712" t="str">
            <v>MARUTHI TOUR S DIESEL 5 SEAT 2019</v>
          </cell>
          <cell r="DO1712" t="str">
            <v>Car</v>
          </cell>
          <cell r="DP1712" t="str">
            <v>Four Wheeler</v>
          </cell>
        </row>
        <row r="1713">
          <cell r="B1713"/>
          <cell r="BS1713">
            <v>2019</v>
          </cell>
          <cell r="BU1713" t="str">
            <v>MARUTHI TOUR S DIESEL 5 SEAT 2019</v>
          </cell>
          <cell r="DO1713" t="str">
            <v>Car</v>
          </cell>
          <cell r="DP1713" t="str">
            <v>Four Wheeler</v>
          </cell>
        </row>
        <row r="1714">
          <cell r="B1714"/>
          <cell r="BS1714">
            <v>2016</v>
          </cell>
          <cell r="BU1714" t="str">
            <v>ASHOK LAYLAND BUS 35STR 2016</v>
          </cell>
          <cell r="DO1714" t="str">
            <v>Goods &amp; Passengers</v>
          </cell>
          <cell r="DP1714" t="str">
            <v>Four Wheeler</v>
          </cell>
        </row>
        <row r="1715">
          <cell r="B1715">
            <v>412831301700095</v>
          </cell>
          <cell r="BS1715">
            <v>2016</v>
          </cell>
          <cell r="BU1715" t="str">
            <v>ASHOK LAYLAND BUS 35STR 2016</v>
          </cell>
          <cell r="DO1715" t="str">
            <v>Goods &amp; Passengers</v>
          </cell>
          <cell r="DP1715" t="str">
            <v>Four Wheeler</v>
          </cell>
        </row>
        <row r="1716">
          <cell r="B1716">
            <v>412331301700058</v>
          </cell>
          <cell r="BS1716">
            <v>2016</v>
          </cell>
          <cell r="BU1716" t="str">
            <v>Traveller-17 Seater AC with Interior-PASSENGER COMMERCIAL</v>
          </cell>
          <cell r="DO1716" t="str">
            <v>Goods &amp; Passengers</v>
          </cell>
          <cell r="DP1716" t="str">
            <v>Four Wheeler</v>
          </cell>
        </row>
        <row r="1717">
          <cell r="B1717"/>
          <cell r="BS1717">
            <v>2019</v>
          </cell>
          <cell r="BU1717" t="str">
            <v>MARUTHI TOUR S DIESEL 5 SEAT 2019</v>
          </cell>
          <cell r="DO1717" t="str">
            <v>Car</v>
          </cell>
          <cell r="DP1717" t="str">
            <v>Four Wheeler</v>
          </cell>
        </row>
        <row r="1718">
          <cell r="B1718"/>
          <cell r="BS1718">
            <v>2016</v>
          </cell>
          <cell r="BU1718" t="str">
            <v>Traveller-17 Seater AC with Interior-PASSENGER COMMERCIAL</v>
          </cell>
          <cell r="DO1718" t="str">
            <v>Goods &amp; Passengers</v>
          </cell>
          <cell r="DP1718" t="str">
            <v>Four Wheeler</v>
          </cell>
        </row>
        <row r="1719">
          <cell r="B1719">
            <v>413191301700044</v>
          </cell>
          <cell r="BS1719">
            <v>2018</v>
          </cell>
          <cell r="BU1719" t="str">
            <v>Xylo-XyloH4 BS IV</v>
          </cell>
          <cell r="DO1719" t="str">
            <v>Car</v>
          </cell>
          <cell r="DP1719" t="str">
            <v>Four Wheeler</v>
          </cell>
        </row>
        <row r="1720">
          <cell r="B1720"/>
          <cell r="BS1720">
            <v>2018</v>
          </cell>
          <cell r="BU1720" t="str">
            <v>Xylo-XyloH4 BS IV</v>
          </cell>
          <cell r="DO1720" t="str">
            <v>Car</v>
          </cell>
          <cell r="DP1720" t="str">
            <v>Four Wheeler</v>
          </cell>
        </row>
        <row r="1721">
          <cell r="B1721">
            <v>413191301700043</v>
          </cell>
          <cell r="BS1721">
            <v>2019</v>
          </cell>
          <cell r="BU1721" t="str">
            <v>MARUTHI TOUR S DIESEL 5 SEAT 2019</v>
          </cell>
          <cell r="DO1721" t="str">
            <v>Car</v>
          </cell>
          <cell r="DP1721" t="str">
            <v>Four Wheeler</v>
          </cell>
        </row>
        <row r="1722">
          <cell r="B1722">
            <v>431111301700066</v>
          </cell>
          <cell r="BS1722">
            <v>2019</v>
          </cell>
          <cell r="BU1722" t="str">
            <v>XCENT-XcentE CRDI</v>
          </cell>
          <cell r="DO1722" t="str">
            <v>Car</v>
          </cell>
          <cell r="DP1722" t="str">
            <v>Four Wheeler</v>
          </cell>
        </row>
        <row r="1723">
          <cell r="B1723">
            <v>412831301700099</v>
          </cell>
          <cell r="BS1723">
            <v>2017</v>
          </cell>
          <cell r="BU1723"/>
          <cell r="DO1723"/>
          <cell r="DP1723" t="str">
            <v>Four Wheeler</v>
          </cell>
        </row>
        <row r="1724">
          <cell r="B1724">
            <v>412831301700097</v>
          </cell>
          <cell r="BS1724">
            <v>2017</v>
          </cell>
          <cell r="BU1724"/>
          <cell r="DO1724" t="str">
            <v>Goods &amp; Passengers</v>
          </cell>
          <cell r="DP1724" t="str">
            <v>Four Wheeler</v>
          </cell>
        </row>
        <row r="1725">
          <cell r="B1725">
            <v>412831301700098</v>
          </cell>
          <cell r="BS1725">
            <v>2017</v>
          </cell>
          <cell r="BU1725"/>
          <cell r="DO1725" t="str">
            <v>Goods &amp; Passengers</v>
          </cell>
          <cell r="DP1725" t="str">
            <v>Four Wheeler</v>
          </cell>
        </row>
        <row r="1726">
          <cell r="B1726"/>
          <cell r="BS1726">
            <v>2017</v>
          </cell>
          <cell r="BU1726"/>
          <cell r="DO1726" t="str">
            <v>Goods &amp; Passengers</v>
          </cell>
          <cell r="DP1726" t="str">
            <v>Four Wheeler</v>
          </cell>
        </row>
        <row r="1727">
          <cell r="B1727"/>
          <cell r="BS1727">
            <v>2017</v>
          </cell>
          <cell r="BU1727"/>
          <cell r="DO1727" t="str">
            <v>Goods &amp; Passengers</v>
          </cell>
          <cell r="DP1727" t="str">
            <v>Four Wheeler</v>
          </cell>
        </row>
        <row r="1728">
          <cell r="B1728"/>
          <cell r="BS1728">
            <v>2019</v>
          </cell>
          <cell r="BU1728" t="str">
            <v>XCENT-XcentE CRDI</v>
          </cell>
          <cell r="DO1728" t="str">
            <v>Car</v>
          </cell>
          <cell r="DP1728" t="str">
            <v>Four Wheeler</v>
          </cell>
        </row>
        <row r="1729">
          <cell r="B1729"/>
          <cell r="BS1729">
            <v>2017</v>
          </cell>
          <cell r="BU1729"/>
          <cell r="DO1729" t="str">
            <v>Goods &amp; Passengers</v>
          </cell>
          <cell r="DP1729" t="str">
            <v>Four Wheeler</v>
          </cell>
        </row>
        <row r="1730">
          <cell r="B1730"/>
          <cell r="BS1730">
            <v>2017</v>
          </cell>
          <cell r="BU1730"/>
          <cell r="DO1730"/>
          <cell r="DP1730" t="str">
            <v>Four Wheeler</v>
          </cell>
        </row>
        <row r="1731">
          <cell r="B1731"/>
          <cell r="BS1731">
            <v>2016</v>
          </cell>
          <cell r="BU1731" t="str">
            <v>Swift Dzire -SWIFT DZIRE VDI</v>
          </cell>
          <cell r="DO1731" t="str">
            <v>Car</v>
          </cell>
          <cell r="DP1731" t="str">
            <v>Four Wheeler</v>
          </cell>
        </row>
        <row r="1732">
          <cell r="B1732">
            <v>431351301700089</v>
          </cell>
          <cell r="BS1732">
            <v>2016</v>
          </cell>
          <cell r="BU1732" t="str">
            <v>Swift Dzire -SWIFT DZIRE VDI</v>
          </cell>
          <cell r="DO1732" t="str">
            <v>Car</v>
          </cell>
          <cell r="DP1732" t="str">
            <v>Four Wheeler</v>
          </cell>
        </row>
        <row r="1733">
          <cell r="B1733">
            <v>433461301700022</v>
          </cell>
          <cell r="BS1733">
            <v>2016</v>
          </cell>
          <cell r="BU1733" t="str">
            <v>TATA TML LPO 1618 TC 62 2016 50STR</v>
          </cell>
          <cell r="DO1733" t="str">
            <v>Goods &amp; Passengers</v>
          </cell>
          <cell r="DP1733" t="str">
            <v>Four Wheeler</v>
          </cell>
        </row>
        <row r="1734">
          <cell r="B1734"/>
          <cell r="BS1734">
            <v>2016</v>
          </cell>
          <cell r="BU1734" t="str">
            <v>FORCE TRAVELLER BUS 27STR 2016</v>
          </cell>
          <cell r="DO1734" t="str">
            <v>Goods &amp; Passengers</v>
          </cell>
          <cell r="DP1734" t="str">
            <v>Four Wheeler</v>
          </cell>
        </row>
        <row r="1735">
          <cell r="B1735">
            <v>412331301700059</v>
          </cell>
          <cell r="BS1735">
            <v>2016</v>
          </cell>
          <cell r="BU1735" t="str">
            <v>FORCE TRAVELLER BUS 27STR 2016</v>
          </cell>
          <cell r="DO1735" t="str">
            <v>Goods &amp; Passengers</v>
          </cell>
          <cell r="DP1735" t="str">
            <v>Four Wheeler</v>
          </cell>
        </row>
        <row r="1736">
          <cell r="B1736"/>
          <cell r="BS1736">
            <v>2016</v>
          </cell>
          <cell r="BU1736" t="str">
            <v>TATA TML LPO 1618 TC 62 2016 50STR</v>
          </cell>
          <cell r="DO1736" t="str">
            <v>Goods &amp; Passengers</v>
          </cell>
          <cell r="DP1736" t="str">
            <v>Four Wheeler</v>
          </cell>
        </row>
        <row r="1737">
          <cell r="B1737">
            <v>431581301700052</v>
          </cell>
          <cell r="BS1737">
            <v>2019</v>
          </cell>
          <cell r="BU1737" t="str">
            <v>ASHOK LEYLAND DOST PLUS RLS 2019 2STR</v>
          </cell>
          <cell r="DO1737" t="str">
            <v>Goods &amp; Passengers</v>
          </cell>
          <cell r="DP1737" t="str">
            <v>Four Wheeler</v>
          </cell>
        </row>
        <row r="1738">
          <cell r="B1738">
            <v>413191301700045</v>
          </cell>
          <cell r="BS1738">
            <v>2018</v>
          </cell>
          <cell r="BU1738" t="str">
            <v>XCENT-XcentE CRDI</v>
          </cell>
          <cell r="DO1738" t="str">
            <v>Car</v>
          </cell>
          <cell r="DP1738" t="str">
            <v>Four Wheeler</v>
          </cell>
        </row>
        <row r="1739">
          <cell r="B1739">
            <v>431351301700090</v>
          </cell>
          <cell r="BS1739">
            <v>2014</v>
          </cell>
          <cell r="BU1739" t="str">
            <v>HYUNDAI GRAND I 10 MAGNA CRDI 1 1 5STR 2014</v>
          </cell>
          <cell r="DO1739" t="str">
            <v>Car</v>
          </cell>
          <cell r="DP1739" t="str">
            <v>Four Wheeler</v>
          </cell>
        </row>
        <row r="1740">
          <cell r="B1740"/>
          <cell r="BS1740">
            <v>2014</v>
          </cell>
          <cell r="BU1740" t="str">
            <v>TOYOTA INNOVA 2 5 G E3 STR8 2014 CAB</v>
          </cell>
          <cell r="DO1740" t="str">
            <v>Car</v>
          </cell>
          <cell r="DP1740" t="str">
            <v>Four Wheeler</v>
          </cell>
        </row>
        <row r="1741">
          <cell r="B1741"/>
          <cell r="BS1741">
            <v>2018</v>
          </cell>
          <cell r="BU1741" t="str">
            <v>XCENT-XcentE CRDI</v>
          </cell>
          <cell r="DO1741" t="str">
            <v>Car</v>
          </cell>
          <cell r="DP1741" t="str">
            <v>Four Wheeler</v>
          </cell>
        </row>
        <row r="1742">
          <cell r="B1742">
            <v>412831301700100</v>
          </cell>
          <cell r="BS1742">
            <v>2014</v>
          </cell>
          <cell r="BU1742" t="str">
            <v>TOYOTA INNOVA 2 5 G E3 STR8 2014 CAB</v>
          </cell>
          <cell r="DO1742" t="str">
            <v>Car</v>
          </cell>
          <cell r="DP1742" t="str">
            <v>Four Wheeler</v>
          </cell>
        </row>
        <row r="1743">
          <cell r="B1743"/>
          <cell r="BS1743">
            <v>2014</v>
          </cell>
          <cell r="BU1743" t="str">
            <v>HYUNDAI GRAND I 10 MAGNA CRDI 1 1 5STR 2014</v>
          </cell>
          <cell r="DO1743" t="str">
            <v>Car</v>
          </cell>
          <cell r="DP1743" t="str">
            <v>Four Wheeler</v>
          </cell>
        </row>
        <row r="1744">
          <cell r="B1744"/>
          <cell r="BS1744">
            <v>2019</v>
          </cell>
          <cell r="BU1744" t="str">
            <v>ASHOK LEYLAND DOST PLUS RLS 2019 2STR</v>
          </cell>
          <cell r="DO1744" t="str">
            <v>Goods &amp; Passengers</v>
          </cell>
          <cell r="DP1744" t="str">
            <v>Four Wheeler</v>
          </cell>
        </row>
        <row r="1745">
          <cell r="B1745"/>
          <cell r="BS1745">
            <v>2012</v>
          </cell>
          <cell r="BU1745" t="str">
            <v>INNOVA 25 G 8STR 2012 CAB</v>
          </cell>
          <cell r="DO1745" t="str">
            <v>Car</v>
          </cell>
          <cell r="DP1745" t="str">
            <v>Four Wheeler</v>
          </cell>
        </row>
        <row r="1746">
          <cell r="B1746">
            <v>431351301700091</v>
          </cell>
          <cell r="BS1746">
            <v>2012</v>
          </cell>
          <cell r="BU1746" t="str">
            <v>INNOVA 25 G 8STR 2012 CAB</v>
          </cell>
          <cell r="DO1746" t="str">
            <v>Car</v>
          </cell>
          <cell r="DP1746" t="str">
            <v>Four Wheeler</v>
          </cell>
        </row>
        <row r="1747">
          <cell r="B1747">
            <v>431111301700065</v>
          </cell>
          <cell r="BS1747">
            <v>2019</v>
          </cell>
          <cell r="BU1747" t="str">
            <v>MARUTHI TOUR S DIESEL 5 SEAT 2019</v>
          </cell>
          <cell r="DO1747" t="str">
            <v>Car</v>
          </cell>
          <cell r="DP1747" t="str">
            <v>Four Wheeler</v>
          </cell>
        </row>
        <row r="1748">
          <cell r="B1748">
            <v>412331301700062</v>
          </cell>
          <cell r="BS1748">
            <v>2012</v>
          </cell>
          <cell r="BU1748" t="str">
            <v>Traveller-17 Seater AC with Interior-PASSENGER COMMERCIAL</v>
          </cell>
          <cell r="DO1748" t="str">
            <v>Goods &amp; Passengers</v>
          </cell>
          <cell r="DP1748" t="str">
            <v>Four Wheeler</v>
          </cell>
        </row>
        <row r="1749">
          <cell r="B1749"/>
          <cell r="BS1749">
            <v>2016</v>
          </cell>
          <cell r="BU1749" t="str">
            <v>TOYOTA ETIOS GD M 2016 5STR DIESEL</v>
          </cell>
          <cell r="DO1749" t="str">
            <v>Car</v>
          </cell>
          <cell r="DP1749" t="str">
            <v>Four Wheeler</v>
          </cell>
        </row>
        <row r="1750">
          <cell r="B1750"/>
          <cell r="BS1750">
            <v>2012</v>
          </cell>
          <cell r="BU1750" t="str">
            <v>Traveller-17 Seater AC with Interior-PASSENGER COMMERCIAL</v>
          </cell>
          <cell r="DO1750" t="str">
            <v>Goods &amp; Passengers</v>
          </cell>
          <cell r="DP1750" t="str">
            <v>Four Wheeler</v>
          </cell>
        </row>
        <row r="1751">
          <cell r="B1751">
            <v>413191301700046</v>
          </cell>
          <cell r="BS1751">
            <v>2019</v>
          </cell>
          <cell r="BU1751" t="str">
            <v>Xylo-XyloD4 BS IV</v>
          </cell>
          <cell r="DO1751" t="str">
            <v>Car</v>
          </cell>
          <cell r="DP1751" t="str">
            <v>Four Wheeler</v>
          </cell>
        </row>
        <row r="1752">
          <cell r="B1752">
            <v>412831301700101</v>
          </cell>
          <cell r="BS1752">
            <v>2016</v>
          </cell>
          <cell r="BU1752" t="str">
            <v>TOYOTA ETIOS GD M 2016 5STR DIESEL</v>
          </cell>
          <cell r="DO1752" t="str">
            <v>Car</v>
          </cell>
          <cell r="DP1752" t="str">
            <v>Four Wheeler</v>
          </cell>
        </row>
        <row r="1753">
          <cell r="B1753"/>
          <cell r="BS1753">
            <v>2019</v>
          </cell>
          <cell r="BU1753" t="str">
            <v>Xylo-XyloD4 BS IV</v>
          </cell>
          <cell r="DO1753" t="str">
            <v>Car</v>
          </cell>
          <cell r="DP1753" t="str">
            <v>Four Wheeler</v>
          </cell>
        </row>
        <row r="1754">
          <cell r="B1754"/>
          <cell r="BS1754">
            <v>2019</v>
          </cell>
          <cell r="BU1754" t="str">
            <v>MARUTHI TOUR S DIESEL 5 SEAT 2019</v>
          </cell>
          <cell r="DO1754" t="str">
            <v>Car</v>
          </cell>
          <cell r="DP1754" t="str">
            <v>Four Wheeler</v>
          </cell>
        </row>
        <row r="1755">
          <cell r="B1755">
            <v>412331301700060</v>
          </cell>
          <cell r="BS1755">
            <v>2017</v>
          </cell>
          <cell r="BU1755" t="str">
            <v>Traveller-26 Seater-PASSENGER COMMERCIAL</v>
          </cell>
          <cell r="DO1755" t="str">
            <v>Goods &amp; Passengers</v>
          </cell>
          <cell r="DP1755" t="str">
            <v>Four Wheeler</v>
          </cell>
        </row>
        <row r="1756">
          <cell r="B1756">
            <v>412331301700064</v>
          </cell>
          <cell r="BS1756">
            <v>2014</v>
          </cell>
          <cell r="BU1756" t="str">
            <v>ASHOK LEYLAND BUS 50STR 2014</v>
          </cell>
          <cell r="DO1756" t="str">
            <v>Goods &amp; Passengers</v>
          </cell>
          <cell r="DP1756" t="str">
            <v>Four Wheeler</v>
          </cell>
        </row>
        <row r="1757">
          <cell r="B1757">
            <v>431351301700093</v>
          </cell>
          <cell r="BS1757">
            <v>2017</v>
          </cell>
          <cell r="BU1757" t="str">
            <v>MARUTI SWIFT DZIRE LDI TOUR BS4 2017 5STR</v>
          </cell>
          <cell r="DO1757" t="str">
            <v>Car</v>
          </cell>
          <cell r="DP1757" t="str">
            <v>Four Wheeler</v>
          </cell>
        </row>
        <row r="1758">
          <cell r="B1758"/>
          <cell r="BS1758">
            <v>2017</v>
          </cell>
          <cell r="BU1758" t="str">
            <v>Traveller-26 Seater-PASSENGER COMMERCIAL</v>
          </cell>
          <cell r="DO1758" t="str">
            <v>Goods &amp; Passengers</v>
          </cell>
          <cell r="DP1758" t="str">
            <v>Four Wheeler</v>
          </cell>
        </row>
        <row r="1759">
          <cell r="B1759"/>
          <cell r="BS1759">
            <v>2013</v>
          </cell>
          <cell r="BU1759" t="str">
            <v>ASHOK LEYLAND GOODS 2013</v>
          </cell>
          <cell r="DO1759" t="str">
            <v>Goods &amp; Passengers</v>
          </cell>
          <cell r="DP1759" t="str">
            <v>Four Wheeler</v>
          </cell>
        </row>
        <row r="1760">
          <cell r="B1760"/>
          <cell r="BS1760">
            <v>2014</v>
          </cell>
          <cell r="BU1760" t="str">
            <v>ASHOK LEYLAND BUS 50STR 2014</v>
          </cell>
          <cell r="DO1760" t="str">
            <v>Goods &amp; Passengers</v>
          </cell>
          <cell r="DP1760" t="str">
            <v>Four Wheeler</v>
          </cell>
        </row>
        <row r="1761">
          <cell r="B1761"/>
          <cell r="BS1761">
            <v>2017</v>
          </cell>
          <cell r="BU1761" t="str">
            <v>MARUTI SWIFT DZIRE LDI TOUR BS4 2017 5STR</v>
          </cell>
          <cell r="DO1761" t="str">
            <v>Car</v>
          </cell>
          <cell r="DP1761" t="str">
            <v>Four Wheeler</v>
          </cell>
        </row>
        <row r="1762">
          <cell r="B1762">
            <v>412831301700102</v>
          </cell>
          <cell r="BS1762">
            <v>2013</v>
          </cell>
          <cell r="BU1762" t="str">
            <v>ASHOK LEYLAND GOODS 2013</v>
          </cell>
          <cell r="DO1762" t="str">
            <v>Goods &amp; Passengers</v>
          </cell>
          <cell r="DP1762" t="str">
            <v>Four Wheeler</v>
          </cell>
        </row>
        <row r="1763">
          <cell r="B1763">
            <v>431351301700092</v>
          </cell>
          <cell r="BS1763">
            <v>2018</v>
          </cell>
          <cell r="BU1763" t="str">
            <v>MARUTHI TOUR S DIESEL 2018 5STR TN</v>
          </cell>
          <cell r="DO1763" t="str">
            <v>Car</v>
          </cell>
          <cell r="DP1763" t="str">
            <v>Four Wheeler</v>
          </cell>
        </row>
        <row r="1764">
          <cell r="B1764">
            <v>412831301700103</v>
          </cell>
          <cell r="BS1764">
            <v>2014</v>
          </cell>
          <cell r="BU1764" t="str">
            <v>WT49ESTCIIID MAXICAB ON 2815 22STR</v>
          </cell>
          <cell r="DO1764" t="str">
            <v>Goods &amp; Passengers</v>
          </cell>
          <cell r="DP1764" t="str">
            <v>Four Wheeler</v>
          </cell>
        </row>
        <row r="1765">
          <cell r="B1765"/>
          <cell r="BS1765">
            <v>2018</v>
          </cell>
          <cell r="BU1765" t="str">
            <v>MARUTHI TOUR S DIESEL 2018 5STR TN</v>
          </cell>
          <cell r="DO1765" t="str">
            <v>Car</v>
          </cell>
          <cell r="DP1765" t="str">
            <v>Four Wheeler</v>
          </cell>
        </row>
        <row r="1766">
          <cell r="B1766"/>
          <cell r="BS1766">
            <v>2014</v>
          </cell>
          <cell r="BU1766" t="str">
            <v>WT49ESTCIIID MAXICAB ON 2815 22STR</v>
          </cell>
          <cell r="DO1766" t="str">
            <v>Goods &amp; Passengers</v>
          </cell>
          <cell r="DP1766" t="str">
            <v>Four Wheeler</v>
          </cell>
        </row>
        <row r="1767">
          <cell r="B1767"/>
          <cell r="BS1767">
            <v>2013</v>
          </cell>
          <cell r="BU1767" t="str">
            <v>EICHER 11 10 BS111 2013 3STR GOODS CARRIER</v>
          </cell>
          <cell r="DO1767" t="str">
            <v>Goods &amp; Passengers</v>
          </cell>
          <cell r="DP1767" t="str">
            <v>Four Wheeler</v>
          </cell>
        </row>
        <row r="1768">
          <cell r="B1768">
            <v>412831301700105</v>
          </cell>
          <cell r="BS1768">
            <v>2013</v>
          </cell>
          <cell r="BU1768" t="str">
            <v>EICHER 11 10 BS111 2013 3STR GOODS CARRIER</v>
          </cell>
          <cell r="DO1768" t="str">
            <v>Goods &amp; Passengers</v>
          </cell>
          <cell r="DP1768" t="str">
            <v>Four Wheeler</v>
          </cell>
        </row>
        <row r="1769">
          <cell r="B1769">
            <v>433461301700023</v>
          </cell>
          <cell r="BS1769">
            <v>2019</v>
          </cell>
          <cell r="BU1769" t="str">
            <v>JCB 3DX XTRA 2019</v>
          </cell>
          <cell r="DO1769" t="str">
            <v>Goods &amp; Passengers</v>
          </cell>
          <cell r="DP1769" t="str">
            <v>Four Wheeler</v>
          </cell>
        </row>
        <row r="1770">
          <cell r="B1770"/>
          <cell r="BS1770">
            <v>2019</v>
          </cell>
          <cell r="BU1770" t="str">
            <v>MARUTHI TOUR S DIESEL 5 SEAT 2019</v>
          </cell>
          <cell r="DO1770" t="str">
            <v>Car</v>
          </cell>
          <cell r="DP1770" t="str">
            <v>Four Wheeler</v>
          </cell>
        </row>
        <row r="1771">
          <cell r="B1771">
            <v>412831301700104</v>
          </cell>
          <cell r="BS1771">
            <v>2020</v>
          </cell>
          <cell r="BU1771" t="str">
            <v>TOYOTA INNOVA CRYSTA 2 4 G 8STR 2020 CAB</v>
          </cell>
          <cell r="DO1771" t="str">
            <v>Car</v>
          </cell>
          <cell r="DP1771" t="str">
            <v>Four Wheeler</v>
          </cell>
        </row>
        <row r="1772">
          <cell r="B1772">
            <v>412331301700061</v>
          </cell>
          <cell r="BS1772">
            <v>2013</v>
          </cell>
          <cell r="BU1772" t="str">
            <v>Traveller-17 Seater AC with Interior-PASSENGER COMMERCIAL</v>
          </cell>
          <cell r="DO1772" t="str">
            <v>Goods &amp; Passengers</v>
          </cell>
          <cell r="DP1772" t="str">
            <v>Four Wheeler</v>
          </cell>
        </row>
        <row r="1773">
          <cell r="B1773">
            <v>431351301700094</v>
          </cell>
          <cell r="BS1773">
            <v>2018</v>
          </cell>
          <cell r="BU1773" t="str">
            <v>TATA ZEST XE QJET 75PS</v>
          </cell>
          <cell r="DO1773" t="str">
            <v>Car</v>
          </cell>
          <cell r="DP1773" t="str">
            <v>Four Wheeler</v>
          </cell>
        </row>
        <row r="1774">
          <cell r="B1774"/>
          <cell r="BS1774">
            <v>2018</v>
          </cell>
          <cell r="BU1774" t="str">
            <v>TATA ZEST XE QJET 75PS</v>
          </cell>
          <cell r="DO1774" t="str">
            <v>Car</v>
          </cell>
          <cell r="DP1774" t="str">
            <v>Four Wheeler</v>
          </cell>
        </row>
        <row r="1775">
          <cell r="B1775"/>
          <cell r="BS1775">
            <v>2019</v>
          </cell>
          <cell r="BU1775" t="str">
            <v>JCB 3DX XTRA 2019</v>
          </cell>
          <cell r="DO1775" t="str">
            <v>Goods &amp; Passengers</v>
          </cell>
          <cell r="DP1775" t="str">
            <v>Four Wheeler</v>
          </cell>
        </row>
        <row r="1776">
          <cell r="B1776"/>
          <cell r="BS1776">
            <v>2013</v>
          </cell>
          <cell r="BU1776" t="str">
            <v>Traveller-17 Seater AC with Interior-PASSENGER COMMERCIAL</v>
          </cell>
          <cell r="DO1776" t="str">
            <v>Goods &amp; Passengers</v>
          </cell>
          <cell r="DP1776" t="str">
            <v>Four Wheeler</v>
          </cell>
        </row>
        <row r="1777">
          <cell r="B1777"/>
          <cell r="BS1777">
            <v>2020</v>
          </cell>
          <cell r="BU1777" t="str">
            <v>TOYOTA INNOVA CRYSTA 2 4 G 8STR 2020 CAB</v>
          </cell>
          <cell r="DO1777" t="str">
            <v>Car</v>
          </cell>
          <cell r="DP1777" t="str">
            <v>Four Wheeler</v>
          </cell>
        </row>
        <row r="1778">
          <cell r="B1778"/>
          <cell r="BS1778">
            <v>2016</v>
          </cell>
          <cell r="BU1778" t="str">
            <v>AL PSV VK 1610 5D4R 50STR 2016 BUS</v>
          </cell>
          <cell r="DO1778" t="str">
            <v>Goods &amp; Passengers</v>
          </cell>
          <cell r="DP1778" t="str">
            <v>Four Wheeler</v>
          </cell>
        </row>
        <row r="1779">
          <cell r="B1779">
            <v>431111301700067</v>
          </cell>
          <cell r="BS1779">
            <v>2019</v>
          </cell>
          <cell r="BU1779" t="str">
            <v>MARUTHI TOUR S DIESEL 5 SEAT 2019</v>
          </cell>
          <cell r="DO1779" t="str">
            <v>Car</v>
          </cell>
          <cell r="DP1779" t="str">
            <v>Four Wheeler</v>
          </cell>
        </row>
        <row r="1780">
          <cell r="B1780">
            <v>412831301700106</v>
          </cell>
          <cell r="BS1780">
            <v>2020</v>
          </cell>
          <cell r="BU1780" t="str">
            <v>ASHOK LEYLAND LTD 57STR BS4 2020</v>
          </cell>
          <cell r="DO1780" t="str">
            <v>Goods &amp; Passengers</v>
          </cell>
          <cell r="DP1780" t="str">
            <v>Four Wheeler</v>
          </cell>
        </row>
        <row r="1781">
          <cell r="B1781">
            <v>431111301700068</v>
          </cell>
          <cell r="BS1781">
            <v>2018</v>
          </cell>
          <cell r="BU1781" t="str">
            <v>MARUTHI TOUR S DIESEL 2018 5STR TN</v>
          </cell>
          <cell r="DO1781" t="str">
            <v>Car</v>
          </cell>
          <cell r="DP1781" t="str">
            <v>Four Wheeler</v>
          </cell>
        </row>
        <row r="1782">
          <cell r="B1782">
            <v>413191301700047</v>
          </cell>
          <cell r="BS1782">
            <v>2017</v>
          </cell>
          <cell r="BU1782" t="str">
            <v>Xylo-XyloH4 BS IV</v>
          </cell>
          <cell r="DO1782" t="str">
            <v>Car</v>
          </cell>
          <cell r="DP1782" t="str">
            <v>Two Wheeler</v>
          </cell>
        </row>
        <row r="1783">
          <cell r="B1783"/>
          <cell r="BS1783">
            <v>2020</v>
          </cell>
          <cell r="BU1783" t="str">
            <v>ASHOK LEYLAND LTD 57STR BS4 2020</v>
          </cell>
          <cell r="DO1783" t="str">
            <v>Goods &amp; Passengers</v>
          </cell>
          <cell r="DP1783" t="str">
            <v>Four Wheeler</v>
          </cell>
        </row>
        <row r="1784">
          <cell r="B1784"/>
          <cell r="BS1784">
            <v>2018</v>
          </cell>
          <cell r="BU1784" t="str">
            <v>MARUTHI TOUR S DIESEL 2018 5STR TN</v>
          </cell>
          <cell r="DO1784" t="str">
            <v>Car</v>
          </cell>
          <cell r="DP1784" t="str">
            <v>Four Wheeler</v>
          </cell>
        </row>
        <row r="1785">
          <cell r="B1785">
            <v>433461301700024</v>
          </cell>
          <cell r="BS1785">
            <v>2022</v>
          </cell>
          <cell r="BU1785"/>
          <cell r="DO1785"/>
          <cell r="DP1785" t="str">
            <v>Four Wheeler</v>
          </cell>
        </row>
        <row r="1786">
          <cell r="B1786"/>
          <cell r="BS1786">
            <v>2018</v>
          </cell>
          <cell r="BU1786" t="str">
            <v>Xylo-XyloD4 BS IV</v>
          </cell>
          <cell r="DO1786" t="str">
            <v>Car</v>
          </cell>
          <cell r="DP1786" t="str">
            <v>Four Wheeler</v>
          </cell>
        </row>
        <row r="1787">
          <cell r="B1787">
            <v>413191301700049</v>
          </cell>
          <cell r="BS1787">
            <v>2018</v>
          </cell>
          <cell r="BU1787" t="str">
            <v>Xylo-XyloD4 BS IV</v>
          </cell>
          <cell r="DO1787" t="str">
            <v>Car</v>
          </cell>
          <cell r="DP1787" t="str">
            <v>Four Wheeler</v>
          </cell>
        </row>
        <row r="1788">
          <cell r="B1788">
            <v>431351301700096</v>
          </cell>
          <cell r="BS1788">
            <v>2016</v>
          </cell>
          <cell r="BU1788" t="str">
            <v>Swift Dzire -SWIFT DZIRE LDI/TOUR</v>
          </cell>
          <cell r="DO1788" t="str">
            <v>Car</v>
          </cell>
          <cell r="DP1788" t="str">
            <v>Four Wheeler</v>
          </cell>
        </row>
        <row r="1789">
          <cell r="B1789"/>
          <cell r="BS1789">
            <v>2022</v>
          </cell>
          <cell r="BU1789"/>
          <cell r="DO1789"/>
          <cell r="DP1789" t="str">
            <v>Four Wheeler</v>
          </cell>
        </row>
        <row r="1790">
          <cell r="B1790"/>
          <cell r="BS1790">
            <v>2017</v>
          </cell>
          <cell r="BU1790" t="str">
            <v>Xylo-XyloH4 BS IV</v>
          </cell>
          <cell r="DO1790" t="str">
            <v>Car</v>
          </cell>
          <cell r="DP1790" t="str">
            <v>Two Wheeler</v>
          </cell>
        </row>
        <row r="1791">
          <cell r="B1791"/>
          <cell r="BS1791">
            <v>2014</v>
          </cell>
          <cell r="BU1791" t="str">
            <v>TATA LPK 2523 TC 6X4 BS111 2014</v>
          </cell>
          <cell r="DO1791" t="str">
            <v>Goods &amp; Passengers</v>
          </cell>
          <cell r="DP1791" t="str">
            <v>HCV</v>
          </cell>
        </row>
        <row r="1792">
          <cell r="B1792"/>
          <cell r="BS1792">
            <v>2016</v>
          </cell>
          <cell r="BU1792" t="str">
            <v>Swift Dzire -SWIFT DZIRE LDI/TOUR</v>
          </cell>
          <cell r="DO1792" t="str">
            <v>Car</v>
          </cell>
          <cell r="DP1792" t="str">
            <v>Four Wheeler</v>
          </cell>
        </row>
        <row r="1793">
          <cell r="B1793">
            <v>431581301700053</v>
          </cell>
          <cell r="BS1793">
            <v>2014</v>
          </cell>
          <cell r="BU1793" t="str">
            <v>TATA LPK 2523 TC 6X4 BS111 2014</v>
          </cell>
          <cell r="DO1793" t="str">
            <v>Goods &amp; Passengers</v>
          </cell>
          <cell r="DP1793" t="str">
            <v>HCV</v>
          </cell>
        </row>
        <row r="1794">
          <cell r="B1794">
            <v>431351301700095</v>
          </cell>
          <cell r="BS1794">
            <v>2015</v>
          </cell>
          <cell r="BU1794" t="str">
            <v>SWIFT DZIRE TOUR DIESEL BSIV 5STR 2015</v>
          </cell>
          <cell r="DO1794" t="str">
            <v>Car</v>
          </cell>
          <cell r="DP1794" t="str">
            <v>Four Wheeler</v>
          </cell>
        </row>
        <row r="1795">
          <cell r="B1795"/>
          <cell r="BS1795">
            <v>2015</v>
          </cell>
          <cell r="BU1795" t="str">
            <v>SWIFT DZIRE TOUR DIESEL BSIV 5STR 2015</v>
          </cell>
          <cell r="DO1795" t="str">
            <v>Car</v>
          </cell>
          <cell r="DP1795" t="str">
            <v>Four Wheeler</v>
          </cell>
        </row>
        <row r="1796">
          <cell r="B1796"/>
          <cell r="BS1796">
            <v>2019</v>
          </cell>
          <cell r="BU1796" t="str">
            <v>BOLERO MAXITRUCK PLUS 1 2 T PS 2STR 2019</v>
          </cell>
          <cell r="DO1796" t="str">
            <v>Goods &amp; Passengers</v>
          </cell>
          <cell r="DP1796" t="str">
            <v>Four Wheeler</v>
          </cell>
        </row>
        <row r="1797">
          <cell r="B1797">
            <v>431111301700069</v>
          </cell>
          <cell r="BS1797">
            <v>2022</v>
          </cell>
          <cell r="BU1797" t="str">
            <v>MARUTI TOUR S STD O 5STR 2022</v>
          </cell>
          <cell r="DO1797" t="str">
            <v>Car</v>
          </cell>
          <cell r="DP1797" t="str">
            <v>Four Wheeler</v>
          </cell>
        </row>
        <row r="1798">
          <cell r="B1798"/>
          <cell r="BS1798">
            <v>2022</v>
          </cell>
          <cell r="BU1798" t="str">
            <v>MARUTI TOUR S STD O 5STR 2022</v>
          </cell>
          <cell r="DO1798" t="str">
            <v>Car</v>
          </cell>
          <cell r="DP1798" t="str">
            <v>Four Wheeler</v>
          </cell>
        </row>
        <row r="1799">
          <cell r="B1799">
            <v>412831301700107</v>
          </cell>
          <cell r="BS1799">
            <v>2019</v>
          </cell>
          <cell r="BU1799" t="str">
            <v>BOLERO MAXITRUCK PLUS 1 2 T PS 2STR 2019</v>
          </cell>
          <cell r="DO1799" t="str">
            <v>Goods &amp; Passengers</v>
          </cell>
          <cell r="DP1799" t="str">
            <v>Four Wheeler</v>
          </cell>
        </row>
        <row r="1800">
          <cell r="B1800">
            <v>412831301700108</v>
          </cell>
          <cell r="BS1800">
            <v>2017</v>
          </cell>
          <cell r="BU1800" t="str">
            <v>ASHOK LEYLAND LTD 1618 GOODS 2017</v>
          </cell>
          <cell r="DO1800" t="str">
            <v>Goods &amp; Passengers</v>
          </cell>
          <cell r="DP1800" t="str">
            <v>Four Wheeler</v>
          </cell>
        </row>
        <row r="1801">
          <cell r="B1801"/>
          <cell r="BS1801">
            <v>2017</v>
          </cell>
          <cell r="BU1801" t="str">
            <v>ASHOK LEYLAND LTD 1618 GOODS 2017</v>
          </cell>
          <cell r="DO1801" t="str">
            <v>Goods &amp; Passengers</v>
          </cell>
          <cell r="DP1801" t="str">
            <v>Four Wheeler</v>
          </cell>
        </row>
        <row r="1802">
          <cell r="B1802">
            <v>431111301700070</v>
          </cell>
          <cell r="BS1802">
            <v>2019</v>
          </cell>
          <cell r="BU1802" t="str">
            <v>MARUTHI TOUR S DIESEL 5 SEAT 2019</v>
          </cell>
          <cell r="DO1802" t="str">
            <v>Car</v>
          </cell>
          <cell r="DP1802" t="str">
            <v>Four Wheeler</v>
          </cell>
        </row>
        <row r="1803">
          <cell r="B1803"/>
          <cell r="BS1803">
            <v>2019</v>
          </cell>
          <cell r="BU1803" t="str">
            <v>MARUTHI TOUR S DIESEL 5 SEAT 2019</v>
          </cell>
          <cell r="DO1803" t="str">
            <v>Car</v>
          </cell>
          <cell r="DP1803" t="str">
            <v>Four Wheeler</v>
          </cell>
        </row>
        <row r="1804">
          <cell r="B1804">
            <v>413191301700048</v>
          </cell>
          <cell r="BS1804">
            <v>2019</v>
          </cell>
          <cell r="BU1804" t="str">
            <v>MARUTHI TOUR S DIESEL 5 SEAT 2019</v>
          </cell>
          <cell r="DO1804" t="str">
            <v>Car</v>
          </cell>
          <cell r="DP1804" t="str">
            <v>Four Wheeler</v>
          </cell>
        </row>
        <row r="1805">
          <cell r="B1805"/>
          <cell r="BS1805">
            <v>2019</v>
          </cell>
          <cell r="BU1805" t="str">
            <v>MARUTHI TOUR S DIESEL 5 SEAT 2019</v>
          </cell>
          <cell r="DO1805" t="str">
            <v>Car</v>
          </cell>
          <cell r="DP1805" t="str">
            <v>Four Wheeler</v>
          </cell>
        </row>
        <row r="1806">
          <cell r="B1806"/>
          <cell r="BS1806">
            <v>2019</v>
          </cell>
          <cell r="BU1806" t="str">
            <v>MARUTHI TOUR S DIESEL 5 SEAT 2019</v>
          </cell>
          <cell r="DO1806" t="str">
            <v>Car</v>
          </cell>
          <cell r="DP1806" t="str">
            <v>Four Wheeler</v>
          </cell>
        </row>
        <row r="1807">
          <cell r="B1807">
            <v>431111301700071</v>
          </cell>
          <cell r="BS1807">
            <v>2019</v>
          </cell>
          <cell r="BU1807" t="str">
            <v>MARUTHI TOUR S DIESEL 5 SEAT 2019</v>
          </cell>
          <cell r="DO1807" t="str">
            <v>Car</v>
          </cell>
          <cell r="DP1807" t="str">
            <v>Four Wheeler</v>
          </cell>
        </row>
        <row r="1808">
          <cell r="B1808">
            <v>412331301700066</v>
          </cell>
          <cell r="BS1808">
            <v>2012</v>
          </cell>
          <cell r="BU1808" t="str">
            <v>Traveller-26 Seater-PASSENGER COMMERCIAL</v>
          </cell>
          <cell r="DO1808" t="str">
            <v>Goods &amp; Passengers</v>
          </cell>
          <cell r="DP1808" t="str">
            <v>Four Wheeler</v>
          </cell>
        </row>
        <row r="1809">
          <cell r="B1809"/>
          <cell r="BS1809">
            <v>2012</v>
          </cell>
          <cell r="BU1809" t="str">
            <v>Traveller-26 Seater-PASSENGER COMMERCIAL</v>
          </cell>
          <cell r="DO1809" t="str">
            <v>Goods &amp; Passengers</v>
          </cell>
          <cell r="DP1809" t="str">
            <v>Four Wheeler</v>
          </cell>
        </row>
        <row r="1810">
          <cell r="B1810"/>
          <cell r="BS1810">
            <v>2018</v>
          </cell>
          <cell r="BU1810" t="str">
            <v>Xylo-XyloD4 BS IV</v>
          </cell>
          <cell r="DO1810" t="str">
            <v>Car</v>
          </cell>
          <cell r="DP1810" t="str">
            <v>Four Wheeler</v>
          </cell>
        </row>
        <row r="1811">
          <cell r="B1811">
            <v>413191301700050</v>
          </cell>
          <cell r="BS1811">
            <v>2018</v>
          </cell>
          <cell r="BU1811" t="str">
            <v>Xylo-XyloD4 BS IV</v>
          </cell>
          <cell r="DO1811" t="str">
            <v>Car</v>
          </cell>
          <cell r="DP1811" t="str">
            <v>Four Wheeler</v>
          </cell>
        </row>
        <row r="1812">
          <cell r="B1812">
            <v>413191301700051</v>
          </cell>
          <cell r="BS1812">
            <v>2018</v>
          </cell>
          <cell r="BU1812" t="str">
            <v>MARUTI TOUR SDIESEL BS4</v>
          </cell>
          <cell r="DO1812" t="str">
            <v>Car</v>
          </cell>
          <cell r="DP1812" t="str">
            <v>Four Wheeler</v>
          </cell>
        </row>
        <row r="1813">
          <cell r="B1813"/>
          <cell r="BS1813">
            <v>2019</v>
          </cell>
          <cell r="BU1813" t="str">
            <v>TATA ACE FACELIFT HT BS BS IV 2019 2STR</v>
          </cell>
          <cell r="DO1813" t="str">
            <v>Goods &amp; Passengers</v>
          </cell>
          <cell r="DP1813" t="str">
            <v>Four Wheeler</v>
          </cell>
        </row>
        <row r="1814">
          <cell r="B1814"/>
          <cell r="BS1814">
            <v>2017</v>
          </cell>
          <cell r="BU1814" t="str">
            <v>FORCE TRAVELLER 19PLUSD 2017 20STR</v>
          </cell>
          <cell r="DO1814" t="str">
            <v>Goods &amp; Passengers</v>
          </cell>
          <cell r="DP1814" t="str">
            <v>Four Wheeler</v>
          </cell>
        </row>
        <row r="1815">
          <cell r="B1815"/>
          <cell r="BS1815">
            <v>2018</v>
          </cell>
          <cell r="BU1815" t="str">
            <v>MARUTI TOUR SDIESEL BS4</v>
          </cell>
          <cell r="DO1815" t="str">
            <v>Car</v>
          </cell>
          <cell r="DP1815" t="str">
            <v>Four Wheeler</v>
          </cell>
        </row>
        <row r="1816">
          <cell r="B1816">
            <v>431581301700054</v>
          </cell>
          <cell r="BS1816">
            <v>2019</v>
          </cell>
          <cell r="BU1816" t="str">
            <v>TATA ACE FACELIFT HT BS BS IV 2019 2STR</v>
          </cell>
          <cell r="DO1816" t="str">
            <v>Goods &amp; Passengers</v>
          </cell>
          <cell r="DP1816" t="str">
            <v>Four Wheeler</v>
          </cell>
        </row>
        <row r="1817">
          <cell r="B1817">
            <v>412331301700067</v>
          </cell>
          <cell r="BS1817">
            <v>2017</v>
          </cell>
          <cell r="BU1817" t="str">
            <v>FORCE TRAVELLER 19PLUSD 2017 20STR</v>
          </cell>
          <cell r="DO1817" t="str">
            <v>Goods &amp; Passengers</v>
          </cell>
          <cell r="DP1817" t="str">
            <v>Four Wheeler</v>
          </cell>
        </row>
        <row r="1818">
          <cell r="B1818"/>
          <cell r="BS1818">
            <v>2014</v>
          </cell>
          <cell r="BU1818" t="str">
            <v>Swift Dzire -SWIFT DZIRE VDI</v>
          </cell>
          <cell r="DO1818" t="str">
            <v>Car</v>
          </cell>
          <cell r="DP1818" t="str">
            <v>Four Wheeler</v>
          </cell>
        </row>
        <row r="1819">
          <cell r="B1819">
            <v>431351301700104</v>
          </cell>
          <cell r="BS1819">
            <v>2014</v>
          </cell>
          <cell r="BU1819" t="str">
            <v>Swift Dzire -SWIFT DZIRE VDI</v>
          </cell>
          <cell r="DO1819" t="str">
            <v>Car</v>
          </cell>
          <cell r="DP1819" t="str">
            <v>Four Wheeler</v>
          </cell>
        </row>
        <row r="1820">
          <cell r="B1820">
            <v>431351301700099</v>
          </cell>
          <cell r="BS1820">
            <v>2015</v>
          </cell>
          <cell r="BU1820" t="str">
            <v>Xylo-XyloD4 BS IV</v>
          </cell>
          <cell r="DO1820" t="str">
            <v>Car</v>
          </cell>
          <cell r="DP1820" t="str">
            <v>Four Wheeler</v>
          </cell>
        </row>
        <row r="1821">
          <cell r="B1821"/>
          <cell r="BS1821">
            <v>2017</v>
          </cell>
          <cell r="BU1821" t="str">
            <v>RENAULTLODGY DCI RXE JSRGW4 8STR 2017</v>
          </cell>
          <cell r="DO1821" t="str">
            <v>Car</v>
          </cell>
          <cell r="DP1821" t="str">
            <v>Four Wheeler</v>
          </cell>
        </row>
        <row r="1822">
          <cell r="B1822">
            <v>431351301700097</v>
          </cell>
          <cell r="BS1822">
            <v>2017</v>
          </cell>
          <cell r="BU1822" t="str">
            <v>RENAULTLODGY DCI RXE JSRGW4 8STR 2017</v>
          </cell>
          <cell r="DO1822" t="str">
            <v>Car</v>
          </cell>
          <cell r="DP1822" t="str">
            <v>Four Wheeler</v>
          </cell>
        </row>
        <row r="1823">
          <cell r="B1823"/>
          <cell r="BS1823">
            <v>2015</v>
          </cell>
          <cell r="BU1823" t="str">
            <v>Xylo-XyloD4 BS IV</v>
          </cell>
          <cell r="DO1823" t="str">
            <v>Car</v>
          </cell>
          <cell r="DP1823" t="str">
            <v>Four Wheeler</v>
          </cell>
        </row>
        <row r="1824">
          <cell r="B1824">
            <v>431351301700098</v>
          </cell>
          <cell r="BS1824">
            <v>2013</v>
          </cell>
          <cell r="BU1824" t="str">
            <v>Etios-ToyotaEtios GD</v>
          </cell>
          <cell r="DO1824" t="str">
            <v>Car</v>
          </cell>
          <cell r="DP1824" t="str">
            <v>Four Wheeler</v>
          </cell>
        </row>
        <row r="1825">
          <cell r="B1825"/>
          <cell r="BS1825">
            <v>2019</v>
          </cell>
          <cell r="BU1825" t="str">
            <v>MTB BLAZO35 6E 1B4 5600 1S CBC 2019</v>
          </cell>
          <cell r="DO1825" t="str">
            <v>Goods &amp; Passengers</v>
          </cell>
          <cell r="DP1825" t="str">
            <v>Four Wheeler</v>
          </cell>
        </row>
        <row r="1826">
          <cell r="B1826"/>
          <cell r="BS1826">
            <v>2013</v>
          </cell>
          <cell r="BU1826" t="str">
            <v>Etios-ToyotaEtios GD</v>
          </cell>
          <cell r="DO1826" t="str">
            <v>Car</v>
          </cell>
          <cell r="DP1826" t="str">
            <v>Four Wheeler</v>
          </cell>
        </row>
        <row r="1827">
          <cell r="B1827">
            <v>412331301700068</v>
          </cell>
          <cell r="BS1827">
            <v>2019</v>
          </cell>
          <cell r="BU1827" t="str">
            <v>MTB BLAZO35 6E 1B4 5600 1S CBC 2019</v>
          </cell>
          <cell r="DO1827" t="str">
            <v>Goods &amp; Passengers</v>
          </cell>
          <cell r="DP1827" t="str">
            <v>Four Wheeler</v>
          </cell>
        </row>
        <row r="1828">
          <cell r="B1828">
            <v>412831301700109</v>
          </cell>
          <cell r="BS1828">
            <v>2017</v>
          </cell>
          <cell r="BU1828" t="str">
            <v>AL LTD PSV 4 185 210 W B 50STR 2017</v>
          </cell>
          <cell r="DO1828"/>
          <cell r="DP1828" t="str">
            <v>Four Wheeler</v>
          </cell>
        </row>
        <row r="1829">
          <cell r="B1829"/>
          <cell r="BS1829">
            <v>2013</v>
          </cell>
          <cell r="BU1829" t="str">
            <v>Etios-ETIOS D 4D GD DIESEL 5 SEATER</v>
          </cell>
          <cell r="DO1829" t="str">
            <v>Car</v>
          </cell>
          <cell r="DP1829" t="str">
            <v>Four Wheeler</v>
          </cell>
        </row>
        <row r="1830">
          <cell r="B1830">
            <v>413191301700054</v>
          </cell>
          <cell r="BS1830">
            <v>2017</v>
          </cell>
          <cell r="BU1830" t="str">
            <v>Xylo-XyloH4 BS IV</v>
          </cell>
          <cell r="DO1830" t="str">
            <v>Car</v>
          </cell>
          <cell r="DP1830" t="str">
            <v>Four Wheeler</v>
          </cell>
        </row>
        <row r="1831">
          <cell r="B1831">
            <v>431111301700072</v>
          </cell>
          <cell r="BS1831">
            <v>2013</v>
          </cell>
          <cell r="BU1831" t="str">
            <v>Etios-ETIOS D 4D GD DIESEL 5 SEATER</v>
          </cell>
          <cell r="DO1831" t="str">
            <v>Car</v>
          </cell>
          <cell r="DP1831" t="str">
            <v>Four Wheeler</v>
          </cell>
        </row>
        <row r="1832">
          <cell r="B1832"/>
          <cell r="BS1832">
            <v>2019</v>
          </cell>
          <cell r="BU1832" t="str">
            <v>TRAVELLER T 1 ONE 18STR 2019</v>
          </cell>
          <cell r="DO1832" t="str">
            <v>Goods &amp; Passengers</v>
          </cell>
          <cell r="DP1832" t="str">
            <v>Four Wheeler</v>
          </cell>
        </row>
        <row r="1833">
          <cell r="B1833">
            <v>412331301700069</v>
          </cell>
          <cell r="BS1833">
            <v>2019</v>
          </cell>
          <cell r="BU1833" t="str">
            <v>TRAVELLER T 1 ONE 18STR 2019</v>
          </cell>
          <cell r="DO1833" t="str">
            <v>Goods &amp; Passengers</v>
          </cell>
          <cell r="DP1833" t="str">
            <v>Four Wheeler</v>
          </cell>
        </row>
        <row r="1834">
          <cell r="B1834"/>
          <cell r="BS1834">
            <v>2013</v>
          </cell>
          <cell r="BU1834" t="str">
            <v>TATA LPO 1512 TC 53 BS111 HPV 49STR 2013</v>
          </cell>
          <cell r="DO1834" t="str">
            <v>Goods &amp; Passengers</v>
          </cell>
          <cell r="DP1834" t="str">
            <v>Four Wheeler</v>
          </cell>
        </row>
        <row r="1835">
          <cell r="B1835"/>
          <cell r="BS1835">
            <v>2017</v>
          </cell>
          <cell r="BU1835" t="str">
            <v>AL LTD PSV 4 185 210 W B 50STR 2017</v>
          </cell>
          <cell r="DO1835"/>
          <cell r="DP1835" t="str">
            <v>Four Wheeler</v>
          </cell>
        </row>
        <row r="1836">
          <cell r="B1836"/>
          <cell r="BS1836">
            <v>2017</v>
          </cell>
          <cell r="BU1836" t="str">
            <v>Xylo-XyloH4 BS IV</v>
          </cell>
          <cell r="DO1836" t="str">
            <v>Car</v>
          </cell>
          <cell r="DP1836" t="str">
            <v>Four Wheeler</v>
          </cell>
        </row>
        <row r="1837">
          <cell r="B1837">
            <v>412331301700072</v>
          </cell>
          <cell r="BS1837">
            <v>2013</v>
          </cell>
          <cell r="BU1837" t="str">
            <v>TATA LPO 1512 TC 53 BS111 HPV 49STR 2013</v>
          </cell>
          <cell r="DO1837" t="str">
            <v>Goods &amp; Passengers</v>
          </cell>
          <cell r="DP1837" t="str">
            <v>Four Wheeler</v>
          </cell>
        </row>
        <row r="1838">
          <cell r="B1838">
            <v>412831301700110</v>
          </cell>
          <cell r="BS1838">
            <v>2016</v>
          </cell>
          <cell r="BU1838" t="str">
            <v>SWIFT DZIRE TOUR BS IV 5STR 2016 CAB</v>
          </cell>
          <cell r="DO1838" t="str">
            <v>Car</v>
          </cell>
          <cell r="DP1838" t="str">
            <v>Four Wheeler</v>
          </cell>
        </row>
        <row r="1839">
          <cell r="B1839">
            <v>431111301700074</v>
          </cell>
          <cell r="BS1839">
            <v>2019</v>
          </cell>
          <cell r="BU1839" t="str">
            <v>MARUTHI TOUR S DIESEL 5 SEAT 2019</v>
          </cell>
          <cell r="DO1839" t="str">
            <v>Car</v>
          </cell>
          <cell r="DP1839" t="str">
            <v>Four Wheeler</v>
          </cell>
        </row>
        <row r="1840">
          <cell r="B1840">
            <v>431351301700101</v>
          </cell>
          <cell r="BS1840">
            <v>2013</v>
          </cell>
          <cell r="BU1840" t="str">
            <v>Xylo-XYLO D2 BS4 DIESEL 8 SEATER</v>
          </cell>
          <cell r="DO1840" t="str">
            <v>Car</v>
          </cell>
          <cell r="DP1840" t="str">
            <v>Four Wheeler</v>
          </cell>
        </row>
        <row r="1841">
          <cell r="B1841">
            <v>412831301700111</v>
          </cell>
          <cell r="BS1841">
            <v>2015</v>
          </cell>
          <cell r="BU1841" t="str">
            <v>TRAVELLER 3350 BS111 2015 13STR MAXI CAB</v>
          </cell>
          <cell r="DO1841" t="str">
            <v>Goods &amp; Passengers</v>
          </cell>
          <cell r="DP1841" t="str">
            <v>Four Wheeler</v>
          </cell>
        </row>
        <row r="1842">
          <cell r="B1842"/>
          <cell r="BS1842">
            <v>2019</v>
          </cell>
          <cell r="BU1842" t="str">
            <v>BOLERO MAXITRUCK PLUS 1 2 T PS 2STR 2019</v>
          </cell>
          <cell r="DO1842" t="str">
            <v>Goods &amp; Passengers</v>
          </cell>
          <cell r="DP1842" t="str">
            <v>Four Wheeler</v>
          </cell>
        </row>
        <row r="1843">
          <cell r="B1843"/>
          <cell r="BS1843">
            <v>2015</v>
          </cell>
          <cell r="BU1843" t="str">
            <v>TRAVELLER 3350 BS111 2015 13STR MAXI CAB</v>
          </cell>
          <cell r="DO1843" t="str">
            <v>Goods &amp; Passengers</v>
          </cell>
          <cell r="DP1843" t="str">
            <v>Four Wheeler</v>
          </cell>
        </row>
        <row r="1844">
          <cell r="B1844">
            <v>431351301700100</v>
          </cell>
          <cell r="BS1844">
            <v>2014</v>
          </cell>
          <cell r="BU1844" t="str">
            <v>Etios-ToyotaEtios G</v>
          </cell>
          <cell r="DO1844" t="str">
            <v>Car</v>
          </cell>
          <cell r="DP1844" t="str">
            <v>Four Wheeler</v>
          </cell>
        </row>
        <row r="1845">
          <cell r="B1845"/>
          <cell r="BS1845">
            <v>2016</v>
          </cell>
          <cell r="BU1845" t="str">
            <v>SWIFT DZIRE TOUR BS IV 5STR 2016 CAB</v>
          </cell>
          <cell r="DO1845" t="str">
            <v>Car</v>
          </cell>
          <cell r="DP1845" t="str">
            <v>Four Wheeler</v>
          </cell>
        </row>
        <row r="1846">
          <cell r="B1846"/>
          <cell r="BS1846">
            <v>2013</v>
          </cell>
          <cell r="BU1846" t="str">
            <v>Xylo-XYLO D2 BS4 DIESEL 8 SEATER</v>
          </cell>
          <cell r="DO1846" t="str">
            <v>Car</v>
          </cell>
          <cell r="DP1846" t="str">
            <v>Four Wheeler</v>
          </cell>
        </row>
        <row r="1847">
          <cell r="B1847"/>
          <cell r="BS1847">
            <v>2014</v>
          </cell>
          <cell r="BU1847" t="str">
            <v>Etios-ToyotaEtios G</v>
          </cell>
          <cell r="DO1847" t="str">
            <v>Car</v>
          </cell>
          <cell r="DP1847" t="str">
            <v>Four Wheeler</v>
          </cell>
        </row>
        <row r="1848">
          <cell r="B1848"/>
          <cell r="BS1848">
            <v>2019</v>
          </cell>
          <cell r="BU1848" t="str">
            <v>MARUTHI TOUR S DIESEL 5 SEAT 2019</v>
          </cell>
          <cell r="DO1848" t="str">
            <v>Car</v>
          </cell>
          <cell r="DP1848" t="str">
            <v>Four Wheeler</v>
          </cell>
        </row>
        <row r="1849">
          <cell r="B1849">
            <v>431581301700055</v>
          </cell>
          <cell r="BS1849">
            <v>2019</v>
          </cell>
          <cell r="BU1849" t="str">
            <v>BOLERO MAXITRUCK PLUS 1 2 T PS 2STR 2019</v>
          </cell>
          <cell r="DO1849" t="str">
            <v>Goods &amp; Passengers</v>
          </cell>
          <cell r="DP1849" t="str">
            <v>Four Wheeler</v>
          </cell>
        </row>
        <row r="1850">
          <cell r="B1850"/>
          <cell r="BS1850">
            <v>2018</v>
          </cell>
          <cell r="BU1850" t="str">
            <v>MARUTHI TOUR S DIESEL 2018 5STR TN</v>
          </cell>
          <cell r="DO1850" t="str">
            <v>Car</v>
          </cell>
          <cell r="DP1850" t="str">
            <v>Four Wheeler</v>
          </cell>
        </row>
        <row r="1851">
          <cell r="B1851">
            <v>431111301700073</v>
          </cell>
          <cell r="BS1851">
            <v>2018</v>
          </cell>
          <cell r="BU1851" t="str">
            <v>MARUTHI TOUR S DIESEL 2018 5STR TN</v>
          </cell>
          <cell r="DO1851" t="str">
            <v>Car</v>
          </cell>
          <cell r="DP1851" t="str">
            <v>Four Wheeler</v>
          </cell>
        </row>
        <row r="1852">
          <cell r="B1852">
            <v>412331301700070</v>
          </cell>
          <cell r="BS1852">
            <v>2012</v>
          </cell>
          <cell r="BU1852" t="str">
            <v>BUS CONTRACT CARRIAGE TEMPO 2012 13STR</v>
          </cell>
          <cell r="DO1852" t="str">
            <v>Goods &amp; Passengers</v>
          </cell>
          <cell r="DP1852" t="str">
            <v>Four Wheeler</v>
          </cell>
        </row>
        <row r="1853">
          <cell r="B1853"/>
          <cell r="BS1853">
            <v>2016</v>
          </cell>
          <cell r="BU1853" t="str">
            <v>SWIFT DEZIRE TOUR DIESEL 2016 5STR CAB</v>
          </cell>
          <cell r="DO1853" t="str">
            <v>Goods &amp; Passengers</v>
          </cell>
          <cell r="DP1853" t="str">
            <v>Four Wheeler</v>
          </cell>
        </row>
        <row r="1854">
          <cell r="B1854"/>
          <cell r="BS1854">
            <v>2016</v>
          </cell>
          <cell r="BU1854" t="str">
            <v>SWIFT DEZIRE TOUR DIESEL 2016 5STR CAB</v>
          </cell>
          <cell r="DO1854" t="str">
            <v>Car</v>
          </cell>
          <cell r="DP1854" t="str">
            <v>Four Wheeler</v>
          </cell>
        </row>
        <row r="1855">
          <cell r="B1855"/>
          <cell r="BS1855">
            <v>2012</v>
          </cell>
          <cell r="BU1855" t="str">
            <v>BUS CONTRACT CARRIAGE TEMPO 2012 13STR</v>
          </cell>
          <cell r="DO1855" t="str">
            <v>Goods &amp; Passengers</v>
          </cell>
          <cell r="DP1855" t="str">
            <v>Four Wheeler</v>
          </cell>
        </row>
        <row r="1856">
          <cell r="B1856">
            <v>431581301700056</v>
          </cell>
          <cell r="BS1856">
            <v>2016</v>
          </cell>
          <cell r="BU1856" t="str">
            <v>SWIFT DEZIRE TOUR DIESEL 2016 5STR CAB</v>
          </cell>
          <cell r="DO1856" t="str">
            <v>Goods &amp; Passengers</v>
          </cell>
          <cell r="DP1856" t="str">
            <v>Four Wheeler</v>
          </cell>
        </row>
        <row r="1857">
          <cell r="B1857">
            <v>433461301700030</v>
          </cell>
          <cell r="BS1857">
            <v>2017</v>
          </cell>
          <cell r="BU1857" t="str">
            <v>TML TATA STAR BUS 37STR 2017</v>
          </cell>
          <cell r="DO1857" t="str">
            <v>Goods &amp; Passengers</v>
          </cell>
          <cell r="DP1857" t="str">
            <v>Four Wheeler</v>
          </cell>
        </row>
        <row r="1858">
          <cell r="B1858"/>
          <cell r="BS1858">
            <v>2016</v>
          </cell>
          <cell r="BU1858" t="str">
            <v>TRAVELLER D1 HR BS111 2016 13STR MAXI CAB</v>
          </cell>
          <cell r="DO1858" t="str">
            <v>Goods &amp; Passengers</v>
          </cell>
          <cell r="DP1858" t="str">
            <v>Four Wheeler</v>
          </cell>
        </row>
        <row r="1859">
          <cell r="B1859"/>
          <cell r="BS1859">
            <v>2017</v>
          </cell>
          <cell r="BU1859" t="str">
            <v>XCENT-XcentE CRDI</v>
          </cell>
          <cell r="DO1859" t="str">
            <v>Car</v>
          </cell>
          <cell r="DP1859" t="str">
            <v>Four Wheeler</v>
          </cell>
        </row>
        <row r="1860">
          <cell r="B1860">
            <v>412831301700113</v>
          </cell>
          <cell r="BS1860">
            <v>2016</v>
          </cell>
          <cell r="BU1860" t="str">
            <v>TRAVELLER D1 HR BS111 2016 13STR MAXI CAB</v>
          </cell>
          <cell r="DO1860" t="str">
            <v>Goods &amp; Passengers</v>
          </cell>
          <cell r="DP1860" t="str">
            <v>Four Wheeler</v>
          </cell>
        </row>
        <row r="1861">
          <cell r="B1861"/>
          <cell r="BS1861">
            <v>2017</v>
          </cell>
          <cell r="BU1861" t="str">
            <v>TML TATA STAR BUS 37STR 2017</v>
          </cell>
          <cell r="DO1861" t="str">
            <v>Goods &amp; Passengers</v>
          </cell>
          <cell r="DP1861" t="str">
            <v>Four Wheeler</v>
          </cell>
        </row>
        <row r="1862">
          <cell r="B1862">
            <v>431111301700075</v>
          </cell>
          <cell r="BS1862">
            <v>2017</v>
          </cell>
          <cell r="BU1862" t="str">
            <v>XCENT-XcentE CRDI</v>
          </cell>
          <cell r="DO1862" t="str">
            <v>Car</v>
          </cell>
          <cell r="DP1862" t="str">
            <v>Four Wheeler</v>
          </cell>
        </row>
        <row r="1863">
          <cell r="B1863"/>
          <cell r="BS1863">
            <v>2019</v>
          </cell>
          <cell r="BU1863" t="str">
            <v>XCENT 1 2 CRDI PRIME T PLUS</v>
          </cell>
          <cell r="DO1863" t="str">
            <v>Car</v>
          </cell>
          <cell r="DP1863" t="str">
            <v>Four Wheeler</v>
          </cell>
        </row>
        <row r="1864">
          <cell r="B1864"/>
          <cell r="BS1864">
            <v>2018</v>
          </cell>
          <cell r="BU1864" t="str">
            <v>INNOVA CRYSTA 2 4 V 8STR 2018 MAXI CAB</v>
          </cell>
          <cell r="DO1864" t="str">
            <v>Car</v>
          </cell>
          <cell r="DP1864" t="str">
            <v>Four Wheeler</v>
          </cell>
        </row>
        <row r="1865">
          <cell r="B1865"/>
          <cell r="BS1865">
            <v>2018</v>
          </cell>
          <cell r="BU1865" t="str">
            <v>MAHINDRA BOLERO PLUS 9STR 2018 DIESEL</v>
          </cell>
          <cell r="DO1865" t="str">
            <v>Goods &amp; Passengers</v>
          </cell>
          <cell r="DP1865" t="str">
            <v>Four Wheeler</v>
          </cell>
        </row>
        <row r="1866">
          <cell r="B1866">
            <v>431581301700057</v>
          </cell>
          <cell r="BS1866">
            <v>2018</v>
          </cell>
          <cell r="BU1866" t="str">
            <v>MAHINDRA BOLERO PLUS 9STR 2018 DIESEL</v>
          </cell>
          <cell r="DO1866" t="str">
            <v>Goods &amp; Passengers</v>
          </cell>
          <cell r="DP1866" t="str">
            <v>Four Wheeler</v>
          </cell>
        </row>
        <row r="1867">
          <cell r="B1867">
            <v>412831301700112</v>
          </cell>
          <cell r="BS1867">
            <v>2018</v>
          </cell>
          <cell r="BU1867" t="str">
            <v>INNOVA CRYSTA 2 4 V 8STR 2018 MAXI CAB</v>
          </cell>
          <cell r="DO1867" t="str">
            <v>Car</v>
          </cell>
          <cell r="DP1867" t="str">
            <v>Four Wheeler</v>
          </cell>
        </row>
        <row r="1868">
          <cell r="B1868">
            <v>413191301700053</v>
          </cell>
          <cell r="BS1868">
            <v>2019</v>
          </cell>
          <cell r="BU1868" t="str">
            <v>XCENT 1 2 CRDI PRIME T PLUS</v>
          </cell>
          <cell r="DO1868" t="str">
            <v>Car</v>
          </cell>
          <cell r="DP1868" t="str">
            <v>Four Wheeler</v>
          </cell>
        </row>
        <row r="1869">
          <cell r="B1869"/>
          <cell r="BS1869">
            <v>2015</v>
          </cell>
          <cell r="BU1869" t="str">
            <v>ETIOS GD M BSIV 2015 5STR MOTOR CAB</v>
          </cell>
          <cell r="DO1869" t="str">
            <v>Car</v>
          </cell>
          <cell r="DP1869" t="str">
            <v>Four Wheeler</v>
          </cell>
        </row>
        <row r="1870">
          <cell r="B1870">
            <v>412831301700114</v>
          </cell>
          <cell r="BS1870">
            <v>2015</v>
          </cell>
          <cell r="BU1870" t="str">
            <v>ETIOS GD M BSIV 2015 5STR MOTOR CAB</v>
          </cell>
          <cell r="DO1870" t="str">
            <v>Car</v>
          </cell>
          <cell r="DP1870" t="str">
            <v>Four Wheeler</v>
          </cell>
        </row>
        <row r="1871">
          <cell r="B1871"/>
          <cell r="BS1871">
            <v>2018</v>
          </cell>
          <cell r="BU1871" t="str">
            <v>TOYOTA ETIOS GD F 2018 STR8 CAB</v>
          </cell>
          <cell r="DO1871" t="str">
            <v>Car</v>
          </cell>
          <cell r="DP1871" t="str">
            <v>Four Wheeler</v>
          </cell>
        </row>
        <row r="1872">
          <cell r="B1872">
            <v>412831301700119</v>
          </cell>
          <cell r="BS1872">
            <v>2018</v>
          </cell>
          <cell r="BU1872" t="str">
            <v>TOYOTA ETIOS GD F 2018 STR8 CAB</v>
          </cell>
          <cell r="DO1872" t="str">
            <v>Car</v>
          </cell>
          <cell r="DP1872" t="str">
            <v>Four Wheeler</v>
          </cell>
        </row>
        <row r="1873">
          <cell r="B1873"/>
          <cell r="BS1873">
            <v>2016</v>
          </cell>
          <cell r="BU1873" t="str">
            <v>MARUTHI SWIFT DZIRE TOUR DIESEL BS1 5STR</v>
          </cell>
          <cell r="DO1873" t="str">
            <v>Car</v>
          </cell>
          <cell r="DP1873" t="str">
            <v>Four Wheeler</v>
          </cell>
        </row>
        <row r="1874">
          <cell r="B1874">
            <v>431351301700102</v>
          </cell>
          <cell r="BS1874">
            <v>2016</v>
          </cell>
          <cell r="BU1874" t="str">
            <v>MARUTHI SWIFT DZIRE TOUR DIESEL BS1 5STR</v>
          </cell>
          <cell r="DO1874" t="str">
            <v>Car</v>
          </cell>
          <cell r="DP1874" t="str">
            <v>Four Wheeler</v>
          </cell>
        </row>
        <row r="1875">
          <cell r="B1875">
            <v>412831301700117</v>
          </cell>
          <cell r="BS1875">
            <v>2019</v>
          </cell>
          <cell r="BU1875" t="str">
            <v>TATA LPK 2523 CR HD BS IV 2019 2STR GOODS</v>
          </cell>
          <cell r="DO1875" t="str">
            <v>Goods &amp; Passengers</v>
          </cell>
          <cell r="DP1875" t="str">
            <v>Four Wheeler</v>
          </cell>
        </row>
        <row r="1876">
          <cell r="B1876">
            <v>431351301700103</v>
          </cell>
          <cell r="BS1876">
            <v>2018</v>
          </cell>
          <cell r="BU1876" t="str">
            <v>XCENT 1 2 CRDI S BSIV 5STR 2018</v>
          </cell>
          <cell r="DO1876" t="str">
            <v>Car</v>
          </cell>
          <cell r="DP1876" t="str">
            <v>Four Wheeler</v>
          </cell>
        </row>
        <row r="1877">
          <cell r="B1877">
            <v>413191301700055</v>
          </cell>
          <cell r="BS1877">
            <v>2018</v>
          </cell>
          <cell r="BU1877" t="str">
            <v>MARUTI TOUR SDIESEL BS4</v>
          </cell>
          <cell r="DO1877" t="str">
            <v>Car</v>
          </cell>
          <cell r="DP1877" t="str">
            <v>Four Wheeler</v>
          </cell>
        </row>
        <row r="1878">
          <cell r="B1878"/>
          <cell r="BS1878">
            <v>2014</v>
          </cell>
          <cell r="BU1878" t="str">
            <v>Xylo-XyloD2 BS III</v>
          </cell>
          <cell r="DO1878" t="str">
            <v>Car</v>
          </cell>
          <cell r="DP1878" t="str">
            <v>Four Wheeler</v>
          </cell>
        </row>
        <row r="1879">
          <cell r="B1879"/>
          <cell r="BS1879">
            <v>2018</v>
          </cell>
          <cell r="BU1879" t="str">
            <v>XCENT 1 2 CRDI S BSIV 5STR 2018</v>
          </cell>
          <cell r="DO1879" t="str">
            <v>Car</v>
          </cell>
          <cell r="DP1879" t="str">
            <v>Four Wheeler</v>
          </cell>
        </row>
        <row r="1880">
          <cell r="B1880"/>
          <cell r="BS1880">
            <v>2019</v>
          </cell>
          <cell r="BU1880" t="str">
            <v>TATA LPK 2523 CR HD BS IV 2019 2STR GOODS</v>
          </cell>
          <cell r="DO1880" t="str">
            <v>Goods &amp; Passengers</v>
          </cell>
          <cell r="DP1880" t="str">
            <v>Four Wheeler</v>
          </cell>
        </row>
        <row r="1881">
          <cell r="B1881">
            <v>412831301700115</v>
          </cell>
          <cell r="BS1881">
            <v>2019</v>
          </cell>
          <cell r="BU1881" t="str">
            <v>TATA LPK 2523 CR HD BS IV 2019 2STR GOODS</v>
          </cell>
          <cell r="DO1881" t="str">
            <v>Goods &amp; Passengers</v>
          </cell>
          <cell r="DP1881" t="str">
            <v>Four Wheeler</v>
          </cell>
        </row>
        <row r="1882">
          <cell r="B1882"/>
          <cell r="BS1882">
            <v>2018</v>
          </cell>
          <cell r="BU1882" t="str">
            <v>MARUTI TOUR SDIESEL BS4</v>
          </cell>
          <cell r="DO1882" t="str">
            <v>Car</v>
          </cell>
          <cell r="DP1882" t="str">
            <v>Four Wheeler</v>
          </cell>
        </row>
        <row r="1883">
          <cell r="B1883"/>
          <cell r="BS1883">
            <v>2019</v>
          </cell>
          <cell r="BU1883" t="str">
            <v>TATA LPK 2523 CR HD BS IV 2019 2STR GOODS</v>
          </cell>
          <cell r="DO1883" t="str">
            <v>Goods &amp; Passengers</v>
          </cell>
          <cell r="DP1883" t="str">
            <v>Four Wheeler</v>
          </cell>
        </row>
        <row r="1884">
          <cell r="B1884"/>
          <cell r="BS1884">
            <v>2018</v>
          </cell>
          <cell r="BU1884" t="str">
            <v>MARUTI TOUR SDIESEL BS4</v>
          </cell>
          <cell r="DO1884" t="str">
            <v>Car</v>
          </cell>
          <cell r="DP1884" t="str">
            <v>Four Wheeler</v>
          </cell>
        </row>
        <row r="1885">
          <cell r="B1885">
            <v>413191301700059</v>
          </cell>
          <cell r="BS1885">
            <v>2018</v>
          </cell>
          <cell r="BU1885" t="str">
            <v>MARUTI TOUR SDIESEL BS4</v>
          </cell>
          <cell r="DO1885" t="str">
            <v>Car</v>
          </cell>
          <cell r="DP1885" t="str">
            <v>Four Wheeler</v>
          </cell>
        </row>
        <row r="1886">
          <cell r="B1886"/>
          <cell r="BS1886">
            <v>2018</v>
          </cell>
          <cell r="BU1886" t="str">
            <v>ASHOK AL U 2523 TIPPER 153WB BSIV 2STR 2018</v>
          </cell>
          <cell r="DO1886" t="str">
            <v>Goods &amp; Passengers</v>
          </cell>
          <cell r="DP1886" t="str">
            <v>Four Wheeler</v>
          </cell>
        </row>
        <row r="1887">
          <cell r="B1887">
            <v>412831301700116</v>
          </cell>
          <cell r="BS1887">
            <v>2018</v>
          </cell>
          <cell r="BU1887" t="str">
            <v>ASHOK AL U 2523 TIPPER 153WB BSIV 2STR 2018</v>
          </cell>
          <cell r="DO1887" t="str">
            <v>Goods &amp; Passengers</v>
          </cell>
          <cell r="DP1887" t="str">
            <v>Four Wheeler</v>
          </cell>
        </row>
        <row r="1888">
          <cell r="B1888">
            <v>431351301700106</v>
          </cell>
          <cell r="BS1888">
            <v>2016</v>
          </cell>
          <cell r="BU1888" t="str">
            <v>Xylo-XyloD4 BS IV</v>
          </cell>
          <cell r="DO1888" t="str">
            <v>Car</v>
          </cell>
          <cell r="DP1888" t="str">
            <v>Four Wheeler</v>
          </cell>
        </row>
        <row r="1889">
          <cell r="B1889"/>
          <cell r="BS1889">
            <v>2019</v>
          </cell>
          <cell r="BU1889" t="str">
            <v>MAHINDRA SUPRO MINITRUCK PICKUP 2019</v>
          </cell>
          <cell r="DO1889" t="str">
            <v>Goods &amp; Passengers</v>
          </cell>
          <cell r="DP1889" t="str">
            <v>Four Wheeler</v>
          </cell>
        </row>
        <row r="1890">
          <cell r="B1890"/>
          <cell r="BS1890">
            <v>2016</v>
          </cell>
          <cell r="BU1890" t="str">
            <v>Xylo-XyloD4 BS IV</v>
          </cell>
          <cell r="DO1890" t="str">
            <v>Car</v>
          </cell>
          <cell r="DP1890" t="str">
            <v>Four Wheeler</v>
          </cell>
        </row>
        <row r="1891">
          <cell r="B1891">
            <v>431581301700058</v>
          </cell>
          <cell r="BS1891">
            <v>2019</v>
          </cell>
          <cell r="BU1891" t="str">
            <v>MAHINDRA SUPRO MINITRUCK PICKUP 2019</v>
          </cell>
          <cell r="DO1891" t="str">
            <v>Goods &amp; Passengers</v>
          </cell>
          <cell r="DP1891" t="str">
            <v>Four Wheeler</v>
          </cell>
        </row>
        <row r="1892">
          <cell r="B1892"/>
          <cell r="BS1892">
            <v>2014</v>
          </cell>
          <cell r="BU1892" t="str">
            <v>Etios-ToyotaEtios GD</v>
          </cell>
          <cell r="DO1892" t="str">
            <v>Car</v>
          </cell>
          <cell r="DP1892" t="str">
            <v>Four Wheeler</v>
          </cell>
        </row>
        <row r="1893">
          <cell r="B1893">
            <v>431351301700108</v>
          </cell>
          <cell r="BS1893">
            <v>2014</v>
          </cell>
          <cell r="BU1893" t="str">
            <v>Etios-ToyotaEtios GD</v>
          </cell>
          <cell r="DO1893" t="str">
            <v>Car</v>
          </cell>
          <cell r="DP1893" t="str">
            <v>Four Wheeler</v>
          </cell>
        </row>
        <row r="1894">
          <cell r="B1894">
            <v>413191301700056</v>
          </cell>
          <cell r="BS1894">
            <v>2018</v>
          </cell>
          <cell r="BU1894" t="str">
            <v>Xylo-XyloD4 BS IV</v>
          </cell>
          <cell r="DO1894" t="str">
            <v>Car</v>
          </cell>
          <cell r="DP1894" t="str">
            <v>Four Wheeler</v>
          </cell>
        </row>
        <row r="1895">
          <cell r="B1895">
            <v>412331301700071</v>
          </cell>
          <cell r="BS1895">
            <v>2015</v>
          </cell>
          <cell r="BU1895" t="str">
            <v>FORCE TRAVELLER 17D 3700MM 18STR 2015</v>
          </cell>
          <cell r="DO1895" t="str">
            <v>Goods &amp; Passengers</v>
          </cell>
          <cell r="DP1895" t="str">
            <v>Four Wheeler</v>
          </cell>
        </row>
        <row r="1896">
          <cell r="B1896">
            <v>433461301700025</v>
          </cell>
          <cell r="BS1896">
            <v>2022</v>
          </cell>
          <cell r="BU1896" t="str">
            <v>NISSAN MAGNITE MT XL 2022 NEW</v>
          </cell>
          <cell r="DO1896"/>
          <cell r="DP1896" t="str">
            <v>Four Wheeler</v>
          </cell>
        </row>
        <row r="1897">
          <cell r="B1897">
            <v>412331301700075</v>
          </cell>
          <cell r="BS1897">
            <v>2017</v>
          </cell>
          <cell r="BU1897" t="str">
            <v>Traveller-17 Seater AC with Interior-PASSENGER COMMERCIAL</v>
          </cell>
          <cell r="DO1897" t="str">
            <v>Goods &amp; Passengers</v>
          </cell>
          <cell r="DP1897" t="str">
            <v>Four Wheeler</v>
          </cell>
        </row>
        <row r="1898">
          <cell r="B1898">
            <v>431351301700105</v>
          </cell>
          <cell r="BS1898">
            <v>2017</v>
          </cell>
          <cell r="BU1898" t="str">
            <v>TATA ZEST XE QJET 75PS BSIV</v>
          </cell>
          <cell r="DO1898" t="str">
            <v>Car</v>
          </cell>
          <cell r="DP1898" t="str">
            <v>Four Wheeler</v>
          </cell>
        </row>
        <row r="1899">
          <cell r="B1899">
            <v>412831301700118</v>
          </cell>
          <cell r="BS1899">
            <v>2013</v>
          </cell>
          <cell r="BU1899" t="str">
            <v>TEMPO TRAVELL 11 D1 13STR 2013 FORCE</v>
          </cell>
          <cell r="DO1899" t="str">
            <v>Goods &amp; Passengers</v>
          </cell>
          <cell r="DP1899" t="str">
            <v>Four Wheeler</v>
          </cell>
        </row>
        <row r="1900">
          <cell r="B1900"/>
          <cell r="BS1900">
            <v>2013</v>
          </cell>
          <cell r="BU1900" t="str">
            <v>TEMPO TRAVELL 11 D1 13STR 2013 FORCE</v>
          </cell>
          <cell r="DO1900" t="str">
            <v>Goods &amp; Passengers</v>
          </cell>
          <cell r="DP1900" t="str">
            <v>Four Wheeler</v>
          </cell>
        </row>
        <row r="1901">
          <cell r="B1901"/>
          <cell r="BS1901">
            <v>2015</v>
          </cell>
          <cell r="BU1901" t="str">
            <v>FORCE TRAVELLER 17D 3700MM 18STR 2015</v>
          </cell>
          <cell r="DO1901" t="str">
            <v>Goods &amp; Passengers</v>
          </cell>
          <cell r="DP1901" t="str">
            <v>Four Wheeler</v>
          </cell>
        </row>
        <row r="1902">
          <cell r="B1902"/>
          <cell r="BS1902">
            <v>2017</v>
          </cell>
          <cell r="BU1902" t="str">
            <v>TATA ZEST XE QJET 75PS BSIV</v>
          </cell>
          <cell r="DO1902" t="str">
            <v>Car</v>
          </cell>
          <cell r="DP1902" t="str">
            <v>Four Wheeler</v>
          </cell>
        </row>
        <row r="1903">
          <cell r="B1903"/>
          <cell r="BS1903">
            <v>2022</v>
          </cell>
          <cell r="BU1903" t="str">
            <v>NISSAN MAGNITE MT XL 2022 NEW</v>
          </cell>
          <cell r="DO1903"/>
          <cell r="DP1903" t="str">
            <v>Four Wheeler</v>
          </cell>
        </row>
        <row r="1904">
          <cell r="B1904"/>
          <cell r="BS1904">
            <v>2018</v>
          </cell>
          <cell r="BU1904" t="str">
            <v>Xylo-XyloD4 BS IV</v>
          </cell>
          <cell r="DO1904" t="str">
            <v>Car</v>
          </cell>
          <cell r="DP1904" t="str">
            <v>Four Wheeler</v>
          </cell>
        </row>
        <row r="1905">
          <cell r="B1905"/>
          <cell r="BS1905">
            <v>2017</v>
          </cell>
          <cell r="BU1905" t="str">
            <v>Traveller-17 Seater AC with Interior-PASSENGER COMMERCIAL</v>
          </cell>
          <cell r="DO1905" t="str">
            <v>Goods &amp; Passengers</v>
          </cell>
          <cell r="DP1905" t="str">
            <v>Four Wheeler</v>
          </cell>
        </row>
        <row r="1906">
          <cell r="B1906"/>
          <cell r="BS1906">
            <v>2018</v>
          </cell>
          <cell r="BU1906" t="str">
            <v>AL BSIV PSV VK 1610 5D4R 5334 2018 50STR</v>
          </cell>
          <cell r="DO1906" t="str">
            <v>Goods &amp; Passengers</v>
          </cell>
          <cell r="DP1906" t="str">
            <v>Four Wheeler</v>
          </cell>
        </row>
        <row r="1907">
          <cell r="B1907"/>
          <cell r="BS1907">
            <v>2018</v>
          </cell>
          <cell r="BU1907" t="str">
            <v>MARUTHI TOUR S DIESEL 2018 5STR TN</v>
          </cell>
          <cell r="DO1907" t="str">
            <v>Car</v>
          </cell>
          <cell r="DP1907" t="str">
            <v>Four Wheeler</v>
          </cell>
        </row>
        <row r="1908">
          <cell r="B1908"/>
          <cell r="BS1908">
            <v>2019</v>
          </cell>
          <cell r="BU1908" t="str">
            <v>XCENT-XcentE CRDI</v>
          </cell>
          <cell r="DO1908" t="str">
            <v>Car</v>
          </cell>
          <cell r="DP1908" t="str">
            <v>Four Wheeler</v>
          </cell>
        </row>
        <row r="1909">
          <cell r="B1909">
            <v>431581301700059</v>
          </cell>
          <cell r="BS1909">
            <v>2018</v>
          </cell>
          <cell r="BU1909" t="str">
            <v>TATA ACE MEGA XL BSIV 2STR 2018 GOODS</v>
          </cell>
          <cell r="DO1909" t="str">
            <v>Goods &amp; Passengers</v>
          </cell>
          <cell r="DP1909" t="str">
            <v>Four Wheeler</v>
          </cell>
        </row>
        <row r="1910">
          <cell r="B1910">
            <v>431351301700107</v>
          </cell>
          <cell r="BS1910">
            <v>2019</v>
          </cell>
          <cell r="BU1910" t="str">
            <v>XCENT-XcentE CRDI</v>
          </cell>
          <cell r="DO1910" t="str">
            <v>Car</v>
          </cell>
          <cell r="DP1910" t="str">
            <v>Four Wheeler</v>
          </cell>
        </row>
        <row r="1911">
          <cell r="B1911">
            <v>431111301700076</v>
          </cell>
          <cell r="BS1911">
            <v>2018</v>
          </cell>
          <cell r="BU1911" t="str">
            <v>MARUTHI TOUR S DIESEL 2018 5STR TN</v>
          </cell>
          <cell r="DO1911" t="str">
            <v>Car</v>
          </cell>
          <cell r="DP1911" t="str">
            <v>Four Wheeler</v>
          </cell>
        </row>
        <row r="1912">
          <cell r="B1912"/>
          <cell r="BS1912">
            <v>2018</v>
          </cell>
          <cell r="BU1912" t="str">
            <v>TATA ACE MEGA XL BSIV 2STR 2018 GOODS</v>
          </cell>
          <cell r="DO1912" t="str">
            <v>Goods &amp; Passengers</v>
          </cell>
          <cell r="DP1912" t="str">
            <v>Four Wheeler</v>
          </cell>
        </row>
        <row r="1913">
          <cell r="B1913"/>
          <cell r="BS1913">
            <v>2018</v>
          </cell>
          <cell r="BU1913" t="str">
            <v>TOYOTA ETIOS GD F 2018 5STR MOTOR CAB</v>
          </cell>
          <cell r="DO1913" t="str">
            <v>Car</v>
          </cell>
          <cell r="DP1913" t="str">
            <v>Four Wheeler</v>
          </cell>
        </row>
        <row r="1914">
          <cell r="B1914">
            <v>412831301700120</v>
          </cell>
          <cell r="BS1914">
            <v>2018</v>
          </cell>
          <cell r="BU1914" t="str">
            <v>TOYOTA ETIOS GD F 2018 5STR MOTOR CAB</v>
          </cell>
          <cell r="DO1914" t="str">
            <v>Car</v>
          </cell>
          <cell r="DP1914" t="str">
            <v>Four Wheeler</v>
          </cell>
        </row>
        <row r="1915">
          <cell r="B1915">
            <v>412331301700073</v>
          </cell>
          <cell r="BS1915">
            <v>2015</v>
          </cell>
          <cell r="BU1915" t="str">
            <v>ALPSV 4 185 VIKING 2015 50STR</v>
          </cell>
          <cell r="DO1915" t="str">
            <v>Goods &amp; Passengers</v>
          </cell>
          <cell r="DP1915" t="str">
            <v>Four Wheeler</v>
          </cell>
        </row>
        <row r="1916">
          <cell r="B1916">
            <v>431581301700060</v>
          </cell>
          <cell r="BS1916">
            <v>2019</v>
          </cell>
          <cell r="BU1916" t="str">
            <v>TATA MAGIC FAXELIFT HT BSIV 2019 8STR</v>
          </cell>
          <cell r="DO1916" t="str">
            <v>Goods &amp; Passengers</v>
          </cell>
          <cell r="DP1916" t="str">
            <v>Four Wheeler</v>
          </cell>
        </row>
        <row r="1917">
          <cell r="B1917">
            <v>412331301700077</v>
          </cell>
          <cell r="BS1917">
            <v>2018</v>
          </cell>
          <cell r="BU1917" t="str">
            <v>TRAVELLER T2 BSIV FM3 2 CR 402 2018 27STR</v>
          </cell>
          <cell r="DO1917" t="str">
            <v>Goods &amp; Passengers</v>
          </cell>
          <cell r="DP1917" t="str">
            <v>Four Wheeler</v>
          </cell>
        </row>
        <row r="1918">
          <cell r="B1918"/>
          <cell r="BS1918">
            <v>2015</v>
          </cell>
          <cell r="BU1918" t="str">
            <v>ALPSV 4 185 VIKING 2015 50STR</v>
          </cell>
          <cell r="DO1918" t="str">
            <v>Goods &amp; Passengers</v>
          </cell>
          <cell r="DP1918" t="str">
            <v>Four Wheeler</v>
          </cell>
        </row>
        <row r="1919">
          <cell r="B1919"/>
          <cell r="BS1919">
            <v>2018</v>
          </cell>
          <cell r="BU1919" t="str">
            <v>TRAVELLER T2 BSIV FM3 2 CR 402 2018 27STR</v>
          </cell>
          <cell r="DO1919" t="str">
            <v>Goods &amp; Passengers</v>
          </cell>
          <cell r="DP1919" t="str">
            <v>Four Wheeler</v>
          </cell>
        </row>
        <row r="1920">
          <cell r="B1920"/>
          <cell r="BS1920">
            <v>2016</v>
          </cell>
          <cell r="BU1920" t="str">
            <v>Swift Dzire -SWIFT DZIRE LDI/TOUR</v>
          </cell>
          <cell r="DO1920" t="str">
            <v>Car</v>
          </cell>
          <cell r="DP1920" t="str">
            <v>Four Wheeler</v>
          </cell>
        </row>
        <row r="1921">
          <cell r="B1921">
            <v>431351301700109</v>
          </cell>
          <cell r="BS1921">
            <v>2016</v>
          </cell>
          <cell r="BU1921" t="str">
            <v>Swift Dzire -SWIFT DZIRE LDI/TOUR</v>
          </cell>
          <cell r="DO1921" t="str">
            <v>Car</v>
          </cell>
          <cell r="DP1921" t="str">
            <v>Four Wheeler</v>
          </cell>
        </row>
        <row r="1922">
          <cell r="B1922"/>
          <cell r="BS1922">
            <v>2017</v>
          </cell>
          <cell r="BU1922" t="str">
            <v>TEMPO TRAVELLER MM BUS 27STR 2017 FORCE</v>
          </cell>
          <cell r="DO1922" t="str">
            <v>Goods &amp; Passengers</v>
          </cell>
          <cell r="DP1922" t="str">
            <v>Four Wheeler</v>
          </cell>
        </row>
        <row r="1923">
          <cell r="B1923"/>
          <cell r="BS1923">
            <v>2019</v>
          </cell>
          <cell r="BU1923" t="str">
            <v>TATA MAGIC FAXELIFT HT BSIV 2019 8STR</v>
          </cell>
          <cell r="DO1923" t="str">
            <v>Goods &amp; Passengers</v>
          </cell>
          <cell r="DP1923" t="str">
            <v>Four Wheeler</v>
          </cell>
        </row>
        <row r="1924">
          <cell r="B1924"/>
          <cell r="BS1924">
            <v>2020</v>
          </cell>
          <cell r="BU1924" t="str">
            <v>MAHINDRA BOLERO B6 O BSVI 2020 7STR</v>
          </cell>
          <cell r="DO1924"/>
          <cell r="DP1924" t="str">
            <v>Four Wheeler</v>
          </cell>
        </row>
        <row r="1925">
          <cell r="B1925">
            <v>431351301700110</v>
          </cell>
          <cell r="BS1925">
            <v>2018</v>
          </cell>
          <cell r="BU1925" t="str">
            <v>MAHINDRA XYLO D4 MDI CRDE 2WD 8STR 2018</v>
          </cell>
          <cell r="DO1925" t="str">
            <v>Car</v>
          </cell>
          <cell r="DP1925" t="str">
            <v>Four Wheeler</v>
          </cell>
        </row>
        <row r="1926">
          <cell r="B1926">
            <v>431351301700111</v>
          </cell>
          <cell r="BS1926">
            <v>2018</v>
          </cell>
          <cell r="BU1926" t="str">
            <v>XCENT-XcentE CRDI</v>
          </cell>
          <cell r="DO1926" t="str">
            <v>Car</v>
          </cell>
          <cell r="DP1926" t="str">
            <v>Four Wheeler</v>
          </cell>
        </row>
        <row r="1927">
          <cell r="B1927"/>
          <cell r="BS1927">
            <v>2018</v>
          </cell>
          <cell r="BU1927" t="str">
            <v>MAHINDRA XYLO D4 MDI CRDE 2WD 8STR 2018</v>
          </cell>
          <cell r="DO1927" t="str">
            <v>Car</v>
          </cell>
          <cell r="DP1927" t="str">
            <v>Four Wheeler</v>
          </cell>
        </row>
        <row r="1928">
          <cell r="B1928">
            <v>431111301700078</v>
          </cell>
          <cell r="BS1928">
            <v>2017</v>
          </cell>
          <cell r="BU1928" t="str">
            <v>TATA ZEST XE QJET 75PS BSIV</v>
          </cell>
          <cell r="DO1928" t="str">
            <v>Car</v>
          </cell>
          <cell r="DP1928" t="str">
            <v>Four Wheeler</v>
          </cell>
        </row>
        <row r="1929">
          <cell r="B1929"/>
          <cell r="BS1929">
            <v>2018</v>
          </cell>
          <cell r="BU1929" t="str">
            <v>TATA ACE MEGA XL BSIV 2STR 2018 GOODS</v>
          </cell>
          <cell r="DO1929" t="str">
            <v>Goods &amp; Passengers</v>
          </cell>
          <cell r="DP1929" t="str">
            <v>Four Wheeler</v>
          </cell>
        </row>
        <row r="1930">
          <cell r="B1930"/>
          <cell r="BS1930">
            <v>2017</v>
          </cell>
          <cell r="BU1930" t="str">
            <v>TATA ZEST XE QJET 75PS BSIV</v>
          </cell>
          <cell r="DO1930" t="str">
            <v>Car</v>
          </cell>
          <cell r="DP1930" t="str">
            <v>Four Wheeler</v>
          </cell>
        </row>
        <row r="1931">
          <cell r="B1931"/>
          <cell r="BS1931">
            <v>2018</v>
          </cell>
          <cell r="BU1931" t="str">
            <v>XCENT-XcentE CRDI</v>
          </cell>
          <cell r="DO1931" t="str">
            <v>Car</v>
          </cell>
          <cell r="DP1931" t="str">
            <v>Four Wheeler</v>
          </cell>
        </row>
        <row r="1932">
          <cell r="B1932">
            <v>431581301700061</v>
          </cell>
          <cell r="BS1932">
            <v>2018</v>
          </cell>
          <cell r="BU1932" t="str">
            <v>TATA ACE MEGA XL BSIV 2STR 2018 GOODS</v>
          </cell>
          <cell r="DO1932" t="str">
            <v>Goods &amp; Passengers</v>
          </cell>
          <cell r="DP1932" t="str">
            <v>Four Wheeler</v>
          </cell>
        </row>
        <row r="1933">
          <cell r="B1933"/>
          <cell r="BS1933">
            <v>2019</v>
          </cell>
          <cell r="BU1933" t="str">
            <v>TATA ACE MEGA XL 2019</v>
          </cell>
          <cell r="DO1933" t="str">
            <v>Car</v>
          </cell>
          <cell r="DP1933" t="str">
            <v>Four Wheeler</v>
          </cell>
        </row>
        <row r="1934">
          <cell r="B1934"/>
          <cell r="BS1934">
            <v>2020</v>
          </cell>
          <cell r="BU1934" t="str">
            <v>Marazzo-M2 7 Seater</v>
          </cell>
          <cell r="DO1934" t="str">
            <v>Car</v>
          </cell>
          <cell r="DP1934" t="str">
            <v>Four Wheeler</v>
          </cell>
        </row>
        <row r="1935">
          <cell r="B1935"/>
          <cell r="BS1935">
            <v>2017</v>
          </cell>
          <cell r="BU1935" t="str">
            <v>Xylo-XyloH4 BS IV</v>
          </cell>
          <cell r="DO1935" t="str">
            <v>Car</v>
          </cell>
          <cell r="DP1935" t="str">
            <v>Four Wheeler</v>
          </cell>
        </row>
        <row r="1936">
          <cell r="B1936">
            <v>431351301700112</v>
          </cell>
          <cell r="BS1936">
            <v>2017</v>
          </cell>
          <cell r="BU1936" t="str">
            <v>Xylo-XyloH4 BS IV</v>
          </cell>
          <cell r="DO1936" t="str">
            <v>Car</v>
          </cell>
          <cell r="DP1936" t="str">
            <v>Four Wheeler</v>
          </cell>
        </row>
        <row r="1937">
          <cell r="B1937"/>
          <cell r="BS1937">
            <v>2018</v>
          </cell>
          <cell r="BU1937" t="str">
            <v>TATA ACE MEGA XL BSIV 2018 GOODS</v>
          </cell>
          <cell r="DO1937" t="str">
            <v>Goods &amp; Passengers</v>
          </cell>
          <cell r="DP1937" t="str">
            <v>Four Wheeler</v>
          </cell>
        </row>
        <row r="1938">
          <cell r="B1938">
            <v>431581301700062</v>
          </cell>
          <cell r="BS1938">
            <v>2018</v>
          </cell>
          <cell r="BU1938" t="str">
            <v>TATA ACE MEGA XL BSIV 2018 GOODS</v>
          </cell>
          <cell r="DO1938" t="str">
            <v>Goods &amp; Passengers</v>
          </cell>
          <cell r="DP1938" t="str">
            <v>Four Wheeler</v>
          </cell>
        </row>
        <row r="1939">
          <cell r="B1939">
            <v>413191301700057</v>
          </cell>
          <cell r="BS1939">
            <v>2020</v>
          </cell>
          <cell r="BU1939" t="str">
            <v>Marazzo-M2 7 Seater</v>
          </cell>
          <cell r="DO1939" t="str">
            <v>Car</v>
          </cell>
          <cell r="DP1939" t="str">
            <v>Four Wheeler</v>
          </cell>
        </row>
        <row r="1940">
          <cell r="B1940">
            <v>433461301700026</v>
          </cell>
          <cell r="BS1940">
            <v>2019</v>
          </cell>
          <cell r="BU1940" t="str">
            <v>TATA ACE MEGA XL 2019</v>
          </cell>
          <cell r="DO1940" t="str">
            <v>Car</v>
          </cell>
          <cell r="DP1940" t="str">
            <v>Four Wheeler</v>
          </cell>
        </row>
        <row r="1941">
          <cell r="B1941">
            <v>412331301700076</v>
          </cell>
          <cell r="BS1941">
            <v>2015</v>
          </cell>
          <cell r="BU1941" t="str">
            <v>AL PSV 4 185</v>
          </cell>
          <cell r="DO1941"/>
          <cell r="DP1941" t="str">
            <v>Four Wheeler</v>
          </cell>
        </row>
        <row r="1942">
          <cell r="B1942">
            <v>413191301700058</v>
          </cell>
          <cell r="BS1942">
            <v>2016</v>
          </cell>
          <cell r="BU1942" t="str">
            <v>Swift Dzire -SWIFT DZIRE LDI/TOUR</v>
          </cell>
          <cell r="DO1942" t="str">
            <v>Car</v>
          </cell>
          <cell r="DP1942" t="str">
            <v>Four Wheeler</v>
          </cell>
        </row>
        <row r="1943">
          <cell r="B1943"/>
          <cell r="BS1943">
            <v>2015</v>
          </cell>
          <cell r="BU1943" t="str">
            <v>AL PSV 4 185</v>
          </cell>
          <cell r="DO1943"/>
          <cell r="DP1943" t="str">
            <v>Four Wheeler</v>
          </cell>
        </row>
        <row r="1944">
          <cell r="B1944"/>
          <cell r="BS1944">
            <v>2016</v>
          </cell>
          <cell r="BU1944" t="str">
            <v>Swift Dzire -SWIFT DZIRE LDI/TOUR</v>
          </cell>
          <cell r="DO1944" t="str">
            <v>Car</v>
          </cell>
          <cell r="DP1944" t="str">
            <v>Four Wheeler</v>
          </cell>
        </row>
        <row r="1945">
          <cell r="B1945">
            <v>412831301700121</v>
          </cell>
          <cell r="BS1945">
            <v>2019</v>
          </cell>
          <cell r="BU1945" t="str">
            <v>JCB 3DX 01STR 2019</v>
          </cell>
          <cell r="DO1945" t="str">
            <v>Goods &amp; Passengers</v>
          </cell>
          <cell r="DP1945" t="str">
            <v>Four Wheeler</v>
          </cell>
        </row>
        <row r="1946">
          <cell r="B1946"/>
          <cell r="BS1946">
            <v>2019</v>
          </cell>
          <cell r="BU1946" t="str">
            <v>JCB 3DX 01STR 2019</v>
          </cell>
          <cell r="DO1946" t="str">
            <v>Goods &amp; Passengers</v>
          </cell>
          <cell r="DP1946" t="str">
            <v>Four Wheeler</v>
          </cell>
        </row>
        <row r="1947">
          <cell r="B1947"/>
          <cell r="BS1947">
            <v>2018</v>
          </cell>
          <cell r="BU1947" t="str">
            <v>MARUTHI TOUR S DIESEL 2018 5STR TN</v>
          </cell>
          <cell r="DO1947" t="str">
            <v>Car</v>
          </cell>
          <cell r="DP1947" t="str">
            <v>Four Wheeler</v>
          </cell>
        </row>
        <row r="1948">
          <cell r="B1948"/>
          <cell r="BS1948">
            <v>2022</v>
          </cell>
          <cell r="BU1948" t="str">
            <v>NISSAN MAGNITE MT NEW 2022</v>
          </cell>
          <cell r="DO1948"/>
          <cell r="DP1948" t="str">
            <v>Four Wheeler</v>
          </cell>
        </row>
        <row r="1949">
          <cell r="B1949">
            <v>433461301700027</v>
          </cell>
          <cell r="BS1949">
            <v>2022</v>
          </cell>
          <cell r="BU1949" t="str">
            <v>NISSAN MAGNITE MT NEW 2022</v>
          </cell>
          <cell r="DO1949"/>
          <cell r="DP1949" t="str">
            <v>Four Wheeler</v>
          </cell>
        </row>
        <row r="1950">
          <cell r="B1950">
            <v>431111301700079</v>
          </cell>
          <cell r="BS1950">
            <v>2018</v>
          </cell>
          <cell r="BU1950" t="str">
            <v>MARUTHI TOUR S DIESEL 2018 5STR TN</v>
          </cell>
          <cell r="DO1950" t="str">
            <v>Car</v>
          </cell>
          <cell r="DP1950" t="str">
            <v>Four Wheeler</v>
          </cell>
        </row>
        <row r="1951">
          <cell r="B1951">
            <v>431111301700080</v>
          </cell>
          <cell r="BS1951">
            <v>2020</v>
          </cell>
          <cell r="BU1951" t="str">
            <v>MARUTI SUZUKI TOUR S STD 5STR 2020 CAB</v>
          </cell>
          <cell r="DO1951" t="str">
            <v>Car</v>
          </cell>
          <cell r="DP1951" t="str">
            <v>Four Wheeler</v>
          </cell>
        </row>
        <row r="1952">
          <cell r="B1952">
            <v>412331301700078</v>
          </cell>
          <cell r="BS1952">
            <v>2014</v>
          </cell>
          <cell r="BU1952" t="str">
            <v>INNOVA 2 5 G E4 MOTOR CAB 2014 7STR</v>
          </cell>
          <cell r="DO1952" t="str">
            <v>Goods &amp; Passengers</v>
          </cell>
          <cell r="DP1952" t="str">
            <v>Four Wheeler</v>
          </cell>
        </row>
        <row r="1953">
          <cell r="B1953"/>
          <cell r="BS1953">
            <v>2020</v>
          </cell>
          <cell r="BU1953" t="str">
            <v>MARUTI SUZUKI TOUR S STD 5STR 2020 CAB</v>
          </cell>
          <cell r="DO1953" t="str">
            <v>Car</v>
          </cell>
          <cell r="DP1953" t="str">
            <v>Four Wheeler</v>
          </cell>
        </row>
        <row r="1954">
          <cell r="B1954"/>
          <cell r="BS1954">
            <v>2014</v>
          </cell>
          <cell r="BU1954" t="str">
            <v>INNOVA 2 5 G E4 MOTOR CAB 2014 7STR</v>
          </cell>
          <cell r="DO1954" t="str">
            <v>Goods &amp; Passengers</v>
          </cell>
          <cell r="DP1954" t="str">
            <v>Four Wheeler</v>
          </cell>
        </row>
        <row r="1955">
          <cell r="B1955"/>
          <cell r="BS1955">
            <v>2016</v>
          </cell>
          <cell r="BU1955" t="str">
            <v>TATA TML LPO 1618 TC 62 2016 50STR</v>
          </cell>
          <cell r="DO1955" t="str">
            <v>Car</v>
          </cell>
          <cell r="DP1955" t="str">
            <v>Four Wheeler</v>
          </cell>
        </row>
        <row r="1956">
          <cell r="B1956">
            <v>431581301700063</v>
          </cell>
          <cell r="BS1956">
            <v>2020</v>
          </cell>
          <cell r="BU1956" t="str">
            <v>Maxi TRUCK Puls</v>
          </cell>
          <cell r="DO1956" t="str">
            <v>Goods &amp; Passengers</v>
          </cell>
          <cell r="DP1956" t="str">
            <v>Four Wheeler</v>
          </cell>
        </row>
        <row r="1957">
          <cell r="B1957"/>
          <cell r="BS1957">
            <v>2020</v>
          </cell>
          <cell r="BU1957" t="str">
            <v>Maxi TRUCK Puls</v>
          </cell>
          <cell r="DO1957" t="str">
            <v>Goods &amp; Passengers</v>
          </cell>
          <cell r="DP1957" t="str">
            <v>Four Wheeler</v>
          </cell>
        </row>
        <row r="1958">
          <cell r="B1958">
            <v>433461301700028</v>
          </cell>
          <cell r="BS1958">
            <v>2016</v>
          </cell>
          <cell r="BU1958" t="str">
            <v>TATA TML LPO 1618 TC 62 2016 50STR</v>
          </cell>
          <cell r="DO1958" t="str">
            <v>Car</v>
          </cell>
          <cell r="DP1958" t="str">
            <v>Four Wheeler</v>
          </cell>
        </row>
        <row r="1959">
          <cell r="B1959">
            <v>433461301700029</v>
          </cell>
          <cell r="BS1959">
            <v>2017</v>
          </cell>
          <cell r="BU1959" t="str">
            <v>MAHINDRA BOLERO POWER PULS SLX 7STR 2017</v>
          </cell>
          <cell r="DO1959" t="str">
            <v>Car</v>
          </cell>
          <cell r="DP1959" t="str">
            <v>Four Wheeler</v>
          </cell>
        </row>
        <row r="1960">
          <cell r="B1960"/>
          <cell r="BS1960">
            <v>2018</v>
          </cell>
          <cell r="BU1960" t="str">
            <v>XCENT 1 2 CRDI S BSIV 5STR 2018</v>
          </cell>
          <cell r="DO1960" t="str">
            <v>Car</v>
          </cell>
          <cell r="DP1960" t="str">
            <v>Four Wheeler</v>
          </cell>
        </row>
        <row r="1961">
          <cell r="B1961"/>
          <cell r="BS1961">
            <v>2017</v>
          </cell>
          <cell r="BU1961" t="str">
            <v>MAHINDRA BOLERO POWER PULS SLX 7STR 2017</v>
          </cell>
          <cell r="DO1961" t="str">
            <v>Car</v>
          </cell>
          <cell r="DP1961" t="str">
            <v>Four Wheeler</v>
          </cell>
        </row>
        <row r="1962">
          <cell r="B1962">
            <v>413191301700061</v>
          </cell>
          <cell r="BS1962">
            <v>2020</v>
          </cell>
          <cell r="BU1962" t="str">
            <v>Swift Dzire-SWIFT DZIRE REGAL PETROL 5 SEATER</v>
          </cell>
          <cell r="DO1962" t="str">
            <v>Car</v>
          </cell>
          <cell r="DP1962" t="str">
            <v>Four Wheeler</v>
          </cell>
        </row>
        <row r="1963">
          <cell r="B1963"/>
          <cell r="BS1963">
            <v>2023</v>
          </cell>
          <cell r="BU1963" t="str">
            <v>TRAVELLER 19PLUS D 2023 NEW</v>
          </cell>
          <cell r="DO1963"/>
          <cell r="DP1963" t="str">
            <v>Four Wheeler</v>
          </cell>
        </row>
        <row r="1964">
          <cell r="B1964"/>
          <cell r="BS1964">
            <v>2020</v>
          </cell>
          <cell r="BU1964" t="str">
            <v>Swift Dzire-SWIFT DZIRE REGAL PETROL 5 SEATER</v>
          </cell>
          <cell r="DO1964" t="str">
            <v>Car</v>
          </cell>
          <cell r="DP1964" t="str">
            <v>Four Wheeler</v>
          </cell>
        </row>
        <row r="1965">
          <cell r="B1965">
            <v>412331301700083</v>
          </cell>
          <cell r="BS1965">
            <v>2023</v>
          </cell>
          <cell r="BU1965" t="str">
            <v>TRAVELLER 19PLUS D 2023 NEW</v>
          </cell>
          <cell r="DO1965"/>
          <cell r="DP1965" t="str">
            <v>Four Wheeler</v>
          </cell>
        </row>
        <row r="1966">
          <cell r="B1966">
            <v>413191301700060</v>
          </cell>
          <cell r="BS1966">
            <v>2018</v>
          </cell>
          <cell r="BU1966" t="str">
            <v>Bolero-Bolero SLE BS 4 Power +</v>
          </cell>
          <cell r="DO1966" t="str">
            <v>Car</v>
          </cell>
          <cell r="DP1966" t="str">
            <v>Four Wheeler</v>
          </cell>
        </row>
        <row r="1967">
          <cell r="B1967"/>
          <cell r="BS1967">
            <v>2018</v>
          </cell>
          <cell r="BU1967" t="str">
            <v>Bolero-Bolero SLE BS 4 Power +</v>
          </cell>
          <cell r="DO1967" t="str">
            <v>Car</v>
          </cell>
          <cell r="DP1967" t="str">
            <v>Four Wheeler</v>
          </cell>
        </row>
        <row r="1968">
          <cell r="B1968"/>
          <cell r="BS1968">
            <v>2014</v>
          </cell>
          <cell r="BU1968" t="str">
            <v>Innova-INNOVA EURO 4 2.5 G DIESEL 7 SEATER</v>
          </cell>
          <cell r="DO1968" t="str">
            <v>Goods &amp; Passengers</v>
          </cell>
          <cell r="DP1968" t="str">
            <v>Four Wheeler</v>
          </cell>
        </row>
        <row r="1969">
          <cell r="B1969">
            <v>412331301700082</v>
          </cell>
          <cell r="BS1969">
            <v>2014</v>
          </cell>
          <cell r="BU1969" t="str">
            <v>Innova-INNOVA EURO 4 2.5 G DIESEL 7 SEATER</v>
          </cell>
          <cell r="DO1969" t="str">
            <v>Goods &amp; Passengers</v>
          </cell>
          <cell r="DP1969" t="str">
            <v>Four Wheeler</v>
          </cell>
        </row>
        <row r="1970">
          <cell r="B1970"/>
          <cell r="BS1970">
            <v>2019</v>
          </cell>
          <cell r="BU1970" t="str">
            <v>MARUTHI TOUR S DIESEL 5STR 2019 CAB</v>
          </cell>
          <cell r="DO1970" t="str">
            <v>Car</v>
          </cell>
          <cell r="DP1970" t="str">
            <v>Four Wheeler</v>
          </cell>
        </row>
        <row r="1971">
          <cell r="B1971"/>
          <cell r="BS1971">
            <v>2018</v>
          </cell>
          <cell r="BU1971" t="str">
            <v>MAGIC EXPRESS 8STR BSIV MAXI CAB 2018</v>
          </cell>
          <cell r="DO1971" t="str">
            <v>Goods &amp; Passengers</v>
          </cell>
          <cell r="DP1971" t="str">
            <v>Four Wheeler</v>
          </cell>
        </row>
        <row r="1972">
          <cell r="B1972">
            <v>413191301700062</v>
          </cell>
          <cell r="BS1972">
            <v>2019</v>
          </cell>
          <cell r="BU1972" t="str">
            <v>MARUTHI TOUR S DIESEL 5STR 2019 CAB</v>
          </cell>
          <cell r="DO1972" t="str">
            <v>Car</v>
          </cell>
          <cell r="DP1972" t="str">
            <v>Four Wheeler</v>
          </cell>
        </row>
        <row r="1973">
          <cell r="B1973">
            <v>431581301700064</v>
          </cell>
          <cell r="BS1973">
            <v>2018</v>
          </cell>
          <cell r="BU1973" t="str">
            <v>MAGIC EXPRESS 8STR BSIV MAXI CAB 2018</v>
          </cell>
          <cell r="DO1973" t="str">
            <v>Goods &amp; Passengers</v>
          </cell>
          <cell r="DP1973" t="str">
            <v>Four Wheeler</v>
          </cell>
        </row>
        <row r="1974">
          <cell r="B1974">
            <v>413191301700063</v>
          </cell>
          <cell r="BS1974">
            <v>2019</v>
          </cell>
          <cell r="BU1974" t="str">
            <v>Xylo-XyloH4 BS IV</v>
          </cell>
          <cell r="DO1974" t="str">
            <v>Car</v>
          </cell>
          <cell r="DP1974" t="str">
            <v>Four Wheeler</v>
          </cell>
        </row>
        <row r="1975">
          <cell r="B1975"/>
          <cell r="BS1975">
            <v>2013</v>
          </cell>
          <cell r="BU1975" t="str">
            <v>TRAVELLER MINI BUS 2013 17 PLUS D</v>
          </cell>
          <cell r="DO1975" t="str">
            <v>Goods &amp; Passengers</v>
          </cell>
          <cell r="DP1975" t="str">
            <v>Four Wheeler</v>
          </cell>
        </row>
        <row r="1976">
          <cell r="B1976"/>
          <cell r="BS1976">
            <v>2015</v>
          </cell>
          <cell r="BU1976" t="str">
            <v>ECHR COWL CHS 10 75 H BS3 2015 35STR</v>
          </cell>
          <cell r="DO1976" t="str">
            <v>Goods &amp; Passengers</v>
          </cell>
          <cell r="DP1976" t="str">
            <v>Four Wheeler</v>
          </cell>
        </row>
        <row r="1977">
          <cell r="B1977"/>
          <cell r="BS1977">
            <v>2019</v>
          </cell>
          <cell r="BU1977" t="str">
            <v>Xylo-XyloH4 BS IV</v>
          </cell>
          <cell r="DO1977" t="str">
            <v>Car</v>
          </cell>
          <cell r="DP1977" t="str">
            <v>Four Wheeler</v>
          </cell>
        </row>
        <row r="1978">
          <cell r="B1978">
            <v>412331301700079</v>
          </cell>
          <cell r="BS1978">
            <v>2013</v>
          </cell>
          <cell r="BU1978" t="str">
            <v>TRAVELLER MINI BUS 2013 17 PLUS D</v>
          </cell>
          <cell r="DO1978" t="str">
            <v>Goods &amp; Passengers</v>
          </cell>
          <cell r="DP1978" t="str">
            <v>Four Wheeler</v>
          </cell>
        </row>
        <row r="1979">
          <cell r="B1979"/>
          <cell r="BS1979">
            <v>2017</v>
          </cell>
          <cell r="BU1979" t="str">
            <v>TATA LP 407 BS111 34 2017 25STR</v>
          </cell>
          <cell r="DO1979" t="str">
            <v>Car</v>
          </cell>
          <cell r="DP1979" t="str">
            <v>Four Wheeler</v>
          </cell>
        </row>
        <row r="1980">
          <cell r="B1980">
            <v>433461301700031</v>
          </cell>
          <cell r="BS1980">
            <v>2017</v>
          </cell>
          <cell r="BU1980" t="str">
            <v>TATA LP 407 BS111 34 2017 25STR</v>
          </cell>
          <cell r="DO1980" t="str">
            <v>Car</v>
          </cell>
          <cell r="DP1980" t="str">
            <v>Four Wheeler</v>
          </cell>
        </row>
        <row r="1981">
          <cell r="B1981">
            <v>412331301700081</v>
          </cell>
          <cell r="BS1981">
            <v>2013</v>
          </cell>
          <cell r="BU1981" t="str">
            <v>ASHOK LEYLAND VIKING 4 185 HMV C C 50STR 2013</v>
          </cell>
          <cell r="DO1981" t="str">
            <v>Goods &amp; Passengers</v>
          </cell>
          <cell r="DP1981" t="str">
            <v>Four Wheeler</v>
          </cell>
        </row>
        <row r="1982">
          <cell r="B1982">
            <v>412331301700080</v>
          </cell>
          <cell r="BS1982">
            <v>2016</v>
          </cell>
          <cell r="BU1982" t="str">
            <v>FORCE TRAVELLER BUS CONTRACT 27STR 2016</v>
          </cell>
          <cell r="DO1982" t="str">
            <v>Goods &amp; Passengers</v>
          </cell>
          <cell r="DP1982" t="str">
            <v>Four Wheeler</v>
          </cell>
        </row>
        <row r="1983">
          <cell r="B1983">
            <v>413191301700064</v>
          </cell>
          <cell r="BS1983">
            <v>2019</v>
          </cell>
          <cell r="BU1983" t="str">
            <v>HYUNDAI GRAND I10 PRIME T CRDI 2019 5STR</v>
          </cell>
          <cell r="DO1983" t="str">
            <v>Car</v>
          </cell>
          <cell r="DP1983" t="str">
            <v>Four Wheeler</v>
          </cell>
        </row>
        <row r="1984">
          <cell r="B1984">
            <v>431581301700065</v>
          </cell>
          <cell r="BS1984">
            <v>2014</v>
          </cell>
          <cell r="BU1984" t="str">
            <v>SML WV 265 TC BS111 2014 GOODS</v>
          </cell>
          <cell r="DO1984" t="str">
            <v>Goods &amp; Passengers</v>
          </cell>
          <cell r="DP1984" t="str">
            <v>Four Wheeler</v>
          </cell>
        </row>
        <row r="1985">
          <cell r="B1985"/>
          <cell r="BS1985">
            <v>2016</v>
          </cell>
          <cell r="BU1985" t="str">
            <v>FORCE TRAVELLER BUS CONTRACT 27STR 2016</v>
          </cell>
          <cell r="DO1985" t="str">
            <v>Goods &amp; Passengers</v>
          </cell>
          <cell r="DP1985" t="str">
            <v>Four Wheeler</v>
          </cell>
        </row>
        <row r="1986">
          <cell r="B1986"/>
          <cell r="BS1986">
            <v>2013</v>
          </cell>
          <cell r="BU1986" t="str">
            <v>ASHOK LEYLAND VIKING 4 185 HMV C C 50STR 2013</v>
          </cell>
          <cell r="DO1986" t="str">
            <v>Goods &amp; Passengers</v>
          </cell>
          <cell r="DP1986" t="str">
            <v>Four Wheeler</v>
          </cell>
        </row>
        <row r="1987">
          <cell r="B1987"/>
          <cell r="BS1987">
            <v>2013</v>
          </cell>
          <cell r="BU1987" t="str">
            <v>ASHOK LEYLAND VIKING 4 185 HMV C C 50STR 2013</v>
          </cell>
          <cell r="DO1987" t="str">
            <v>Goods &amp; Passengers</v>
          </cell>
          <cell r="DP1987" t="str">
            <v>Four Wheeler</v>
          </cell>
        </row>
        <row r="1988">
          <cell r="B1988"/>
          <cell r="BS1988">
            <v>2019</v>
          </cell>
          <cell r="BU1988" t="str">
            <v>HYUNDAI GRAND I10 PRIME T CRDI 2019 5STR</v>
          </cell>
          <cell r="DO1988" t="str">
            <v>Car</v>
          </cell>
          <cell r="DP1988" t="str">
            <v>Four Wheeler</v>
          </cell>
        </row>
        <row r="1989">
          <cell r="B1989"/>
          <cell r="BS1989">
            <v>2014</v>
          </cell>
          <cell r="BU1989" t="str">
            <v>SML WV 265 TC BS111 2014 GOODS</v>
          </cell>
          <cell r="DO1989" t="str">
            <v>Goods &amp; Passengers</v>
          </cell>
          <cell r="DP1989" t="str">
            <v>Four Wheeler</v>
          </cell>
        </row>
        <row r="1990">
          <cell r="B1990">
            <v>412331301700081</v>
          </cell>
          <cell r="BS1990">
            <v>2013</v>
          </cell>
          <cell r="BU1990" t="str">
            <v>ASHOK LEYLAND VIKING 4 185 HMV C C 50STR 2013</v>
          </cell>
          <cell r="DO1990" t="str">
            <v>Goods &amp; Passengers</v>
          </cell>
          <cell r="DP1990" t="str">
            <v>Four Wheeler</v>
          </cell>
        </row>
        <row r="1991">
          <cell r="B1991">
            <v>431351301700113</v>
          </cell>
          <cell r="BS1991">
            <v>2016</v>
          </cell>
          <cell r="BU1991" t="str">
            <v>Xylo-XyloH4 BS IV</v>
          </cell>
          <cell r="DO1991" t="str">
            <v>Car</v>
          </cell>
          <cell r="DP1991" t="str">
            <v>Four Wheeler</v>
          </cell>
        </row>
        <row r="1992">
          <cell r="B1992"/>
          <cell r="BS1992">
            <v>2018</v>
          </cell>
          <cell r="BU1992" t="str">
            <v>AL DOST RLS BSIV 2018 2STR GOODS</v>
          </cell>
          <cell r="DO1992" t="str">
            <v>Goods &amp; Passengers</v>
          </cell>
          <cell r="DP1992" t="str">
            <v>Four Wheeler</v>
          </cell>
        </row>
        <row r="1993">
          <cell r="B1993">
            <v>413191301700065</v>
          </cell>
          <cell r="BS1993">
            <v>2019</v>
          </cell>
          <cell r="BU1993" t="str">
            <v>MARUTHI TOUR S DIESEL 5 SEAT 2019</v>
          </cell>
          <cell r="DO1993" t="str">
            <v>Car</v>
          </cell>
          <cell r="DP1993" t="str">
            <v>Four Wheeler</v>
          </cell>
        </row>
        <row r="1994">
          <cell r="B1994"/>
          <cell r="BS1994">
            <v>2018</v>
          </cell>
          <cell r="BU1994" t="str">
            <v>TOYOTA ETIOS GD F 2018 5STR MOTOR CAB</v>
          </cell>
          <cell r="DO1994" t="str">
            <v>Car</v>
          </cell>
          <cell r="DP1994" t="str">
            <v>Four Wheeler</v>
          </cell>
        </row>
        <row r="1995">
          <cell r="B1995"/>
          <cell r="BS1995">
            <v>2016</v>
          </cell>
          <cell r="BU1995" t="str">
            <v>Xylo-XyloH4 BS IV</v>
          </cell>
          <cell r="DO1995" t="str">
            <v>Car</v>
          </cell>
          <cell r="DP1995" t="str">
            <v>Four Wheeler</v>
          </cell>
        </row>
        <row r="1996">
          <cell r="B1996"/>
          <cell r="BS1996">
            <v>2018</v>
          </cell>
          <cell r="BU1996" t="str">
            <v>AL DOST LS BSIV 2018</v>
          </cell>
          <cell r="DO1996" t="str">
            <v>Goods &amp; Passengers</v>
          </cell>
          <cell r="DP1996" t="str">
            <v>Four Wheeler</v>
          </cell>
        </row>
        <row r="1997">
          <cell r="B1997"/>
          <cell r="BS1997">
            <v>2019</v>
          </cell>
          <cell r="BU1997" t="str">
            <v>MARUTHI TOUR S DIESEL 5 SEAT 2019</v>
          </cell>
          <cell r="DO1997" t="str">
            <v>Car</v>
          </cell>
          <cell r="DP1997" t="str">
            <v>Four Wheeler</v>
          </cell>
        </row>
        <row r="1998">
          <cell r="B1998">
            <v>412831301700122</v>
          </cell>
          <cell r="BS1998">
            <v>2018</v>
          </cell>
          <cell r="BU1998" t="str">
            <v>TOYOTA ETIOS GD F 2018 5STR MOTOR CAB</v>
          </cell>
          <cell r="DO1998" t="str">
            <v>Car</v>
          </cell>
          <cell r="DP1998" t="str">
            <v>Four Wheeler</v>
          </cell>
        </row>
        <row r="1999">
          <cell r="B1999">
            <v>412831301700123</v>
          </cell>
          <cell r="BS1999">
            <v>2017</v>
          </cell>
          <cell r="BU1999" t="str">
            <v>SK1613 697 TCIC36 BS111 2017 TIPPER</v>
          </cell>
          <cell r="DO1999" t="str">
            <v>Goods &amp; Passengers</v>
          </cell>
          <cell r="DP1999" t="str">
            <v>Four Wheeler</v>
          </cell>
        </row>
        <row r="2000">
          <cell r="B2000"/>
          <cell r="BS2000">
            <v>2016</v>
          </cell>
          <cell r="BU2000" t="str">
            <v>Etios-ToyotaEtios GD</v>
          </cell>
          <cell r="DO2000" t="str">
            <v>Car</v>
          </cell>
          <cell r="DP2000" t="str">
            <v>Four Wheeler</v>
          </cell>
        </row>
        <row r="2001">
          <cell r="B2001"/>
          <cell r="BS2001">
            <v>2020</v>
          </cell>
          <cell r="BU2001" t="str">
            <v>TATA ACE GOLD DIESEL BS VI 2020 2STR LGV</v>
          </cell>
          <cell r="DO2001" t="str">
            <v>Goods &amp; Passengers</v>
          </cell>
          <cell r="DP2001" t="str">
            <v>Four Wheeler</v>
          </cell>
        </row>
        <row r="2002">
          <cell r="B2002"/>
          <cell r="BS2002">
            <v>2017</v>
          </cell>
          <cell r="BU2002" t="str">
            <v>SK1613 697 TCIC36 BS111 2017 TIPPER</v>
          </cell>
          <cell r="DO2002" t="str">
            <v>Goods &amp; Passengers</v>
          </cell>
          <cell r="DP2002" t="str">
            <v>Four Wheeler</v>
          </cell>
        </row>
        <row r="2003">
          <cell r="B2003">
            <v>431351301700114</v>
          </cell>
          <cell r="BS2003">
            <v>2016</v>
          </cell>
          <cell r="BU2003" t="str">
            <v>Etios-ToyotaEtios GD</v>
          </cell>
          <cell r="DO2003" t="str">
            <v>Car</v>
          </cell>
          <cell r="DP2003" t="str">
            <v>Four Wheeler</v>
          </cell>
        </row>
        <row r="2004">
          <cell r="B2004">
            <v>431111301700081</v>
          </cell>
          <cell r="BS2004">
            <v>2018</v>
          </cell>
          <cell r="BU2004" t="str">
            <v>XCENT-XcentE CRDI</v>
          </cell>
          <cell r="DO2004" t="str">
            <v>Car</v>
          </cell>
          <cell r="DP2004" t="str">
            <v>Four Wheeler</v>
          </cell>
        </row>
        <row r="2005">
          <cell r="B2005"/>
          <cell r="BS2005">
            <v>2017</v>
          </cell>
          <cell r="BU2005" t="str">
            <v>TOYOTA ETIOS GD BSIV 05STR 2017 CAB</v>
          </cell>
          <cell r="DO2005" t="str">
            <v>Car</v>
          </cell>
          <cell r="DP2005" t="str">
            <v>Four Wheeler</v>
          </cell>
        </row>
        <row r="2006">
          <cell r="B2006">
            <v>412831301700124</v>
          </cell>
          <cell r="BS2006">
            <v>2017</v>
          </cell>
          <cell r="BU2006" t="str">
            <v>FIGO ASPIRE 1 5TDCMDI MT BS4 2017 5STR</v>
          </cell>
          <cell r="DO2006" t="str">
            <v>Car</v>
          </cell>
          <cell r="DP2006" t="str">
            <v>Four Wheeler</v>
          </cell>
        </row>
        <row r="2007">
          <cell r="B2007"/>
          <cell r="BS2007">
            <v>2014</v>
          </cell>
          <cell r="BU2007" t="str">
            <v>Xylo-XYLO D2 BS4 DIESEL 8 SEATER</v>
          </cell>
          <cell r="DO2007" t="str">
            <v>Car</v>
          </cell>
          <cell r="DP2007" t="str">
            <v>Four Wheeler</v>
          </cell>
        </row>
        <row r="2008">
          <cell r="B2008"/>
          <cell r="BS2008">
            <v>2018</v>
          </cell>
          <cell r="BU2008" t="str">
            <v>XCENT-XcentE CRDI</v>
          </cell>
          <cell r="DO2008" t="str">
            <v>Car</v>
          </cell>
          <cell r="DP2008" t="str">
            <v>Four Wheeler</v>
          </cell>
        </row>
        <row r="2009">
          <cell r="B2009"/>
          <cell r="BS2009">
            <v>2017</v>
          </cell>
          <cell r="BU2009" t="str">
            <v>FIGO ASPIRE 1 5TDCMDI MT BS4 2017 5STR</v>
          </cell>
          <cell r="DO2009" t="str">
            <v>Car</v>
          </cell>
          <cell r="DP2009" t="str">
            <v>Four Wheeler</v>
          </cell>
        </row>
        <row r="2010">
          <cell r="B2010">
            <v>431351301700115</v>
          </cell>
          <cell r="BS2010">
            <v>2014</v>
          </cell>
          <cell r="BU2010" t="str">
            <v>Xylo-XYLO D2 BS4 DIESEL 8 SEATER</v>
          </cell>
          <cell r="DO2010" t="str">
            <v>Car</v>
          </cell>
          <cell r="DP2010" t="str">
            <v>Four Wheeler</v>
          </cell>
        </row>
        <row r="2011">
          <cell r="B2011">
            <v>412831301700126</v>
          </cell>
          <cell r="BS2011">
            <v>2016</v>
          </cell>
          <cell r="BU2011" t="str">
            <v>TOYOTA ETIOS GD BSIV 2016 5STR MOTCAB</v>
          </cell>
          <cell r="DO2011" t="str">
            <v>Car</v>
          </cell>
          <cell r="DP2011" t="str">
            <v>Four Wheeler</v>
          </cell>
        </row>
        <row r="2012">
          <cell r="B2012">
            <v>431111301700082</v>
          </cell>
          <cell r="BS2012">
            <v>2014</v>
          </cell>
          <cell r="BU2012" t="str">
            <v>Xylo-XYLO D2 BS4 DIESEL 8 SEATER</v>
          </cell>
          <cell r="DO2012" t="str">
            <v>Car</v>
          </cell>
          <cell r="DP2012" t="str">
            <v>Four Wheeler</v>
          </cell>
        </row>
        <row r="2013">
          <cell r="B2013"/>
          <cell r="BS2013">
            <v>2016</v>
          </cell>
          <cell r="BU2013" t="str">
            <v>TOYOTA ETIOS GD BSIV 2016 5STR MOTCAB</v>
          </cell>
          <cell r="DO2013" t="str">
            <v>Car</v>
          </cell>
          <cell r="DP2013" t="str">
            <v>Four Wheeler</v>
          </cell>
        </row>
        <row r="2014">
          <cell r="B2014"/>
          <cell r="BS2014">
            <v>2014</v>
          </cell>
          <cell r="BU2014" t="str">
            <v>Xylo-XYLO D2 BS4 DIESEL 8 SEATER</v>
          </cell>
          <cell r="DO2014" t="str">
            <v>Car</v>
          </cell>
          <cell r="DP2014" t="str">
            <v>Four Wheeler</v>
          </cell>
        </row>
        <row r="2015">
          <cell r="B2015"/>
          <cell r="BS2015">
            <v>2017</v>
          </cell>
          <cell r="BU2015" t="str">
            <v>Xylo-XyloD4 BS IV</v>
          </cell>
          <cell r="DO2015" t="str">
            <v>Car</v>
          </cell>
          <cell r="DP2015" t="str">
            <v>Four Wheeler</v>
          </cell>
        </row>
        <row r="2016">
          <cell r="B2016">
            <v>431111301700083</v>
          </cell>
          <cell r="BS2016">
            <v>2016</v>
          </cell>
          <cell r="BU2016" t="str">
            <v>Traveller-12 Seater AC with Interior-PASSENGER COMMERCIAL</v>
          </cell>
          <cell r="DO2016" t="str">
            <v>Car</v>
          </cell>
          <cell r="DP2016" t="str">
            <v>LCV</v>
          </cell>
        </row>
        <row r="2017">
          <cell r="B2017"/>
          <cell r="BS2017">
            <v>2016</v>
          </cell>
          <cell r="BU2017" t="str">
            <v>Traveller-12 Seater AC with Interior-PASSENGER COMMERCIAL</v>
          </cell>
          <cell r="DO2017" t="str">
            <v>Car</v>
          </cell>
          <cell r="DP2017" t="str">
            <v>LCV</v>
          </cell>
        </row>
        <row r="2018">
          <cell r="B2018">
            <v>431351301700117</v>
          </cell>
          <cell r="BS2018">
            <v>2017</v>
          </cell>
          <cell r="BU2018" t="str">
            <v>Xylo-XyloD4 BS IV</v>
          </cell>
          <cell r="DO2018" t="str">
            <v>Car</v>
          </cell>
          <cell r="DP2018" t="str">
            <v>Four Wheeler</v>
          </cell>
        </row>
        <row r="2019">
          <cell r="B2019"/>
          <cell r="BS2019">
            <v>2018</v>
          </cell>
          <cell r="BU2019" t="str">
            <v>Xylo-XyloD4 BS IV</v>
          </cell>
          <cell r="DO2019" t="str">
            <v>Car</v>
          </cell>
          <cell r="DP2019" t="str">
            <v>Four Wheeler</v>
          </cell>
        </row>
        <row r="2020">
          <cell r="B2020">
            <v>431581301700068</v>
          </cell>
          <cell r="BS2020">
            <v>2020</v>
          </cell>
          <cell r="BU2020" t="str">
            <v>TATA ACE GOLD DIESEL BS VI 2020 2STR LGV</v>
          </cell>
          <cell r="DO2020" t="str">
            <v>Goods &amp; Passengers</v>
          </cell>
          <cell r="DP2020" t="str">
            <v>Four Wheeler</v>
          </cell>
        </row>
        <row r="2021">
          <cell r="B2021">
            <v>431351301700118</v>
          </cell>
          <cell r="BS2021">
            <v>2018</v>
          </cell>
          <cell r="BU2021" t="str">
            <v>Xylo-XyloD4 BS IV</v>
          </cell>
          <cell r="DO2021" t="str">
            <v>Car</v>
          </cell>
          <cell r="DP2021" t="str">
            <v>Four Wheeler</v>
          </cell>
        </row>
        <row r="2022">
          <cell r="B2022">
            <v>412831301700127</v>
          </cell>
          <cell r="BS2022">
            <v>2017</v>
          </cell>
          <cell r="BU2022" t="str">
            <v>TOYOTA ETIOS GD BSIV 05STR 2017 CAB</v>
          </cell>
          <cell r="DO2022" t="str">
            <v>Car</v>
          </cell>
          <cell r="DP2022" t="str">
            <v>Four Wheeler</v>
          </cell>
        </row>
        <row r="2023">
          <cell r="B2023"/>
          <cell r="BS2023">
            <v>2014</v>
          </cell>
          <cell r="BU2023" t="str">
            <v>VOLVO 9400B9R6X2 2014</v>
          </cell>
          <cell r="DO2023" t="str">
            <v>Goods &amp; Passengers</v>
          </cell>
          <cell r="DP2023" t="str">
            <v>Four Wheeler</v>
          </cell>
        </row>
        <row r="2024">
          <cell r="B2024">
            <v>412331301700084</v>
          </cell>
          <cell r="BS2024">
            <v>2014</v>
          </cell>
          <cell r="BU2024" t="str">
            <v>VOLVO 9400B9R6X2 2014</v>
          </cell>
          <cell r="DO2024" t="str">
            <v>Goods &amp; Passengers</v>
          </cell>
          <cell r="DP2024" t="str">
            <v>Four Wheeler</v>
          </cell>
        </row>
        <row r="2025">
          <cell r="B2025"/>
          <cell r="BS2025">
            <v>2020</v>
          </cell>
          <cell r="BU2025" t="str">
            <v>TATA ACE GOLD DIESEL BS VI 2020 2STR LGV</v>
          </cell>
          <cell r="DO2025" t="str">
            <v>Goods &amp; Passengers</v>
          </cell>
          <cell r="DP2025" t="str">
            <v>Four Wheeler</v>
          </cell>
        </row>
        <row r="2026">
          <cell r="B2026"/>
          <cell r="BS2026">
            <v>2018</v>
          </cell>
          <cell r="BU2026" t="str">
            <v>MARUTHI TOUR S DIESEL 2018 5STR TN</v>
          </cell>
          <cell r="DO2026" t="str">
            <v>Car</v>
          </cell>
          <cell r="DP2026" t="str">
            <v>Four Wheeler</v>
          </cell>
        </row>
        <row r="2027">
          <cell r="B2027"/>
          <cell r="BS2027">
            <v>2017</v>
          </cell>
          <cell r="BU2027" t="str">
            <v>TOYOTA ETIOS GD BSIV 05STR 2017 CAB</v>
          </cell>
          <cell r="DO2027" t="str">
            <v>Car</v>
          </cell>
          <cell r="DP2027" t="str">
            <v>Four Wheeler</v>
          </cell>
        </row>
        <row r="2028">
          <cell r="B2028">
            <v>413191301700066</v>
          </cell>
          <cell r="BS2028">
            <v>2018</v>
          </cell>
          <cell r="BU2028" t="str">
            <v>MARUTHI TOUR S DIESEL 2018 5STR TN</v>
          </cell>
          <cell r="DO2028" t="str">
            <v>Car</v>
          </cell>
          <cell r="DP2028" t="str">
            <v>Four Wheeler</v>
          </cell>
        </row>
        <row r="2029">
          <cell r="B2029">
            <v>433461301700032</v>
          </cell>
          <cell r="BS2029">
            <v>2023</v>
          </cell>
          <cell r="BU2029" t="str">
            <v>TATA ALTROZ XZ PULS NEW 2023</v>
          </cell>
          <cell r="DO2029"/>
          <cell r="DP2029" t="str">
            <v>Four Wheeler</v>
          </cell>
        </row>
        <row r="2030">
          <cell r="B2030"/>
          <cell r="BS2030">
            <v>2017</v>
          </cell>
          <cell r="BU2030" t="str">
            <v>Xylo-XyloD4 BS IV</v>
          </cell>
          <cell r="DO2030" t="str">
            <v>Car</v>
          </cell>
          <cell r="DP2030" t="str">
            <v>Four Wheeler</v>
          </cell>
        </row>
        <row r="2031">
          <cell r="B2031">
            <v>412831301700129</v>
          </cell>
          <cell r="BS2031">
            <v>2016</v>
          </cell>
          <cell r="BU2031" t="str">
            <v>TOYOTA ETIOS GD M 2016 5STR CAB</v>
          </cell>
          <cell r="DO2031" t="str">
            <v>Car</v>
          </cell>
          <cell r="DP2031" t="str">
            <v>Four Wheeler</v>
          </cell>
        </row>
        <row r="2032">
          <cell r="B2032">
            <v>431581301700069</v>
          </cell>
          <cell r="BS2032">
            <v>2020</v>
          </cell>
          <cell r="BU2032" t="str">
            <v>TATA MAGIC EXPRESS 9 PLUS D BSIV 2020 10 STR</v>
          </cell>
          <cell r="DO2032" t="str">
            <v>Goods &amp; Passengers</v>
          </cell>
          <cell r="DP2032" t="str">
            <v>Four Wheeler</v>
          </cell>
        </row>
        <row r="2033">
          <cell r="B2033"/>
          <cell r="BS2033">
            <v>2020</v>
          </cell>
          <cell r="BU2033" t="str">
            <v>TATA MAGIC EXPRESS 9 PLUS D BSIV 2020 10 STR</v>
          </cell>
          <cell r="DO2033" t="str">
            <v>Goods &amp; Passengers</v>
          </cell>
          <cell r="DP2033" t="str">
            <v>Four Wheeler</v>
          </cell>
        </row>
        <row r="2034">
          <cell r="B2034"/>
          <cell r="BS2034">
            <v>2016</v>
          </cell>
          <cell r="BU2034" t="str">
            <v>TOYOTA ETIOS GD M 2016 5STR CAB</v>
          </cell>
          <cell r="DO2034" t="str">
            <v>Car</v>
          </cell>
          <cell r="DP2034" t="str">
            <v>Four Wheeler</v>
          </cell>
        </row>
        <row r="2035">
          <cell r="B2035">
            <v>413191301700067</v>
          </cell>
          <cell r="BS2035">
            <v>2017</v>
          </cell>
          <cell r="BU2035" t="str">
            <v>Xylo-XyloD4 BS IV</v>
          </cell>
          <cell r="DO2035" t="str">
            <v>Car</v>
          </cell>
          <cell r="DP2035" t="str">
            <v>Four Wheeler</v>
          </cell>
        </row>
        <row r="2036">
          <cell r="B2036"/>
          <cell r="BS2036">
            <v>2023</v>
          </cell>
          <cell r="BU2036" t="str">
            <v>TATA ALTROZ XZ PULS NEW 2023</v>
          </cell>
          <cell r="DO2036"/>
          <cell r="DP2036" t="str">
            <v>Four Wheeler</v>
          </cell>
        </row>
        <row r="2037">
          <cell r="B2037"/>
          <cell r="BS2037">
            <v>2021</v>
          </cell>
          <cell r="BU2037" t="str">
            <v>MARUTHI TOUR S STD 5</v>
          </cell>
          <cell r="DO2037" t="str">
            <v>Car</v>
          </cell>
          <cell r="DP2037" t="str">
            <v>Four Wheeler</v>
          </cell>
        </row>
        <row r="2038">
          <cell r="B2038">
            <v>431351301700119</v>
          </cell>
          <cell r="BS2038">
            <v>2021</v>
          </cell>
          <cell r="BU2038" t="str">
            <v>MARUTHI TOUR S STD 5</v>
          </cell>
          <cell r="DO2038" t="str">
            <v>Car</v>
          </cell>
          <cell r="DP2038" t="str">
            <v>Four Wheeler</v>
          </cell>
        </row>
        <row r="2039">
          <cell r="B2039"/>
          <cell r="BS2039">
            <v>2021</v>
          </cell>
          <cell r="BU2039" t="str">
            <v>MARUTHI TOUR S STD 5</v>
          </cell>
          <cell r="DO2039" t="str">
            <v>Car</v>
          </cell>
          <cell r="DP2039" t="str">
            <v>Four Wheeler</v>
          </cell>
        </row>
        <row r="2040">
          <cell r="B2040"/>
          <cell r="BS2040">
            <v>2015</v>
          </cell>
          <cell r="BU2040" t="str">
            <v>Swift Dzire -SWIFT DZIRE LDI/TOUR</v>
          </cell>
          <cell r="DO2040" t="str">
            <v>Car</v>
          </cell>
          <cell r="DP2040" t="str">
            <v>Four Wheeler</v>
          </cell>
        </row>
        <row r="2041">
          <cell r="B2041">
            <v>431351301700126</v>
          </cell>
          <cell r="BS2041">
            <v>2015</v>
          </cell>
          <cell r="BU2041" t="str">
            <v>Swift Dzire -SWIFT DZIRE LDI/TOUR</v>
          </cell>
          <cell r="DO2041" t="str">
            <v>Car</v>
          </cell>
          <cell r="DP2041" t="str">
            <v>Four Wheeler</v>
          </cell>
        </row>
        <row r="2042">
          <cell r="B2042"/>
          <cell r="BS2042">
            <v>2017</v>
          </cell>
          <cell r="BU2042" t="str">
            <v>EICHER 10 75 H BS IV 2017 13STR CAB</v>
          </cell>
          <cell r="DO2042" t="str">
            <v>Goods &amp; Passengers</v>
          </cell>
          <cell r="DP2042" t="str">
            <v>Four Wheeler</v>
          </cell>
        </row>
        <row r="2043">
          <cell r="B2043"/>
          <cell r="BS2043">
            <v>2018</v>
          </cell>
          <cell r="BU2043" t="str">
            <v>MARUTHI TOUR S DIESEL 2018 5STR TN</v>
          </cell>
          <cell r="DO2043" t="str">
            <v>Car</v>
          </cell>
          <cell r="DP2043" t="str">
            <v>Four Wheeler</v>
          </cell>
        </row>
        <row r="2044">
          <cell r="B2044">
            <v>431111301700084</v>
          </cell>
          <cell r="BS2044">
            <v>2018</v>
          </cell>
          <cell r="BU2044" t="str">
            <v>MARUTHI TOUR S DIESEL 2018 5STR TN</v>
          </cell>
          <cell r="DO2044" t="str">
            <v>Car</v>
          </cell>
          <cell r="DP2044" t="str">
            <v>Four Wheeler</v>
          </cell>
        </row>
        <row r="2045">
          <cell r="B2045">
            <v>431351301700121</v>
          </cell>
          <cell r="BS2045">
            <v>2021</v>
          </cell>
          <cell r="BU2045" t="str">
            <v>MARUTHI TOUR S STD 5</v>
          </cell>
          <cell r="DO2045" t="str">
            <v>Car</v>
          </cell>
          <cell r="DP2045" t="str">
            <v>Four Wheeler</v>
          </cell>
        </row>
        <row r="2046">
          <cell r="B2046"/>
          <cell r="BS2046">
            <v>2021</v>
          </cell>
          <cell r="BU2046" t="str">
            <v>MARUTHI TOUR S STD 5</v>
          </cell>
          <cell r="DO2046" t="str">
            <v>Car</v>
          </cell>
          <cell r="DP2046" t="str">
            <v>Four Wheeler</v>
          </cell>
        </row>
        <row r="2047">
          <cell r="B2047"/>
          <cell r="BS2047">
            <v>2018</v>
          </cell>
          <cell r="BU2047" t="str">
            <v>MARUTHI TOUR S DIESEL 2018 5STR TN</v>
          </cell>
          <cell r="DO2047" t="str">
            <v>Car</v>
          </cell>
          <cell r="DP2047" t="str">
            <v>Four Wheeler</v>
          </cell>
        </row>
        <row r="2048">
          <cell r="B2048"/>
          <cell r="BS2048">
            <v>2018</v>
          </cell>
          <cell r="BU2048" t="str">
            <v>TATA ZEST XE QJET 75 P S BS 4</v>
          </cell>
          <cell r="DO2048" t="str">
            <v>Goods &amp; Passengers</v>
          </cell>
          <cell r="DP2048" t="str">
            <v>Four Wheeler</v>
          </cell>
        </row>
        <row r="2049">
          <cell r="B2049">
            <v>431581301700070</v>
          </cell>
          <cell r="BS2049">
            <v>2018</v>
          </cell>
          <cell r="BU2049" t="str">
            <v>TATA ZEST XE QJET 75 P S BS 4</v>
          </cell>
          <cell r="DO2049" t="str">
            <v>Goods &amp; Passengers</v>
          </cell>
          <cell r="DP2049" t="str">
            <v>Four Wheeler</v>
          </cell>
        </row>
        <row r="2050">
          <cell r="B2050">
            <v>431351301700120</v>
          </cell>
          <cell r="BS2050">
            <v>2016</v>
          </cell>
          <cell r="BU2050" t="str">
            <v>FORDFIGOASPIRE 1SD TIT MTBS 2016 5STR</v>
          </cell>
          <cell r="DO2050" t="str">
            <v>Car</v>
          </cell>
          <cell r="DP2050" t="str">
            <v>Four Wheeler</v>
          </cell>
        </row>
        <row r="2051">
          <cell r="B2051">
            <v>412831301700138</v>
          </cell>
          <cell r="BS2051">
            <v>2017</v>
          </cell>
          <cell r="BU2051" t="str">
            <v>Etios-ETIOS D 4D GD DIESEL 5 SEATER</v>
          </cell>
          <cell r="DO2051" t="str">
            <v>Car</v>
          </cell>
          <cell r="DP2051" t="str">
            <v>Four Wheeler</v>
          </cell>
        </row>
        <row r="2052">
          <cell r="B2052">
            <v>431111301700085</v>
          </cell>
          <cell r="BS2052">
            <v>2018</v>
          </cell>
          <cell r="BU2052" t="str">
            <v>MARUTHI TOUR S DIESEL 2018 5STR TN</v>
          </cell>
          <cell r="DO2052" t="str">
            <v>Car</v>
          </cell>
          <cell r="DP2052" t="str">
            <v>Four Wheeler</v>
          </cell>
        </row>
        <row r="2053">
          <cell r="B2053"/>
          <cell r="BS2053">
            <v>2016</v>
          </cell>
          <cell r="BU2053" t="str">
            <v>FORDFIGOASPIRE 1SD TIT MTBS 2016 5STR</v>
          </cell>
          <cell r="DO2053" t="str">
            <v>Car</v>
          </cell>
          <cell r="DP2053" t="str">
            <v>Four Wheeler</v>
          </cell>
        </row>
        <row r="2054">
          <cell r="B2054"/>
          <cell r="BS2054">
            <v>2017</v>
          </cell>
          <cell r="BU2054" t="str">
            <v>Etios-ETIOS D 4D GD DIESEL 5 SEATER</v>
          </cell>
          <cell r="DO2054" t="str">
            <v>Car</v>
          </cell>
          <cell r="DP2054" t="str">
            <v>Four Wheeler</v>
          </cell>
        </row>
        <row r="2055">
          <cell r="B2055"/>
          <cell r="BS2055">
            <v>2016</v>
          </cell>
          <cell r="BU2055" t="str">
            <v>FORDFIGOASPIRE 1SD TIT MTBS 2016 5STR</v>
          </cell>
          <cell r="DO2055" t="str">
            <v>Car</v>
          </cell>
          <cell r="DP2055" t="str">
            <v>Four Wheeler</v>
          </cell>
        </row>
        <row r="2056">
          <cell r="B2056">
            <v>412831301700131</v>
          </cell>
          <cell r="BS2056">
            <v>2016</v>
          </cell>
          <cell r="BU2056" t="str">
            <v>TOYOTA ETIOS GD BS4 5STR 2016 CAB</v>
          </cell>
          <cell r="DO2056" t="str">
            <v>Car</v>
          </cell>
          <cell r="DP2056" t="str">
            <v>Four Wheeler</v>
          </cell>
        </row>
        <row r="2057">
          <cell r="B2057"/>
          <cell r="BS2057">
            <v>2014</v>
          </cell>
          <cell r="BU2057" t="str">
            <v>A L PSV 4 185 2014 5STR BUS</v>
          </cell>
          <cell r="DO2057" t="str">
            <v>Goods &amp; Passengers</v>
          </cell>
          <cell r="DP2057" t="str">
            <v>Four Wheeler</v>
          </cell>
        </row>
        <row r="2058">
          <cell r="B2058"/>
          <cell r="BS2058">
            <v>2016</v>
          </cell>
          <cell r="BU2058" t="str">
            <v>TOYOTA ETIOS GD BS4 5STR 2016 CAB</v>
          </cell>
          <cell r="DO2058" t="str">
            <v>Car</v>
          </cell>
          <cell r="DP2058" t="str">
            <v>Four Wheeler</v>
          </cell>
        </row>
        <row r="2059">
          <cell r="B2059">
            <v>412831301700130</v>
          </cell>
          <cell r="BS2059">
            <v>2014</v>
          </cell>
          <cell r="BU2059" t="str">
            <v>A L PSV 4 185 2014 5STR BUS</v>
          </cell>
          <cell r="DO2059" t="str">
            <v>Goods &amp; Passengers</v>
          </cell>
          <cell r="DP2059" t="str">
            <v>Four Wheeler</v>
          </cell>
        </row>
        <row r="2060">
          <cell r="B2060"/>
          <cell r="BS2060">
            <v>2017</v>
          </cell>
          <cell r="BU2060" t="str">
            <v>Traveller-26 Seater AC with Interior-PASSENGER COMMERCIAL</v>
          </cell>
          <cell r="DO2060" t="str">
            <v>Goods &amp; Passengers</v>
          </cell>
          <cell r="DP2060" t="str">
            <v>Four Wheeler</v>
          </cell>
        </row>
        <row r="2061">
          <cell r="B2061">
            <v>412331301700090</v>
          </cell>
          <cell r="BS2061">
            <v>2017</v>
          </cell>
          <cell r="BU2061" t="str">
            <v>Traveller-26 Seater AC with Interior-PASSENGER COMMERCIAL</v>
          </cell>
          <cell r="DO2061" t="str">
            <v>Goods &amp; Passengers</v>
          </cell>
          <cell r="DP2061" t="str">
            <v>Four Wheeler</v>
          </cell>
        </row>
        <row r="2062">
          <cell r="B2062">
            <v>431351301700122</v>
          </cell>
          <cell r="BS2062">
            <v>2018</v>
          </cell>
          <cell r="BU2062" t="str">
            <v>XCENT-XcentE CRDI</v>
          </cell>
          <cell r="DO2062" t="str">
            <v>Car</v>
          </cell>
          <cell r="DP2062" t="str">
            <v>Four Wheeler</v>
          </cell>
        </row>
        <row r="2063">
          <cell r="B2063"/>
          <cell r="BS2063">
            <v>2020</v>
          </cell>
          <cell r="BU2063" t="str">
            <v>TATA ACE GOLD DIESEL BS IV 2020 2STR</v>
          </cell>
          <cell r="DO2063" t="str">
            <v>Goods &amp; Passengers</v>
          </cell>
          <cell r="DP2063" t="str">
            <v>Four Wheeler</v>
          </cell>
        </row>
        <row r="2064">
          <cell r="B2064"/>
          <cell r="BS2064">
            <v>2018</v>
          </cell>
          <cell r="BU2064" t="str">
            <v>XCENT-XcentE CRDI</v>
          </cell>
          <cell r="DO2064" t="str">
            <v>Car</v>
          </cell>
          <cell r="DP2064" t="str">
            <v>Four Wheeler</v>
          </cell>
        </row>
        <row r="2065">
          <cell r="B2065">
            <v>431581301700071</v>
          </cell>
          <cell r="BS2065">
            <v>2020</v>
          </cell>
          <cell r="BU2065" t="str">
            <v>TATA ACE GOLD DIESEL BS IV 2020 2STR</v>
          </cell>
          <cell r="DO2065" t="str">
            <v>Goods &amp; Passengers</v>
          </cell>
          <cell r="DP2065" t="str">
            <v>Four Wheeler</v>
          </cell>
        </row>
        <row r="2066">
          <cell r="B2066"/>
          <cell r="BS2066">
            <v>2016</v>
          </cell>
          <cell r="BU2066" t="str">
            <v>TRAVELLER 19 PLUS D 2016 20STR FORCE</v>
          </cell>
          <cell r="DO2066" t="str">
            <v>Goods &amp; Passengers</v>
          </cell>
          <cell r="DP2066" t="str">
            <v>Four Wheeler</v>
          </cell>
        </row>
        <row r="2067">
          <cell r="B2067">
            <v>412331301700085</v>
          </cell>
          <cell r="BS2067">
            <v>2016</v>
          </cell>
          <cell r="BU2067" t="str">
            <v>TRAVELLER 19 PLUS D 2016 20STR FORCE</v>
          </cell>
          <cell r="DO2067" t="str">
            <v>Goods &amp; Passengers</v>
          </cell>
          <cell r="DP2067" t="str">
            <v>Four Wheeler</v>
          </cell>
        </row>
        <row r="2068">
          <cell r="B2068"/>
          <cell r="BS2068">
            <v>2017</v>
          </cell>
          <cell r="BU2068" t="str">
            <v>SWIFT DZIRE TOUR BSIV 2017 5STR CAB</v>
          </cell>
          <cell r="DO2068" t="str">
            <v>Car</v>
          </cell>
          <cell r="DP2068" t="str">
            <v>Four Wheeler</v>
          </cell>
        </row>
        <row r="2069">
          <cell r="B2069">
            <v>412331301700086</v>
          </cell>
          <cell r="BS2069">
            <v>2013</v>
          </cell>
          <cell r="BU2069" t="str">
            <v>Innova-INNOVA EURO 3 2.5 EV PS DIESEL 7 SEATER</v>
          </cell>
          <cell r="DO2069" t="str">
            <v>Goods &amp; Passengers</v>
          </cell>
          <cell r="DP2069" t="str">
            <v>Four Wheeler</v>
          </cell>
        </row>
        <row r="2070">
          <cell r="B2070"/>
          <cell r="BS2070">
            <v>2013</v>
          </cell>
          <cell r="BU2070" t="str">
            <v>ASHOK LEYLAND LTD BUS 50STR 2013</v>
          </cell>
          <cell r="DO2070" t="str">
            <v>Goods &amp; Passengers</v>
          </cell>
          <cell r="DP2070" t="str">
            <v>Four Wheeler</v>
          </cell>
        </row>
        <row r="2071">
          <cell r="B2071"/>
          <cell r="BS2071">
            <v>2019</v>
          </cell>
          <cell r="BU2071" t="str">
            <v>MARUTHI TOUR S DIESEL 5 SEAT 2019</v>
          </cell>
          <cell r="DO2071"/>
          <cell r="DP2071" t="str">
            <v>Four Wheeler</v>
          </cell>
        </row>
        <row r="2072">
          <cell r="B2072"/>
          <cell r="BS2072">
            <v>2019</v>
          </cell>
          <cell r="BU2072" t="str">
            <v>TRAVELLER T1 2019 13STR MAXI CAB</v>
          </cell>
          <cell r="DO2072" t="str">
            <v>Goods &amp; Passengers</v>
          </cell>
          <cell r="DP2072" t="str">
            <v>Four Wheeler</v>
          </cell>
        </row>
        <row r="2073">
          <cell r="B2073">
            <v>413191301700068</v>
          </cell>
          <cell r="BS2073">
            <v>2019</v>
          </cell>
          <cell r="BU2073" t="str">
            <v>MARUTHI TOUR S DIESEL 5 SEAT 2019</v>
          </cell>
          <cell r="DO2073"/>
          <cell r="DP2073" t="str">
            <v>Four Wheeler</v>
          </cell>
        </row>
        <row r="2074">
          <cell r="B2074">
            <v>412831301700133</v>
          </cell>
          <cell r="BS2074">
            <v>2019</v>
          </cell>
          <cell r="BU2074" t="str">
            <v>TRAVELLER T1 2019 13STR MAXI CAB</v>
          </cell>
          <cell r="DO2074" t="str">
            <v>Goods &amp; Passengers</v>
          </cell>
          <cell r="DP2074" t="str">
            <v>Four Wheeler</v>
          </cell>
        </row>
        <row r="2075">
          <cell r="B2075"/>
          <cell r="BS2075">
            <v>2018</v>
          </cell>
          <cell r="BU2075" t="str">
            <v>MAGIC EXPRESS 8STR BSIV MAXI CAB 2018</v>
          </cell>
          <cell r="DO2075" t="str">
            <v>Goods &amp; Passengers</v>
          </cell>
          <cell r="DP2075" t="str">
            <v>Four Wheeler</v>
          </cell>
        </row>
        <row r="2076">
          <cell r="B2076"/>
          <cell r="BS2076">
            <v>2018</v>
          </cell>
          <cell r="BU2076" t="str">
            <v>AL DOST LS BSIV 2018</v>
          </cell>
          <cell r="DO2076" t="str">
            <v>Goods &amp; Passengers</v>
          </cell>
          <cell r="DP2076" t="str">
            <v>Four Wheeler</v>
          </cell>
        </row>
        <row r="2077">
          <cell r="B2077">
            <v>431581301700072</v>
          </cell>
          <cell r="BS2077">
            <v>2018</v>
          </cell>
          <cell r="BU2077" t="str">
            <v>MAGIC EXPRESS 8STR BSIV MAXI CAB 2018</v>
          </cell>
          <cell r="DO2077" t="str">
            <v>Goods &amp; Passengers</v>
          </cell>
          <cell r="DP2077" t="str">
            <v>Four Wheeler</v>
          </cell>
        </row>
        <row r="2078">
          <cell r="B2078">
            <v>412831301700132</v>
          </cell>
          <cell r="BS2078">
            <v>2017</v>
          </cell>
          <cell r="BU2078" t="str">
            <v>SWIFT DZIRE TOUR BSIV 2017 5STR CAB</v>
          </cell>
          <cell r="DO2078" t="str">
            <v>Car</v>
          </cell>
          <cell r="DP2078" t="str">
            <v>Four Wheeler</v>
          </cell>
        </row>
        <row r="2079">
          <cell r="B2079">
            <v>431351301700123</v>
          </cell>
          <cell r="BS2079">
            <v>2018</v>
          </cell>
          <cell r="BU2079" t="str">
            <v>AL DOST LS BSIV 2018</v>
          </cell>
          <cell r="DO2079" t="str">
            <v>Goods &amp; Passengers</v>
          </cell>
          <cell r="DP2079" t="str">
            <v>Four Wheeler</v>
          </cell>
        </row>
        <row r="2080">
          <cell r="B2080"/>
          <cell r="BS2080">
            <v>2013</v>
          </cell>
          <cell r="BU2080" t="str">
            <v>Innova-INNOVA EURO 3 2.5 EV PS DIESEL 7 SEATER</v>
          </cell>
          <cell r="DO2080" t="str">
            <v>Goods &amp; Passengers</v>
          </cell>
          <cell r="DP2080" t="str">
            <v>Four Wheeler</v>
          </cell>
        </row>
        <row r="2081">
          <cell r="B2081">
            <v>412331301700089</v>
          </cell>
          <cell r="BS2081">
            <v>2013</v>
          </cell>
          <cell r="BU2081" t="str">
            <v>ASHOK LEYLAND LTD BUS 50STR 2013</v>
          </cell>
          <cell r="DO2081" t="str">
            <v>Goods &amp; Passengers</v>
          </cell>
          <cell r="DP2081" t="str">
            <v>Four Wheeler</v>
          </cell>
        </row>
        <row r="2082">
          <cell r="B2082"/>
          <cell r="BS2082">
            <v>2021</v>
          </cell>
          <cell r="BU2082" t="str">
            <v>MARUTHI TOUR S STD 5</v>
          </cell>
          <cell r="DO2082" t="str">
            <v>Car</v>
          </cell>
          <cell r="DP2082" t="str">
            <v>Four Wheeler</v>
          </cell>
        </row>
        <row r="2083">
          <cell r="B2083">
            <v>431111301700086</v>
          </cell>
          <cell r="BS2083">
            <v>2021</v>
          </cell>
          <cell r="BU2083" t="str">
            <v>MARUTHI TOUR S STD 5</v>
          </cell>
          <cell r="DO2083" t="str">
            <v>Car</v>
          </cell>
          <cell r="DP2083" t="str">
            <v>Four Wheeler</v>
          </cell>
        </row>
        <row r="2084">
          <cell r="B2084"/>
          <cell r="BS2084">
            <v>2018</v>
          </cell>
          <cell r="BU2084" t="str">
            <v>FORCE TRAVELLER MINI BUS BSIV 20STR 2018 BUS</v>
          </cell>
          <cell r="DO2084" t="str">
            <v>Goods &amp; Passengers</v>
          </cell>
          <cell r="DP2084" t="str">
            <v>Four Wheeler</v>
          </cell>
        </row>
        <row r="2085">
          <cell r="B2085">
            <v>431351301700127</v>
          </cell>
          <cell r="BS2085">
            <v>2018</v>
          </cell>
          <cell r="BU2085" t="str">
            <v>MARUTHI TOUR S DIESEL 2018 5STR TN</v>
          </cell>
          <cell r="DO2085" t="str">
            <v>Car</v>
          </cell>
          <cell r="DP2085" t="str">
            <v>Four Wheeler</v>
          </cell>
        </row>
        <row r="2086">
          <cell r="B2086"/>
          <cell r="BS2086">
            <v>2018</v>
          </cell>
          <cell r="BU2086" t="str">
            <v>MARUTHI TOUR S DIESEL 2018 5STR TN</v>
          </cell>
          <cell r="DO2086" t="str">
            <v>Car</v>
          </cell>
          <cell r="DP2086" t="str">
            <v>Four Wheeler</v>
          </cell>
        </row>
        <row r="2087">
          <cell r="B2087">
            <v>412331301700087</v>
          </cell>
          <cell r="BS2087">
            <v>2018</v>
          </cell>
          <cell r="BU2087" t="str">
            <v>FORCE TRAVELLER MINI BUS BSIV 20STR 2018 BUS</v>
          </cell>
          <cell r="DO2087" t="str">
            <v>Goods &amp; Passengers</v>
          </cell>
          <cell r="DP2087" t="str">
            <v>Four Wheeler</v>
          </cell>
        </row>
        <row r="2088">
          <cell r="B2088"/>
          <cell r="BS2088">
            <v>2017</v>
          </cell>
          <cell r="BU2088" t="str">
            <v>Xylo-XyloD4 BS IV</v>
          </cell>
          <cell r="DO2088" t="str">
            <v>Car</v>
          </cell>
          <cell r="DP2088" t="str">
            <v>Four Wheeler</v>
          </cell>
        </row>
        <row r="2089">
          <cell r="B2089">
            <v>412331301700088</v>
          </cell>
          <cell r="BS2089">
            <v>2019</v>
          </cell>
          <cell r="BU2089" t="str">
            <v>TATA LPT 1412 CR X 42WB BS IV 2STR 2019 GOODS</v>
          </cell>
          <cell r="DO2089" t="str">
            <v>Goods &amp; Passengers</v>
          </cell>
          <cell r="DP2089" t="str">
            <v>Four Wheeler</v>
          </cell>
        </row>
        <row r="2090">
          <cell r="B2090">
            <v>433341301700020</v>
          </cell>
          <cell r="BS2090">
            <v>2017</v>
          </cell>
          <cell r="BU2090" t="str">
            <v>Xylo-XyloD4 BS IV</v>
          </cell>
          <cell r="DO2090" t="str">
            <v>Car</v>
          </cell>
          <cell r="DP2090" t="str">
            <v>Four Wheeler</v>
          </cell>
        </row>
        <row r="2091">
          <cell r="B2091"/>
          <cell r="BS2091">
            <v>2019</v>
          </cell>
          <cell r="BU2091" t="str">
            <v>TATA LPT 1412 CR X 42WB BS IV 2STR 2019 GOODS</v>
          </cell>
          <cell r="DO2091" t="str">
            <v>Goods &amp; Passengers</v>
          </cell>
          <cell r="DP2091" t="str">
            <v>Four Wheeler</v>
          </cell>
        </row>
        <row r="2092">
          <cell r="B2092">
            <v>431111301700087</v>
          </cell>
          <cell r="BS2092">
            <v>2016</v>
          </cell>
          <cell r="BU2092" t="str">
            <v>HYUNDAI I20 ASTA CRDI I 4 5STR 2016</v>
          </cell>
          <cell r="DO2092" t="str">
            <v>Car</v>
          </cell>
          <cell r="DP2092" t="str">
            <v>Four Wheeler</v>
          </cell>
        </row>
        <row r="2093">
          <cell r="B2093">
            <v>412831301700134</v>
          </cell>
          <cell r="BS2093">
            <v>2017</v>
          </cell>
          <cell r="BU2093" t="str">
            <v>TOYOTA ETIOS GD BSIV 05STR 2017 CAB</v>
          </cell>
          <cell r="DO2093" t="str">
            <v>Car</v>
          </cell>
          <cell r="DP2093" t="str">
            <v>Four Wheeler</v>
          </cell>
        </row>
        <row r="2094">
          <cell r="B2094">
            <v>413191301700069</v>
          </cell>
          <cell r="BS2094">
            <v>2017</v>
          </cell>
          <cell r="BU2094" t="str">
            <v>MARUTI SWIFT DZIRE LDI TOURB 5STR</v>
          </cell>
          <cell r="DO2094" t="str">
            <v>Car</v>
          </cell>
          <cell r="DP2094" t="str">
            <v>Four Wheeler</v>
          </cell>
        </row>
        <row r="2095">
          <cell r="B2095"/>
          <cell r="BS2095">
            <v>2016</v>
          </cell>
          <cell r="BU2095" t="str">
            <v>HYUNDAI I20 ASTA CRDI I 4 5STR 2016</v>
          </cell>
          <cell r="DO2095" t="str">
            <v>Car</v>
          </cell>
          <cell r="DP2095" t="str">
            <v>Four Wheeler</v>
          </cell>
        </row>
        <row r="2096">
          <cell r="B2096"/>
          <cell r="BS2096">
            <v>2017</v>
          </cell>
          <cell r="BU2096" t="str">
            <v>MARUTI SWIFT DZIRE LDI TOURB 5STR</v>
          </cell>
          <cell r="DO2096" t="str">
            <v>Car</v>
          </cell>
          <cell r="DP2096" t="str">
            <v>Four Wheeler</v>
          </cell>
        </row>
        <row r="2097">
          <cell r="B2097"/>
          <cell r="BS2097">
            <v>2017</v>
          </cell>
          <cell r="BU2097" t="str">
            <v>TOYOTA ETIOS GD BSIV 05STR 2017 CAB</v>
          </cell>
          <cell r="DO2097" t="str">
            <v>Car</v>
          </cell>
          <cell r="DP2097" t="str">
            <v>Four Wheeler</v>
          </cell>
        </row>
        <row r="2098">
          <cell r="B2098">
            <v>431351301700124</v>
          </cell>
          <cell r="BS2098">
            <v>2017</v>
          </cell>
          <cell r="BU2098" t="str">
            <v>Xylo-XyloD4 BS IV</v>
          </cell>
          <cell r="DO2098" t="str">
            <v>Car</v>
          </cell>
          <cell r="DP2098" t="str">
            <v>Four Wheeler</v>
          </cell>
        </row>
        <row r="2099">
          <cell r="B2099">
            <v>431581301700073</v>
          </cell>
          <cell r="BS2099">
            <v>2016</v>
          </cell>
          <cell r="BU2099" t="str">
            <v>Celerio-CELERIO VDI DIESEL 5 SEATER</v>
          </cell>
          <cell r="DO2099" t="str">
            <v>Goods &amp; Passengers</v>
          </cell>
          <cell r="DP2099" t="str">
            <v>Four Wheeler</v>
          </cell>
        </row>
        <row r="2100">
          <cell r="B2100"/>
          <cell r="BS2100">
            <v>2016</v>
          </cell>
          <cell r="BU2100" t="str">
            <v>TOYOTA ETIOS GD M BS4 2016 STR 5 MOTCAB</v>
          </cell>
          <cell r="DO2100" t="str">
            <v>Car</v>
          </cell>
          <cell r="DP2100" t="str">
            <v>Four Wheeler</v>
          </cell>
        </row>
        <row r="2101">
          <cell r="B2101"/>
          <cell r="BS2101">
            <v>2017</v>
          </cell>
          <cell r="BU2101" t="str">
            <v>Xylo-XyloD4 BS IV</v>
          </cell>
          <cell r="DO2101" t="str">
            <v>Car</v>
          </cell>
          <cell r="DP2101" t="str">
            <v>Four Wheeler</v>
          </cell>
        </row>
        <row r="2102">
          <cell r="B2102"/>
          <cell r="BS2102">
            <v>2016</v>
          </cell>
          <cell r="BU2102" t="str">
            <v>Celerio-CELERIO VDI DIESEL 5 SEATER</v>
          </cell>
          <cell r="DO2102" t="str">
            <v>Goods &amp; Passengers</v>
          </cell>
          <cell r="DP2102" t="str">
            <v>Four Wheeler</v>
          </cell>
        </row>
        <row r="2103">
          <cell r="B2103">
            <v>412831301700135</v>
          </cell>
          <cell r="BS2103">
            <v>2016</v>
          </cell>
          <cell r="BU2103" t="str">
            <v>TOYOTA ETIOS GD M BS4 2016 STR 5 MOTCAB</v>
          </cell>
          <cell r="DO2103" t="str">
            <v>Car</v>
          </cell>
          <cell r="DP2103" t="str">
            <v>Four Wheeler</v>
          </cell>
        </row>
        <row r="2104">
          <cell r="B2104">
            <v>431111301700088</v>
          </cell>
          <cell r="BS2104">
            <v>2018</v>
          </cell>
          <cell r="BU2104" t="str">
            <v>TATA ZEST XE QJET 75 P S BS 4</v>
          </cell>
          <cell r="DO2104" t="str">
            <v>Car</v>
          </cell>
          <cell r="DP2104" t="str">
            <v>Four Wheeler</v>
          </cell>
        </row>
        <row r="2105">
          <cell r="B2105">
            <v>431581301700074</v>
          </cell>
          <cell r="BS2105">
            <v>2015</v>
          </cell>
          <cell r="BU2105" t="str">
            <v>Bolero Pickup City Pickup</v>
          </cell>
          <cell r="DO2105" t="str">
            <v>Goods &amp; Passengers</v>
          </cell>
          <cell r="DP2105" t="str">
            <v>Four Wheeler</v>
          </cell>
        </row>
        <row r="2106">
          <cell r="B2106"/>
          <cell r="BS2106">
            <v>2018</v>
          </cell>
          <cell r="BU2106" t="str">
            <v>TATA ZEST XE QJET 75 P S BS 4</v>
          </cell>
          <cell r="DO2106" t="str">
            <v>Car</v>
          </cell>
          <cell r="DP2106" t="str">
            <v>Four Wheeler</v>
          </cell>
        </row>
        <row r="2107">
          <cell r="B2107"/>
          <cell r="BS2107">
            <v>2015</v>
          </cell>
          <cell r="BU2107" t="str">
            <v>Bolero Pickup City Pickup</v>
          </cell>
          <cell r="DO2107" t="str">
            <v>Goods &amp; Passengers</v>
          </cell>
          <cell r="DP2107" t="str">
            <v>Four Wheeler</v>
          </cell>
        </row>
        <row r="2108">
          <cell r="B2108">
            <v>431581301700075</v>
          </cell>
          <cell r="BS2108">
            <v>2019</v>
          </cell>
          <cell r="BU2108" t="str">
            <v>TATA MAGIC EXPRESS 8 STR BSIV 2019</v>
          </cell>
          <cell r="DO2108" t="str">
            <v>Goods &amp; Passengers</v>
          </cell>
          <cell r="DP2108" t="str">
            <v>Four Wheeler</v>
          </cell>
        </row>
        <row r="2109">
          <cell r="B2109">
            <v>412831301700136</v>
          </cell>
          <cell r="BS2109">
            <v>2017</v>
          </cell>
          <cell r="BU2109" t="str">
            <v>TOYOTA ETIOS GD BSIV 2017 5STR SALOON</v>
          </cell>
          <cell r="DO2109" t="str">
            <v>Car</v>
          </cell>
          <cell r="DP2109" t="str">
            <v>Four Wheeler</v>
          </cell>
        </row>
        <row r="2110">
          <cell r="B2110"/>
          <cell r="BS2110">
            <v>2013</v>
          </cell>
          <cell r="BU2110" t="str">
            <v>MARUTI SWIFT DZIRE TOUR BSIV 2013 5STR</v>
          </cell>
          <cell r="DO2110" t="str">
            <v>Car</v>
          </cell>
          <cell r="DP2110" t="str">
            <v>Four Wheeler</v>
          </cell>
        </row>
        <row r="2111">
          <cell r="B2111">
            <v>431351301700125</v>
          </cell>
          <cell r="BS2111">
            <v>2013</v>
          </cell>
          <cell r="BU2111" t="str">
            <v>MARUTI SWIFT DZIRE TOUR BSIV 2013 5STR</v>
          </cell>
          <cell r="DO2111" t="str">
            <v>Car</v>
          </cell>
          <cell r="DP2111" t="str">
            <v>Four Wheeler</v>
          </cell>
        </row>
        <row r="2112">
          <cell r="B2112"/>
          <cell r="BS2112">
            <v>2017</v>
          </cell>
          <cell r="BU2112" t="str">
            <v>TOYOTA ETIOS GD BSIV 2017 5STR SALOON</v>
          </cell>
          <cell r="DO2112" t="str">
            <v>Car</v>
          </cell>
          <cell r="DP2112" t="str">
            <v>Four Wheeler</v>
          </cell>
        </row>
        <row r="2113">
          <cell r="B2113">
            <v>413191301700070</v>
          </cell>
          <cell r="BS2113">
            <v>2019</v>
          </cell>
          <cell r="BU2113" t="str">
            <v>MARUTHI TOUR S DIESEL 5 SEAT 2019</v>
          </cell>
          <cell r="DO2113" t="str">
            <v>Car</v>
          </cell>
          <cell r="DP2113" t="str">
            <v>Four Wheeler</v>
          </cell>
        </row>
        <row r="2114">
          <cell r="B2114"/>
          <cell r="BS2114">
            <v>2019</v>
          </cell>
          <cell r="BU2114" t="str">
            <v>MARUTHI TOUR S DIESEL 5 SEAT 2019</v>
          </cell>
          <cell r="DO2114" t="str">
            <v>Car</v>
          </cell>
          <cell r="DP2114" t="str">
            <v>Four Wheeler</v>
          </cell>
        </row>
        <row r="2115">
          <cell r="B2115"/>
          <cell r="BS2115">
            <v>2019</v>
          </cell>
          <cell r="BU2115" t="str">
            <v>TATA MAGIC EXPRESS 8 STR BSIV 2019</v>
          </cell>
          <cell r="DO2115" t="str">
            <v>Goods &amp; Passengers</v>
          </cell>
          <cell r="DP2115" t="str">
            <v>Four Wheeler</v>
          </cell>
        </row>
        <row r="2116">
          <cell r="B2116">
            <v>431111301700089</v>
          </cell>
          <cell r="BS2116">
            <v>2018</v>
          </cell>
          <cell r="BU2116" t="str">
            <v>XCENT-XcentE CRDI</v>
          </cell>
          <cell r="DO2116" t="str">
            <v>Car</v>
          </cell>
          <cell r="DP2116" t="str">
            <v>Four Wheeler</v>
          </cell>
        </row>
        <row r="2117">
          <cell r="B2117"/>
          <cell r="BS2117">
            <v>2018</v>
          </cell>
          <cell r="BU2117" t="str">
            <v>XCENT-XcentE CRDI</v>
          </cell>
          <cell r="DO2117" t="str">
            <v>Car</v>
          </cell>
          <cell r="DP2117" t="str">
            <v>Four Wheeler</v>
          </cell>
        </row>
        <row r="2118">
          <cell r="B2118"/>
          <cell r="BS2118">
            <v>2018</v>
          </cell>
          <cell r="BU2118" t="str">
            <v>MARUTI TOUR S DIESEL 2018 5STR MOTOR</v>
          </cell>
          <cell r="DO2118" t="str">
            <v>Car</v>
          </cell>
          <cell r="DP2118" t="str">
            <v>Four Wheeler</v>
          </cell>
        </row>
        <row r="2119">
          <cell r="B2119">
            <v>412831301700137</v>
          </cell>
          <cell r="BS2119">
            <v>2018</v>
          </cell>
          <cell r="BU2119" t="str">
            <v>MARUTI TOUR S DIESEL 2018 5STR MOTOR</v>
          </cell>
          <cell r="DO2119" t="str">
            <v>Car</v>
          </cell>
          <cell r="DP2119" t="str">
            <v>Four Wheeler</v>
          </cell>
        </row>
        <row r="2120">
          <cell r="B2120"/>
          <cell r="BS2120">
            <v>2019</v>
          </cell>
          <cell r="BU2120" t="str">
            <v>TATA ACE GOLD BS 1111</v>
          </cell>
          <cell r="DO2120" t="str">
            <v>Goods &amp; Passengers</v>
          </cell>
          <cell r="DP2120" t="str">
            <v>Four Wheeler</v>
          </cell>
        </row>
        <row r="2121">
          <cell r="B2121">
            <v>431581301700076</v>
          </cell>
          <cell r="BS2121">
            <v>2019</v>
          </cell>
          <cell r="BU2121" t="str">
            <v>TATA ACE GOLD BS 1111</v>
          </cell>
          <cell r="DO2121" t="str">
            <v>Goods &amp; Passengers</v>
          </cell>
          <cell r="DP2121" t="str">
            <v>Four Wheeler</v>
          </cell>
        </row>
        <row r="2122">
          <cell r="B2122"/>
          <cell r="BS2122">
            <v>2019</v>
          </cell>
          <cell r="BU2122" t="str">
            <v>MARUTHI TOUR S DIESEL 5 SEAT 2019</v>
          </cell>
          <cell r="DO2122" t="str">
            <v>Car</v>
          </cell>
          <cell r="DP2122" t="str">
            <v>Four Wheeler</v>
          </cell>
        </row>
        <row r="2123">
          <cell r="B2123">
            <v>431111301700091</v>
          </cell>
          <cell r="BS2123">
            <v>2019</v>
          </cell>
          <cell r="BU2123" t="str">
            <v>MARUTHI TOUR S DIESEL 5 SEAT 2019</v>
          </cell>
          <cell r="DO2123" t="str">
            <v>Car</v>
          </cell>
          <cell r="DP2123" t="str">
            <v>Four Wheeler</v>
          </cell>
        </row>
        <row r="2124">
          <cell r="B2124">
            <v>431351301700134</v>
          </cell>
          <cell r="BS2124">
            <v>2017</v>
          </cell>
          <cell r="BU2124" t="str">
            <v>Etios-ToyotaEtios GD</v>
          </cell>
          <cell r="DO2124" t="str">
            <v>Car</v>
          </cell>
          <cell r="DP2124" t="str">
            <v>Four Wheeler</v>
          </cell>
        </row>
        <row r="2125">
          <cell r="B2125"/>
          <cell r="BS2125">
            <v>2017</v>
          </cell>
          <cell r="BU2125" t="str">
            <v>Etios-ToyotaEtios GD</v>
          </cell>
          <cell r="DO2125" t="str">
            <v>Car</v>
          </cell>
          <cell r="DP2125" t="str">
            <v>Four Wheeler</v>
          </cell>
        </row>
        <row r="2126">
          <cell r="B2126"/>
          <cell r="BS2126">
            <v>2017</v>
          </cell>
          <cell r="BU2126" t="str">
            <v>TATA BOLT XE QJET 75 PS BS 4</v>
          </cell>
          <cell r="DO2126" t="str">
            <v>Car</v>
          </cell>
          <cell r="DP2126" t="str">
            <v>Four Wheeler</v>
          </cell>
        </row>
        <row r="2127">
          <cell r="B2127">
            <v>431351301700129</v>
          </cell>
          <cell r="BS2127">
            <v>2017</v>
          </cell>
          <cell r="BU2127" t="str">
            <v>TATA BOLT XE QJET 75 PS BS 4</v>
          </cell>
          <cell r="DO2127" t="str">
            <v>Car</v>
          </cell>
          <cell r="DP2127" t="str">
            <v>Four Wheeler</v>
          </cell>
        </row>
        <row r="2128">
          <cell r="B2128">
            <v>431111301700090</v>
          </cell>
          <cell r="BS2128">
            <v>2019</v>
          </cell>
          <cell r="BU2128" t="str">
            <v>MARUTHI TOUR S DIESEL 5 SEAT 2019</v>
          </cell>
          <cell r="DO2128" t="str">
            <v>Car</v>
          </cell>
          <cell r="DP2128" t="str">
            <v>Four Wheeler</v>
          </cell>
        </row>
        <row r="2129">
          <cell r="B2129">
            <v>412831301700140</v>
          </cell>
          <cell r="BS2129">
            <v>2017</v>
          </cell>
          <cell r="BU2129" t="str">
            <v>TRAVELLER T1 FM2 6CR 3350 BSIV 2017 13STR CAB</v>
          </cell>
          <cell r="DO2129" t="str">
            <v>Goods &amp; Passengers</v>
          </cell>
          <cell r="DP2129" t="str">
            <v>Four Wheeler</v>
          </cell>
        </row>
        <row r="2130">
          <cell r="B2130"/>
          <cell r="BS2130">
            <v>2019</v>
          </cell>
          <cell r="BU2130" t="str">
            <v>MARUTHI TOUR S DIESEL 5 SEAT 2019</v>
          </cell>
          <cell r="DO2130" t="str">
            <v>Car</v>
          </cell>
          <cell r="DP2130" t="str">
            <v>Four Wheeler</v>
          </cell>
        </row>
        <row r="2131">
          <cell r="B2131"/>
          <cell r="BS2131">
            <v>2017</v>
          </cell>
          <cell r="BU2131" t="str">
            <v>TRAVELLER T1 FM2 6CR 3350 BSIV 2017 13STR CAB</v>
          </cell>
          <cell r="DO2131" t="str">
            <v>Goods &amp; Passengers</v>
          </cell>
          <cell r="DP2131" t="str">
            <v>Four Wheeler</v>
          </cell>
        </row>
        <row r="2132">
          <cell r="B2132">
            <v>412331301700091</v>
          </cell>
          <cell r="BS2132">
            <v>2013</v>
          </cell>
          <cell r="BU2132" t="str">
            <v>FORCE TRAVELLER T 26 PULS D MONOCOQUE 2013</v>
          </cell>
          <cell r="DO2132" t="str">
            <v>Goods &amp; Passengers</v>
          </cell>
          <cell r="DP2132" t="str">
            <v>Four Wheeler</v>
          </cell>
        </row>
        <row r="2133">
          <cell r="B2133"/>
          <cell r="BS2133">
            <v>2013</v>
          </cell>
          <cell r="BU2133" t="str">
            <v>FORCE TRAVELLER T 26 PULS D MONOCOQUE 2013</v>
          </cell>
          <cell r="DO2133" t="str">
            <v>Goods &amp; Passengers</v>
          </cell>
          <cell r="DP2133" t="str">
            <v>Four Wheeler</v>
          </cell>
        </row>
        <row r="2134">
          <cell r="B2134"/>
          <cell r="BS2134">
            <v>2018</v>
          </cell>
          <cell r="BU2134" t="str">
            <v>MAGIC EXPRESS 8STR BSIV MAXI CAB 2018</v>
          </cell>
          <cell r="DO2134" t="str">
            <v>Goods &amp; Passengers</v>
          </cell>
          <cell r="DP2134" t="str">
            <v>Four Wheeler</v>
          </cell>
        </row>
        <row r="2135">
          <cell r="B2135">
            <v>431581301700079</v>
          </cell>
          <cell r="BS2135">
            <v>2018</v>
          </cell>
          <cell r="BU2135" t="str">
            <v>MAGIC EXPRESS 8STR BSIV MAXI CAB 2018</v>
          </cell>
          <cell r="DO2135" t="str">
            <v>Goods &amp; Passengers</v>
          </cell>
          <cell r="DP2135" t="str">
            <v>Four Wheeler</v>
          </cell>
        </row>
        <row r="2136">
          <cell r="B2136"/>
          <cell r="BS2136">
            <v>2018</v>
          </cell>
          <cell r="BU2136" t="str">
            <v>TATA BOLT XE QJET 75PS BS4 2018 5STR</v>
          </cell>
          <cell r="DO2136" t="str">
            <v>Car</v>
          </cell>
          <cell r="DP2136" t="str">
            <v>Four Wheeler</v>
          </cell>
        </row>
        <row r="2137">
          <cell r="B2137">
            <v>431351301700128</v>
          </cell>
          <cell r="BS2137">
            <v>2018</v>
          </cell>
          <cell r="BU2137" t="str">
            <v>TATA BOLT XE QJET 75PS BS4 2018 5STR</v>
          </cell>
          <cell r="DO2137" t="str">
            <v>Car</v>
          </cell>
          <cell r="DP2137" t="str">
            <v>Four Wheeler</v>
          </cell>
        </row>
        <row r="2138">
          <cell r="B2138">
            <v>431581301700077</v>
          </cell>
          <cell r="BS2138">
            <v>2020</v>
          </cell>
          <cell r="BU2138" t="str">
            <v>TATA ACE GOLD BS IV 2STR 2020LGV</v>
          </cell>
          <cell r="DO2138" t="str">
            <v>Goods &amp; Passengers</v>
          </cell>
          <cell r="DP2138" t="str">
            <v>Four Wheeler</v>
          </cell>
        </row>
        <row r="2139">
          <cell r="B2139">
            <v>412831301700139</v>
          </cell>
          <cell r="BS2139">
            <v>2017</v>
          </cell>
          <cell r="BU2139" t="str">
            <v>EICHER 10 75 H BS IV STR22 2017 REDBUS</v>
          </cell>
          <cell r="DO2139" t="str">
            <v>Goods &amp; Passengers</v>
          </cell>
          <cell r="DP2139" t="str">
            <v>Four Wheeler</v>
          </cell>
        </row>
        <row r="2140">
          <cell r="B2140"/>
          <cell r="BS2140">
            <v>2016</v>
          </cell>
          <cell r="BU2140" t="str">
            <v>SWIFT DEZIRE TOUR DIESEL 2016 5STR CAB</v>
          </cell>
          <cell r="DO2140" t="str">
            <v>Car</v>
          </cell>
          <cell r="DP2140" t="str">
            <v>Four Wheeler</v>
          </cell>
        </row>
        <row r="2141">
          <cell r="B2141">
            <v>431111301700092</v>
          </cell>
          <cell r="BS2141">
            <v>2020</v>
          </cell>
          <cell r="BU2141" t="str">
            <v>MARUTI SUZUKI TOUR S STD 5STR 2020 CAB</v>
          </cell>
          <cell r="DO2141" t="str">
            <v>Car</v>
          </cell>
          <cell r="DP2141" t="str">
            <v>Four Wheeler</v>
          </cell>
        </row>
        <row r="2142">
          <cell r="B2142"/>
          <cell r="BS2142">
            <v>2017</v>
          </cell>
          <cell r="BU2142" t="str">
            <v>EICHER 10 75 H BS IV STR22 2017 REDBUS</v>
          </cell>
          <cell r="DO2142" t="str">
            <v>Goods &amp; Passengers</v>
          </cell>
          <cell r="DP2142" t="str">
            <v>Four Wheeler</v>
          </cell>
        </row>
        <row r="2143">
          <cell r="B2143">
            <v>431351301700133</v>
          </cell>
          <cell r="BS2143">
            <v>2016</v>
          </cell>
          <cell r="BU2143" t="str">
            <v>SWIFT DEZIRE TOUR DIESEL 2016 5STR CAB</v>
          </cell>
          <cell r="DO2143" t="str">
            <v>Car</v>
          </cell>
          <cell r="DP2143" t="str">
            <v>Four Wheeler</v>
          </cell>
        </row>
        <row r="2144">
          <cell r="B2144"/>
          <cell r="BS2144">
            <v>2020</v>
          </cell>
          <cell r="BU2144" t="str">
            <v>MARUTI SUZUKI TOUR S STD 5STR 2020 CAB</v>
          </cell>
          <cell r="DO2144" t="str">
            <v>Car</v>
          </cell>
          <cell r="DP2144" t="str">
            <v>Four Wheeler</v>
          </cell>
        </row>
        <row r="2145">
          <cell r="B2145"/>
          <cell r="BS2145">
            <v>2020</v>
          </cell>
          <cell r="BU2145" t="str">
            <v>TATA ACE GOLD BS IV 2STR 2020LGV</v>
          </cell>
          <cell r="DO2145" t="str">
            <v>Goods &amp; Passengers</v>
          </cell>
          <cell r="DP2145" t="str">
            <v>Four Wheeler</v>
          </cell>
        </row>
        <row r="2146">
          <cell r="B2146"/>
          <cell r="BS2146">
            <v>2017</v>
          </cell>
          <cell r="BU2146" t="str">
            <v>MARUTHI SWIFT DZIRE LDI TOUR BS4 2017 5STR</v>
          </cell>
          <cell r="DO2146" t="str">
            <v>Car</v>
          </cell>
          <cell r="DP2146" t="str">
            <v>Four Wheeler</v>
          </cell>
        </row>
        <row r="2147">
          <cell r="B2147">
            <v>431351301700131</v>
          </cell>
          <cell r="BS2147">
            <v>2017</v>
          </cell>
          <cell r="BU2147" t="str">
            <v>MARUTHI SWIFT DZIRE LDI TOUR BS4 2017 5STR</v>
          </cell>
          <cell r="DO2147" t="str">
            <v>Car</v>
          </cell>
          <cell r="DP2147" t="str">
            <v>Four Wheeler</v>
          </cell>
        </row>
        <row r="2148">
          <cell r="B2148">
            <v>412331301700100</v>
          </cell>
          <cell r="BS2148">
            <v>2018</v>
          </cell>
          <cell r="BU2148" t="str">
            <v>FORCE TRAVELLER T1 BSIV FM 2 6 2018 18STR1</v>
          </cell>
          <cell r="DO2148" t="str">
            <v>Goods &amp; Passengers</v>
          </cell>
          <cell r="DP2148" t="str">
            <v>Four Wheeler</v>
          </cell>
        </row>
        <row r="2149">
          <cell r="B2149"/>
          <cell r="BS2149">
            <v>2018</v>
          </cell>
          <cell r="BU2149" t="str">
            <v>FORCE TRAVELLER T1 BSIV FM 2 6 2018 18STR1</v>
          </cell>
          <cell r="DO2149" t="str">
            <v>Goods &amp; Passengers</v>
          </cell>
          <cell r="DP2149" t="str">
            <v>Four Wheeler</v>
          </cell>
        </row>
        <row r="2150">
          <cell r="B2150">
            <v>413191301700071</v>
          </cell>
          <cell r="BS2150">
            <v>2016</v>
          </cell>
          <cell r="BU2150" t="str">
            <v>SWIFT DEZIRE TOUR DIESEL 2016 5STR CAB</v>
          </cell>
          <cell r="DO2150" t="str">
            <v>Car</v>
          </cell>
          <cell r="DP2150" t="str">
            <v>Four Wheeler</v>
          </cell>
        </row>
        <row r="2151">
          <cell r="B2151"/>
          <cell r="BS2151">
            <v>2016</v>
          </cell>
          <cell r="BU2151" t="str">
            <v>SWIFT DEZIRE TOUR DIESEL 2016 5STR CAB</v>
          </cell>
          <cell r="DO2151" t="str">
            <v>Car</v>
          </cell>
          <cell r="DP2151" t="str">
            <v>Four Wheeler</v>
          </cell>
        </row>
        <row r="2152">
          <cell r="B2152">
            <v>412831301700141</v>
          </cell>
          <cell r="BS2152">
            <v>2015</v>
          </cell>
          <cell r="BU2152" t="str">
            <v>ETIOS GD M BSIV 2015 5STR MOTOR CAB</v>
          </cell>
          <cell r="DO2152" t="str">
            <v>Car</v>
          </cell>
          <cell r="DP2152" t="str">
            <v>Four Wheeler</v>
          </cell>
        </row>
        <row r="2153">
          <cell r="B2153"/>
          <cell r="BS2153">
            <v>2015</v>
          </cell>
          <cell r="BU2153" t="str">
            <v>ETIOS GD M BSIV 2015 5STR MOTOR CAB</v>
          </cell>
          <cell r="DO2153" t="str">
            <v>Car</v>
          </cell>
          <cell r="DP2153" t="str">
            <v>Four Wheeler</v>
          </cell>
        </row>
        <row r="2154">
          <cell r="B2154"/>
          <cell r="BS2154">
            <v>2018</v>
          </cell>
          <cell r="BU2154" t="str">
            <v>Sunny-SUNNY XL D DIESEL 5 SEATER</v>
          </cell>
          <cell r="DO2154" t="str">
            <v>Car</v>
          </cell>
          <cell r="DP2154" t="str">
            <v>Four Wheeler</v>
          </cell>
        </row>
        <row r="2155">
          <cell r="B2155">
            <v>431351301700130</v>
          </cell>
          <cell r="BS2155">
            <v>2018</v>
          </cell>
          <cell r="BU2155" t="str">
            <v>Sunny-SUNNY XL D DIESEL 5 SEATER</v>
          </cell>
          <cell r="DO2155" t="str">
            <v>Car</v>
          </cell>
          <cell r="DP2155" t="str">
            <v>Four Wheeler</v>
          </cell>
        </row>
        <row r="2156">
          <cell r="B2156">
            <v>431351301700132</v>
          </cell>
          <cell r="BS2156">
            <v>2013</v>
          </cell>
          <cell r="BU2156" t="str">
            <v>MARUTI SWIFT DZIRE TOUR BSIV 2013 5STR</v>
          </cell>
          <cell r="DO2156" t="str">
            <v>Car</v>
          </cell>
          <cell r="DP2156" t="str">
            <v>Four Wheeler</v>
          </cell>
        </row>
        <row r="2157">
          <cell r="B2157"/>
          <cell r="BS2157">
            <v>2015</v>
          </cell>
          <cell r="BU2157" t="str">
            <v>Etios-ETIOS D 4D GD DIESEL 5 SEATER</v>
          </cell>
          <cell r="DO2157" t="str">
            <v>Car</v>
          </cell>
          <cell r="DP2157" t="str">
            <v>Four Wheeler</v>
          </cell>
        </row>
        <row r="2158">
          <cell r="B2158"/>
          <cell r="BS2158">
            <v>2013</v>
          </cell>
          <cell r="BU2158" t="str">
            <v>MARUTI SWIFT DZIRE TOUR BSIV 2013 5STR</v>
          </cell>
          <cell r="DO2158" t="str">
            <v>Car</v>
          </cell>
          <cell r="DP2158" t="str">
            <v>Four Wheeler</v>
          </cell>
        </row>
        <row r="2159">
          <cell r="B2159">
            <v>431111301700093</v>
          </cell>
          <cell r="BS2159">
            <v>2015</v>
          </cell>
          <cell r="BU2159" t="str">
            <v>Etios-ETIOS D 4D GD DIESEL 5 SEATER</v>
          </cell>
          <cell r="DO2159" t="str">
            <v>Car</v>
          </cell>
          <cell r="DP2159" t="str">
            <v>Four Wheeler</v>
          </cell>
        </row>
        <row r="2160">
          <cell r="B2160">
            <v>412331301700092</v>
          </cell>
          <cell r="BS2160">
            <v>2013</v>
          </cell>
          <cell r="BU2160" t="str">
            <v>Traveller-12 Seater AC with Interior-PASSENGER COMMERCIAL</v>
          </cell>
          <cell r="DO2160" t="str">
            <v>Goods &amp; Passengers</v>
          </cell>
          <cell r="DP2160" t="str">
            <v>Four Wheeler</v>
          </cell>
        </row>
        <row r="2161">
          <cell r="B2161"/>
          <cell r="BS2161">
            <v>2013</v>
          </cell>
          <cell r="BU2161" t="str">
            <v>Traveller-12 Seater AC with Interior-PASSENGER COMMERCIAL</v>
          </cell>
          <cell r="DO2161" t="str">
            <v>Goods &amp; Passengers</v>
          </cell>
          <cell r="DP2161" t="str">
            <v>Four Wheeler</v>
          </cell>
        </row>
        <row r="2162">
          <cell r="B2162">
            <v>433461301700033</v>
          </cell>
          <cell r="BS2162">
            <v>2016</v>
          </cell>
          <cell r="BU2162" t="str">
            <v>ECOMET 1214 BS 111 AL 2016 2STR TRUCK</v>
          </cell>
          <cell r="DO2162" t="str">
            <v>Goods &amp; Passengers</v>
          </cell>
          <cell r="DP2162" t="str">
            <v>Four Wheeler</v>
          </cell>
        </row>
        <row r="2163">
          <cell r="B2163"/>
          <cell r="BS2163">
            <v>2014</v>
          </cell>
          <cell r="BU2163" t="str">
            <v>Traveller-12 Seater AC with Interior-PASSENGER COMMERCIAL</v>
          </cell>
          <cell r="DO2163" t="str">
            <v>Goods &amp; Passengers</v>
          </cell>
          <cell r="DP2163" t="str">
            <v>Four Wheeler</v>
          </cell>
        </row>
        <row r="2164">
          <cell r="B2164"/>
          <cell r="BS2164">
            <v>2019</v>
          </cell>
          <cell r="BU2164" t="str">
            <v>TATA ACE GOLD BS IV 2STR 2019 LGV GOODS</v>
          </cell>
          <cell r="DO2164" t="str">
            <v>Goods &amp; Passengers</v>
          </cell>
          <cell r="DP2164" t="str">
            <v>Four Wheeler</v>
          </cell>
        </row>
        <row r="2165">
          <cell r="B2165">
            <v>431581301700078</v>
          </cell>
          <cell r="BS2165">
            <v>2019</v>
          </cell>
          <cell r="BU2165" t="str">
            <v>TATA ACE GOLD BS IV 2STR 2019 LGV GOODS</v>
          </cell>
          <cell r="DO2165" t="str">
            <v>Goods &amp; Passengers</v>
          </cell>
          <cell r="DP2165" t="str">
            <v>Four Wheeler</v>
          </cell>
        </row>
        <row r="2166">
          <cell r="B2166">
            <v>412331301700093</v>
          </cell>
          <cell r="BS2166">
            <v>2014</v>
          </cell>
          <cell r="BU2166" t="str">
            <v>Traveller-12 Seater AC with Interior-PASSENGER COMMERCIAL</v>
          </cell>
          <cell r="DO2166" t="str">
            <v>Goods &amp; Passengers</v>
          </cell>
          <cell r="DP2166" t="str">
            <v>Four Wheeler</v>
          </cell>
        </row>
        <row r="2167">
          <cell r="B2167"/>
          <cell r="BS2167">
            <v>2016</v>
          </cell>
          <cell r="BU2167" t="str">
            <v>ECOMET 1214 BS 111 AL 2016 2STR TRUCK</v>
          </cell>
          <cell r="DO2167" t="str">
            <v>Goods &amp; Passengers</v>
          </cell>
          <cell r="DP2167" t="str">
            <v>Four Wheeler</v>
          </cell>
        </row>
        <row r="2168">
          <cell r="B2168">
            <v>412331301700094</v>
          </cell>
          <cell r="BS2168">
            <v>2013</v>
          </cell>
          <cell r="BU2168" t="str">
            <v>ASHOK LEYLAND VIKING 4 185 HMV C C 50STR 2013</v>
          </cell>
          <cell r="DO2168" t="str">
            <v>Goods &amp; Passengers</v>
          </cell>
          <cell r="DP2168" t="str">
            <v>Four Wheeler</v>
          </cell>
        </row>
        <row r="2169">
          <cell r="B2169"/>
          <cell r="BS2169">
            <v>2015</v>
          </cell>
          <cell r="BU2169" t="str">
            <v>LODGY DCI RXZ BSIV 2015 8STR CAB</v>
          </cell>
          <cell r="DO2169" t="str">
            <v>Car</v>
          </cell>
          <cell r="DP2169" t="str">
            <v>Four Wheeler</v>
          </cell>
        </row>
        <row r="2170">
          <cell r="B2170">
            <v>433461301700034</v>
          </cell>
          <cell r="BS2170">
            <v>2015</v>
          </cell>
          <cell r="BU2170" t="str">
            <v>TATA LPO1618 TC62 RETD 30SLP 2015</v>
          </cell>
          <cell r="DO2170" t="str">
            <v>Goods &amp; Passengers</v>
          </cell>
          <cell r="DP2170" t="str">
            <v>HCV</v>
          </cell>
        </row>
        <row r="2171">
          <cell r="B2171"/>
          <cell r="BS2171">
            <v>2015</v>
          </cell>
          <cell r="BU2171" t="str">
            <v>TATA LPO1618 TC62 RETD 30SLP 2015</v>
          </cell>
          <cell r="DO2171" t="str">
            <v>Goods &amp; Passengers</v>
          </cell>
          <cell r="DP2171" t="str">
            <v>HCV</v>
          </cell>
        </row>
        <row r="2172">
          <cell r="B2172">
            <v>412831301700142</v>
          </cell>
          <cell r="BS2172">
            <v>2015</v>
          </cell>
          <cell r="BU2172" t="str">
            <v>LODGY DCI RXZ BSIV 2015 8STR CAB</v>
          </cell>
          <cell r="DO2172" t="str">
            <v>Car</v>
          </cell>
          <cell r="DP2172" t="str">
            <v>Four Wheeler</v>
          </cell>
        </row>
        <row r="2173">
          <cell r="B2173"/>
          <cell r="BS2173">
            <v>2013</v>
          </cell>
          <cell r="BU2173" t="str">
            <v>ASHOK LEYLAND VIKING 4 185 HMV C C 50STR 2013</v>
          </cell>
          <cell r="DO2173" t="str">
            <v>Goods &amp; Passengers</v>
          </cell>
          <cell r="DP2173" t="str">
            <v>Four Wheeler</v>
          </cell>
        </row>
        <row r="2174">
          <cell r="B2174"/>
          <cell r="BS2174">
            <v>2016</v>
          </cell>
          <cell r="BU2174" t="str">
            <v>BOLERO MAXI TRU P 2WD MDI PS 2STR 2016 LGV</v>
          </cell>
          <cell r="DO2174" t="str">
            <v>Goods &amp; Passengers</v>
          </cell>
          <cell r="DP2174" t="str">
            <v>Four Wheeler</v>
          </cell>
        </row>
        <row r="2175">
          <cell r="B2175">
            <v>431351301700136</v>
          </cell>
          <cell r="BS2175">
            <v>2016</v>
          </cell>
          <cell r="BU2175" t="str">
            <v>BOLERO MAXI TRU P 2WD MDI PS 2STR 2016 LGV</v>
          </cell>
          <cell r="DO2175" t="str">
            <v>Goods &amp; Passengers</v>
          </cell>
          <cell r="DP2175" t="str">
            <v>Four Wheeler</v>
          </cell>
        </row>
        <row r="2176">
          <cell r="B2176">
            <v>412331301700095</v>
          </cell>
          <cell r="BS2176">
            <v>2014</v>
          </cell>
          <cell r="BU2176" t="str">
            <v>FORCE TRAVELLER 19 SEATER</v>
          </cell>
          <cell r="DO2176" t="str">
            <v>Goods &amp; Passengers</v>
          </cell>
          <cell r="DP2176" t="str">
            <v>Four Wheeler</v>
          </cell>
        </row>
        <row r="2177">
          <cell r="B2177">
            <v>412831301700143</v>
          </cell>
          <cell r="BS2177">
            <v>2014</v>
          </cell>
          <cell r="BU2177" t="str">
            <v>TATA LPO7 5 42 UL TRA STD BS3 2014 STR 35 BUS</v>
          </cell>
          <cell r="DO2177" t="str">
            <v>Goods &amp; Passengers</v>
          </cell>
          <cell r="DP2177" t="str">
            <v>Four Wheeler</v>
          </cell>
        </row>
        <row r="2178">
          <cell r="B2178"/>
          <cell r="BS2178">
            <v>2014</v>
          </cell>
          <cell r="BU2178" t="str">
            <v>TATA LPO7 5 42 UL TRA STD BS3 2014 STR 35 BUS</v>
          </cell>
          <cell r="DO2178" t="str">
            <v>Goods &amp; Passengers</v>
          </cell>
          <cell r="DP2178" t="str">
            <v>Four Wheeler</v>
          </cell>
        </row>
        <row r="2179">
          <cell r="B2179"/>
          <cell r="BS2179">
            <v>2014</v>
          </cell>
          <cell r="BU2179" t="str">
            <v>FORCE TRAVELLER 19 SEATER</v>
          </cell>
          <cell r="DO2179" t="str">
            <v>Goods &amp; Passengers</v>
          </cell>
          <cell r="DP2179" t="str">
            <v>Four Wheeler</v>
          </cell>
        </row>
        <row r="2180">
          <cell r="B2180">
            <v>431581301700080</v>
          </cell>
          <cell r="BS2180">
            <v>2019</v>
          </cell>
          <cell r="BU2180" t="str">
            <v>TATA ACE FACELIFT HT BS BS IV 2019 2STR</v>
          </cell>
          <cell r="DO2180" t="str">
            <v>Goods &amp; Passengers</v>
          </cell>
          <cell r="DP2180" t="str">
            <v>Four Wheeler</v>
          </cell>
        </row>
        <row r="2181">
          <cell r="B2181"/>
          <cell r="BS2181">
            <v>2019</v>
          </cell>
          <cell r="BU2181" t="str">
            <v>TATA ACE FACELIFT HT BS BS IV 2019 2STR</v>
          </cell>
          <cell r="DO2181" t="str">
            <v>Goods &amp; Passengers</v>
          </cell>
          <cell r="DP2181" t="str">
            <v>Four Wheeler</v>
          </cell>
        </row>
        <row r="2182">
          <cell r="B2182">
            <v>412331301700096</v>
          </cell>
          <cell r="BS2182">
            <v>2013</v>
          </cell>
          <cell r="BU2182" t="str">
            <v>TRAVELLER T26 26 PLUS D MB 27STR 2013</v>
          </cell>
          <cell r="DO2182" t="str">
            <v>Goods &amp; Passengers</v>
          </cell>
          <cell r="DP2182" t="str">
            <v>Four Wheeler</v>
          </cell>
        </row>
        <row r="2183">
          <cell r="B2183"/>
          <cell r="BS2183">
            <v>2013</v>
          </cell>
          <cell r="BU2183" t="str">
            <v>TRAVELLER T26 26 PLUS D MB 27STR 2013</v>
          </cell>
          <cell r="DO2183" t="str">
            <v>Goods &amp; Passengers</v>
          </cell>
          <cell r="DP2183" t="str">
            <v>Four Wheeler</v>
          </cell>
        </row>
        <row r="2184">
          <cell r="B2184">
            <v>412331301700099</v>
          </cell>
          <cell r="BS2184">
            <v>2013</v>
          </cell>
          <cell r="BU2184" t="str">
            <v>ASHOK LEYLAND BUS CONTRACT CARRIAGE 50STR 2013</v>
          </cell>
          <cell r="DO2184" t="str">
            <v>Goods &amp; Passengers</v>
          </cell>
          <cell r="DP2184" t="str">
            <v>Four Wheeler</v>
          </cell>
        </row>
        <row r="2185">
          <cell r="B2185"/>
          <cell r="BS2185">
            <v>2013</v>
          </cell>
          <cell r="BU2185" t="str">
            <v>ASHOK LEYLAND BUS CONTRACT CARRIAGE 50STR 2013</v>
          </cell>
          <cell r="DO2185" t="str">
            <v>Goods &amp; Passengers</v>
          </cell>
          <cell r="DP2185" t="str">
            <v>Four Wheeler</v>
          </cell>
        </row>
        <row r="2186">
          <cell r="B2186"/>
          <cell r="BS2186">
            <v>2018</v>
          </cell>
          <cell r="BU2186" t="str">
            <v>MARUTHI TOUR S DIESEL 2018 5STR TN</v>
          </cell>
          <cell r="DO2186" t="str">
            <v>Car</v>
          </cell>
          <cell r="DP2186" t="str">
            <v>Four Wheeler</v>
          </cell>
        </row>
        <row r="2187">
          <cell r="B2187">
            <v>431351301700135</v>
          </cell>
          <cell r="BS2187">
            <v>2022</v>
          </cell>
          <cell r="BU2187" t="str">
            <v>MARUTHI TOUR S CNG DZIRE TOUR</v>
          </cell>
          <cell r="DO2187" t="str">
            <v>Car</v>
          </cell>
          <cell r="DP2187" t="str">
            <v>Four Wheeler</v>
          </cell>
        </row>
        <row r="2188">
          <cell r="B2188"/>
          <cell r="BS2188">
            <v>2015</v>
          </cell>
          <cell r="BU2188" t="str">
            <v>ETIOS GD M BSIV 2015 5STR TOYOTA CAB</v>
          </cell>
          <cell r="DO2188" t="str">
            <v>Car</v>
          </cell>
          <cell r="DP2188" t="str">
            <v>Four Wheeler</v>
          </cell>
        </row>
        <row r="2189">
          <cell r="B2189">
            <v>431581301700082</v>
          </cell>
          <cell r="BS2189">
            <v>2018</v>
          </cell>
          <cell r="BU2189" t="str">
            <v>TATA ACE XL BSIV 2STR 2018 GOODS LGV</v>
          </cell>
          <cell r="DO2189" t="str">
            <v>Goods &amp; Passengers</v>
          </cell>
          <cell r="DP2189" t="str">
            <v>Four Wheeler</v>
          </cell>
        </row>
        <row r="2190">
          <cell r="B2190">
            <v>431111301700094</v>
          </cell>
          <cell r="BS2190">
            <v>2018</v>
          </cell>
          <cell r="BU2190" t="str">
            <v>MARUTHI TOUR S DIESEL 2018 5STR TN</v>
          </cell>
          <cell r="DO2190" t="str">
            <v>Car</v>
          </cell>
          <cell r="DP2190" t="str">
            <v>Four Wheeler</v>
          </cell>
        </row>
        <row r="2191">
          <cell r="B2191"/>
          <cell r="BS2191">
            <v>2018</v>
          </cell>
          <cell r="BU2191" t="str">
            <v>TATA ACE XL BSIV 2STR 2018 GOODS LGV</v>
          </cell>
          <cell r="DO2191" t="str">
            <v>Goods &amp; Passengers</v>
          </cell>
          <cell r="DP2191" t="str">
            <v>Four Wheeler</v>
          </cell>
        </row>
        <row r="2192">
          <cell r="B2192"/>
          <cell r="BS2192">
            <v>2022</v>
          </cell>
          <cell r="BU2192" t="str">
            <v>MARUTHI TOUR S CNG DZIRE TOUR</v>
          </cell>
          <cell r="DO2192" t="str">
            <v>Car</v>
          </cell>
          <cell r="DP2192" t="str">
            <v>Four Wheeler</v>
          </cell>
        </row>
        <row r="2193">
          <cell r="B2193"/>
          <cell r="BS2193">
            <v>2023</v>
          </cell>
          <cell r="BU2193" t="str">
            <v>NEW HOLLAND TRACTOR 4710 4WD 47HP</v>
          </cell>
          <cell r="DO2193"/>
          <cell r="DP2193" t="str">
            <v>HCV</v>
          </cell>
        </row>
        <row r="2194">
          <cell r="B2194"/>
          <cell r="BS2194">
            <v>2019</v>
          </cell>
          <cell r="BU2194" t="str">
            <v>DOST RLS BSIV 2019 2STR AL</v>
          </cell>
          <cell r="DO2194" t="str">
            <v>Goods &amp; Passengers</v>
          </cell>
          <cell r="DP2194" t="str">
            <v>Four Wheeler</v>
          </cell>
        </row>
        <row r="2195">
          <cell r="B2195"/>
          <cell r="BS2195">
            <v>2015</v>
          </cell>
          <cell r="BU2195" t="str">
            <v>ETIOS GD M BSIV 2015 5STR TOYOTA CAB</v>
          </cell>
          <cell r="DO2195" t="str">
            <v>Car</v>
          </cell>
          <cell r="DP2195" t="str">
            <v>Four Wheeler</v>
          </cell>
        </row>
        <row r="2196">
          <cell r="B2196">
            <v>431581301700081</v>
          </cell>
          <cell r="BS2196">
            <v>2019</v>
          </cell>
          <cell r="BU2196" t="str">
            <v>DOST RLS BSIV 2019 2STR AL</v>
          </cell>
          <cell r="DO2196" t="str">
            <v>Goods &amp; Passengers</v>
          </cell>
          <cell r="DP2196" t="str">
            <v>Four Wheeler</v>
          </cell>
        </row>
        <row r="2197">
          <cell r="B2197">
            <v>412331301700098</v>
          </cell>
          <cell r="BS2197">
            <v>2023</v>
          </cell>
          <cell r="BU2197" t="str">
            <v>NEW HOLLAND TRACTOR 4710 4WD 47HP</v>
          </cell>
          <cell r="DO2197"/>
          <cell r="DP2197" t="str">
            <v>HCV</v>
          </cell>
        </row>
        <row r="2198">
          <cell r="B2198">
            <v>412831301700145</v>
          </cell>
          <cell r="BS2198">
            <v>2015</v>
          </cell>
          <cell r="BU2198" t="str">
            <v>ETIOS GD M BSIV 2015 5STR TOYOTA CAB</v>
          </cell>
          <cell r="DO2198" t="str">
            <v>Car</v>
          </cell>
          <cell r="DP2198" t="str">
            <v>Four Wheeler</v>
          </cell>
        </row>
        <row r="2199">
          <cell r="B2199"/>
          <cell r="BS2199">
            <v>2015</v>
          </cell>
          <cell r="BU2199" t="str">
            <v>Innova-INNOVA EURO 3 2.5 G DIESEL 7 SEATER</v>
          </cell>
          <cell r="DO2199" t="str">
            <v>Goods &amp; Passengers</v>
          </cell>
          <cell r="DP2199" t="str">
            <v>Four Wheeler</v>
          </cell>
        </row>
        <row r="2200">
          <cell r="B2200">
            <v>412331301700097</v>
          </cell>
          <cell r="BS2200">
            <v>2015</v>
          </cell>
          <cell r="BU2200" t="str">
            <v>Innova-INNOVA EURO 3 2.5 G DIESEL 7 SEATER</v>
          </cell>
          <cell r="DO2200" t="str">
            <v>Goods &amp; Passengers</v>
          </cell>
          <cell r="DP2200" t="str">
            <v>Four Wheeler</v>
          </cell>
        </row>
        <row r="2201">
          <cell r="B2201">
            <v>431351301700137</v>
          </cell>
          <cell r="BS2201">
            <v>2018</v>
          </cell>
          <cell r="BU2201" t="str">
            <v>MARUTI TOUR S DIESEL BSIV 2018 5STR CAB TAXI</v>
          </cell>
          <cell r="DO2201" t="str">
            <v>Car</v>
          </cell>
          <cell r="DP2201" t="str">
            <v>Four Wheeler</v>
          </cell>
        </row>
        <row r="2202">
          <cell r="B2202">
            <v>431111301700095</v>
          </cell>
          <cell r="BS2202">
            <v>2016</v>
          </cell>
          <cell r="BU2202" t="str">
            <v>Xylo-XyloH4 BS IV</v>
          </cell>
          <cell r="DO2202" t="str">
            <v>Car</v>
          </cell>
          <cell r="DP2202" t="str">
            <v>Four Wheeler</v>
          </cell>
        </row>
        <row r="2203">
          <cell r="B2203"/>
          <cell r="BS2203">
            <v>2016</v>
          </cell>
          <cell r="BU2203" t="str">
            <v>Xylo-XyloH4 BS IV</v>
          </cell>
          <cell r="DO2203" t="str">
            <v>Car</v>
          </cell>
          <cell r="DP2203" t="str">
            <v>Four Wheeler</v>
          </cell>
        </row>
        <row r="2204">
          <cell r="B2204"/>
          <cell r="BS2204">
            <v>2018</v>
          </cell>
          <cell r="BU2204" t="str">
            <v>MARUTI TOUR S DIESEL BSIV 2018 5STR CAB TAXI</v>
          </cell>
          <cell r="DO2204" t="str">
            <v>Car</v>
          </cell>
          <cell r="DP2204" t="str">
            <v>Four Wheeler</v>
          </cell>
        </row>
        <row r="2205">
          <cell r="B2205">
            <v>412831301700144</v>
          </cell>
          <cell r="BS2205">
            <v>2015</v>
          </cell>
          <cell r="BU2205" t="str">
            <v>EICHER 10 75 21STR 2015 BUS 1741</v>
          </cell>
          <cell r="DO2205" t="str">
            <v>Goods &amp; Passengers</v>
          </cell>
          <cell r="DP2205" t="str">
            <v>Four Wheeler</v>
          </cell>
        </row>
        <row r="2206">
          <cell r="B2206">
            <v>431581301700083</v>
          </cell>
          <cell r="BS2206">
            <v>2018</v>
          </cell>
          <cell r="BU2206" t="str">
            <v>TATA XENON YODHA PICKUP BS IV</v>
          </cell>
          <cell r="DO2206" t="str">
            <v>Goods &amp; Passengers</v>
          </cell>
          <cell r="DP2206" t="str">
            <v>Four Wheeler</v>
          </cell>
        </row>
        <row r="2207">
          <cell r="B2207"/>
          <cell r="BS2207">
            <v>2015</v>
          </cell>
          <cell r="BU2207" t="str">
            <v>EICHER 10 75 21STR 2015 BUS 1741</v>
          </cell>
          <cell r="DO2207" t="str">
            <v>Goods &amp; Passengers</v>
          </cell>
          <cell r="DP2207" t="str">
            <v>Four Wheeler</v>
          </cell>
        </row>
        <row r="2208">
          <cell r="B2208"/>
          <cell r="BS2208">
            <v>2018</v>
          </cell>
          <cell r="BU2208" t="str">
            <v>TATA XENON YODHA PICKUP BS IV</v>
          </cell>
          <cell r="DO2208" t="str">
            <v>Goods &amp; Passengers</v>
          </cell>
          <cell r="DP2208" t="str">
            <v>Four Wheeler</v>
          </cell>
        </row>
        <row r="2209">
          <cell r="B2209"/>
          <cell r="BS2209">
            <v>2019</v>
          </cell>
          <cell r="BU2209" t="str">
            <v>DOST RLS BSIV 2019 2STR AL</v>
          </cell>
          <cell r="DO2209" t="str">
            <v>Goods &amp; Passengers</v>
          </cell>
          <cell r="DP2209" t="str">
            <v>Goods Carrier</v>
          </cell>
        </row>
        <row r="2210">
          <cell r="B2210"/>
          <cell r="BS2210">
            <v>2017</v>
          </cell>
          <cell r="BU2210" t="str">
            <v>Swift-SWIFT VDI</v>
          </cell>
          <cell r="DO2210" t="str">
            <v>Car</v>
          </cell>
          <cell r="DP2210" t="str">
            <v>Classic Used Car</v>
          </cell>
        </row>
        <row r="2211">
          <cell r="B2211"/>
          <cell r="BS2211">
            <v>2015</v>
          </cell>
          <cell r="BU2211" t="str">
            <v>Xylo-XyloD4 BS IV</v>
          </cell>
          <cell r="DO2211" t="str">
            <v>Car</v>
          </cell>
          <cell r="DP2211" t="str">
            <v>Classic Used Car</v>
          </cell>
        </row>
        <row r="2212">
          <cell r="B2212"/>
          <cell r="BS2212">
            <v>2017</v>
          </cell>
          <cell r="BU2212" t="str">
            <v>TATA ZEST XE QJET 75PS BSIV</v>
          </cell>
          <cell r="DO2212" t="str">
            <v>Car</v>
          </cell>
          <cell r="DP2212" t="str">
            <v>Paryatan Plus</v>
          </cell>
        </row>
        <row r="2213">
          <cell r="B2213">
            <v>431351301700139</v>
          </cell>
          <cell r="BS2213">
            <v>2015</v>
          </cell>
          <cell r="BU2213" t="str">
            <v>Xylo-XyloD4 BS IV</v>
          </cell>
          <cell r="DO2213" t="str">
            <v>Car</v>
          </cell>
          <cell r="DP2213" t="str">
            <v>Classic Used Car</v>
          </cell>
        </row>
        <row r="2214">
          <cell r="B2214">
            <v>431581301700084</v>
          </cell>
          <cell r="BS2214">
            <v>2019</v>
          </cell>
          <cell r="BU2214" t="str">
            <v>DOST RLS BSIV 2019 2STR AL</v>
          </cell>
          <cell r="DO2214" t="str">
            <v>Goods &amp; Passengers</v>
          </cell>
          <cell r="DP2214" t="str">
            <v>Goods Carrier</v>
          </cell>
        </row>
        <row r="2215">
          <cell r="B2215">
            <v>431111301700096</v>
          </cell>
          <cell r="BS2215">
            <v>2017</v>
          </cell>
          <cell r="BU2215" t="str">
            <v>TATA ZEST XE QJET 75PS BSIV</v>
          </cell>
          <cell r="DO2215" t="str">
            <v>Car</v>
          </cell>
          <cell r="DP2215" t="str">
            <v>Paryatan Plus</v>
          </cell>
        </row>
        <row r="2216">
          <cell r="B2216"/>
          <cell r="BS2216">
            <v>2019</v>
          </cell>
          <cell r="BU2216" t="str">
            <v>MARUTHI TOUR S DIESEL 5 SEAT 2019</v>
          </cell>
          <cell r="DO2216" t="str">
            <v>Car</v>
          </cell>
          <cell r="DP2216" t="str">
            <v>Paryatan Plus</v>
          </cell>
        </row>
        <row r="2217">
          <cell r="B2217">
            <v>431581301700085</v>
          </cell>
          <cell r="BS2217">
            <v>2018</v>
          </cell>
          <cell r="BU2217" t="str">
            <v>TATA ACE GOLD BSIV</v>
          </cell>
          <cell r="DO2217" t="str">
            <v>Goods &amp; Passengers</v>
          </cell>
          <cell r="DP2217" t="str">
            <v>Goods Carrier</v>
          </cell>
        </row>
        <row r="2218">
          <cell r="B2218">
            <v>413191301700072</v>
          </cell>
          <cell r="BS2218">
            <v>2021</v>
          </cell>
          <cell r="BU2218" t="str">
            <v>Swift Dzire -SWIFT DZIRE LDI/TOUR</v>
          </cell>
          <cell r="DO2218" t="str">
            <v>Car</v>
          </cell>
          <cell r="DP2218" t="str">
            <v>Paryatan Plus</v>
          </cell>
        </row>
        <row r="2219">
          <cell r="B2219">
            <v>431351301700141</v>
          </cell>
          <cell r="BS2219">
            <v>2015</v>
          </cell>
          <cell r="BU2219" t="str">
            <v>SWIFT DZIRE TOUR DIESEL BSIV 5STR 2015</v>
          </cell>
          <cell r="DO2219" t="str">
            <v>Car</v>
          </cell>
          <cell r="DP2219" t="str">
            <v>Paryatan Plus</v>
          </cell>
        </row>
        <row r="2220">
          <cell r="B2220">
            <v>431351301700138</v>
          </cell>
          <cell r="BS2220">
            <v>2017</v>
          </cell>
          <cell r="BU2220" t="str">
            <v>TATA ZEST XE QJET 75PS BSIV</v>
          </cell>
          <cell r="DO2220" t="str">
            <v>Car</v>
          </cell>
          <cell r="DP2220" t="str">
            <v>Paryatan Plus</v>
          </cell>
        </row>
        <row r="2221">
          <cell r="B2221"/>
          <cell r="BS2221">
            <v>2018</v>
          </cell>
          <cell r="BU2221" t="str">
            <v>TATA ACE GOLD BSIV</v>
          </cell>
          <cell r="DO2221" t="str">
            <v>Goods &amp; Passengers</v>
          </cell>
          <cell r="DP2221" t="str">
            <v>Goods Carrier</v>
          </cell>
        </row>
        <row r="2222">
          <cell r="B2222"/>
          <cell r="BS2222">
            <v>2021</v>
          </cell>
          <cell r="BU2222" t="str">
            <v>Swift Dzire -SWIFT DZIRE LDI/TOUR</v>
          </cell>
          <cell r="DO2222" t="str">
            <v>Car</v>
          </cell>
          <cell r="DP2222" t="str">
            <v>Paryatan Plus</v>
          </cell>
        </row>
        <row r="2223">
          <cell r="B2223">
            <v>431351301700140</v>
          </cell>
          <cell r="BS2223">
            <v>2019</v>
          </cell>
          <cell r="BU2223" t="str">
            <v>MARUTHI TOUR S DIESEL 5 SEAT 2019</v>
          </cell>
          <cell r="DO2223" t="str">
            <v>Car</v>
          </cell>
          <cell r="DP2223" t="str">
            <v>Paryatan Plus</v>
          </cell>
        </row>
        <row r="2224">
          <cell r="B2224"/>
          <cell r="BS2224">
            <v>2015</v>
          </cell>
          <cell r="BU2224" t="str">
            <v>SWIFT DZIRE TOUR DIESEL BSIV 5STR 2015</v>
          </cell>
          <cell r="DO2224" t="str">
            <v>Car</v>
          </cell>
          <cell r="DP2224" t="str">
            <v>Paryatan Plus</v>
          </cell>
        </row>
        <row r="2225">
          <cell r="B2225"/>
          <cell r="BS2225">
            <v>2017</v>
          </cell>
          <cell r="BU2225" t="str">
            <v>TATA ZEST XE QJET 75PS BSIV</v>
          </cell>
          <cell r="DO2225" t="str">
            <v>Car</v>
          </cell>
          <cell r="DP2225" t="str">
            <v>Paryatan Plus</v>
          </cell>
        </row>
        <row r="2226">
          <cell r="B2226"/>
          <cell r="BS2226">
            <v>2017</v>
          </cell>
          <cell r="BU2226" t="str">
            <v>XCENT-XcentE CRDI</v>
          </cell>
          <cell r="DO2226" t="str">
            <v>Car</v>
          </cell>
          <cell r="DP2226" t="str">
            <v>Paryatan Plus</v>
          </cell>
        </row>
        <row r="2227">
          <cell r="B2227">
            <v>431351301700143</v>
          </cell>
          <cell r="BS2227">
            <v>2017</v>
          </cell>
          <cell r="BU2227" t="str">
            <v>XCENT-XcentE CRDI</v>
          </cell>
          <cell r="DO2227" t="str">
            <v>Car</v>
          </cell>
          <cell r="DP2227" t="str">
            <v>Paryatan Plus</v>
          </cell>
        </row>
        <row r="2228">
          <cell r="B2228">
            <v>431111301700097</v>
          </cell>
          <cell r="BS2228">
            <v>2019</v>
          </cell>
          <cell r="BU2228" t="str">
            <v>XCENT-XcentE CRDI</v>
          </cell>
          <cell r="DO2228" t="str">
            <v>Car</v>
          </cell>
          <cell r="DP2228" t="str">
            <v>Paryatan Plus</v>
          </cell>
        </row>
        <row r="2229">
          <cell r="B2229">
            <v>431581301700086</v>
          </cell>
          <cell r="BS2229">
            <v>2020</v>
          </cell>
          <cell r="BU2229" t="str">
            <v>MARUTI SUPER CARRY DIESEL STD GOODS 2020</v>
          </cell>
          <cell r="DO2229" t="str">
            <v>Goods &amp; Passengers</v>
          </cell>
          <cell r="DP2229" t="str">
            <v>Goods Carrier</v>
          </cell>
        </row>
        <row r="2230">
          <cell r="B2230"/>
          <cell r="BS2230">
            <v>2019</v>
          </cell>
          <cell r="BU2230" t="str">
            <v>XCENT-XcentE CRDI</v>
          </cell>
          <cell r="DO2230" t="str">
            <v>Car</v>
          </cell>
          <cell r="DP2230" t="str">
            <v>Paryatan Plus</v>
          </cell>
        </row>
        <row r="2231">
          <cell r="B2231"/>
          <cell r="BS2231">
            <v>2020</v>
          </cell>
          <cell r="BU2231" t="str">
            <v>MARUTI SUPER CARRY DIESEL STD GOODS 2020</v>
          </cell>
          <cell r="DO2231" t="str">
            <v>Goods &amp; Passengers</v>
          </cell>
          <cell r="DP2231" t="str">
            <v>Goods Carrier</v>
          </cell>
        </row>
        <row r="2232">
          <cell r="B2232"/>
          <cell r="BS2232">
            <v>2018</v>
          </cell>
          <cell r="BU2232" t="str">
            <v>MARUTHI DZIRE VDI 2018 5STR MOTOR</v>
          </cell>
          <cell r="DO2232" t="str">
            <v>Car</v>
          </cell>
          <cell r="DP2232" t="str">
            <v>Classic Used Car</v>
          </cell>
        </row>
        <row r="2233">
          <cell r="B2233">
            <v>412331301700102</v>
          </cell>
          <cell r="BS2233">
            <v>2014</v>
          </cell>
          <cell r="BU2233" t="str">
            <v>TRAVELLER TD 22 BS3 27STR 2014</v>
          </cell>
          <cell r="DO2233" t="str">
            <v>Goods &amp; Passengers</v>
          </cell>
          <cell r="DP2233" t="str">
            <v>Safari</v>
          </cell>
        </row>
        <row r="2234">
          <cell r="B2234"/>
          <cell r="BS2234">
            <v>2015</v>
          </cell>
          <cell r="BU2234" t="str">
            <v>ASHOK LEYLAND 1612 2015 3STR GOODS HGV</v>
          </cell>
          <cell r="DO2234" t="str">
            <v>Goods &amp; Passengers</v>
          </cell>
          <cell r="DP2234" t="str">
            <v>Goods Carrier</v>
          </cell>
        </row>
        <row r="2235">
          <cell r="B2235"/>
          <cell r="BS2235">
            <v>2017</v>
          </cell>
          <cell r="BU2235" t="str">
            <v>Xylo-XyloD4 BS IV</v>
          </cell>
          <cell r="DO2235" t="str">
            <v>Car</v>
          </cell>
          <cell r="DP2235" t="str">
            <v>Paryatan Plus</v>
          </cell>
        </row>
        <row r="2236">
          <cell r="B2236">
            <v>413191301700073</v>
          </cell>
          <cell r="BS2236">
            <v>2017</v>
          </cell>
          <cell r="BU2236" t="str">
            <v>Xylo-XyloD4 BS IV</v>
          </cell>
          <cell r="DO2236" t="str">
            <v>Car</v>
          </cell>
          <cell r="DP2236" t="str">
            <v>Paryatan Plus</v>
          </cell>
        </row>
        <row r="2237">
          <cell r="B2237">
            <v>433461301700035</v>
          </cell>
          <cell r="BS2237">
            <v>2015</v>
          </cell>
          <cell r="BU2237" t="str">
            <v>ASHOK LEYLAND 1612 2015 3STR GOODS HGV</v>
          </cell>
          <cell r="DO2237" t="str">
            <v>Goods &amp; Passengers</v>
          </cell>
          <cell r="DP2237" t="str">
            <v>Goods Carrier</v>
          </cell>
        </row>
        <row r="2238">
          <cell r="B2238">
            <v>412331301700103</v>
          </cell>
          <cell r="BS2238">
            <v>2013</v>
          </cell>
          <cell r="BU2238" t="str">
            <v>TRAVELLER MINI BUS 2013 17 PLUS D</v>
          </cell>
          <cell r="DO2238" t="str">
            <v>Goods &amp; Passengers</v>
          </cell>
          <cell r="DP2238" t="str">
            <v>Safari</v>
          </cell>
        </row>
        <row r="2239">
          <cell r="B2239"/>
          <cell r="BS2239">
            <v>2013</v>
          </cell>
          <cell r="BU2239" t="str">
            <v>TRAVELLER MINI BUS 2013 17 PLUS D</v>
          </cell>
          <cell r="DO2239" t="str">
            <v>Goods &amp; Passengers</v>
          </cell>
          <cell r="DP2239" t="str">
            <v>Safari</v>
          </cell>
        </row>
        <row r="2240">
          <cell r="B2240"/>
          <cell r="BS2240">
            <v>2014</v>
          </cell>
          <cell r="BU2240" t="str">
            <v>TRAVELLER TD 22 BS3 27STR 2014</v>
          </cell>
          <cell r="DO2240" t="str">
            <v>Goods &amp; Passengers</v>
          </cell>
          <cell r="DP2240" t="str">
            <v>Safari</v>
          </cell>
        </row>
        <row r="2241">
          <cell r="B2241">
            <v>412831301700147</v>
          </cell>
          <cell r="BS2241">
            <v>2018</v>
          </cell>
          <cell r="BU2241" t="str">
            <v>MARUTHI DZIRE VDI 2018 5STR MOTOR</v>
          </cell>
          <cell r="DO2241" t="str">
            <v>Car</v>
          </cell>
          <cell r="DP2241" t="str">
            <v>Classic Used Car</v>
          </cell>
        </row>
        <row r="2242">
          <cell r="B2242"/>
          <cell r="BS2242">
            <v>2015</v>
          </cell>
          <cell r="BU2242" t="str">
            <v>TATA LPK 909 27 EX2 2015 4STR TRUCK</v>
          </cell>
          <cell r="DO2242" t="str">
            <v>Goods &amp; Passengers</v>
          </cell>
          <cell r="DP2242" t="str">
            <v>Classic Used Car</v>
          </cell>
        </row>
        <row r="2243">
          <cell r="B2243">
            <v>412831301700148</v>
          </cell>
          <cell r="BS2243">
            <v>2016</v>
          </cell>
          <cell r="BU2243" t="str">
            <v>AL PSV VK1610 5D4R210WB BSIV 2016 50STR</v>
          </cell>
          <cell r="DO2243" t="str">
            <v>Goods &amp; Passengers</v>
          </cell>
          <cell r="DP2243" t="str">
            <v>Safari</v>
          </cell>
        </row>
        <row r="2244">
          <cell r="B2244"/>
          <cell r="BS2244">
            <v>2016</v>
          </cell>
          <cell r="BU2244" t="str">
            <v>AL PSV VK1610 5D4R210WB BSIV 2016 50STR</v>
          </cell>
          <cell r="DO2244" t="str">
            <v>Goods &amp; Passengers</v>
          </cell>
          <cell r="DP2244" t="str">
            <v>Safari</v>
          </cell>
        </row>
        <row r="2245">
          <cell r="B2245">
            <v>412831301700146</v>
          </cell>
          <cell r="BS2245">
            <v>2015</v>
          </cell>
          <cell r="BU2245" t="str">
            <v>TATA LPK 909 27 EX2 2015 4STR TRUCK</v>
          </cell>
          <cell r="DO2245" t="str">
            <v>Goods &amp; Passengers</v>
          </cell>
          <cell r="DP2245" t="str">
            <v>Classic Used Car</v>
          </cell>
        </row>
        <row r="2246">
          <cell r="B2246">
            <v>412331301700101</v>
          </cell>
          <cell r="BS2246">
            <v>2019</v>
          </cell>
          <cell r="BU2246" t="str">
            <v>AL VK 1610 5D4R BSIV 50STR 2019 BUS</v>
          </cell>
          <cell r="DO2246" t="str">
            <v>Goods &amp; Passengers</v>
          </cell>
          <cell r="DP2246" t="str">
            <v>Safari</v>
          </cell>
        </row>
        <row r="2247">
          <cell r="B2247">
            <v>431581301700087</v>
          </cell>
          <cell r="BS2247">
            <v>2019</v>
          </cell>
          <cell r="BU2247" t="str">
            <v>TATA ACE GOLD BS IV 2STR 2019 LGV GOODS</v>
          </cell>
          <cell r="DO2247" t="str">
            <v>Goods &amp; Passengers</v>
          </cell>
          <cell r="DP2247" t="str">
            <v>Goods Carrier</v>
          </cell>
        </row>
        <row r="2248">
          <cell r="B2248"/>
          <cell r="BS2248">
            <v>2019</v>
          </cell>
          <cell r="BU2248" t="str">
            <v>AL VK 1610 5D4R BSIV 50STR 2019 BUS</v>
          </cell>
          <cell r="DO2248" t="str">
            <v>Goods &amp; Passengers</v>
          </cell>
          <cell r="DP2248" t="str">
            <v>Safari</v>
          </cell>
        </row>
        <row r="2249">
          <cell r="B2249"/>
          <cell r="BS2249">
            <v>2019</v>
          </cell>
          <cell r="BU2249" t="str">
            <v>TATA ACE GOLD BS IV 2STR 2019 LGV GOODS</v>
          </cell>
          <cell r="DO2249" t="str">
            <v>Goods &amp; Passengers</v>
          </cell>
          <cell r="DP2249" t="str">
            <v>Goods Carrier</v>
          </cell>
        </row>
        <row r="2250">
          <cell r="B2250"/>
          <cell r="BS2250">
            <v>2016</v>
          </cell>
          <cell r="BU2250" t="str">
            <v>SWIFT DEZIRE TOUR DIESEL 2016 5STR CAB</v>
          </cell>
          <cell r="DO2250" t="str">
            <v>Car</v>
          </cell>
          <cell r="DP2250" t="str">
            <v>Paryatan Plus</v>
          </cell>
        </row>
        <row r="2251">
          <cell r="B2251">
            <v>413191301700075</v>
          </cell>
          <cell r="BS2251">
            <v>2016</v>
          </cell>
          <cell r="BU2251" t="str">
            <v>SWIFT DEZIRE TOUR DIESEL 2016 5STR CAB</v>
          </cell>
          <cell r="DO2251" t="str">
            <v>Car</v>
          </cell>
          <cell r="DP2251" t="str">
            <v>Paryatan Plus</v>
          </cell>
        </row>
        <row r="2252">
          <cell r="B2252"/>
          <cell r="BS2252">
            <v>2018</v>
          </cell>
          <cell r="BU2252" t="str">
            <v>TATA MAGIC EXPRESS 8 STR BSIV 2018</v>
          </cell>
          <cell r="DO2252" t="str">
            <v>Goods &amp; Passengers</v>
          </cell>
          <cell r="DP2252" t="str">
            <v>Paryatan Plus</v>
          </cell>
        </row>
        <row r="2253">
          <cell r="B2253"/>
          <cell r="BS2253">
            <v>2016</v>
          </cell>
          <cell r="BU2253" t="str">
            <v>Swift Dzire -SWIFT DZIRE VDI</v>
          </cell>
          <cell r="DO2253" t="str">
            <v>Car</v>
          </cell>
          <cell r="DP2253" t="str">
            <v>Paryatan Plus</v>
          </cell>
        </row>
        <row r="2254">
          <cell r="B2254">
            <v>431351301700142</v>
          </cell>
          <cell r="BS2254">
            <v>2016</v>
          </cell>
          <cell r="BU2254" t="str">
            <v>Swift Dzire -SWIFT DZIRE VDI</v>
          </cell>
          <cell r="DO2254" t="str">
            <v>Car</v>
          </cell>
          <cell r="DP2254" t="str">
            <v>Paryatan Plus</v>
          </cell>
        </row>
        <row r="2255">
          <cell r="B2255">
            <v>431581301700088</v>
          </cell>
          <cell r="BS2255">
            <v>2018</v>
          </cell>
          <cell r="BU2255" t="str">
            <v>TATA MAGIC EXPRESS 8 STR BSIV 2018</v>
          </cell>
          <cell r="DO2255" t="str">
            <v>Goods &amp; Passengers</v>
          </cell>
          <cell r="DP2255" t="str">
            <v>Paryatan Plus</v>
          </cell>
        </row>
        <row r="2256">
          <cell r="B2256">
            <v>412831301700149</v>
          </cell>
          <cell r="BS2256">
            <v>2018</v>
          </cell>
          <cell r="BU2256" t="str">
            <v>TOYOTA ETIOS GD M BSIV 2018 MOTCAB 5STR</v>
          </cell>
          <cell r="DO2256" t="str">
            <v>Goods &amp; Passengers</v>
          </cell>
          <cell r="DP2256" t="str">
            <v>Classic Used Car</v>
          </cell>
        </row>
        <row r="2257">
          <cell r="B2257"/>
          <cell r="BS2257">
            <v>2018</v>
          </cell>
          <cell r="BU2257" t="str">
            <v>TOYOTA ETIOS GD M BSIV 2018 MOTCAB 5STR</v>
          </cell>
          <cell r="DO2257" t="str">
            <v>Goods &amp; Passengers</v>
          </cell>
          <cell r="DP2257" t="str">
            <v>Classic Used Car</v>
          </cell>
        </row>
        <row r="2258">
          <cell r="B2258">
            <v>431351301700144</v>
          </cell>
          <cell r="BS2258">
            <v>2016</v>
          </cell>
          <cell r="BU2258" t="str">
            <v>Etios-ToyotaEtios GD</v>
          </cell>
          <cell r="DO2258" t="str">
            <v>Car</v>
          </cell>
          <cell r="DP2258" t="str">
            <v>Paryatan Plus</v>
          </cell>
        </row>
        <row r="2259">
          <cell r="B2259">
            <v>431351301700147</v>
          </cell>
          <cell r="BS2259">
            <v>2016</v>
          </cell>
          <cell r="BU2259" t="str">
            <v>MAHI BOLERO CAMPER PS2WD 5STR BSIV 2016 2STR GOODS</v>
          </cell>
          <cell r="DO2259" t="str">
            <v>Goods &amp; Passengers</v>
          </cell>
          <cell r="DP2259" t="str">
            <v>Goods Carrier</v>
          </cell>
        </row>
        <row r="2260">
          <cell r="B2260">
            <v>431351301700145</v>
          </cell>
          <cell r="BS2260">
            <v>2019</v>
          </cell>
          <cell r="BU2260" t="str">
            <v>MARUTHI TOUR S DIESEL 5STR 2019 CAB</v>
          </cell>
          <cell r="DO2260" t="str">
            <v>Car</v>
          </cell>
          <cell r="DP2260" t="str">
            <v>Paryatan Plus</v>
          </cell>
        </row>
        <row r="2261">
          <cell r="B2261"/>
          <cell r="BS2261">
            <v>2019</v>
          </cell>
          <cell r="BU2261" t="str">
            <v>TATA ACE GOLD BS IV 2STR 2019 LGV GOODS</v>
          </cell>
          <cell r="DO2261" t="str">
            <v>Goods &amp; Passengers</v>
          </cell>
          <cell r="DP2261" t="str">
            <v>Goods Carrier</v>
          </cell>
        </row>
        <row r="2262">
          <cell r="B2262"/>
          <cell r="BS2262">
            <v>2016</v>
          </cell>
          <cell r="BU2262" t="str">
            <v>MAHI BOLERO CAMPER PS2WD 5STR BSIV 2016 2STR GOODS</v>
          </cell>
          <cell r="DO2262" t="str">
            <v>Goods &amp; Passengers</v>
          </cell>
          <cell r="DP2262" t="str">
            <v>Goods Carrier</v>
          </cell>
        </row>
        <row r="2263">
          <cell r="B2263">
            <v>431581301700089</v>
          </cell>
          <cell r="BS2263">
            <v>2019</v>
          </cell>
          <cell r="BU2263" t="str">
            <v>TATA ACE GOLD BS IV 2STR 2019 LGV GOODS</v>
          </cell>
          <cell r="DO2263" t="str">
            <v>Goods &amp; Passengers</v>
          </cell>
          <cell r="DP2263" t="str">
            <v>Goods Carrier</v>
          </cell>
        </row>
        <row r="2264">
          <cell r="B2264"/>
          <cell r="BS2264">
            <v>2019</v>
          </cell>
          <cell r="BU2264" t="str">
            <v>MARUTHI TOUR S DIESEL 5STR 2019 CAB</v>
          </cell>
          <cell r="DO2264" t="str">
            <v>Car</v>
          </cell>
          <cell r="DP2264" t="str">
            <v>Paryatan Plus</v>
          </cell>
        </row>
        <row r="2265">
          <cell r="B2265"/>
          <cell r="BS2265">
            <v>2016</v>
          </cell>
          <cell r="BU2265" t="str">
            <v>Etios-ToyotaEtios GD</v>
          </cell>
          <cell r="DO2265" t="str">
            <v>Car</v>
          </cell>
          <cell r="DP2265" t="str">
            <v>Paryatan Plus</v>
          </cell>
        </row>
        <row r="2266">
          <cell r="B2266">
            <v>412331301700105</v>
          </cell>
          <cell r="BS2266">
            <v>2016</v>
          </cell>
          <cell r="BU2266" t="str">
            <v>Traveller-26 Seater AC with Interior-PASSENGER COMMERCIAL</v>
          </cell>
          <cell r="DO2266" t="str">
            <v>Goods &amp; Passengers</v>
          </cell>
          <cell r="DP2266" t="str">
            <v>Safari</v>
          </cell>
        </row>
        <row r="2267">
          <cell r="B2267"/>
          <cell r="BS2267">
            <v>2014</v>
          </cell>
          <cell r="BU2267" t="str">
            <v>MAHINDRA MN 25 6X2 6C M BS111 3STR 2014</v>
          </cell>
          <cell r="DO2267" t="str">
            <v>Goods &amp; Passengers</v>
          </cell>
          <cell r="DP2267" t="str">
            <v>Goods Carrier</v>
          </cell>
        </row>
        <row r="2268">
          <cell r="B2268">
            <v>412331301700104</v>
          </cell>
          <cell r="BS2268">
            <v>2014</v>
          </cell>
          <cell r="BU2268" t="str">
            <v>MAHINDRA MN 25 6X2 6C M BS111 3STR 2014</v>
          </cell>
          <cell r="DO2268" t="str">
            <v>Goods &amp; Passengers</v>
          </cell>
          <cell r="DP2268" t="str">
            <v>Goods Carrier</v>
          </cell>
        </row>
        <row r="2269">
          <cell r="B2269">
            <v>413191301700074</v>
          </cell>
          <cell r="BS2269">
            <v>2017</v>
          </cell>
          <cell r="BU2269" t="str">
            <v>MARUTI SWIFT DZIRE LDI TOURB 5STR</v>
          </cell>
          <cell r="DO2269" t="str">
            <v>Car</v>
          </cell>
          <cell r="DP2269" t="str">
            <v>Paryatan Plus</v>
          </cell>
        </row>
        <row r="2270">
          <cell r="B2270"/>
          <cell r="BS2270">
            <v>2017</v>
          </cell>
          <cell r="BU2270" t="str">
            <v>MARUTI SWIFT DZIRE LDI TOURB 5STR</v>
          </cell>
          <cell r="DO2270" t="str">
            <v>Car</v>
          </cell>
          <cell r="DP2270" t="str">
            <v>Paryatan Plus</v>
          </cell>
        </row>
        <row r="2271">
          <cell r="B2271"/>
          <cell r="BS2271">
            <v>2016</v>
          </cell>
          <cell r="BU2271" t="str">
            <v>Traveller-26 Seater AC with Interior-PASSENGER COMMERCIAL</v>
          </cell>
          <cell r="DO2271" t="str">
            <v>Goods &amp; Passengers</v>
          </cell>
          <cell r="DP2271" t="str">
            <v>Safari</v>
          </cell>
        </row>
        <row r="2272">
          <cell r="B2272"/>
          <cell r="BS2272">
            <v>2018</v>
          </cell>
          <cell r="BU2272" t="str">
            <v>TOYOTA ETIOS GD F 2018 5STR MOTCAB</v>
          </cell>
          <cell r="DO2272"/>
          <cell r="DP2272" t="str">
            <v>Classic Used Car</v>
          </cell>
        </row>
        <row r="2273">
          <cell r="B2273"/>
          <cell r="BS2273">
            <v>2017</v>
          </cell>
          <cell r="BU2273" t="str">
            <v>AL ASHOK 3118 IL BS111 2017 3STR</v>
          </cell>
          <cell r="DO2273" t="str">
            <v>Goods &amp; Passengers</v>
          </cell>
          <cell r="DP2273" t="str">
            <v>Goods Carrier</v>
          </cell>
        </row>
        <row r="2274">
          <cell r="B2274"/>
          <cell r="BS2274">
            <v>2016</v>
          </cell>
          <cell r="BU2274" t="str">
            <v>TOYOTA INNOVA 25G E 4 7STR 2016 MOTCAB</v>
          </cell>
          <cell r="DO2274" t="str">
            <v>Car</v>
          </cell>
          <cell r="DP2274" t="str">
            <v>Classic Used Car</v>
          </cell>
        </row>
        <row r="2275">
          <cell r="B2275">
            <v>431351301700146</v>
          </cell>
          <cell r="BS2275">
            <v>2015</v>
          </cell>
          <cell r="BU2275" t="str">
            <v>SWIFT DZIRE TOUR DIESEL BSIV 5STR 2015</v>
          </cell>
          <cell r="DO2275" t="str">
            <v>Car</v>
          </cell>
          <cell r="DP2275" t="str">
            <v>Paryatan Plus</v>
          </cell>
        </row>
        <row r="2276">
          <cell r="B2276">
            <v>412831301700150</v>
          </cell>
          <cell r="BS2276">
            <v>2016</v>
          </cell>
          <cell r="BU2276" t="str">
            <v>TOYOTA INNOVA 25G E 4 7STR 2016 MOTCAB</v>
          </cell>
          <cell r="DO2276" t="str">
            <v>Car</v>
          </cell>
          <cell r="DP2276" t="str">
            <v>Classic Used Car</v>
          </cell>
        </row>
        <row r="2277">
          <cell r="B2277"/>
          <cell r="BS2277">
            <v>2015</v>
          </cell>
          <cell r="BU2277" t="str">
            <v>SWIFT DZIRE TOUR DIESEL BSIV 5STR 2015</v>
          </cell>
          <cell r="DO2277" t="str">
            <v>Car</v>
          </cell>
          <cell r="DP2277" t="str">
            <v>Paryatan Plus</v>
          </cell>
        </row>
        <row r="2278">
          <cell r="B2278"/>
          <cell r="BS2278">
            <v>2017</v>
          </cell>
          <cell r="BU2278" t="str">
            <v>MARUTI SWIFT DZIRE LDI TOUR BS4 2017 5STR</v>
          </cell>
          <cell r="DO2278" t="str">
            <v>Car</v>
          </cell>
          <cell r="DP2278" t="str">
            <v>Paryatan Plus</v>
          </cell>
        </row>
        <row r="2279">
          <cell r="B2279"/>
          <cell r="BS2279">
            <v>2018</v>
          </cell>
          <cell r="BU2279" t="str">
            <v>Etios-ToyotaEtios GD</v>
          </cell>
          <cell r="DO2279" t="str">
            <v>Goods &amp; Passengers</v>
          </cell>
          <cell r="DP2279" t="str">
            <v>Classic Used Car</v>
          </cell>
        </row>
        <row r="2280">
          <cell r="B2280"/>
          <cell r="BS2280">
            <v>2016</v>
          </cell>
          <cell r="BU2280" t="str">
            <v>Etios-ToyotaEtios GD</v>
          </cell>
          <cell r="DO2280" t="str">
            <v>Car</v>
          </cell>
          <cell r="DP2280" t="str">
            <v>Paryatan Plus</v>
          </cell>
        </row>
        <row r="2281">
          <cell r="B2281"/>
          <cell r="BS2281">
            <v>2018</v>
          </cell>
          <cell r="BU2281" t="str">
            <v>XCENT-XcentE CRDI</v>
          </cell>
          <cell r="DO2281" t="str">
            <v>Car</v>
          </cell>
          <cell r="DP2281" t="str">
            <v>Paryatan Plus</v>
          </cell>
        </row>
        <row r="2282">
          <cell r="B2282"/>
          <cell r="BS2282">
            <v>2013</v>
          </cell>
          <cell r="BU2282" t="str">
            <v>ASHOK ALPSV 4 38 210 WB VIKING 2013 BUS STR 50</v>
          </cell>
          <cell r="DO2282" t="str">
            <v>Goods &amp; Passengers</v>
          </cell>
          <cell r="DP2282" t="str">
            <v>Safari</v>
          </cell>
        </row>
        <row r="2283">
          <cell r="B2283"/>
          <cell r="BS2283">
            <v>2018</v>
          </cell>
          <cell r="BU2283" t="str">
            <v>XCENT-XcentE CRDI</v>
          </cell>
          <cell r="DO2283"/>
          <cell r="DP2283" t="str">
            <v>Paryatan Plus</v>
          </cell>
        </row>
        <row r="2284">
          <cell r="B2284">
            <v>412331301700107</v>
          </cell>
          <cell r="BS2284">
            <v>2013</v>
          </cell>
          <cell r="BU2284" t="str">
            <v>ASHOK ALPSV 4 38 210 WB VIKING 2013 BUS STR 50</v>
          </cell>
          <cell r="DO2284" t="str">
            <v>Goods &amp; Passengers</v>
          </cell>
          <cell r="DP2284" t="str">
            <v>Safari</v>
          </cell>
        </row>
        <row r="2285">
          <cell r="B2285">
            <v>412831301700151</v>
          </cell>
          <cell r="BS2285">
            <v>2018</v>
          </cell>
          <cell r="BU2285" t="str">
            <v>Etios-ToyotaEtios GD</v>
          </cell>
          <cell r="DO2285" t="str">
            <v>Goods &amp; Passengers</v>
          </cell>
          <cell r="DP2285" t="str">
            <v>Classic Used Car</v>
          </cell>
        </row>
        <row r="2286">
          <cell r="B2286">
            <v>412331301700106</v>
          </cell>
          <cell r="BS2286">
            <v>2016</v>
          </cell>
          <cell r="BU2286" t="str">
            <v>Etios-ToyotaEtios GD</v>
          </cell>
          <cell r="DO2286" t="str">
            <v>Car</v>
          </cell>
          <cell r="DP2286" t="str">
            <v>Paryatan Plus</v>
          </cell>
        </row>
        <row r="2287">
          <cell r="B2287">
            <v>413191301700078</v>
          </cell>
          <cell r="BS2287">
            <v>2018</v>
          </cell>
          <cell r="BU2287" t="str">
            <v>XCENT-XcentE CRDI</v>
          </cell>
          <cell r="DO2287" t="str">
            <v>Car</v>
          </cell>
          <cell r="DP2287" t="str">
            <v>Paryatan Plus</v>
          </cell>
        </row>
        <row r="2288">
          <cell r="B2288">
            <v>413191301700076</v>
          </cell>
          <cell r="BS2288">
            <v>2017</v>
          </cell>
          <cell r="BU2288" t="str">
            <v>MARUTI SWIFT DZIRE LDI TOUR BS4 2017 5STR</v>
          </cell>
          <cell r="DO2288" t="str">
            <v>Car</v>
          </cell>
          <cell r="DP2288" t="str">
            <v>Paryatan Plus</v>
          </cell>
        </row>
        <row r="2289">
          <cell r="B2289">
            <v>412331301700108</v>
          </cell>
          <cell r="BS2289">
            <v>2023</v>
          </cell>
          <cell r="BU2289" t="str">
            <v>VST SHAKTHI 30HP</v>
          </cell>
          <cell r="DO2289"/>
          <cell r="DP2289" t="str">
            <v>Kissan Mitra</v>
          </cell>
        </row>
        <row r="2290">
          <cell r="B2290"/>
          <cell r="BS2290">
            <v>2013</v>
          </cell>
          <cell r="BU2290" t="str">
            <v>Traveller-12 Seater AC with Interior-PASSENGER COMMERCIAL</v>
          </cell>
          <cell r="DO2290"/>
          <cell r="DP2290" t="str">
            <v>Goods Carrier</v>
          </cell>
        </row>
        <row r="2291">
          <cell r="B2291"/>
          <cell r="BS2291">
            <v>2023</v>
          </cell>
          <cell r="BU2291" t="str">
            <v>VST SHAKTHI 30HP</v>
          </cell>
          <cell r="DO2291"/>
          <cell r="DP2291" t="str">
            <v>Kissan Mitra</v>
          </cell>
        </row>
        <row r="2292">
          <cell r="B2292"/>
          <cell r="BS2292">
            <v>2018</v>
          </cell>
          <cell r="BU2292" t="str">
            <v>TRAVELLER 3700 MM WB 17D PS AB 2018 STR 18 BUS</v>
          </cell>
          <cell r="DO2292" t="str">
            <v>Goods &amp; Passengers</v>
          </cell>
          <cell r="DP2292" t="str">
            <v>Safari</v>
          </cell>
        </row>
        <row r="2293">
          <cell r="B2293">
            <v>412331301700111</v>
          </cell>
          <cell r="BS2293">
            <v>2018</v>
          </cell>
          <cell r="BU2293" t="str">
            <v>TRAVELLER 3700 MM WB 17D PS AB 2018 STR 18 BUS</v>
          </cell>
          <cell r="DO2293" t="str">
            <v>Goods &amp; Passengers</v>
          </cell>
          <cell r="DP2293" t="str">
            <v>Safari</v>
          </cell>
        </row>
        <row r="2294">
          <cell r="B2294">
            <v>413191301700077</v>
          </cell>
          <cell r="BS2294">
            <v>2019</v>
          </cell>
          <cell r="BU2294" t="str">
            <v>MARUTHI TOUR S DIESEL 5 SEAT 2019</v>
          </cell>
          <cell r="DO2294" t="str">
            <v>Car</v>
          </cell>
          <cell r="DP2294" t="str">
            <v>Paryatan Plus</v>
          </cell>
        </row>
        <row r="2295">
          <cell r="B2295"/>
          <cell r="BS2295">
            <v>2019</v>
          </cell>
          <cell r="BU2295" t="str">
            <v>MARUTHI TOUR S DIESEL 5 SEAT 2019</v>
          </cell>
          <cell r="DO2295" t="str">
            <v>Car</v>
          </cell>
          <cell r="DP2295" t="str">
            <v>Paryatan Plus</v>
          </cell>
        </row>
        <row r="2296">
          <cell r="B2296">
            <v>431351301700149</v>
          </cell>
          <cell r="BS2296">
            <v>2018</v>
          </cell>
          <cell r="BU2296" t="str">
            <v>Bolero Pickup 4WD</v>
          </cell>
          <cell r="DO2296" t="str">
            <v>Goods &amp; Passengers</v>
          </cell>
          <cell r="DP2296" t="str">
            <v>Goods Carrier</v>
          </cell>
        </row>
        <row r="2297">
          <cell r="B2297"/>
          <cell r="BS2297">
            <v>2018</v>
          </cell>
          <cell r="BU2297" t="str">
            <v>Bolero Pickup 4WD</v>
          </cell>
          <cell r="DO2297" t="str">
            <v>Goods &amp; Passengers</v>
          </cell>
          <cell r="DP2297" t="str">
            <v>Goods Carrier</v>
          </cell>
        </row>
        <row r="2298">
          <cell r="B2298"/>
          <cell r="BS2298">
            <v>2014</v>
          </cell>
          <cell r="BU2298" t="str">
            <v>ASHOK LEYLAND LTD AL PSV 4 185 2014 50STR BUS</v>
          </cell>
          <cell r="DO2298" t="str">
            <v>Goods &amp; Passengers</v>
          </cell>
          <cell r="DP2298" t="str">
            <v>Safari</v>
          </cell>
        </row>
        <row r="2299">
          <cell r="B2299"/>
          <cell r="BS2299">
            <v>2017</v>
          </cell>
          <cell r="BU2299" t="str">
            <v>TATA ZEST XE QJET 75PS BSIV</v>
          </cell>
          <cell r="DO2299" t="str">
            <v>Car</v>
          </cell>
          <cell r="DP2299" t="str">
            <v>Paryatan Plus</v>
          </cell>
        </row>
        <row r="2300">
          <cell r="B2300">
            <v>433461301700036</v>
          </cell>
          <cell r="BS2300">
            <v>2019</v>
          </cell>
          <cell r="BU2300" t="str">
            <v>TATA LPT 1512 CR X 42WB BSIV 3STR GOODS 2019</v>
          </cell>
          <cell r="DO2300" t="str">
            <v>Goods &amp; Passengers</v>
          </cell>
          <cell r="DP2300" t="str">
            <v>Goods Carrier</v>
          </cell>
        </row>
        <row r="2301">
          <cell r="B2301"/>
          <cell r="BS2301">
            <v>2019</v>
          </cell>
          <cell r="BU2301" t="str">
            <v>TATA LPT 1512 CR X 42WB BSIV 3STR GOODS 2019</v>
          </cell>
          <cell r="DO2301" t="str">
            <v>Goods &amp; Passengers</v>
          </cell>
          <cell r="DP2301" t="str">
            <v>Goods Carrier</v>
          </cell>
        </row>
        <row r="2302">
          <cell r="B2302">
            <v>431111301700098</v>
          </cell>
          <cell r="BS2302">
            <v>2017</v>
          </cell>
          <cell r="BU2302" t="str">
            <v>TATA ZEST XE QJET 75PS BSIV</v>
          </cell>
          <cell r="DO2302" t="str">
            <v>Car</v>
          </cell>
          <cell r="DP2302" t="str">
            <v>Paryatan Plus</v>
          </cell>
        </row>
        <row r="2303">
          <cell r="B2303">
            <v>412331301700109</v>
          </cell>
          <cell r="BS2303">
            <v>2014</v>
          </cell>
          <cell r="BU2303" t="str">
            <v>ASHOK LEYLAND LTD AL PSV 4 185 2014 50STR BUS</v>
          </cell>
          <cell r="DO2303" t="str">
            <v>Goods &amp; Passengers</v>
          </cell>
          <cell r="DP2303" t="str">
            <v>Safari</v>
          </cell>
        </row>
        <row r="2304">
          <cell r="B2304">
            <v>431581301700090</v>
          </cell>
          <cell r="BS2304">
            <v>2017</v>
          </cell>
          <cell r="BU2304" t="str">
            <v>ASHOK LEYLAND LTD AL 3118 IL 2017 2STR</v>
          </cell>
          <cell r="DO2304" t="str">
            <v>Goods &amp; Passengers</v>
          </cell>
          <cell r="DP2304" t="str">
            <v>Goods Carrier</v>
          </cell>
        </row>
        <row r="2305">
          <cell r="B2305">
            <v>431111301700099</v>
          </cell>
          <cell r="BS2305">
            <v>2014</v>
          </cell>
          <cell r="BU2305" t="str">
            <v>FORCE TRAVELLER TEMPO TRAVELLER 2014 STR13</v>
          </cell>
          <cell r="DO2305" t="str">
            <v>Goods &amp; Passengers</v>
          </cell>
          <cell r="DP2305" t="str">
            <v>Safari</v>
          </cell>
        </row>
        <row r="2306">
          <cell r="B2306"/>
          <cell r="BS2306">
            <v>2014</v>
          </cell>
          <cell r="BU2306" t="str">
            <v>FORCE TRAVELLER TEMPO TRAVELLER 2014 STR13</v>
          </cell>
          <cell r="DO2306" t="str">
            <v>Goods &amp; Passengers</v>
          </cell>
          <cell r="DP2306" t="str">
            <v>Safari</v>
          </cell>
        </row>
        <row r="2307">
          <cell r="B2307">
            <v>413191301700079</v>
          </cell>
          <cell r="BS2307">
            <v>2018</v>
          </cell>
          <cell r="BU2307" t="str">
            <v>MARUTI TOUR S DIESEL BSIV 2018 5STR CAB TAXI</v>
          </cell>
          <cell r="DO2307" t="str">
            <v>Car</v>
          </cell>
          <cell r="DP2307" t="str">
            <v>Paryatan Plus</v>
          </cell>
        </row>
        <row r="2308">
          <cell r="B2308"/>
          <cell r="BS2308">
            <v>2017</v>
          </cell>
          <cell r="BU2308" t="str">
            <v>ASHOK LEYLAND LTD AL 3118 IL 2017 2STR</v>
          </cell>
          <cell r="DO2308" t="str">
            <v>Goods &amp; Passengers</v>
          </cell>
          <cell r="DP2308" t="str">
            <v>Goods Carrier</v>
          </cell>
        </row>
        <row r="2309">
          <cell r="B2309"/>
          <cell r="BS2309">
            <v>2018</v>
          </cell>
          <cell r="BU2309" t="str">
            <v>MARUTI TOUR S DIESEL BSIV 2018 5STR CAB TAXI</v>
          </cell>
          <cell r="DO2309" t="str">
            <v>Car</v>
          </cell>
          <cell r="DP2309" t="str">
            <v>Paryatan Plus</v>
          </cell>
        </row>
        <row r="2310">
          <cell r="B2310"/>
          <cell r="BS2310">
            <v>2018</v>
          </cell>
          <cell r="BU2310" t="str">
            <v>TOYOTA ETIOS GD 2018 5STR MOTOR CAB 2</v>
          </cell>
          <cell r="DO2310" t="str">
            <v>Car</v>
          </cell>
          <cell r="DP2310" t="str">
            <v>Paryatan Plus</v>
          </cell>
        </row>
        <row r="2311">
          <cell r="B2311"/>
          <cell r="BS2311">
            <v>2017</v>
          </cell>
          <cell r="BU2311" t="str">
            <v>AL PSV V K 1610 BS 4 BUS 2017 50STR</v>
          </cell>
          <cell r="DO2311" t="str">
            <v>Goods &amp; Passengers</v>
          </cell>
          <cell r="DP2311" t="str">
            <v>Safari</v>
          </cell>
        </row>
        <row r="2312">
          <cell r="B2312">
            <v>412831301700152</v>
          </cell>
          <cell r="BS2312">
            <v>2018</v>
          </cell>
          <cell r="BU2312" t="str">
            <v>TOYOTA ETIOS GD 2018 5STR MOTOR CAB 2</v>
          </cell>
          <cell r="DO2312" t="str">
            <v>Car</v>
          </cell>
          <cell r="DP2312" t="str">
            <v>Paryatan Plus</v>
          </cell>
        </row>
        <row r="2313">
          <cell r="B2313"/>
          <cell r="BS2313">
            <v>2015</v>
          </cell>
          <cell r="BU2313" t="str">
            <v>ASHOK LEYLAND 4 185 2015 50STR BUS AL</v>
          </cell>
          <cell r="DO2313" t="str">
            <v>Goods &amp; Passengers</v>
          </cell>
          <cell r="DP2313" t="str">
            <v>Safari</v>
          </cell>
        </row>
        <row r="2314">
          <cell r="B2314"/>
          <cell r="BS2314">
            <v>2018</v>
          </cell>
          <cell r="BU2314" t="str">
            <v>Tourister 11/12/15 str</v>
          </cell>
          <cell r="DO2314" t="str">
            <v>Van</v>
          </cell>
          <cell r="DP2314" t="str">
            <v>Safari</v>
          </cell>
        </row>
        <row r="2315">
          <cell r="B2315">
            <v>412331301700113</v>
          </cell>
          <cell r="BS2315">
            <v>2015</v>
          </cell>
          <cell r="BU2315" t="str">
            <v>ASHOK LEYLAND 4 185 2015 50STR BUS AL</v>
          </cell>
          <cell r="DO2315" t="str">
            <v>Goods &amp; Passengers</v>
          </cell>
          <cell r="DP2315" t="str">
            <v>Safari</v>
          </cell>
        </row>
        <row r="2316">
          <cell r="B2316">
            <v>431351301700166</v>
          </cell>
          <cell r="BS2316">
            <v>2018</v>
          </cell>
          <cell r="BU2316" t="str">
            <v>Tourister 11/12/15 str</v>
          </cell>
          <cell r="DO2316" t="str">
            <v>Van</v>
          </cell>
          <cell r="DP2316" t="str">
            <v>Safari</v>
          </cell>
        </row>
        <row r="2317">
          <cell r="B2317">
            <v>431351301700166</v>
          </cell>
          <cell r="BS2317">
            <v>2018</v>
          </cell>
          <cell r="BU2317" t="str">
            <v>Tourister 11/12/15 str</v>
          </cell>
          <cell r="DO2317" t="str">
            <v>Van</v>
          </cell>
          <cell r="DP2317" t="str">
            <v>Safari</v>
          </cell>
        </row>
        <row r="2318">
          <cell r="B2318"/>
          <cell r="BS2318">
            <v>2018</v>
          </cell>
          <cell r="BU2318" t="str">
            <v>Tourister 11/12/15 str</v>
          </cell>
          <cell r="DO2318" t="str">
            <v>Van</v>
          </cell>
          <cell r="DP2318" t="str">
            <v>Safari</v>
          </cell>
        </row>
        <row r="2319">
          <cell r="B2319">
            <v>412331301700110</v>
          </cell>
          <cell r="BS2319">
            <v>2014</v>
          </cell>
          <cell r="BU2319" t="str">
            <v>TRAVELLER TD 22 BS3 27STR 2014</v>
          </cell>
          <cell r="DO2319" t="str">
            <v>Goods &amp; Passengers</v>
          </cell>
          <cell r="DP2319" t="str">
            <v>Safari</v>
          </cell>
        </row>
        <row r="2320">
          <cell r="B2320"/>
          <cell r="BS2320">
            <v>2014</v>
          </cell>
          <cell r="BU2320" t="str">
            <v>TRAVELLER TD 22 BS3 27STR 2014</v>
          </cell>
          <cell r="DO2320" t="str">
            <v>Goods &amp; Passengers</v>
          </cell>
          <cell r="DP2320" t="str">
            <v>Safari</v>
          </cell>
        </row>
        <row r="2321">
          <cell r="B2321"/>
          <cell r="BS2321">
            <v>2018</v>
          </cell>
          <cell r="BU2321" t="str">
            <v>MARUTI TOUR S DIESEL BSIV 2018 5STR CAB TAXI</v>
          </cell>
          <cell r="DO2321" t="str">
            <v>Car</v>
          </cell>
          <cell r="DP2321" t="str">
            <v>Paryatan Plus</v>
          </cell>
        </row>
        <row r="2322">
          <cell r="B2322">
            <v>413191301700080</v>
          </cell>
          <cell r="BS2322">
            <v>2018</v>
          </cell>
          <cell r="BU2322" t="str">
            <v>MARUTI TOUR S DIESEL BSIV 2018 5STR CAB TAXI</v>
          </cell>
          <cell r="DO2322" t="str">
            <v>Car</v>
          </cell>
          <cell r="DP2322" t="str">
            <v>Paryatan Plus</v>
          </cell>
        </row>
        <row r="2323">
          <cell r="B2323"/>
          <cell r="BS2323">
            <v>2017</v>
          </cell>
          <cell r="BU2323" t="str">
            <v>SWIFT DZIRE TOUR BSIV 2017 5STR CAB</v>
          </cell>
          <cell r="DO2323" t="str">
            <v>Car</v>
          </cell>
          <cell r="DP2323" t="str">
            <v>Paryatan Plus</v>
          </cell>
        </row>
        <row r="2324">
          <cell r="B2324">
            <v>431111301700100</v>
          </cell>
          <cell r="BS2324">
            <v>2017</v>
          </cell>
          <cell r="BU2324" t="str">
            <v>AMAZE-Amaze1.5 e i-dtec</v>
          </cell>
          <cell r="DO2324" t="str">
            <v>Car</v>
          </cell>
          <cell r="DP2324" t="str">
            <v>Paryatan Plus</v>
          </cell>
        </row>
        <row r="2325">
          <cell r="B2325"/>
          <cell r="BS2325">
            <v>2013</v>
          </cell>
          <cell r="BU2325" t="str">
            <v>AL ASHOK LEYLAND 4 185 50STR 2013</v>
          </cell>
          <cell r="DO2325" t="str">
            <v>Goods &amp; Passengers</v>
          </cell>
          <cell r="DP2325" t="str">
            <v>Safari</v>
          </cell>
        </row>
        <row r="2326">
          <cell r="B2326">
            <v>431351301700150</v>
          </cell>
          <cell r="BS2326">
            <v>2017</v>
          </cell>
          <cell r="BU2326" t="str">
            <v>SWIFT DZIRE TOUR BSIV 2017 5STR CAB</v>
          </cell>
          <cell r="DO2326" t="str">
            <v>Car</v>
          </cell>
          <cell r="DP2326" t="str">
            <v>Paryatan Plus</v>
          </cell>
        </row>
        <row r="2327">
          <cell r="B2327">
            <v>412331301700112</v>
          </cell>
          <cell r="BS2327">
            <v>2013</v>
          </cell>
          <cell r="BU2327" t="str">
            <v>AL ASHOK LEYLAND 4 185 50STR 2013</v>
          </cell>
          <cell r="DO2327" t="str">
            <v>Goods &amp; Passengers</v>
          </cell>
          <cell r="DP2327" t="str">
            <v>Safari</v>
          </cell>
        </row>
        <row r="2328">
          <cell r="B2328"/>
          <cell r="BS2328">
            <v>2017</v>
          </cell>
          <cell r="BU2328" t="str">
            <v>AMAZE-Amaze1.5 e i-dtec</v>
          </cell>
          <cell r="DO2328" t="str">
            <v>Car</v>
          </cell>
          <cell r="DP2328" t="str">
            <v>Paryatan Plus</v>
          </cell>
        </row>
        <row r="2329">
          <cell r="B2329">
            <v>431581301700091</v>
          </cell>
          <cell r="BS2329">
            <v>2019</v>
          </cell>
          <cell r="BU2329" t="str">
            <v>ASHOK LEYLAND DOST PLUS RLS 2019 2STR</v>
          </cell>
          <cell r="DO2329" t="str">
            <v>Goods &amp; Passengers</v>
          </cell>
          <cell r="DP2329" t="str">
            <v>Goods Carrier</v>
          </cell>
        </row>
        <row r="2330">
          <cell r="B2330">
            <v>431351301700154</v>
          </cell>
          <cell r="BS2330">
            <v>2013</v>
          </cell>
          <cell r="BU2330" t="str">
            <v>EICHER 10 75 H BUS 33STR 2013 SEMI BUS</v>
          </cell>
          <cell r="DO2330" t="str">
            <v>Goods &amp; Passengers</v>
          </cell>
          <cell r="DP2330" t="str">
            <v>Safari</v>
          </cell>
        </row>
        <row r="2331">
          <cell r="B2331"/>
          <cell r="BS2331">
            <v>2013</v>
          </cell>
          <cell r="BU2331" t="str">
            <v>EICHER 10 75 H BUS 33STR 2013 SEMI BUS</v>
          </cell>
          <cell r="DO2331" t="str">
            <v>Goods &amp; Passengers</v>
          </cell>
          <cell r="DP2331" t="str">
            <v>Safari</v>
          </cell>
        </row>
        <row r="2332">
          <cell r="B2332"/>
          <cell r="BS2332">
            <v>2019</v>
          </cell>
          <cell r="BU2332" t="str">
            <v>ASHOK LEYLAND DOST PLUS RLS 2019 2STR</v>
          </cell>
          <cell r="DO2332" t="str">
            <v>Goods &amp; Passengers</v>
          </cell>
          <cell r="DP2332" t="str">
            <v>Goods Carrier</v>
          </cell>
        </row>
        <row r="2333">
          <cell r="B2333"/>
          <cell r="BS2333">
            <v>2018</v>
          </cell>
          <cell r="BU2333" t="str">
            <v>ASHOK AL DOST PULS RLS 2STR 2018 GOODS LGV</v>
          </cell>
          <cell r="DO2333" t="str">
            <v>Goods &amp; Passengers</v>
          </cell>
          <cell r="DP2333" t="str">
            <v>Goods Carrier</v>
          </cell>
        </row>
        <row r="2334">
          <cell r="B2334">
            <v>431351301700151</v>
          </cell>
          <cell r="BS2334">
            <v>2018</v>
          </cell>
          <cell r="BU2334" t="str">
            <v>TATA BOLT XE QJET 75PS BS4 2018 5STR</v>
          </cell>
          <cell r="DO2334" t="str">
            <v>Car</v>
          </cell>
          <cell r="DP2334" t="str">
            <v>Paryatan Plus</v>
          </cell>
        </row>
        <row r="2335">
          <cell r="B2335"/>
          <cell r="BS2335">
            <v>2018</v>
          </cell>
          <cell r="BU2335" t="str">
            <v>TATA BOLT XE QJET 75PS BS4 2018 5STR</v>
          </cell>
          <cell r="DO2335" t="str">
            <v>Car</v>
          </cell>
          <cell r="DP2335" t="str">
            <v>Paryatan Plus</v>
          </cell>
        </row>
        <row r="2336">
          <cell r="B2336">
            <v>431581301700092</v>
          </cell>
          <cell r="BS2336">
            <v>2018</v>
          </cell>
          <cell r="BU2336" t="str">
            <v>ASHOK AL DOST PULS RLS 2STR 2018 GOODS LGV</v>
          </cell>
          <cell r="DO2336" t="str">
            <v>Goods &amp; Passengers</v>
          </cell>
          <cell r="DP2336" t="str">
            <v>Goods Carrier</v>
          </cell>
        </row>
        <row r="2337">
          <cell r="B2337"/>
          <cell r="BS2337">
            <v>2016</v>
          </cell>
          <cell r="BU2337" t="str">
            <v>AL ECOMET 1214 HSD BS 3 2016 3STR GOODS</v>
          </cell>
          <cell r="DO2337" t="str">
            <v>Goods &amp; Passengers</v>
          </cell>
          <cell r="DP2337" t="str">
            <v>Goods Carrier</v>
          </cell>
        </row>
        <row r="2338">
          <cell r="B2338"/>
          <cell r="BS2338">
            <v>2016</v>
          </cell>
          <cell r="BU2338" t="str">
            <v>TATA SFC 407 31 13 STR MAXI CAB 2016</v>
          </cell>
          <cell r="DO2338" t="str">
            <v>Goods &amp; Passengers</v>
          </cell>
          <cell r="DP2338" t="str">
            <v>Safari</v>
          </cell>
        </row>
        <row r="2339">
          <cell r="B2339">
            <v>431111301700101</v>
          </cell>
          <cell r="BS2339">
            <v>2016</v>
          </cell>
          <cell r="BU2339" t="str">
            <v>TATA SFC 407 31 13 STR MAXI CAB 2016</v>
          </cell>
          <cell r="DO2339" t="str">
            <v>Goods &amp; Passengers</v>
          </cell>
          <cell r="DP2339" t="str">
            <v>Safari</v>
          </cell>
        </row>
        <row r="2340">
          <cell r="B2340">
            <v>412331301700114</v>
          </cell>
          <cell r="BS2340">
            <v>2017</v>
          </cell>
          <cell r="BU2340" t="str">
            <v>Traveller-9/10 Seater - with interior-PASSENGER COMMERCIAL</v>
          </cell>
          <cell r="DO2340" t="str">
            <v>Goods &amp; Passengers</v>
          </cell>
          <cell r="DP2340" t="str">
            <v>Safari</v>
          </cell>
        </row>
        <row r="2341">
          <cell r="B2341"/>
          <cell r="BS2341">
            <v>2017</v>
          </cell>
          <cell r="BU2341" t="str">
            <v>Traveller-9/10 Seater - with interior-PASSENGER COMMERCIAL</v>
          </cell>
          <cell r="DO2341" t="str">
            <v>Goods &amp; Passengers</v>
          </cell>
          <cell r="DP2341" t="str">
            <v>Safari</v>
          </cell>
        </row>
        <row r="2342">
          <cell r="B2342"/>
          <cell r="BS2342">
            <v>2017</v>
          </cell>
          <cell r="BU2342" t="str">
            <v>MARUTHI SWIFT DZIRE TOUR DIESEL 5 STR 2017</v>
          </cell>
          <cell r="DO2342" t="str">
            <v>Car</v>
          </cell>
          <cell r="DP2342" t="str">
            <v>Paryatan Plus</v>
          </cell>
        </row>
        <row r="2343">
          <cell r="B2343"/>
          <cell r="BS2343">
            <v>2015</v>
          </cell>
          <cell r="BU2343" t="str">
            <v>Swift Dzire -SWIFT DZIRE LDI/TOUR</v>
          </cell>
          <cell r="DO2343" t="str">
            <v>Car</v>
          </cell>
          <cell r="DP2343" t="str">
            <v>Paryatan Plus</v>
          </cell>
        </row>
        <row r="2344">
          <cell r="B2344">
            <v>412331301700115</v>
          </cell>
          <cell r="BS2344">
            <v>2018</v>
          </cell>
          <cell r="BU2344" t="str">
            <v>MAHINDRA BLAZO 31 8X2 6C CR3 2018 3STR</v>
          </cell>
          <cell r="DO2344" t="str">
            <v>Goods &amp; Passengers</v>
          </cell>
          <cell r="DP2344" t="str">
            <v>Goods Carrier</v>
          </cell>
        </row>
        <row r="2345">
          <cell r="B2345">
            <v>431351301700152</v>
          </cell>
          <cell r="BS2345">
            <v>2015</v>
          </cell>
          <cell r="BU2345" t="str">
            <v>Swift Dzire -SWIFT DZIRE LDI/TOUR</v>
          </cell>
          <cell r="DO2345" t="str">
            <v>Car</v>
          </cell>
          <cell r="DP2345" t="str">
            <v>Paryatan Plus</v>
          </cell>
        </row>
        <row r="2346">
          <cell r="B2346"/>
          <cell r="BS2346">
            <v>2018</v>
          </cell>
          <cell r="BU2346" t="str">
            <v>MAHINDRA BLAZO 31 8X2 6C CR3 2018 3STR</v>
          </cell>
          <cell r="DO2346" t="str">
            <v>Goods &amp; Passengers</v>
          </cell>
          <cell r="DP2346" t="str">
            <v>Goods Carrier</v>
          </cell>
        </row>
        <row r="2347">
          <cell r="B2347">
            <v>431351301700155</v>
          </cell>
          <cell r="BS2347">
            <v>2017</v>
          </cell>
          <cell r="BU2347" t="str">
            <v>MARUTHI SWIFT DZIRE TOUR DIESEL 5 STR 2017</v>
          </cell>
          <cell r="DO2347" t="str">
            <v>Car</v>
          </cell>
          <cell r="DP2347" t="str">
            <v>Paryatan Plus</v>
          </cell>
        </row>
        <row r="2348">
          <cell r="B2348">
            <v>433461301700037</v>
          </cell>
          <cell r="BS2348">
            <v>2018</v>
          </cell>
          <cell r="BU2348" t="str">
            <v>POLO 1 0L MPA 56KW MT HL PLUS VOLKSWAGEN 2018</v>
          </cell>
          <cell r="DO2348" t="str">
            <v>Car</v>
          </cell>
          <cell r="DP2348" t="str">
            <v>Classic Used Car</v>
          </cell>
        </row>
        <row r="2349">
          <cell r="B2349"/>
          <cell r="BS2349">
            <v>2018</v>
          </cell>
          <cell r="BU2349" t="str">
            <v>POLO 1 0L MPA 56KW MT HL PLUS VOLKSWAGEN 2018</v>
          </cell>
          <cell r="DO2349" t="str">
            <v>Car</v>
          </cell>
          <cell r="DP2349" t="str">
            <v>Classic Used Car</v>
          </cell>
        </row>
        <row r="2350">
          <cell r="B2350">
            <v>412831301700153</v>
          </cell>
          <cell r="BS2350">
            <v>2018</v>
          </cell>
          <cell r="BU2350" t="str">
            <v>TOYOTA ETIOS GD F 2018 5STR CAB PARYATAN</v>
          </cell>
          <cell r="DO2350" t="str">
            <v>Car</v>
          </cell>
          <cell r="DP2350" t="str">
            <v>Paryatan Plus</v>
          </cell>
        </row>
        <row r="2351">
          <cell r="B2351">
            <v>413191301700081</v>
          </cell>
          <cell r="BS2351">
            <v>2016</v>
          </cell>
          <cell r="BU2351" t="str">
            <v>MAHINDRA XYLO D4 MDI CRDE 2WD 8STR 2016 CAB</v>
          </cell>
          <cell r="DO2351" t="str">
            <v>Car</v>
          </cell>
          <cell r="DP2351" t="str">
            <v>Paryatan Plus</v>
          </cell>
        </row>
        <row r="2352">
          <cell r="B2352">
            <v>412831301700154</v>
          </cell>
          <cell r="BS2352">
            <v>2015</v>
          </cell>
          <cell r="BU2352" t="str">
            <v>ASHOK LEYLAND LTD BUS 50STR 2015 SAFARI</v>
          </cell>
          <cell r="DO2352" t="str">
            <v>Goods &amp; Passengers</v>
          </cell>
          <cell r="DP2352" t="str">
            <v>Safari</v>
          </cell>
        </row>
        <row r="2353">
          <cell r="B2353"/>
          <cell r="BS2353">
            <v>2015</v>
          </cell>
          <cell r="BU2353" t="str">
            <v>ASHOK LEYLAND LTD BUS 50STR 2015 SAFARI</v>
          </cell>
          <cell r="DO2353" t="str">
            <v>Goods &amp; Passengers</v>
          </cell>
          <cell r="DP2353" t="str">
            <v>Safari</v>
          </cell>
        </row>
        <row r="2354">
          <cell r="B2354"/>
          <cell r="BS2354">
            <v>2017</v>
          </cell>
          <cell r="BU2354" t="str">
            <v>AMAZE-Amaze1.2 SI Vtec</v>
          </cell>
          <cell r="DO2354"/>
          <cell r="DP2354" t="str">
            <v>Paryatan Plus</v>
          </cell>
        </row>
        <row r="2355">
          <cell r="B2355"/>
          <cell r="BS2355">
            <v>2018</v>
          </cell>
          <cell r="BU2355" t="str">
            <v>TOYOTA ETIOS GD F 2018 5STR CAB PARYATAN</v>
          </cell>
          <cell r="DO2355" t="str">
            <v>Car</v>
          </cell>
          <cell r="DP2355" t="str">
            <v>Paryatan Plus</v>
          </cell>
        </row>
        <row r="2356">
          <cell r="B2356"/>
          <cell r="BS2356">
            <v>2016</v>
          </cell>
          <cell r="BU2356" t="str">
            <v>MAHINDRA XYLO D4 MDI CRDE 2WD 8STR 2016 CAB</v>
          </cell>
          <cell r="DO2356" t="str">
            <v>Car</v>
          </cell>
          <cell r="DP2356" t="str">
            <v>Paryatan Plus</v>
          </cell>
        </row>
        <row r="2357">
          <cell r="B2357">
            <v>431351301700153</v>
          </cell>
          <cell r="BS2357">
            <v>2017</v>
          </cell>
          <cell r="BU2357" t="str">
            <v>MARUTI SWIFT DZIRE LDI TOUR BS4 2017 5STR</v>
          </cell>
          <cell r="DO2357" t="str">
            <v>Car</v>
          </cell>
          <cell r="DP2357" t="str">
            <v>Paryatan Plus</v>
          </cell>
        </row>
        <row r="2358">
          <cell r="B2358">
            <v>412831301700155</v>
          </cell>
          <cell r="BS2358">
            <v>2019</v>
          </cell>
          <cell r="BU2358" t="str">
            <v>TRAVELLER T1 2019 13STR CAB FORCE</v>
          </cell>
          <cell r="DO2358" t="str">
            <v>Goods &amp; Passengers</v>
          </cell>
          <cell r="DP2358" t="str">
            <v>Safari</v>
          </cell>
        </row>
        <row r="2359">
          <cell r="B2359">
            <v>413191301700082</v>
          </cell>
          <cell r="BS2359">
            <v>2018</v>
          </cell>
          <cell r="BU2359" t="str">
            <v>MARUTHI TOUR S DIESEL 2018 5STR TN</v>
          </cell>
          <cell r="DO2359" t="str">
            <v>Car</v>
          </cell>
          <cell r="DP2359" t="str">
            <v>Paryatan Plus</v>
          </cell>
        </row>
        <row r="2360">
          <cell r="B2360"/>
          <cell r="BS2360">
            <v>2019</v>
          </cell>
          <cell r="BU2360" t="str">
            <v>TRAVELLER T1 2019 13STR CAB FORCE</v>
          </cell>
          <cell r="DO2360" t="str">
            <v>Goods &amp; Passengers</v>
          </cell>
          <cell r="DP2360" t="str">
            <v>Safari</v>
          </cell>
        </row>
        <row r="2361">
          <cell r="B2361"/>
          <cell r="BS2361">
            <v>2017</v>
          </cell>
          <cell r="BU2361" t="str">
            <v>MARUTI SWIFT DZIRE LDI TOUR BS4 2017 5STR</v>
          </cell>
          <cell r="DO2361" t="str">
            <v>Car</v>
          </cell>
          <cell r="DP2361" t="str">
            <v>Paryatan Plus</v>
          </cell>
        </row>
        <row r="2362">
          <cell r="B2362"/>
          <cell r="BS2362">
            <v>2018</v>
          </cell>
          <cell r="BU2362" t="str">
            <v>MARUTHI TOUR S DIESEL 2018 5STR TN</v>
          </cell>
          <cell r="DO2362" t="str">
            <v>Car</v>
          </cell>
          <cell r="DP2362" t="str">
            <v>Paryatan Plus</v>
          </cell>
        </row>
        <row r="2363">
          <cell r="B2363">
            <v>412831301700156</v>
          </cell>
          <cell r="BS2363">
            <v>2016</v>
          </cell>
          <cell r="BU2363" t="str">
            <v>MARUTI SWIFT DZIRE VDI BS IV 2016 5STR CAB 03</v>
          </cell>
          <cell r="DO2363" t="str">
            <v>Car</v>
          </cell>
          <cell r="DP2363" t="str">
            <v>Paryatan Plus</v>
          </cell>
        </row>
        <row r="2364">
          <cell r="B2364"/>
          <cell r="BS2364">
            <v>2019</v>
          </cell>
          <cell r="BU2364" t="str">
            <v>MARUTHI TOUR S DIESEL 5 SEAT 2019</v>
          </cell>
          <cell r="DO2364" t="str">
            <v>Car</v>
          </cell>
          <cell r="DP2364" t="str">
            <v>Paryatan Plus</v>
          </cell>
        </row>
        <row r="2365">
          <cell r="B2365"/>
          <cell r="BS2365">
            <v>2013</v>
          </cell>
          <cell r="BU2365" t="str">
            <v>TATA ACE 2013 GOODS 3STR 01</v>
          </cell>
          <cell r="DO2365" t="str">
            <v>Car</v>
          </cell>
          <cell r="DP2365" t="str">
            <v>Paryatan Plus</v>
          </cell>
        </row>
        <row r="2366">
          <cell r="B2366">
            <v>413191301700083</v>
          </cell>
          <cell r="BS2366">
            <v>2019</v>
          </cell>
          <cell r="BU2366" t="str">
            <v>MARUTHI TOUR S DIESEL 5 SEAT 2019</v>
          </cell>
          <cell r="DO2366" t="str">
            <v>Car</v>
          </cell>
          <cell r="DP2366" t="str">
            <v>Paryatan Plus</v>
          </cell>
        </row>
        <row r="2367">
          <cell r="B2367"/>
          <cell r="BS2367">
            <v>2016</v>
          </cell>
          <cell r="BU2367" t="str">
            <v>MARUTI SWIFT DZIRE VDI BS IV 2016 5STR CAB 03</v>
          </cell>
          <cell r="DO2367" t="str">
            <v>Car</v>
          </cell>
          <cell r="DP2367" t="str">
            <v>Paryatan Plus</v>
          </cell>
        </row>
        <row r="2368">
          <cell r="B2368">
            <v>433461301700038</v>
          </cell>
          <cell r="BS2368">
            <v>2013</v>
          </cell>
          <cell r="BU2368" t="str">
            <v>TATA ACE 2013 GOODS 3STR 01</v>
          </cell>
          <cell r="DO2368" t="str">
            <v>Car</v>
          </cell>
          <cell r="DP2368" t="str">
            <v>Paryatan Plus</v>
          </cell>
        </row>
        <row r="2369">
          <cell r="B2369"/>
          <cell r="BS2369">
            <v>2017</v>
          </cell>
          <cell r="BU2369" t="str">
            <v>XCENT-XcentE CRDI</v>
          </cell>
          <cell r="DO2369" t="str">
            <v>Car</v>
          </cell>
          <cell r="DP2369" t="str">
            <v>Paryatan Plus</v>
          </cell>
        </row>
        <row r="2370">
          <cell r="B2370">
            <v>431581301700093</v>
          </cell>
          <cell r="BS2370">
            <v>2019</v>
          </cell>
          <cell r="BU2370" t="str">
            <v>TATA ACE GOLD BSIV 2STR 2019 GOODS</v>
          </cell>
          <cell r="DO2370" t="str">
            <v>Goods &amp; Passengers</v>
          </cell>
          <cell r="DP2370" t="str">
            <v>Goods Carrier</v>
          </cell>
        </row>
        <row r="2371">
          <cell r="B2371"/>
          <cell r="BS2371">
            <v>2019</v>
          </cell>
          <cell r="BU2371" t="str">
            <v>TATA ACE GOLD BSIV 2STR 2019 GOODS</v>
          </cell>
          <cell r="DO2371" t="str">
            <v>Goods &amp; Passengers</v>
          </cell>
          <cell r="DP2371" t="str">
            <v>Goods Carrier</v>
          </cell>
        </row>
        <row r="2372">
          <cell r="B2372"/>
          <cell r="BS2372">
            <v>2019</v>
          </cell>
          <cell r="BU2372" t="str">
            <v>MARUTHI TOUR S DIESEL 5 SEAT 2019</v>
          </cell>
          <cell r="DO2372" t="str">
            <v>Car</v>
          </cell>
          <cell r="DP2372" t="str">
            <v>Paryatan Plus</v>
          </cell>
        </row>
        <row r="2373">
          <cell r="B2373"/>
          <cell r="BS2373">
            <v>2015</v>
          </cell>
          <cell r="BU2373" t="str">
            <v>TOYOTA KIRLOSKAR INNOVA GX QK 7STR 2015 PARYATAN</v>
          </cell>
          <cell r="DO2373" t="str">
            <v>Car</v>
          </cell>
          <cell r="DP2373" t="str">
            <v>Paryatan Plus</v>
          </cell>
        </row>
        <row r="2374">
          <cell r="B2374">
            <v>412331301700117</v>
          </cell>
          <cell r="BS2374">
            <v>2015</v>
          </cell>
          <cell r="BU2374" t="str">
            <v>TOYOTA KIRLOSKAR INNOVA GX QK 7STR 2015 PARYATAN</v>
          </cell>
          <cell r="DO2374" t="str">
            <v>Car</v>
          </cell>
          <cell r="DP2374" t="str">
            <v>Paryatan Plus</v>
          </cell>
        </row>
        <row r="2375">
          <cell r="B2375">
            <v>431351301700157</v>
          </cell>
          <cell r="BS2375">
            <v>2020</v>
          </cell>
          <cell r="BU2375" t="str">
            <v>MANITOU TLB 740S 2020</v>
          </cell>
          <cell r="DO2375" t="str">
            <v>Goods &amp; Passengers</v>
          </cell>
          <cell r="DP2375" t="str">
            <v>Goods Carrier</v>
          </cell>
        </row>
        <row r="2376">
          <cell r="B2376">
            <v>431111301700103</v>
          </cell>
          <cell r="BS2376">
            <v>2019</v>
          </cell>
          <cell r="BU2376" t="str">
            <v>MARUTHI TOUR S DIESEL 5 SEAT 2019</v>
          </cell>
          <cell r="DO2376" t="str">
            <v>Car</v>
          </cell>
          <cell r="DP2376" t="str">
            <v>Paryatan Plus</v>
          </cell>
        </row>
        <row r="2377">
          <cell r="B2377">
            <v>431111301700104</v>
          </cell>
          <cell r="BS2377">
            <v>2019</v>
          </cell>
          <cell r="BU2377" t="str">
            <v>MARUTHI TOUR S DIESEL 5 SEAT 2019</v>
          </cell>
          <cell r="DO2377" t="str">
            <v>Car</v>
          </cell>
          <cell r="DP2377" t="str">
            <v>Paryatan Plus</v>
          </cell>
        </row>
        <row r="2378">
          <cell r="B2378">
            <v>412331301700116</v>
          </cell>
          <cell r="BS2378">
            <v>2015</v>
          </cell>
          <cell r="BU2378" t="str">
            <v>ALPSV 4 185 5334 MM WB 2015 50STR BUS SAFARI</v>
          </cell>
          <cell r="DO2378" t="str">
            <v>Goods &amp; Passengers</v>
          </cell>
          <cell r="DP2378" t="str">
            <v>Safari</v>
          </cell>
        </row>
        <row r="2379">
          <cell r="B2379">
            <v>412331301700120</v>
          </cell>
          <cell r="BS2379">
            <v>2013</v>
          </cell>
          <cell r="BU2379" t="str">
            <v>TRAVELLER T26 26 PLUS D MB 27STR 2013</v>
          </cell>
          <cell r="DO2379" t="str">
            <v>Goods &amp; Passengers</v>
          </cell>
          <cell r="DP2379" t="str">
            <v>Goods Carrier</v>
          </cell>
        </row>
        <row r="2380">
          <cell r="B2380"/>
          <cell r="BS2380">
            <v>2020</v>
          </cell>
          <cell r="BU2380" t="str">
            <v>MANITOU TLB 740S 2020</v>
          </cell>
          <cell r="DO2380" t="str">
            <v>Goods &amp; Passengers</v>
          </cell>
          <cell r="DP2380" t="str">
            <v>Goods Carrier</v>
          </cell>
        </row>
        <row r="2381">
          <cell r="B2381"/>
          <cell r="BS2381">
            <v>2015</v>
          </cell>
          <cell r="BU2381" t="str">
            <v>ALPSV 4 185 5334 MM WB 2015 50STR BUS SAFARI</v>
          </cell>
          <cell r="DO2381" t="str">
            <v>Goods &amp; Passengers</v>
          </cell>
          <cell r="DP2381" t="str">
            <v>Safari</v>
          </cell>
        </row>
        <row r="2382">
          <cell r="B2382"/>
          <cell r="BS2382">
            <v>2013</v>
          </cell>
          <cell r="BU2382" t="str">
            <v>TRAVELLER T26 26 PLUS D MB 27STR 2013</v>
          </cell>
          <cell r="DO2382" t="str">
            <v>Goods &amp; Passengers</v>
          </cell>
          <cell r="DP2382" t="str">
            <v>Goods Carrier</v>
          </cell>
        </row>
        <row r="2383">
          <cell r="B2383"/>
          <cell r="BS2383">
            <v>2019</v>
          </cell>
          <cell r="BU2383" t="str">
            <v>MARUTHI TOUR S DIESEL 5 SEAT 2019</v>
          </cell>
          <cell r="DO2383" t="str">
            <v>Car</v>
          </cell>
          <cell r="DP2383" t="str">
            <v>Paryatan Plus</v>
          </cell>
        </row>
        <row r="2384">
          <cell r="B2384"/>
          <cell r="BS2384">
            <v>2017</v>
          </cell>
          <cell r="BU2384" t="str">
            <v>XCENT-XcentE CRDI</v>
          </cell>
          <cell r="DO2384" t="str">
            <v>Car</v>
          </cell>
          <cell r="DP2384" t="str">
            <v>Paryatan Plus</v>
          </cell>
        </row>
        <row r="2385">
          <cell r="B2385">
            <v>412331301700118</v>
          </cell>
          <cell r="BS2385">
            <v>2014</v>
          </cell>
          <cell r="BU2385" t="str">
            <v>VOLVO 9400B9R6X2 50STR 2014 BUS SAFARI</v>
          </cell>
          <cell r="DO2385" t="str">
            <v>Goods &amp; Passengers</v>
          </cell>
          <cell r="DP2385" t="str">
            <v>Safari</v>
          </cell>
        </row>
        <row r="2386">
          <cell r="B2386">
            <v>431351301700156</v>
          </cell>
          <cell r="BS2386">
            <v>2017</v>
          </cell>
          <cell r="BU2386" t="str">
            <v>XCENT-XcentE CRDI</v>
          </cell>
          <cell r="DO2386" t="str">
            <v>Car</v>
          </cell>
          <cell r="DP2386" t="str">
            <v>Paryatan Plus</v>
          </cell>
        </row>
        <row r="2387">
          <cell r="B2387">
            <v>413191301700084</v>
          </cell>
          <cell r="BS2387">
            <v>2022</v>
          </cell>
          <cell r="BU2387" t="str">
            <v>MARUTHI TOUR S CNG DZIRE TOUR</v>
          </cell>
          <cell r="DO2387" t="str">
            <v>Car</v>
          </cell>
          <cell r="DP2387" t="str">
            <v>Paryatan Plus</v>
          </cell>
        </row>
        <row r="2388">
          <cell r="B2388"/>
          <cell r="BS2388">
            <v>2014</v>
          </cell>
          <cell r="BU2388" t="str">
            <v>VOLVO 9400B9R6X2 50STR 2014 BUS SAFARI</v>
          </cell>
          <cell r="DO2388" t="str">
            <v>Goods &amp; Passengers</v>
          </cell>
          <cell r="DP2388" t="str">
            <v>Safari</v>
          </cell>
        </row>
        <row r="2389">
          <cell r="B2389"/>
          <cell r="BS2389">
            <v>2022</v>
          </cell>
          <cell r="BU2389" t="str">
            <v>MARUTHI TOUR S CNG DZIRE TOUR</v>
          </cell>
          <cell r="DO2389" t="str">
            <v>Car</v>
          </cell>
          <cell r="DP2389" t="str">
            <v>Paryatan Plus</v>
          </cell>
        </row>
        <row r="2390">
          <cell r="B2390">
            <v>433461301700039</v>
          </cell>
          <cell r="BS2390">
            <v>2017</v>
          </cell>
          <cell r="BU2390" t="str">
            <v>TATA ACE EX 2017 2STR GOODS DELIVERY VAN</v>
          </cell>
          <cell r="DO2390" t="str">
            <v>Car</v>
          </cell>
          <cell r="DP2390" t="str">
            <v>Paryatan Plus</v>
          </cell>
        </row>
        <row r="2391">
          <cell r="B2391"/>
          <cell r="BS2391">
            <v>2017</v>
          </cell>
          <cell r="BU2391" t="str">
            <v>TATA ACE EX 2017 2STR GOODS DELIVERY VAN</v>
          </cell>
          <cell r="DO2391" t="str">
            <v>Car</v>
          </cell>
          <cell r="DP2391" t="str">
            <v>Paryatan Plus</v>
          </cell>
        </row>
        <row r="2392">
          <cell r="B2392"/>
          <cell r="BS2392">
            <v>2014</v>
          </cell>
          <cell r="BU2392" t="str">
            <v>Traveller-26 Seater AC with Interior-PASSENGER COMMERCIAL</v>
          </cell>
          <cell r="DO2392" t="str">
            <v>Goods &amp; Passengers</v>
          </cell>
          <cell r="DP2392" t="str">
            <v>Safari</v>
          </cell>
        </row>
        <row r="2393">
          <cell r="B2393">
            <v>412831301700157</v>
          </cell>
          <cell r="BS2393">
            <v>2015</v>
          </cell>
          <cell r="BU2393" t="str">
            <v>TOYOTA ETIOS VD BS4 2015 PARYATAN 5STR</v>
          </cell>
          <cell r="DO2393" t="str">
            <v>Car</v>
          </cell>
          <cell r="DP2393" t="str">
            <v>Paryatan Plus</v>
          </cell>
        </row>
        <row r="2394">
          <cell r="B2394"/>
          <cell r="BS2394">
            <v>2018</v>
          </cell>
          <cell r="BU2394" t="str">
            <v>TOYOTA ETIOS GD 2018 CAB 5STR PARYATAN</v>
          </cell>
          <cell r="DO2394" t="str">
            <v>Car</v>
          </cell>
          <cell r="DP2394" t="str">
            <v>Paryatan Plus</v>
          </cell>
        </row>
        <row r="2395">
          <cell r="B2395">
            <v>412331301700119</v>
          </cell>
          <cell r="BS2395">
            <v>2014</v>
          </cell>
          <cell r="BU2395" t="str">
            <v>Traveller-26 Seater AC with Interior-PASSENGER COMMERCIAL</v>
          </cell>
          <cell r="DO2395" t="str">
            <v>Goods &amp; Passengers</v>
          </cell>
          <cell r="DP2395" t="str">
            <v>Safari</v>
          </cell>
        </row>
        <row r="2396">
          <cell r="B2396">
            <v>431111301700105</v>
          </cell>
          <cell r="BS2396">
            <v>2018</v>
          </cell>
          <cell r="BU2396" t="str">
            <v>TOYOTA ETIOS GD 2018 CAB 5STR PARYATAN</v>
          </cell>
          <cell r="DO2396" t="str">
            <v>Car</v>
          </cell>
          <cell r="DP2396" t="str">
            <v>Paryatan Plus</v>
          </cell>
        </row>
        <row r="2397">
          <cell r="B2397"/>
          <cell r="BS2397">
            <v>2015</v>
          </cell>
          <cell r="BU2397" t="str">
            <v>TOYOTA ETIOS VD BS4 2015 PARYATAN 5STR</v>
          </cell>
          <cell r="DO2397" t="str">
            <v>Car</v>
          </cell>
          <cell r="DP2397" t="str">
            <v>Paryatan Plus</v>
          </cell>
        </row>
        <row r="2398">
          <cell r="B2398">
            <v>431111301700106</v>
          </cell>
          <cell r="BS2398">
            <v>2018</v>
          </cell>
          <cell r="BU2398" t="str">
            <v>MARUTI TOUR S DIESEL BSIV 2018 5STR CAB TAXI</v>
          </cell>
          <cell r="DO2398" t="str">
            <v>Car</v>
          </cell>
          <cell r="DP2398" t="str">
            <v>Paryatan Plus</v>
          </cell>
        </row>
        <row r="2399">
          <cell r="B2399">
            <v>412831301700160</v>
          </cell>
          <cell r="BS2399">
            <v>2015</v>
          </cell>
          <cell r="BU2399" t="str">
            <v>TRAVELLER A C PS 13STR 2015</v>
          </cell>
          <cell r="DO2399" t="str">
            <v>Goods &amp; Passengers</v>
          </cell>
          <cell r="DP2399" t="str">
            <v>Safari</v>
          </cell>
        </row>
        <row r="2400">
          <cell r="B2400"/>
          <cell r="BS2400">
            <v>2016</v>
          </cell>
          <cell r="BU2400" t="str">
            <v>Tourister 11/12/15 str</v>
          </cell>
          <cell r="DO2400" t="str">
            <v>Goods &amp; Passengers</v>
          </cell>
          <cell r="DP2400" t="str">
            <v>Safari</v>
          </cell>
        </row>
        <row r="2401">
          <cell r="B2401"/>
          <cell r="BS2401">
            <v>2018</v>
          </cell>
          <cell r="BU2401" t="str">
            <v>Xylo-XYLO D2 BS4 DIESEL 8 SEATER</v>
          </cell>
          <cell r="DO2401" t="str">
            <v>Car</v>
          </cell>
          <cell r="DP2401" t="str">
            <v>Paryatan Plus</v>
          </cell>
        </row>
        <row r="2402">
          <cell r="B2402">
            <v>431351301700159</v>
          </cell>
          <cell r="BS2402">
            <v>2018</v>
          </cell>
          <cell r="BU2402" t="str">
            <v>Xylo-XYLO D2 BS4 DIESEL 8 SEATER</v>
          </cell>
          <cell r="DO2402" t="str">
            <v>Car</v>
          </cell>
          <cell r="DP2402" t="str">
            <v>Paryatan Plus</v>
          </cell>
        </row>
        <row r="2403">
          <cell r="B2403">
            <v>431351301700158</v>
          </cell>
          <cell r="BS2403">
            <v>2016</v>
          </cell>
          <cell r="BU2403" t="str">
            <v>Tourister 11/12/15 str</v>
          </cell>
          <cell r="DO2403" t="str">
            <v>Goods &amp; Passengers</v>
          </cell>
          <cell r="DP2403" t="str">
            <v>Safari</v>
          </cell>
        </row>
        <row r="2404">
          <cell r="B2404"/>
          <cell r="BS2404">
            <v>2019</v>
          </cell>
          <cell r="BU2404" t="str">
            <v>MARUTHI TOUR S DIESEL 5 SEAT 2019</v>
          </cell>
          <cell r="DO2404" t="str">
            <v>Car</v>
          </cell>
          <cell r="DP2404" t="str">
            <v>Paryatan Plus</v>
          </cell>
        </row>
        <row r="2405">
          <cell r="B2405"/>
          <cell r="BS2405">
            <v>2015</v>
          </cell>
          <cell r="BU2405" t="str">
            <v>TRAVELLER A C PS 13STR 2015</v>
          </cell>
          <cell r="DO2405" t="str">
            <v>Goods &amp; Passengers</v>
          </cell>
          <cell r="DP2405" t="str">
            <v>Safari</v>
          </cell>
        </row>
        <row r="2406">
          <cell r="B2406"/>
          <cell r="BS2406">
            <v>2018</v>
          </cell>
          <cell r="BU2406" t="str">
            <v>MARUTI TOUR S DIESEL BSIV 2018 5STR CAB TAXI</v>
          </cell>
          <cell r="DO2406" t="str">
            <v>Car</v>
          </cell>
          <cell r="DP2406" t="str">
            <v>Paryatan Plus</v>
          </cell>
        </row>
        <row r="2407">
          <cell r="B2407">
            <v>413191301700085</v>
          </cell>
          <cell r="BS2407">
            <v>2019</v>
          </cell>
          <cell r="BU2407" t="str">
            <v>MARUTHI TOUR S DIESEL 5 SEAT 2019</v>
          </cell>
          <cell r="DO2407" t="str">
            <v>Car</v>
          </cell>
          <cell r="DP2407" t="str">
            <v>Paryatan Plus</v>
          </cell>
        </row>
        <row r="2408">
          <cell r="B2408"/>
          <cell r="BS2408">
            <v>2021</v>
          </cell>
          <cell r="BU2408" t="str">
            <v>TATA YODHA 1700 PICKUP BSIV 2021 STR 2 GOODS</v>
          </cell>
          <cell r="DO2408" t="str">
            <v>Goods &amp; Passengers</v>
          </cell>
          <cell r="DP2408" t="str">
            <v>Goods Carrier</v>
          </cell>
        </row>
        <row r="2409">
          <cell r="B2409"/>
          <cell r="BS2409">
            <v>2018</v>
          </cell>
          <cell r="BU2409" t="str">
            <v>MARUTHI TOUR S DIESEL 2018 5STR TN</v>
          </cell>
          <cell r="DO2409" t="str">
            <v>Car</v>
          </cell>
          <cell r="DP2409" t="str">
            <v>Paryatan Plus</v>
          </cell>
        </row>
        <row r="2410">
          <cell r="B2410">
            <v>431111301700107</v>
          </cell>
          <cell r="BS2410">
            <v>2018</v>
          </cell>
          <cell r="BU2410" t="str">
            <v>MARUTHI TOUR S DIESEL 2018 5STR TN</v>
          </cell>
          <cell r="DO2410" t="str">
            <v>Car</v>
          </cell>
          <cell r="DP2410" t="str">
            <v>Paryatan Plus</v>
          </cell>
        </row>
        <row r="2411">
          <cell r="B2411">
            <v>431581301700094</v>
          </cell>
          <cell r="BS2411">
            <v>2021</v>
          </cell>
          <cell r="BU2411" t="str">
            <v>TATA YODHA 1700 PICKUP BSIV 2021 STR 2 GOODS</v>
          </cell>
          <cell r="DO2411" t="str">
            <v>Goods &amp; Passengers</v>
          </cell>
          <cell r="DP2411" t="str">
            <v>Goods Carrier</v>
          </cell>
        </row>
        <row r="2412">
          <cell r="B2412">
            <v>412831301700158</v>
          </cell>
          <cell r="BS2412">
            <v>2016</v>
          </cell>
          <cell r="BU2412" t="str">
            <v>TOYOTA ETIOS GD BS4 2016 5STR CAB</v>
          </cell>
          <cell r="DO2412" t="str">
            <v>Car</v>
          </cell>
          <cell r="DP2412" t="str">
            <v>Paryatan Plus</v>
          </cell>
        </row>
        <row r="2413">
          <cell r="B2413"/>
          <cell r="BS2413">
            <v>2016</v>
          </cell>
          <cell r="BU2413" t="str">
            <v>TOYOTA ETIOS GD BS4 2016 5STR CAB</v>
          </cell>
          <cell r="DO2413" t="str">
            <v>Car</v>
          </cell>
          <cell r="DP2413" t="str">
            <v>Paryatan Plus</v>
          </cell>
        </row>
        <row r="2414">
          <cell r="B2414"/>
          <cell r="BS2414">
            <v>2019</v>
          </cell>
          <cell r="BU2414" t="str">
            <v>TATA ACE FACELIFT HT BS BS IV 2019 2STR</v>
          </cell>
          <cell r="DO2414" t="str">
            <v>Car</v>
          </cell>
          <cell r="DP2414" t="str">
            <v>Paryatan Plus</v>
          </cell>
        </row>
        <row r="2415">
          <cell r="B2415"/>
          <cell r="BS2415">
            <v>2019</v>
          </cell>
          <cell r="BU2415" t="str">
            <v>MARUTHI TOUR S DIESEL 5 SEAT 2019</v>
          </cell>
          <cell r="DO2415" t="str">
            <v>Car</v>
          </cell>
          <cell r="DP2415" t="str">
            <v>Paryatan Plus</v>
          </cell>
        </row>
        <row r="2416">
          <cell r="B2416"/>
          <cell r="BS2416">
            <v>2018</v>
          </cell>
          <cell r="BU2416" t="str">
            <v>Xylo-XyloD4 BS IV</v>
          </cell>
          <cell r="DO2416" t="str">
            <v>Car</v>
          </cell>
          <cell r="DP2416" t="str">
            <v>Paryatan Plus</v>
          </cell>
        </row>
        <row r="2417">
          <cell r="B2417">
            <v>412831301700159</v>
          </cell>
          <cell r="BS2417">
            <v>2018</v>
          </cell>
          <cell r="BU2417" t="str">
            <v>MARUTI TOUR S DIESEL 2018 5STR CAB PARYATAN PULS</v>
          </cell>
          <cell r="DO2417" t="str">
            <v>Car</v>
          </cell>
          <cell r="DP2417" t="str">
            <v>Paryatan Plus</v>
          </cell>
        </row>
        <row r="2418">
          <cell r="B2418"/>
          <cell r="BS2418">
            <v>2018</v>
          </cell>
          <cell r="BU2418" t="str">
            <v>MARUTI TOUR S DIESEL 2018 5STR CAB PARYATAN PULS</v>
          </cell>
          <cell r="DO2418" t="str">
            <v>Car</v>
          </cell>
          <cell r="DP2418" t="str">
            <v>Paryatan Plus</v>
          </cell>
        </row>
        <row r="2419">
          <cell r="B2419"/>
          <cell r="BS2419">
            <v>2017</v>
          </cell>
          <cell r="BU2419" t="str">
            <v>Xylo-XyloD4 BS IV</v>
          </cell>
          <cell r="DO2419" t="str">
            <v>Car</v>
          </cell>
          <cell r="DP2419" t="str">
            <v>Paryatan Plus</v>
          </cell>
        </row>
        <row r="2420">
          <cell r="B2420"/>
          <cell r="BS2420">
            <v>2014</v>
          </cell>
          <cell r="BU2420" t="str">
            <v>TATA ACE FACELIFT HT BS3 2014 2STR GOODS CARRIER</v>
          </cell>
          <cell r="DO2420" t="str">
            <v>Goods &amp; Passengers</v>
          </cell>
          <cell r="DP2420" t="str">
            <v>Goods Carrier</v>
          </cell>
        </row>
        <row r="2421">
          <cell r="B2421">
            <v>431111301700108</v>
          </cell>
          <cell r="BS2421">
            <v>2019</v>
          </cell>
          <cell r="BU2421" t="str">
            <v>MARUTHI TOUR S DIESEL 5 SEAT 2019</v>
          </cell>
          <cell r="DO2421" t="str">
            <v>Car</v>
          </cell>
          <cell r="DP2421" t="str">
            <v>Paryatan Plus</v>
          </cell>
        </row>
        <row r="2422">
          <cell r="B2422">
            <v>413191301700086</v>
          </cell>
          <cell r="BS2422">
            <v>2018</v>
          </cell>
          <cell r="BU2422" t="str">
            <v>Xylo-XyloD4 BS IV</v>
          </cell>
          <cell r="DO2422" t="str">
            <v>Car</v>
          </cell>
          <cell r="DP2422" t="str">
            <v>Paryatan Plus</v>
          </cell>
        </row>
        <row r="2423">
          <cell r="B2423">
            <v>413191301700087</v>
          </cell>
          <cell r="BS2423">
            <v>2017</v>
          </cell>
          <cell r="BU2423" t="str">
            <v>Xylo-XyloD4 BS IV</v>
          </cell>
          <cell r="DO2423" t="str">
            <v>Car</v>
          </cell>
          <cell r="DP2423" t="str">
            <v>Paryatan Plus</v>
          </cell>
        </row>
        <row r="2424">
          <cell r="B2424">
            <v>433461301700040</v>
          </cell>
          <cell r="BS2424">
            <v>2019</v>
          </cell>
          <cell r="BU2424" t="str">
            <v>TATA ACE FACELIFT HT BS BS IV 2019 2STR</v>
          </cell>
          <cell r="DO2424" t="str">
            <v>Car</v>
          </cell>
          <cell r="DP2424" t="str">
            <v>Paryatan Plus</v>
          </cell>
        </row>
        <row r="2425">
          <cell r="B2425">
            <v>431351301700160</v>
          </cell>
          <cell r="BS2425">
            <v>2014</v>
          </cell>
          <cell r="BU2425" t="str">
            <v>TATA ACE FACELIFT HT BS3 2014 2STR GOODS CARRIER</v>
          </cell>
          <cell r="DO2425" t="str">
            <v>Goods &amp; Passengers</v>
          </cell>
          <cell r="DP2425" t="str">
            <v>Goods Carrier</v>
          </cell>
        </row>
        <row r="2426">
          <cell r="B2426"/>
          <cell r="BS2426">
            <v>2016</v>
          </cell>
          <cell r="BU2426" t="str">
            <v>Xylo-XyloD2 BS III</v>
          </cell>
          <cell r="DO2426" t="str">
            <v>Car</v>
          </cell>
          <cell r="DP2426" t="str">
            <v>Paryatan Plus</v>
          </cell>
        </row>
        <row r="2427">
          <cell r="B2427">
            <v>431581301700102</v>
          </cell>
          <cell r="BS2427">
            <v>2015</v>
          </cell>
          <cell r="BU2427" t="str">
            <v>TATA XENON PICK UP 2015 2STR LGV GOODS</v>
          </cell>
          <cell r="DO2427" t="str">
            <v>Goods &amp; Passengers</v>
          </cell>
          <cell r="DP2427" t="str">
            <v>Goods Carrier</v>
          </cell>
        </row>
        <row r="2428">
          <cell r="B2428"/>
          <cell r="BS2428">
            <v>2015</v>
          </cell>
          <cell r="BU2428" t="str">
            <v>SWIFT DZIRE TOUR DIESEL BSIV 5STR 2015</v>
          </cell>
          <cell r="DO2428" t="str">
            <v>Car</v>
          </cell>
          <cell r="DP2428" t="str">
            <v>Paryatan Plus</v>
          </cell>
        </row>
        <row r="2429">
          <cell r="B2429">
            <v>431111301700109</v>
          </cell>
          <cell r="BS2429">
            <v>2018</v>
          </cell>
          <cell r="BU2429" t="str">
            <v>MARUTHI TOUR S DIESEL 2018 5STR TN</v>
          </cell>
          <cell r="DO2429" t="str">
            <v>Car</v>
          </cell>
          <cell r="DP2429" t="str">
            <v>Paryatan Plus</v>
          </cell>
        </row>
        <row r="2430">
          <cell r="B2430"/>
          <cell r="BS2430">
            <v>2018</v>
          </cell>
          <cell r="BU2430" t="str">
            <v>MARUTHI TOUR S DIESEL 2018 5STR TN</v>
          </cell>
          <cell r="DO2430" t="str">
            <v>Car</v>
          </cell>
          <cell r="DP2430" t="str">
            <v>Paryatan Plus</v>
          </cell>
        </row>
        <row r="2431">
          <cell r="B2431">
            <v>431351301700161</v>
          </cell>
          <cell r="BS2431">
            <v>2015</v>
          </cell>
          <cell r="BU2431" t="str">
            <v>SWIFT DZIRE TOUR DIESEL BSIV 5STR 2015</v>
          </cell>
          <cell r="DO2431" t="str">
            <v>Car</v>
          </cell>
          <cell r="DP2431" t="str">
            <v>Paryatan Plus</v>
          </cell>
        </row>
        <row r="2432">
          <cell r="B2432"/>
          <cell r="BS2432">
            <v>2015</v>
          </cell>
          <cell r="BU2432" t="str">
            <v>TATA XENON PICK UP 2015 2STR LGV GOODS</v>
          </cell>
          <cell r="DO2432" t="str">
            <v>Goods &amp; Passengers</v>
          </cell>
          <cell r="DP2432" t="str">
            <v>Goods Carrier</v>
          </cell>
        </row>
        <row r="2433">
          <cell r="B2433">
            <v>431111301700110</v>
          </cell>
          <cell r="BS2433">
            <v>2019</v>
          </cell>
          <cell r="BU2433" t="str">
            <v>MARUTHI TOUR S DIESEL 5 SEAT 2019</v>
          </cell>
          <cell r="DO2433" t="str">
            <v>Car</v>
          </cell>
          <cell r="DP2433" t="str">
            <v>Paryatan Plus</v>
          </cell>
        </row>
        <row r="2434">
          <cell r="B2434"/>
          <cell r="BS2434">
            <v>2016</v>
          </cell>
          <cell r="BU2434" t="str">
            <v>TOYOTA ETIOS GD BS4 2016 5STR CAB</v>
          </cell>
          <cell r="DO2434" t="str">
            <v>Car</v>
          </cell>
          <cell r="DP2434" t="str">
            <v>Paryatan Plus</v>
          </cell>
        </row>
        <row r="2435">
          <cell r="B2435">
            <v>412331301700121</v>
          </cell>
          <cell r="BS2435">
            <v>2016</v>
          </cell>
          <cell r="BU2435" t="str">
            <v>Traveller-17 Seater AC with Interior-PASSENGER COMMERCIAL</v>
          </cell>
          <cell r="DO2435" t="str">
            <v>Goods &amp; Passengers</v>
          </cell>
          <cell r="DP2435" t="str">
            <v>Safari</v>
          </cell>
        </row>
        <row r="2436">
          <cell r="B2436"/>
          <cell r="BS2436">
            <v>2019</v>
          </cell>
          <cell r="BU2436" t="str">
            <v>MARUTHI TOUR S DIESEL 5 SEAT 2019</v>
          </cell>
          <cell r="DO2436" t="str">
            <v>Car</v>
          </cell>
          <cell r="DP2436" t="str">
            <v>Paryatan Plus</v>
          </cell>
        </row>
        <row r="2437">
          <cell r="B2437">
            <v>413191301700088</v>
          </cell>
          <cell r="BS2437">
            <v>2016</v>
          </cell>
          <cell r="BU2437" t="str">
            <v>TOYOTA ETIOS GD BS4 2016 5STR CAB</v>
          </cell>
          <cell r="DO2437" t="str">
            <v>Car</v>
          </cell>
          <cell r="DP2437" t="str">
            <v>Paryatan Plus</v>
          </cell>
        </row>
        <row r="2438">
          <cell r="B2438"/>
          <cell r="BS2438">
            <v>2019</v>
          </cell>
          <cell r="BU2438" t="str">
            <v>TATA ACE GOLD BSIV 2STR 2019 GOODS LGV</v>
          </cell>
          <cell r="DO2438" t="str">
            <v>Goods &amp; Passengers</v>
          </cell>
          <cell r="DP2438" t="str">
            <v>Goods Carrier</v>
          </cell>
        </row>
        <row r="2439">
          <cell r="B2439"/>
          <cell r="BS2439">
            <v>2016</v>
          </cell>
          <cell r="BU2439" t="str">
            <v>Traveller-17 Seater AC with Interior-PASSENGER COMMERCIAL</v>
          </cell>
          <cell r="DO2439" t="str">
            <v>Goods &amp; Passengers</v>
          </cell>
          <cell r="DP2439" t="str">
            <v>Safari</v>
          </cell>
        </row>
        <row r="2440">
          <cell r="B2440">
            <v>431581301700095</v>
          </cell>
          <cell r="BS2440">
            <v>2019</v>
          </cell>
          <cell r="BU2440" t="str">
            <v>TATA ACE GOLD BSIV 2STR 2019 GOODS LGV</v>
          </cell>
          <cell r="DO2440" t="str">
            <v>Goods &amp; Passengers</v>
          </cell>
          <cell r="DP2440" t="str">
            <v>Goods Carrier</v>
          </cell>
        </row>
        <row r="2441">
          <cell r="B2441"/>
          <cell r="BS2441">
            <v>2020</v>
          </cell>
          <cell r="BU2441" t="str">
            <v>TATA ACE GOLD DIESEL BS IV 2020 2STR</v>
          </cell>
          <cell r="DO2441" t="str">
            <v>Goods &amp; Passengers</v>
          </cell>
          <cell r="DP2441" t="str">
            <v>Goods Carrier</v>
          </cell>
        </row>
        <row r="2442">
          <cell r="B2442">
            <v>431581301700096</v>
          </cell>
          <cell r="BS2442">
            <v>2020</v>
          </cell>
          <cell r="BU2442" t="str">
            <v>TATA ACE GOLD DIESEL BS IV 2020 2STR</v>
          </cell>
          <cell r="DO2442" t="str">
            <v>Goods &amp; Passengers</v>
          </cell>
          <cell r="DP2442" t="str">
            <v>Goods Carrier</v>
          </cell>
        </row>
        <row r="2443">
          <cell r="B2443">
            <v>433461301700041</v>
          </cell>
          <cell r="BS2443">
            <v>2023</v>
          </cell>
          <cell r="BU2443" t="str">
            <v>TATA TIGOR XZ PULS NEW PETROL 2023 DREAM</v>
          </cell>
          <cell r="DO2443"/>
          <cell r="DP2443" t="str">
            <v>Dream Car</v>
          </cell>
        </row>
        <row r="2444">
          <cell r="B2444"/>
          <cell r="BS2444">
            <v>2023</v>
          </cell>
          <cell r="BU2444" t="str">
            <v>TATA TIGOR XZ PULS NEW PETROL 2023 DREAM</v>
          </cell>
          <cell r="DO2444"/>
          <cell r="DP2444" t="str">
            <v>Dream Car</v>
          </cell>
        </row>
        <row r="2445">
          <cell r="B2445"/>
          <cell r="BS2445">
            <v>2015</v>
          </cell>
          <cell r="BU2445" t="str">
            <v>SWIFT DZIRE TOUR DIESEL BSIV 5STR 2015</v>
          </cell>
          <cell r="DO2445" t="str">
            <v>Car</v>
          </cell>
          <cell r="DP2445" t="str">
            <v>Paryatan Plus</v>
          </cell>
        </row>
        <row r="2446">
          <cell r="B2446"/>
          <cell r="BS2446">
            <v>2018</v>
          </cell>
          <cell r="BU2446" t="str">
            <v>Xylo-XyloH4 BS IV</v>
          </cell>
          <cell r="DO2446" t="str">
            <v>Car</v>
          </cell>
          <cell r="DP2446" t="str">
            <v>Paryatan Plus</v>
          </cell>
        </row>
        <row r="2447">
          <cell r="B2447"/>
          <cell r="BS2447">
            <v>2014</v>
          </cell>
          <cell r="BU2447" t="str">
            <v>SWIFT DZIRE TOUR DIESEL BS1 5STR 2014</v>
          </cell>
          <cell r="DO2447" t="str">
            <v>Car</v>
          </cell>
          <cell r="DP2447" t="str">
            <v>Paryatan Plus</v>
          </cell>
        </row>
        <row r="2448">
          <cell r="B2448">
            <v>431351301700162</v>
          </cell>
          <cell r="BS2448">
            <v>2014</v>
          </cell>
          <cell r="BU2448" t="str">
            <v>SWIFT DZIRE TOUR DIESEL BS1 5STR 2014</v>
          </cell>
          <cell r="DO2448" t="str">
            <v>Car</v>
          </cell>
          <cell r="DP2448" t="str">
            <v>Paryatan Plus</v>
          </cell>
        </row>
        <row r="2449">
          <cell r="B2449">
            <v>413191301700089</v>
          </cell>
          <cell r="BS2449">
            <v>2018</v>
          </cell>
          <cell r="BU2449" t="str">
            <v>Xylo-XyloH4 BS IV</v>
          </cell>
          <cell r="DO2449" t="str">
            <v>Car</v>
          </cell>
          <cell r="DP2449" t="str">
            <v>Paryatan Plus</v>
          </cell>
        </row>
        <row r="2450">
          <cell r="B2450">
            <v>431351301700176</v>
          </cell>
          <cell r="BS2450">
            <v>2015</v>
          </cell>
          <cell r="BU2450" t="str">
            <v>SWIFT DZIRE TOUR DIESEL BSIV 5STR 2015</v>
          </cell>
          <cell r="DO2450" t="str">
            <v>Car</v>
          </cell>
          <cell r="DP2450" t="str">
            <v>Paryatan Plus</v>
          </cell>
        </row>
        <row r="2451">
          <cell r="B2451">
            <v>431351301700163</v>
          </cell>
          <cell r="BS2451">
            <v>2019</v>
          </cell>
          <cell r="BU2451" t="str">
            <v>BOLERO MAXITRUCK PLUS 1 2 T PS 2STR 2019</v>
          </cell>
          <cell r="DO2451" t="str">
            <v>Goods &amp; Passengers</v>
          </cell>
          <cell r="DP2451" t="str">
            <v>Paryatan Plus</v>
          </cell>
        </row>
        <row r="2452">
          <cell r="B2452"/>
          <cell r="BS2452">
            <v>2019</v>
          </cell>
          <cell r="BU2452" t="str">
            <v>BOLERO MAXITRUCK PLUS 1 2 T PS 2STR 2019</v>
          </cell>
          <cell r="DO2452" t="str">
            <v>Goods &amp; Passengers</v>
          </cell>
          <cell r="DP2452" t="str">
            <v>Paryatan Plus</v>
          </cell>
        </row>
        <row r="2453">
          <cell r="B2453">
            <v>412831301700164</v>
          </cell>
          <cell r="BS2453">
            <v>2018</v>
          </cell>
          <cell r="BU2453" t="str">
            <v>TOYOTA ETIOS GD F 2018 5STR PARYATAN CAB</v>
          </cell>
          <cell r="DO2453" t="str">
            <v>Car</v>
          </cell>
          <cell r="DP2453" t="str">
            <v>Paryatan Plus</v>
          </cell>
        </row>
        <row r="2454">
          <cell r="B2454"/>
          <cell r="BS2454">
            <v>2018</v>
          </cell>
          <cell r="BU2454" t="str">
            <v>Xylo-XyloH4 BS IV</v>
          </cell>
          <cell r="DO2454" t="str">
            <v>Car</v>
          </cell>
          <cell r="DP2454" t="str">
            <v>Paryatan Plus</v>
          </cell>
        </row>
        <row r="2455">
          <cell r="B2455"/>
          <cell r="BS2455">
            <v>2018</v>
          </cell>
          <cell r="BU2455" t="str">
            <v>MARUTI TOUR SDIESEL BS4</v>
          </cell>
          <cell r="DO2455" t="str">
            <v>Car</v>
          </cell>
          <cell r="DP2455" t="str">
            <v>Paryatan Plus</v>
          </cell>
        </row>
        <row r="2456">
          <cell r="B2456">
            <v>413191301700090</v>
          </cell>
          <cell r="BS2456">
            <v>2018</v>
          </cell>
          <cell r="BU2456" t="str">
            <v>Xylo-XyloH4 BS IV</v>
          </cell>
          <cell r="DO2456" t="str">
            <v>Car</v>
          </cell>
          <cell r="DP2456" t="str">
            <v>Paryatan Plus</v>
          </cell>
        </row>
        <row r="2457">
          <cell r="B2457"/>
          <cell r="BS2457">
            <v>2017</v>
          </cell>
          <cell r="BU2457" t="str">
            <v>XCENT-XcentE CRDI</v>
          </cell>
          <cell r="DO2457" t="str">
            <v>Car</v>
          </cell>
          <cell r="DP2457" t="str">
            <v>Paryatan Plus</v>
          </cell>
        </row>
        <row r="2458">
          <cell r="B2458">
            <v>413191301700091</v>
          </cell>
          <cell r="BS2458">
            <v>2018</v>
          </cell>
          <cell r="BU2458" t="str">
            <v>MARUTI TOUR SDIESEL BS4</v>
          </cell>
          <cell r="DO2458" t="str">
            <v>Car</v>
          </cell>
          <cell r="DP2458" t="str">
            <v>Paryatan Plus</v>
          </cell>
        </row>
        <row r="2459">
          <cell r="B2459">
            <v>413191301700093</v>
          </cell>
          <cell r="BS2459">
            <v>2017</v>
          </cell>
          <cell r="BU2459" t="str">
            <v>XCENT-XcentE CRDI</v>
          </cell>
          <cell r="DO2459" t="str">
            <v>Car</v>
          </cell>
          <cell r="DP2459" t="str">
            <v>Paryatan Plus</v>
          </cell>
        </row>
        <row r="2460">
          <cell r="B2460"/>
          <cell r="BS2460">
            <v>2018</v>
          </cell>
          <cell r="BU2460" t="str">
            <v>TOYOTA ETIOS GD F 2018 5STR PARYATAN CAB</v>
          </cell>
          <cell r="DO2460" t="str">
            <v>Car</v>
          </cell>
          <cell r="DP2460" t="str">
            <v>Paryatan Plus</v>
          </cell>
        </row>
        <row r="2461">
          <cell r="B2461"/>
          <cell r="BS2461">
            <v>2015</v>
          </cell>
          <cell r="BU2461" t="str">
            <v>ETIOS GD M BSIV 2015 5STR TOYOTA CAB</v>
          </cell>
          <cell r="DO2461" t="str">
            <v>Car</v>
          </cell>
          <cell r="DP2461" t="str">
            <v>Paryatan Plus</v>
          </cell>
        </row>
        <row r="2462">
          <cell r="B2462"/>
          <cell r="BS2462">
            <v>2015</v>
          </cell>
          <cell r="BU2462" t="str">
            <v>TOYOTA ETIOS GD M CAB 2015 5STR PARYATAN</v>
          </cell>
          <cell r="DO2462" t="str">
            <v>Car</v>
          </cell>
          <cell r="DP2462" t="str">
            <v>Paryatan Plus</v>
          </cell>
        </row>
        <row r="2463">
          <cell r="B2463">
            <v>412331301700122</v>
          </cell>
          <cell r="BS2463">
            <v>2015</v>
          </cell>
          <cell r="BU2463" t="str">
            <v>ETIOS GD M BSIV 2015 5STR TOYOTA CAB</v>
          </cell>
          <cell r="DO2463" t="str">
            <v>Car</v>
          </cell>
          <cell r="DP2463" t="str">
            <v>Paryatan Plus</v>
          </cell>
        </row>
        <row r="2464">
          <cell r="B2464">
            <v>431351301700164</v>
          </cell>
          <cell r="BS2464">
            <v>2017</v>
          </cell>
          <cell r="BU2464" t="str">
            <v>Xylo-XyloD4 BS IV</v>
          </cell>
          <cell r="DO2464" t="str">
            <v>Car</v>
          </cell>
          <cell r="DP2464" t="str">
            <v>Paryatan Plus</v>
          </cell>
        </row>
        <row r="2465">
          <cell r="B2465"/>
          <cell r="BS2465">
            <v>2017</v>
          </cell>
          <cell r="BU2465" t="str">
            <v>Xylo-XyloD4 BS IV</v>
          </cell>
          <cell r="DO2465" t="str">
            <v>Car</v>
          </cell>
          <cell r="DP2465" t="str">
            <v>Paryatan Plus</v>
          </cell>
        </row>
        <row r="2466">
          <cell r="B2466">
            <v>431581301700097</v>
          </cell>
          <cell r="BS2466">
            <v>2020</v>
          </cell>
          <cell r="BU2466" t="str">
            <v>MAHINDRA SUPRO MINITRUCK VX 2020 2STR GOODS</v>
          </cell>
          <cell r="DO2466" t="str">
            <v>Goods &amp; Passengers</v>
          </cell>
          <cell r="DP2466" t="str">
            <v>Goods Carrier</v>
          </cell>
        </row>
        <row r="2467">
          <cell r="B2467"/>
          <cell r="BS2467">
            <v>2020</v>
          </cell>
          <cell r="BU2467" t="str">
            <v>MAHINDRA SUPRO MINITRUCK VX 2020 2STR GOODS</v>
          </cell>
          <cell r="DO2467" t="str">
            <v>Goods &amp; Passengers</v>
          </cell>
          <cell r="DP2467" t="str">
            <v>Goods Carrier</v>
          </cell>
        </row>
        <row r="2468">
          <cell r="B2468"/>
          <cell r="BS2468">
            <v>2015</v>
          </cell>
          <cell r="BU2468" t="str">
            <v>TOYOTA ETIOS GD M CAB 2015 5STR PARYATAN</v>
          </cell>
          <cell r="DO2468" t="str">
            <v>Car</v>
          </cell>
          <cell r="DP2468" t="str">
            <v>Paryatan Plus</v>
          </cell>
        </row>
        <row r="2469">
          <cell r="B2469">
            <v>412831301700161</v>
          </cell>
          <cell r="BS2469">
            <v>2015</v>
          </cell>
          <cell r="BU2469" t="str">
            <v>TOYOTA ETIOS GD M CAB 2015 5STR PARYATAN</v>
          </cell>
          <cell r="DO2469" t="str">
            <v>Car</v>
          </cell>
          <cell r="DP2469" t="str">
            <v>Paryatan Plus</v>
          </cell>
        </row>
        <row r="2470">
          <cell r="B2470">
            <v>431581301700098</v>
          </cell>
          <cell r="BS2470">
            <v>2014</v>
          </cell>
          <cell r="BU2470" t="str">
            <v>MAHINDRA XYLO D2 MDI CRDE 9STR 2014 PARYATAN</v>
          </cell>
          <cell r="DO2470" t="str">
            <v>Goods &amp; Passengers</v>
          </cell>
          <cell r="DP2470" t="str">
            <v>Paryatan Plus</v>
          </cell>
        </row>
        <row r="2471">
          <cell r="B2471"/>
          <cell r="BS2471">
            <v>2014</v>
          </cell>
          <cell r="BU2471" t="str">
            <v>MAHINDRA XYLO D2 MDI CRDE 9STR 2014 PARYATAN</v>
          </cell>
          <cell r="DO2471" t="str">
            <v>Goods &amp; Passengers</v>
          </cell>
          <cell r="DP2471" t="str">
            <v>Paryatan Plus</v>
          </cell>
        </row>
        <row r="2472">
          <cell r="B2472"/>
          <cell r="BS2472">
            <v>2018</v>
          </cell>
          <cell r="BU2472" t="str">
            <v>MARUTI TOUR S DIESEL BSIV 2018 5STR CAB TAXI</v>
          </cell>
          <cell r="DO2472" t="str">
            <v>Car</v>
          </cell>
          <cell r="DP2472" t="str">
            <v>Paryatan Plus</v>
          </cell>
        </row>
        <row r="2473">
          <cell r="B2473"/>
          <cell r="BS2473">
            <v>2016</v>
          </cell>
          <cell r="BU2473" t="str">
            <v>TOYOTA ETIOS GD M BSIV 2016 5STR CAB PARYATAN</v>
          </cell>
          <cell r="DO2473" t="str">
            <v>Car</v>
          </cell>
          <cell r="DP2473" t="str">
            <v>Paryatan Plus</v>
          </cell>
        </row>
        <row r="2474">
          <cell r="B2474"/>
          <cell r="BS2474">
            <v>2014</v>
          </cell>
          <cell r="BU2474" t="str">
            <v>Traveller-17 Seater AC with Interior-PASSENGER COMMERCIAL</v>
          </cell>
          <cell r="DO2474" t="str">
            <v>Goods &amp; Passengers</v>
          </cell>
          <cell r="DP2474" t="str">
            <v>Safari</v>
          </cell>
        </row>
        <row r="2475">
          <cell r="B2475"/>
          <cell r="BS2475">
            <v>2020</v>
          </cell>
          <cell r="BU2475" t="str">
            <v>Baleno-BALENO ZETA 1.3L DIESEL 5 SEATER</v>
          </cell>
          <cell r="DO2475" t="str">
            <v>Car</v>
          </cell>
          <cell r="DP2475" t="str">
            <v>Classic Used Car</v>
          </cell>
        </row>
        <row r="2476">
          <cell r="B2476">
            <v>412331301700123</v>
          </cell>
          <cell r="BS2476">
            <v>2014</v>
          </cell>
          <cell r="BU2476" t="str">
            <v>Traveller-17 Seater AC with Interior-PASSENGER COMMERCIAL</v>
          </cell>
          <cell r="DO2476" t="str">
            <v>Goods &amp; Passengers</v>
          </cell>
          <cell r="DP2476" t="str">
            <v>Safari</v>
          </cell>
        </row>
        <row r="2477">
          <cell r="B2477">
            <v>412831301700165</v>
          </cell>
          <cell r="BS2477">
            <v>2016</v>
          </cell>
          <cell r="BU2477" t="str">
            <v>TOYOTA ETIOS GD M BSIV 2016 5STR CAB PARYATAN</v>
          </cell>
          <cell r="DO2477" t="str">
            <v>Car</v>
          </cell>
          <cell r="DP2477" t="str">
            <v>Paryatan Plus</v>
          </cell>
        </row>
        <row r="2478">
          <cell r="B2478">
            <v>431351301700165</v>
          </cell>
          <cell r="BS2478">
            <v>2018</v>
          </cell>
          <cell r="BU2478" t="str">
            <v>MARUTI TOUR S DIESEL BSIV 2018 5STR CAB TAXI</v>
          </cell>
          <cell r="DO2478" t="str">
            <v>Car</v>
          </cell>
          <cell r="DP2478" t="str">
            <v>Paryatan Plus</v>
          </cell>
        </row>
        <row r="2479">
          <cell r="B2479">
            <v>433461301700042</v>
          </cell>
          <cell r="BS2479">
            <v>2020</v>
          </cell>
          <cell r="BU2479" t="str">
            <v>Baleno-BALENO ZETA 1.3L DIESEL 5 SEATER</v>
          </cell>
          <cell r="DO2479" t="str">
            <v>Car</v>
          </cell>
          <cell r="DP2479" t="str">
            <v>Classic Used Car</v>
          </cell>
        </row>
        <row r="2480">
          <cell r="B2480"/>
          <cell r="BS2480">
            <v>2014</v>
          </cell>
          <cell r="BU2480" t="str">
            <v>Traveller-17 Seater AC with Interior-PASSENGER COMMERCIAL</v>
          </cell>
          <cell r="DO2480"/>
          <cell r="DP2480" t="str">
            <v>Safari</v>
          </cell>
        </row>
        <row r="2481">
          <cell r="B2481"/>
          <cell r="BS2481">
            <v>2019</v>
          </cell>
          <cell r="BU2481" t="str">
            <v>ASHOK LEYLAND DOST PLUS RLS 2019 2STR</v>
          </cell>
          <cell r="DO2481" t="str">
            <v>Goods &amp; Passengers</v>
          </cell>
          <cell r="DP2481" t="str">
            <v>Goods Carrier</v>
          </cell>
        </row>
        <row r="2482">
          <cell r="B2482"/>
          <cell r="BS2482">
            <v>2016</v>
          </cell>
          <cell r="BU2482" t="str">
            <v>TOYOTA ETIOS GD 5STR 2016 CAB PARYATAN TN</v>
          </cell>
          <cell r="DO2482" t="str">
            <v>Car</v>
          </cell>
          <cell r="DP2482" t="str">
            <v>Paryatan Plus</v>
          </cell>
        </row>
        <row r="2483">
          <cell r="B2483"/>
          <cell r="BS2483">
            <v>2016</v>
          </cell>
          <cell r="BU2483" t="str">
            <v>ALPSV 4 185 VIKING BS3 49STR 2016 SAFARI BUS</v>
          </cell>
          <cell r="DO2483" t="str">
            <v>Goods &amp; Passengers</v>
          </cell>
          <cell r="DP2483" t="str">
            <v>Safari</v>
          </cell>
        </row>
        <row r="2484">
          <cell r="B2484"/>
          <cell r="BS2484">
            <v>2016</v>
          </cell>
          <cell r="BU2484" t="str">
            <v>TOYOTA ETIOS LIVA GD M CAB 5STR 2016 PARYATAN</v>
          </cell>
          <cell r="DO2484" t="str">
            <v>Car</v>
          </cell>
          <cell r="DP2484" t="str">
            <v>Paryatan Plus</v>
          </cell>
        </row>
        <row r="2485">
          <cell r="B2485">
            <v>431581301700099</v>
          </cell>
          <cell r="BS2485">
            <v>2019</v>
          </cell>
          <cell r="BU2485" t="str">
            <v>ASHOK LEYLAND DOST PLUS RLS 2019 2STR</v>
          </cell>
          <cell r="DO2485" t="str">
            <v>Goods &amp; Passengers</v>
          </cell>
          <cell r="DP2485" t="str">
            <v>Goods Carrier</v>
          </cell>
        </row>
        <row r="2486">
          <cell r="B2486">
            <v>412331301700126</v>
          </cell>
          <cell r="BS2486">
            <v>2016</v>
          </cell>
          <cell r="BU2486" t="str">
            <v>ALPSV 4 185 VIKING BS3 49STR 2016 SAFARI BUS</v>
          </cell>
          <cell r="DO2486" t="str">
            <v>Goods &amp; Passengers</v>
          </cell>
          <cell r="DP2486" t="str">
            <v>Safari</v>
          </cell>
        </row>
        <row r="2487">
          <cell r="B2487">
            <v>412831301700163</v>
          </cell>
          <cell r="BS2487">
            <v>2016</v>
          </cell>
          <cell r="BU2487" t="str">
            <v>TOYOTA ETIOS LIVA GD M CAB 5STR 2016 PARYATAN</v>
          </cell>
          <cell r="DO2487" t="str">
            <v>Car</v>
          </cell>
          <cell r="DP2487" t="str">
            <v>Paryatan Plus</v>
          </cell>
        </row>
        <row r="2488">
          <cell r="B2488">
            <v>412331301700124</v>
          </cell>
          <cell r="BS2488">
            <v>2014</v>
          </cell>
          <cell r="BU2488" t="str">
            <v>ASHOK LEYLAND 4 185 5334 WB 2014 50STR BUS</v>
          </cell>
          <cell r="DO2488" t="str">
            <v>Goods &amp; Passengers</v>
          </cell>
          <cell r="DP2488" t="str">
            <v>Safari</v>
          </cell>
        </row>
        <row r="2489">
          <cell r="B2489">
            <v>431351301700167</v>
          </cell>
          <cell r="BS2489">
            <v>2016</v>
          </cell>
          <cell r="BU2489" t="str">
            <v>TOYOTA ETIOS GD 5STR 2016 CAB PARYATAN TN</v>
          </cell>
          <cell r="DO2489" t="str">
            <v>Car</v>
          </cell>
          <cell r="DP2489" t="str">
            <v>Paryatan Plus</v>
          </cell>
        </row>
        <row r="2490">
          <cell r="B2490"/>
          <cell r="BS2490">
            <v>2014</v>
          </cell>
          <cell r="BU2490" t="str">
            <v>ASHOK LEYLAND 4 185 5334 WB 2014 50STR BUS</v>
          </cell>
          <cell r="DO2490" t="str">
            <v>Goods &amp; Passengers</v>
          </cell>
          <cell r="DP2490" t="str">
            <v>Safari</v>
          </cell>
        </row>
        <row r="2491">
          <cell r="B2491"/>
          <cell r="BS2491">
            <v>2019</v>
          </cell>
          <cell r="BU2491" t="str">
            <v>MARUTHI TOUR S DIESEL 5 SEAT 2019</v>
          </cell>
          <cell r="DO2491" t="str">
            <v>Car</v>
          </cell>
          <cell r="DP2491" t="str">
            <v>Paryatan Plus</v>
          </cell>
        </row>
        <row r="2492">
          <cell r="B2492"/>
          <cell r="BS2492">
            <v>2019</v>
          </cell>
          <cell r="BU2492" t="str">
            <v>ASHOK LEYLAND DOST PULS RLS 2STR 2019 GOODS</v>
          </cell>
          <cell r="DO2492" t="str">
            <v>Goods &amp; Passengers</v>
          </cell>
          <cell r="DP2492" t="str">
            <v>Goods Carrier</v>
          </cell>
        </row>
        <row r="2493">
          <cell r="B2493"/>
          <cell r="BS2493">
            <v>2018</v>
          </cell>
          <cell r="BU2493" t="str">
            <v>MARUTHI TOUR S DIESEL 2018 5STR TN</v>
          </cell>
          <cell r="DO2493" t="str">
            <v>Car</v>
          </cell>
          <cell r="DP2493" t="str">
            <v>Paryatan Plus</v>
          </cell>
        </row>
        <row r="2494">
          <cell r="B2494"/>
          <cell r="BS2494">
            <v>2014</v>
          </cell>
          <cell r="BU2494" t="str">
            <v>ASHOK LEYLAND 2014 50STR SAFARI BUS</v>
          </cell>
          <cell r="DO2494" t="str">
            <v>Goods &amp; Passengers</v>
          </cell>
          <cell r="DP2494" t="str">
            <v>Safari</v>
          </cell>
        </row>
        <row r="2495">
          <cell r="B2495">
            <v>431351301700168</v>
          </cell>
          <cell r="BS2495">
            <v>2018</v>
          </cell>
          <cell r="BU2495" t="str">
            <v>XCENT-XcentE CRDI</v>
          </cell>
          <cell r="DO2495" t="str">
            <v>Car</v>
          </cell>
          <cell r="DP2495" t="str">
            <v>Paryatan Plus</v>
          </cell>
        </row>
        <row r="2496">
          <cell r="B2496">
            <v>431581301700100</v>
          </cell>
          <cell r="BS2496">
            <v>2019</v>
          </cell>
          <cell r="BU2496" t="str">
            <v>ASHOK LEYLAND DOST PULS RLS 2STR 2019 GOODS</v>
          </cell>
          <cell r="DO2496" t="str">
            <v>Goods &amp; Passengers</v>
          </cell>
          <cell r="DP2496" t="str">
            <v>Goods Carrier</v>
          </cell>
        </row>
        <row r="2497">
          <cell r="B2497">
            <v>431111301700114</v>
          </cell>
          <cell r="BS2497">
            <v>2019</v>
          </cell>
          <cell r="BU2497" t="str">
            <v>MARUTHI TOUR S DIESEL 5 SEAT 2019</v>
          </cell>
          <cell r="DO2497" t="str">
            <v>Car</v>
          </cell>
          <cell r="DP2497" t="str">
            <v>Paryatan Plus</v>
          </cell>
        </row>
        <row r="2498">
          <cell r="B2498">
            <v>431351301700172</v>
          </cell>
          <cell r="BS2498">
            <v>2018</v>
          </cell>
          <cell r="BU2498" t="str">
            <v>MARUTHI TOUR S DIESEL 2018 5STR TN</v>
          </cell>
          <cell r="DO2498" t="str">
            <v>Car</v>
          </cell>
          <cell r="DP2498" t="str">
            <v>Paryatan Plus</v>
          </cell>
        </row>
        <row r="2499">
          <cell r="B2499">
            <v>412831301700162</v>
          </cell>
          <cell r="BS2499">
            <v>2014</v>
          </cell>
          <cell r="BU2499" t="str">
            <v>ASHOK LEYLAND 2014 50STR SAFARI BUS</v>
          </cell>
          <cell r="DO2499" t="str">
            <v>Goods &amp; Passengers</v>
          </cell>
          <cell r="DP2499" t="str">
            <v>Safari</v>
          </cell>
        </row>
        <row r="2500">
          <cell r="B2500"/>
          <cell r="BS2500">
            <v>2018</v>
          </cell>
          <cell r="BU2500" t="str">
            <v>XCENT-XcentE CRDI</v>
          </cell>
          <cell r="DO2500" t="str">
            <v>Car</v>
          </cell>
          <cell r="DP2500" t="str">
            <v>Paryatan Plus</v>
          </cell>
        </row>
        <row r="2501">
          <cell r="B2501"/>
          <cell r="BS2501">
            <v>2016</v>
          </cell>
          <cell r="BU2501" t="str">
            <v>SWIFT DEZIRE TOUR DIESEL 2016 5STR CAB</v>
          </cell>
          <cell r="DO2501" t="str">
            <v>Car</v>
          </cell>
          <cell r="DP2501" t="str">
            <v>Paryatan Plus</v>
          </cell>
        </row>
        <row r="2502">
          <cell r="B2502"/>
          <cell r="BS2502">
            <v>2019</v>
          </cell>
          <cell r="BU2502" t="str">
            <v>MARUTHI TOUR S DIESEL 5 SEAT 2019</v>
          </cell>
          <cell r="DO2502" t="str">
            <v>Car</v>
          </cell>
          <cell r="DP2502" t="str">
            <v>Paryatan Plus</v>
          </cell>
        </row>
        <row r="2503">
          <cell r="B2503">
            <v>433461301700043</v>
          </cell>
          <cell r="BS2503">
            <v>2018</v>
          </cell>
          <cell r="BU2503" t="str">
            <v>ASHOK LEYLAND LTD ECOMET 2018 3STR GOODS</v>
          </cell>
          <cell r="DO2503" t="str">
            <v>Goods &amp; Passengers</v>
          </cell>
          <cell r="DP2503" t="str">
            <v>Goods Carrier</v>
          </cell>
        </row>
        <row r="2504">
          <cell r="B2504"/>
          <cell r="BS2504">
            <v>2018</v>
          </cell>
          <cell r="BU2504" t="str">
            <v>ASHOK LEYLAND LTD ECOMET 2018 3STR GOODS</v>
          </cell>
          <cell r="DO2504" t="str">
            <v>Goods &amp; Passengers</v>
          </cell>
          <cell r="DP2504" t="str">
            <v>Goods Carrier</v>
          </cell>
        </row>
        <row r="2505">
          <cell r="B2505"/>
          <cell r="BS2505">
            <v>2013</v>
          </cell>
          <cell r="BU2505" t="str">
            <v>FORCE BUS CONTRACT CARRIAGE 2013 18STR SAFARI</v>
          </cell>
          <cell r="DO2505" t="str">
            <v>Goods &amp; Passengers</v>
          </cell>
          <cell r="DP2505" t="str">
            <v>Safari</v>
          </cell>
        </row>
        <row r="2506">
          <cell r="B2506">
            <v>413191301700092</v>
          </cell>
          <cell r="BS2506">
            <v>2016</v>
          </cell>
          <cell r="BU2506" t="str">
            <v>SWIFT DEZIRE TOUR DIESEL 2016 5STR CAB</v>
          </cell>
          <cell r="DO2506" t="str">
            <v>Car</v>
          </cell>
          <cell r="DP2506" t="str">
            <v>Paryatan Plus</v>
          </cell>
        </row>
        <row r="2507">
          <cell r="B2507"/>
          <cell r="BS2507">
            <v>2018</v>
          </cell>
          <cell r="BU2507" t="str">
            <v>TATA ZEST XE QJET 75 P S BS 4</v>
          </cell>
          <cell r="DO2507" t="str">
            <v>Car</v>
          </cell>
          <cell r="DP2507" t="str">
            <v>Paryatan Plus</v>
          </cell>
        </row>
        <row r="2508">
          <cell r="B2508">
            <v>431111301700112</v>
          </cell>
          <cell r="BS2508">
            <v>2019</v>
          </cell>
          <cell r="BU2508" t="str">
            <v>MARUTHI TOUR S DIESEL 5 SEAT 2019</v>
          </cell>
          <cell r="DO2508" t="str">
            <v>Car</v>
          </cell>
          <cell r="DP2508" t="str">
            <v>Paryatan Plus</v>
          </cell>
        </row>
        <row r="2509">
          <cell r="B2509">
            <v>431111301700111</v>
          </cell>
          <cell r="BS2509">
            <v>2018</v>
          </cell>
          <cell r="BU2509" t="str">
            <v>TATA ZEST XE QJET 75 P S BS 4</v>
          </cell>
          <cell r="DO2509" t="str">
            <v>Car</v>
          </cell>
          <cell r="DP2509" t="str">
            <v>Paryatan Plus</v>
          </cell>
        </row>
        <row r="2510">
          <cell r="B2510">
            <v>412331301700125</v>
          </cell>
          <cell r="BS2510">
            <v>2013</v>
          </cell>
          <cell r="BU2510" t="str">
            <v>FORCE BUS CONTRACT CARRIAGE 2013 18STR SAFARI</v>
          </cell>
          <cell r="DO2510" t="str">
            <v>Goods &amp; Passengers</v>
          </cell>
          <cell r="DP2510" t="str">
            <v>Safari</v>
          </cell>
        </row>
        <row r="2511">
          <cell r="B2511">
            <v>431581301700101</v>
          </cell>
          <cell r="BS2511">
            <v>2017</v>
          </cell>
          <cell r="BU2511" t="str">
            <v>BHARATBENZ 3123R 8X2 BSIV 2017 3STR GOOD HGV</v>
          </cell>
          <cell r="DO2511" t="str">
            <v>Goods &amp; Passengers</v>
          </cell>
          <cell r="DP2511" t="str">
            <v>Goods Carrier</v>
          </cell>
        </row>
        <row r="2512">
          <cell r="B2512"/>
          <cell r="BS2512">
            <v>2017</v>
          </cell>
          <cell r="BU2512" t="str">
            <v>BHARATBENZ 3123R 8X2 BSIV 2017 3STR GOOD HGV</v>
          </cell>
          <cell r="DO2512" t="str">
            <v>Goods &amp; Passengers</v>
          </cell>
          <cell r="DP2512" t="str">
            <v>Goods Carrier</v>
          </cell>
        </row>
        <row r="2513">
          <cell r="B2513"/>
          <cell r="BS2513">
            <v>2023</v>
          </cell>
          <cell r="BU2513" t="str">
            <v>NISSAN MAGNITE MT XL NEW DREAM 2023</v>
          </cell>
          <cell r="DO2513"/>
          <cell r="DP2513" t="str">
            <v>Dream Car</v>
          </cell>
        </row>
        <row r="2514">
          <cell r="B2514">
            <v>433461301700044</v>
          </cell>
          <cell r="BS2514">
            <v>2023</v>
          </cell>
          <cell r="BU2514" t="str">
            <v>NISSAN MAGNITE MT XL NEW DREAM 2023</v>
          </cell>
          <cell r="DO2514"/>
          <cell r="DP2514" t="str">
            <v>Dream Car</v>
          </cell>
        </row>
        <row r="2515">
          <cell r="B2515">
            <v>431351301700171</v>
          </cell>
          <cell r="BS2515">
            <v>2018</v>
          </cell>
          <cell r="BU2515" t="str">
            <v>MARUTHI TOUR S DIESEL 2018 5STR TN</v>
          </cell>
          <cell r="DO2515" t="str">
            <v>Car</v>
          </cell>
          <cell r="DP2515" t="str">
            <v>Paryatan Plus</v>
          </cell>
        </row>
        <row r="2516">
          <cell r="B2516"/>
          <cell r="BS2516">
            <v>2018</v>
          </cell>
          <cell r="BU2516" t="str">
            <v>MARUTHI TOUR S DIESEL 2018 5STR TN</v>
          </cell>
          <cell r="DO2516" t="str">
            <v>Car</v>
          </cell>
          <cell r="DP2516" t="str">
            <v>Paryatan Plus</v>
          </cell>
        </row>
        <row r="2517">
          <cell r="B2517">
            <v>431351301700169</v>
          </cell>
          <cell r="BS2517">
            <v>2016</v>
          </cell>
          <cell r="BU2517" t="str">
            <v>XYLO D2 MDI CRDE 2WD 9STR BS4 2016 CAB PARYATAN</v>
          </cell>
          <cell r="DO2517" t="str">
            <v>Car</v>
          </cell>
          <cell r="DP2517" t="str">
            <v>Paryatan Plus</v>
          </cell>
        </row>
        <row r="2518">
          <cell r="B2518"/>
          <cell r="BS2518">
            <v>2016</v>
          </cell>
          <cell r="BU2518" t="str">
            <v>XYLO D2 MDI CRDE 2WD 9STR BS4 2016 CAB PARYATAN</v>
          </cell>
          <cell r="DO2518" t="str">
            <v>Car</v>
          </cell>
          <cell r="DP2518" t="str">
            <v>Paryatan Plus</v>
          </cell>
        </row>
        <row r="2519">
          <cell r="B2519"/>
          <cell r="BS2519">
            <v>2015</v>
          </cell>
          <cell r="BU2519" t="str">
            <v>TOYOTA ETIOS GD M BSIV 2015 5STR MOTCAB PARYATAN</v>
          </cell>
          <cell r="DO2519" t="str">
            <v>Car</v>
          </cell>
          <cell r="DP2519" t="str">
            <v>Paryatan Plus</v>
          </cell>
        </row>
        <row r="2520">
          <cell r="B2520">
            <v>412331301700127</v>
          </cell>
          <cell r="BS2520">
            <v>2018</v>
          </cell>
          <cell r="BU2520" t="str">
            <v>RENAULT KWID RXT O PETROL BSIV 2018 5STR</v>
          </cell>
          <cell r="DO2520" t="str">
            <v>Car</v>
          </cell>
          <cell r="DP2520" t="str">
            <v>Classic Used Car</v>
          </cell>
        </row>
        <row r="2521">
          <cell r="B2521"/>
          <cell r="BS2521">
            <v>2019</v>
          </cell>
          <cell r="BU2521" t="str">
            <v>MARUTHI TOUR S DIESEL 5STR 2019 CAB</v>
          </cell>
          <cell r="DO2521" t="str">
            <v>Car</v>
          </cell>
          <cell r="DP2521" t="str">
            <v>Paryatan Plus</v>
          </cell>
        </row>
        <row r="2522">
          <cell r="B2522">
            <v>412831301700170</v>
          </cell>
          <cell r="BS2522">
            <v>2015</v>
          </cell>
          <cell r="BU2522" t="str">
            <v>TOYOTA ETIOS GD M BSIV 2015 5STR MOTCAB PARYATAN</v>
          </cell>
          <cell r="DO2522" t="str">
            <v>Car</v>
          </cell>
          <cell r="DP2522" t="str">
            <v>Paryatan Plus</v>
          </cell>
        </row>
        <row r="2523">
          <cell r="B2523"/>
          <cell r="BS2523">
            <v>2018</v>
          </cell>
          <cell r="BU2523" t="str">
            <v>RENAULT KWID RXT O PETROL BSIV 2018 5STR</v>
          </cell>
          <cell r="DO2523" t="str">
            <v>Car</v>
          </cell>
          <cell r="DP2523" t="str">
            <v>Classic Used Car</v>
          </cell>
        </row>
        <row r="2524">
          <cell r="B2524">
            <v>431351301700170</v>
          </cell>
          <cell r="BS2524">
            <v>2018</v>
          </cell>
          <cell r="BU2524" t="str">
            <v>BACKHOE LOADER WITH CABIN 2018 1STR DHARTHI</v>
          </cell>
          <cell r="DO2524" t="str">
            <v>Goods &amp; Passengers</v>
          </cell>
          <cell r="DP2524" t="str">
            <v>Dharthi</v>
          </cell>
        </row>
        <row r="2525">
          <cell r="B2525">
            <v>413191301700094</v>
          </cell>
          <cell r="BS2525">
            <v>2019</v>
          </cell>
          <cell r="BU2525" t="str">
            <v>MARUTHI TOUR S DIESEL 5STR 2019 CAB</v>
          </cell>
          <cell r="DO2525" t="str">
            <v>Car</v>
          </cell>
          <cell r="DP2525" t="str">
            <v>Paryatan Plus</v>
          </cell>
        </row>
        <row r="2526">
          <cell r="B2526"/>
          <cell r="BS2526">
            <v>2018</v>
          </cell>
          <cell r="BU2526" t="str">
            <v>BACKHOE LOADER WITH CABIN 2018 1STR DHARTHI</v>
          </cell>
          <cell r="DO2526" t="str">
            <v>Goods &amp; Passengers</v>
          </cell>
          <cell r="DP2526" t="str">
            <v>Dharthi</v>
          </cell>
        </row>
        <row r="2527">
          <cell r="B2527">
            <v>412331301700128</v>
          </cell>
          <cell r="BS2527">
            <v>2013</v>
          </cell>
          <cell r="BU2527" t="str">
            <v>Innova-INNOVA EURO 3 2.5 G DIESEL 7 SEATER</v>
          </cell>
          <cell r="DO2527" t="str">
            <v>Car</v>
          </cell>
          <cell r="DP2527" t="str">
            <v>Paryatan Plus</v>
          </cell>
        </row>
        <row r="2528">
          <cell r="B2528">
            <v>431111301700113</v>
          </cell>
          <cell r="BS2528">
            <v>2019</v>
          </cell>
          <cell r="BU2528" t="str">
            <v>MARUTHI TOUR S DIESEL 5 SEAT 2019</v>
          </cell>
          <cell r="DO2528" t="str">
            <v>Car</v>
          </cell>
          <cell r="DP2528" t="str">
            <v>Paryatan Plus</v>
          </cell>
        </row>
        <row r="2529">
          <cell r="B2529"/>
          <cell r="BS2529">
            <v>2019</v>
          </cell>
          <cell r="BU2529" t="str">
            <v>MARUTHI TOUR S DIESEL 5 SEAT 2019</v>
          </cell>
          <cell r="DO2529" t="str">
            <v>Car</v>
          </cell>
          <cell r="DP2529" t="str">
            <v>Paryatan Plus</v>
          </cell>
        </row>
        <row r="2530">
          <cell r="B2530"/>
          <cell r="BS2530">
            <v>2013</v>
          </cell>
          <cell r="BU2530" t="str">
            <v>Innova-INNOVA EURO 3 2.5 G DIESEL 7 SEATER</v>
          </cell>
          <cell r="DO2530" t="str">
            <v>Car</v>
          </cell>
          <cell r="DP2530" t="str">
            <v>Paryatan Plus</v>
          </cell>
        </row>
        <row r="2531">
          <cell r="B2531"/>
          <cell r="BS2531">
            <v>2018</v>
          </cell>
          <cell r="BU2531" t="str">
            <v>XCENT-XcentE CRDI</v>
          </cell>
          <cell r="DO2531" t="str">
            <v>Car</v>
          </cell>
          <cell r="DP2531" t="str">
            <v>Paryatan Plus</v>
          </cell>
        </row>
        <row r="2532">
          <cell r="B2532">
            <v>431351301700173</v>
          </cell>
          <cell r="BS2532">
            <v>2018</v>
          </cell>
          <cell r="BU2532" t="str">
            <v>XCENT-XcentE CRDI</v>
          </cell>
          <cell r="DO2532" t="str">
            <v>Car</v>
          </cell>
          <cell r="DP2532" t="str">
            <v>Paryatan Plus</v>
          </cell>
        </row>
        <row r="2533">
          <cell r="B2533"/>
          <cell r="BS2533">
            <v>2023</v>
          </cell>
          <cell r="BU2533" t="str">
            <v>FORCE TRAVELLER TI MB 3700 BSVI 2 ABC AC NEW 17ST</v>
          </cell>
          <cell r="DO2533"/>
          <cell r="DP2533" t="str">
            <v>Safari</v>
          </cell>
        </row>
        <row r="2534">
          <cell r="B2534"/>
          <cell r="BS2534">
            <v>2017</v>
          </cell>
          <cell r="BU2534" t="str">
            <v>MAHINDRA PICK UP GOODS 2017 2STR MAHI</v>
          </cell>
          <cell r="DO2534" t="str">
            <v>Goods &amp; Passengers</v>
          </cell>
          <cell r="DP2534" t="str">
            <v>Goods Carrier</v>
          </cell>
        </row>
        <row r="2535">
          <cell r="B2535">
            <v>412331301700129</v>
          </cell>
          <cell r="BS2535">
            <v>2013</v>
          </cell>
          <cell r="BU2535" t="str">
            <v>Etios-ToyotaEtios GD</v>
          </cell>
          <cell r="DO2535" t="str">
            <v>Car</v>
          </cell>
          <cell r="DP2535" t="str">
            <v>Paryatan Plus</v>
          </cell>
        </row>
        <row r="2536">
          <cell r="B2536">
            <v>412331301700130</v>
          </cell>
          <cell r="BS2536">
            <v>2023</v>
          </cell>
          <cell r="BU2536" t="str">
            <v>FORCE TRAVELLER TI MB 3700 BSVI 2 ABC AC NEW 17ST</v>
          </cell>
          <cell r="DO2536"/>
          <cell r="DP2536" t="str">
            <v>Safari</v>
          </cell>
        </row>
        <row r="2537">
          <cell r="B2537">
            <v>431581301700103</v>
          </cell>
          <cell r="BS2537">
            <v>2017</v>
          </cell>
          <cell r="BU2537" t="str">
            <v>MAHINDRA PICK UP GOODS 2017 2STR MAHI</v>
          </cell>
          <cell r="DO2537" t="str">
            <v>Goods &amp; Passengers</v>
          </cell>
          <cell r="DP2537" t="str">
            <v>Goods Carrier</v>
          </cell>
        </row>
        <row r="2538">
          <cell r="B2538"/>
          <cell r="BS2538">
            <v>2013</v>
          </cell>
          <cell r="BU2538" t="str">
            <v>Etios-ToyotaEtios GD</v>
          </cell>
          <cell r="DO2538" t="str">
            <v>Car</v>
          </cell>
          <cell r="DP2538" t="str">
            <v>Paryatan Plus</v>
          </cell>
        </row>
        <row r="2539">
          <cell r="B2539"/>
          <cell r="BS2539">
            <v>2013</v>
          </cell>
          <cell r="BU2539" t="str">
            <v>Etios-ToyotaEtios GD</v>
          </cell>
          <cell r="DO2539" t="str">
            <v>Car</v>
          </cell>
          <cell r="DP2539" t="str">
            <v>Classic Used Car</v>
          </cell>
        </row>
        <row r="2540">
          <cell r="B2540"/>
          <cell r="BS2540">
            <v>2019</v>
          </cell>
          <cell r="BU2540" t="str">
            <v>TOYOTA ETIOS GD F 2019 5STR PARYATAN CAB</v>
          </cell>
          <cell r="DO2540" t="str">
            <v>Car</v>
          </cell>
          <cell r="DP2540" t="str">
            <v>Paryatan Plus</v>
          </cell>
        </row>
        <row r="2541">
          <cell r="B2541">
            <v>412831301700166</v>
          </cell>
          <cell r="BS2541">
            <v>2019</v>
          </cell>
          <cell r="BU2541" t="str">
            <v>TOYOTA ETIOS GD F 2019 5STR PARYATAN CAB</v>
          </cell>
          <cell r="DO2541" t="str">
            <v>Car</v>
          </cell>
          <cell r="DP2541" t="str">
            <v>Paryatan Plus</v>
          </cell>
        </row>
        <row r="2542">
          <cell r="B2542">
            <v>431111301700115</v>
          </cell>
          <cell r="BS2542">
            <v>2016</v>
          </cell>
          <cell r="BU2542" t="str">
            <v>SWIFT DEZIRE TOUR DIESEL 2016 5STR CAB</v>
          </cell>
          <cell r="DO2542" t="str">
            <v>Car</v>
          </cell>
          <cell r="DP2542" t="str">
            <v>Paryatan Plus</v>
          </cell>
        </row>
        <row r="2543">
          <cell r="B2543">
            <v>431351301700174</v>
          </cell>
          <cell r="BS2543">
            <v>2013</v>
          </cell>
          <cell r="BU2543" t="str">
            <v>Etios-ToyotaEtios GD</v>
          </cell>
          <cell r="DO2543" t="str">
            <v>Car</v>
          </cell>
          <cell r="DP2543" t="str">
            <v>Classic Used Car</v>
          </cell>
        </row>
        <row r="2544">
          <cell r="B2544"/>
          <cell r="BS2544">
            <v>2016</v>
          </cell>
          <cell r="BU2544" t="str">
            <v>SWIFT DEZIRE TOUR DIESEL 2016 5STR CAB</v>
          </cell>
          <cell r="DO2544" t="str">
            <v>Car</v>
          </cell>
          <cell r="DP2544" t="str">
            <v>Paryatan Plus</v>
          </cell>
        </row>
        <row r="2545">
          <cell r="B2545">
            <v>413191301700095</v>
          </cell>
          <cell r="BS2545">
            <v>2016</v>
          </cell>
          <cell r="BU2545" t="str">
            <v>SWIFT DEZIRE TOUR DIESEL 2016 5STR CAB</v>
          </cell>
          <cell r="DO2545" t="str">
            <v>Car</v>
          </cell>
          <cell r="DP2545" t="str">
            <v>Paryatan Plus</v>
          </cell>
        </row>
        <row r="2546">
          <cell r="B2546"/>
          <cell r="BS2546">
            <v>2016</v>
          </cell>
          <cell r="BU2546" t="str">
            <v>SWIFT DEZIRE TOUR DIESEL 2016 5STR CAB</v>
          </cell>
          <cell r="DO2546" t="str">
            <v>Car</v>
          </cell>
          <cell r="DP2546" t="str">
            <v>Paryatan Plus</v>
          </cell>
        </row>
        <row r="2547">
          <cell r="B2547">
            <v>431351301700175</v>
          </cell>
          <cell r="BS2547">
            <v>2015</v>
          </cell>
          <cell r="BU2547" t="str">
            <v>SWIFT DZIRE TOUR DIESEL BSIV 5STR 2015</v>
          </cell>
          <cell r="DO2547" t="str">
            <v>Car</v>
          </cell>
          <cell r="DP2547" t="str">
            <v>Paryatan Plus</v>
          </cell>
        </row>
        <row r="2548">
          <cell r="B2548"/>
          <cell r="BS2548">
            <v>2015</v>
          </cell>
          <cell r="BU2548" t="str">
            <v>SWIFT DZIRE TOUR DIESEL BSIV 5STR 2015</v>
          </cell>
          <cell r="DO2548" t="str">
            <v>Car</v>
          </cell>
          <cell r="DP2548" t="str">
            <v>Paryatan Plus</v>
          </cell>
        </row>
        <row r="2549">
          <cell r="B2549">
            <v>413191301700096</v>
          </cell>
          <cell r="BS2549">
            <v>2018</v>
          </cell>
          <cell r="BU2549" t="str">
            <v>MARUTI TOUR S DIESEL BSIV 2018 5STR CAB TAXI</v>
          </cell>
          <cell r="DO2549" t="str">
            <v>Car</v>
          </cell>
          <cell r="DP2549" t="str">
            <v>Paryatan Plus</v>
          </cell>
        </row>
        <row r="2550">
          <cell r="B2550"/>
          <cell r="BS2550">
            <v>2015</v>
          </cell>
          <cell r="BU2550" t="str">
            <v>MARUTI SWIFT DZIRE TOUR DIESEL BSI 5STR 2015 CAB</v>
          </cell>
          <cell r="DO2550" t="str">
            <v>Car</v>
          </cell>
          <cell r="DP2550" t="str">
            <v>Paryatan Plus</v>
          </cell>
        </row>
        <row r="2551">
          <cell r="B2551">
            <v>431351301700178</v>
          </cell>
          <cell r="BS2551">
            <v>2015</v>
          </cell>
          <cell r="BU2551" t="str">
            <v>MARUTI SWIFT DZIRE TOUR DIESEL BSI 5STR 2015 CAB</v>
          </cell>
          <cell r="DO2551" t="str">
            <v>Car</v>
          </cell>
          <cell r="DP2551" t="str">
            <v>Paryatan Plus</v>
          </cell>
        </row>
        <row r="2552">
          <cell r="B2552"/>
          <cell r="BS2552">
            <v>2018</v>
          </cell>
          <cell r="BU2552" t="str">
            <v>MARUTI TOUR S DIESEL BSIV 2018 5STR CAB TAXI</v>
          </cell>
          <cell r="DO2552" t="str">
            <v>Car</v>
          </cell>
          <cell r="DP2552" t="str">
            <v>Paryatan Plus</v>
          </cell>
        </row>
        <row r="2553">
          <cell r="B2553"/>
          <cell r="BS2553">
            <v>2017</v>
          </cell>
          <cell r="BU2553" t="str">
            <v>AL PSV 4200MT SAFARI 35STR 2017</v>
          </cell>
          <cell r="DO2553" t="str">
            <v>Goods &amp; Passengers</v>
          </cell>
          <cell r="DP2553" t="str">
            <v>Safari</v>
          </cell>
        </row>
        <row r="2554">
          <cell r="B2554"/>
          <cell r="BS2554">
            <v>2021</v>
          </cell>
          <cell r="BU2554" t="str">
            <v>MARUTHI TOUR S STD 5</v>
          </cell>
          <cell r="DO2554" t="str">
            <v>Car</v>
          </cell>
          <cell r="DP2554" t="str">
            <v>Paryatan Plus</v>
          </cell>
        </row>
        <row r="2555">
          <cell r="B2555">
            <v>413191301700097</v>
          </cell>
          <cell r="BS2555">
            <v>2021</v>
          </cell>
          <cell r="BU2555" t="str">
            <v>MARUTHI TOUR S STD 5</v>
          </cell>
          <cell r="DO2555" t="str">
            <v>Car</v>
          </cell>
          <cell r="DP2555" t="str">
            <v>Paryatan Plus</v>
          </cell>
        </row>
        <row r="2556">
          <cell r="B2556">
            <v>431351301700177</v>
          </cell>
          <cell r="BS2556">
            <v>2015</v>
          </cell>
          <cell r="BU2556" t="str">
            <v>SWIFT DZIRE TOUR DIESEL BSIV 5STR 2015</v>
          </cell>
          <cell r="DO2556" t="str">
            <v>Car</v>
          </cell>
          <cell r="DP2556" t="str">
            <v>Paryatan Plus</v>
          </cell>
        </row>
        <row r="2557">
          <cell r="B2557">
            <v>412331301700133</v>
          </cell>
          <cell r="BS2557">
            <v>2017</v>
          </cell>
          <cell r="BU2557" t="str">
            <v>AL PSV 4200MT SAFARI 35STR 2017</v>
          </cell>
          <cell r="DO2557" t="str">
            <v>Goods &amp; Passengers</v>
          </cell>
          <cell r="DP2557" t="str">
            <v>Safari</v>
          </cell>
        </row>
        <row r="2558">
          <cell r="B2558"/>
          <cell r="BS2558">
            <v>2015</v>
          </cell>
          <cell r="BU2558" t="str">
            <v>SWIFT DZIRE TOUR DIESEL BSIV 5STR 2015</v>
          </cell>
          <cell r="DO2558" t="str">
            <v>Car</v>
          </cell>
          <cell r="DP2558" t="str">
            <v>Paryatan Plus</v>
          </cell>
        </row>
        <row r="2559">
          <cell r="B2559"/>
          <cell r="BS2559">
            <v>2019</v>
          </cell>
          <cell r="BU2559" t="str">
            <v>MARUTHI TOUR S DIESEL 5 SEAT 2019</v>
          </cell>
          <cell r="DO2559" t="str">
            <v>Car</v>
          </cell>
          <cell r="DP2559" t="str">
            <v>Paryatan Plus</v>
          </cell>
        </row>
        <row r="2560">
          <cell r="B2560"/>
          <cell r="BS2560">
            <v>2021</v>
          </cell>
          <cell r="BU2560" t="str">
            <v>AL DOST PULS RLS GOODS 2STR LGV 2021</v>
          </cell>
          <cell r="DO2560" t="str">
            <v>Goods &amp; Passengers</v>
          </cell>
          <cell r="DP2560" t="str">
            <v>Goods Carrier</v>
          </cell>
        </row>
        <row r="2561">
          <cell r="B2561"/>
          <cell r="BS2561">
            <v>2017</v>
          </cell>
          <cell r="BU2561" t="str">
            <v>Xylo-XyloH4 BS IV</v>
          </cell>
          <cell r="DO2561" t="str">
            <v>Car</v>
          </cell>
          <cell r="DP2561" t="str">
            <v>Paryatan Plus</v>
          </cell>
        </row>
        <row r="2562">
          <cell r="B2562"/>
          <cell r="BS2562">
            <v>2014</v>
          </cell>
          <cell r="BU2562" t="str">
            <v>SWIFT DZIRE TOUR DIESEL BS1 5STR 2014</v>
          </cell>
          <cell r="DO2562" t="str">
            <v>Car</v>
          </cell>
          <cell r="DP2562" t="str">
            <v>Paryatan Plus</v>
          </cell>
        </row>
        <row r="2563">
          <cell r="B2563">
            <v>431111301700116</v>
          </cell>
          <cell r="BS2563">
            <v>2019</v>
          </cell>
          <cell r="BU2563" t="str">
            <v>MARUTHI TOUR S DIESEL 5 SEAT 2019</v>
          </cell>
          <cell r="DO2563" t="str">
            <v>Car</v>
          </cell>
          <cell r="DP2563" t="str">
            <v>Paryatan Plus</v>
          </cell>
        </row>
        <row r="2564">
          <cell r="B2564">
            <v>431581301700104</v>
          </cell>
          <cell r="BS2564">
            <v>2021</v>
          </cell>
          <cell r="BU2564" t="str">
            <v>AL DOST PULS RLS GOODS 2STR LGV 2021</v>
          </cell>
          <cell r="DO2564" t="str">
            <v>Goods &amp; Passengers</v>
          </cell>
          <cell r="DP2564" t="str">
            <v>Goods Carrier</v>
          </cell>
        </row>
        <row r="2565">
          <cell r="B2565">
            <v>431351301700179</v>
          </cell>
          <cell r="BS2565">
            <v>2014</v>
          </cell>
          <cell r="BU2565" t="str">
            <v>SWIFT DZIRE TOUR DIESEL BS1 5STR 2014</v>
          </cell>
          <cell r="DO2565" t="str">
            <v>Car</v>
          </cell>
          <cell r="DP2565" t="str">
            <v>Paryatan Plus</v>
          </cell>
        </row>
        <row r="2566">
          <cell r="B2566">
            <v>412331301700132</v>
          </cell>
          <cell r="BS2566">
            <v>2018</v>
          </cell>
          <cell r="BU2566" t="str">
            <v>AL VK 1810 5D4R BELLY DICKEY BSIV 2018 50STR</v>
          </cell>
          <cell r="DO2566" t="str">
            <v>Goods &amp; Passengers</v>
          </cell>
          <cell r="DP2566" t="str">
            <v>Safari</v>
          </cell>
        </row>
        <row r="2567">
          <cell r="B2567">
            <v>413191301700098</v>
          </cell>
          <cell r="BS2567">
            <v>2017</v>
          </cell>
          <cell r="BU2567" t="str">
            <v>Xylo-XyloH4 BS IV</v>
          </cell>
          <cell r="DO2567" t="str">
            <v>Car</v>
          </cell>
          <cell r="DP2567" t="str">
            <v>Paryatan Plus</v>
          </cell>
        </row>
        <row r="2568">
          <cell r="B2568"/>
          <cell r="BS2568">
            <v>2018</v>
          </cell>
          <cell r="BU2568" t="str">
            <v>AL VK 1810 5D4R BELLY DICKEY BSIV 2018 50STR</v>
          </cell>
          <cell r="DO2568" t="str">
            <v>Goods &amp; Passengers</v>
          </cell>
          <cell r="DP2568" t="str">
            <v>Safari</v>
          </cell>
        </row>
        <row r="2569">
          <cell r="B2569"/>
          <cell r="BS2569">
            <v>2015</v>
          </cell>
          <cell r="BU2569" t="str">
            <v>AL PSV 4 185 BS3 2015 50STR SAFARI LOAN</v>
          </cell>
          <cell r="DO2569" t="str">
            <v>Goods &amp; Passengers</v>
          </cell>
          <cell r="DP2569" t="str">
            <v>Safari</v>
          </cell>
        </row>
        <row r="2570">
          <cell r="B2570">
            <v>412831301700167</v>
          </cell>
          <cell r="BS2570">
            <v>2015</v>
          </cell>
          <cell r="BU2570" t="str">
            <v>AL PSV 4 185 BS3 2015 50STR SAFARI LOAN</v>
          </cell>
          <cell r="DO2570" t="str">
            <v>Goods &amp; Passengers</v>
          </cell>
          <cell r="DP2570" t="str">
            <v>Safari</v>
          </cell>
        </row>
        <row r="2571">
          <cell r="B2571">
            <v>412331301700131</v>
          </cell>
          <cell r="BS2571">
            <v>2015</v>
          </cell>
          <cell r="BU2571" t="str">
            <v>Innova-INNOVA EURO 3 2.5 G DIESEL 7 SEATER</v>
          </cell>
          <cell r="DO2571" t="str">
            <v>Goods &amp; Passengers</v>
          </cell>
          <cell r="DP2571" t="str">
            <v>Paryatan Plus</v>
          </cell>
        </row>
        <row r="2572">
          <cell r="B2572"/>
          <cell r="BS2572">
            <v>2015</v>
          </cell>
          <cell r="BU2572" t="str">
            <v>Innova-INNOVA EURO 3 2.5 G DIESEL 7 SEATER</v>
          </cell>
          <cell r="DO2572" t="str">
            <v>Goods &amp; Passengers</v>
          </cell>
          <cell r="DP2572" t="str">
            <v>Paryatan Plus</v>
          </cell>
        </row>
        <row r="2573">
          <cell r="B2573">
            <v>431111301700118</v>
          </cell>
          <cell r="BS2573">
            <v>2017</v>
          </cell>
          <cell r="BU2573" t="str">
            <v>MARUTI SWIFT DZIRE LDI TOUR BS4 2017 5STR</v>
          </cell>
          <cell r="DO2573" t="str">
            <v>Car</v>
          </cell>
          <cell r="DP2573" t="str">
            <v>Paryatan Plus</v>
          </cell>
        </row>
        <row r="2574">
          <cell r="B2574"/>
          <cell r="BS2574">
            <v>2017</v>
          </cell>
          <cell r="BU2574" t="str">
            <v>MARUTI SWIFT DZIRE LDI TOUR BS4 2017 5STR</v>
          </cell>
          <cell r="DO2574" t="str">
            <v>Car</v>
          </cell>
          <cell r="DP2574" t="str">
            <v>Paryatan Plus</v>
          </cell>
        </row>
        <row r="2575">
          <cell r="B2575">
            <v>431111301700117</v>
          </cell>
          <cell r="BS2575">
            <v>2017</v>
          </cell>
          <cell r="BU2575" t="str">
            <v>Traveller-12 Seater AC with Interior-PASSENGER COMMERCIAL</v>
          </cell>
          <cell r="DO2575" t="str">
            <v>Goods &amp; Passengers</v>
          </cell>
          <cell r="DP2575" t="str">
            <v>Safari</v>
          </cell>
        </row>
        <row r="2576">
          <cell r="B2576"/>
          <cell r="BS2576">
            <v>2017</v>
          </cell>
          <cell r="BU2576" t="str">
            <v>Traveller-12 Seater AC with Interior-PASSENGER COMMERCIAL</v>
          </cell>
          <cell r="DO2576" t="str">
            <v>Goods &amp; Passengers</v>
          </cell>
          <cell r="DP2576" t="str">
            <v>Safari</v>
          </cell>
        </row>
        <row r="2577">
          <cell r="B2577">
            <v>412831301700168</v>
          </cell>
          <cell r="BS2577">
            <v>2019</v>
          </cell>
          <cell r="BU2577" t="str">
            <v>TOYOTA ETIOS GD F 2019 5STR PARYATAN CAB</v>
          </cell>
          <cell r="DO2577" t="str">
            <v>Car</v>
          </cell>
          <cell r="DP2577" t="str">
            <v>Paryatan Plus</v>
          </cell>
        </row>
        <row r="2578">
          <cell r="B2578"/>
          <cell r="BS2578">
            <v>2019</v>
          </cell>
          <cell r="BU2578" t="str">
            <v>TOYOTA ETIOS GD F 2019 5STR PARYATAN CAB</v>
          </cell>
          <cell r="DO2578" t="str">
            <v>Car</v>
          </cell>
          <cell r="DP2578" t="str">
            <v>Paryatan Plus</v>
          </cell>
        </row>
        <row r="2579">
          <cell r="B2579">
            <v>413191301700100</v>
          </cell>
          <cell r="BS2579">
            <v>2017</v>
          </cell>
          <cell r="BU2579" t="str">
            <v>SWIFT DZIRE TOUR BSIV 2017 5STR CAB</v>
          </cell>
          <cell r="DO2579" t="str">
            <v>Car</v>
          </cell>
          <cell r="DP2579" t="str">
            <v>Paryatan Plus</v>
          </cell>
        </row>
        <row r="2580">
          <cell r="B2580"/>
          <cell r="BS2580">
            <v>2017</v>
          </cell>
          <cell r="BU2580" t="str">
            <v>MARUTI SWIFT DZIRE LDI TOUR BS4 2017 5STR</v>
          </cell>
          <cell r="DO2580" t="str">
            <v>Car</v>
          </cell>
          <cell r="DP2580" t="str">
            <v>Paryatan Plus</v>
          </cell>
        </row>
        <row r="2581">
          <cell r="B2581"/>
          <cell r="BS2581">
            <v>2013</v>
          </cell>
          <cell r="BU2581" t="str">
            <v>TOYOTA INNOVA 2 5G WITH POWER CAB 2013 7STR</v>
          </cell>
          <cell r="DO2581" t="str">
            <v>Goods &amp; Passengers</v>
          </cell>
          <cell r="DP2581" t="str">
            <v>Paryatan Plus</v>
          </cell>
        </row>
        <row r="2582">
          <cell r="B2582"/>
          <cell r="BS2582">
            <v>2021</v>
          </cell>
          <cell r="BU2582" t="str">
            <v>ASHOK LEYLAND DOST RLS 2STR 2021 GOODS AL</v>
          </cell>
          <cell r="DO2582" t="str">
            <v>Goods &amp; Passengers</v>
          </cell>
          <cell r="DP2582" t="str">
            <v>Goods Carrier</v>
          </cell>
        </row>
        <row r="2583">
          <cell r="B2583">
            <v>412331301700135</v>
          </cell>
          <cell r="BS2583">
            <v>2013</v>
          </cell>
          <cell r="BU2583" t="str">
            <v>TOYOTA INNOVA 2 5G WITH POWER CAB 2013 7STR</v>
          </cell>
          <cell r="DO2583" t="str">
            <v>Goods &amp; Passengers</v>
          </cell>
          <cell r="DP2583" t="str">
            <v>Paryatan Plus</v>
          </cell>
        </row>
        <row r="2584">
          <cell r="B2584"/>
          <cell r="BS2584">
            <v>2015</v>
          </cell>
          <cell r="BU2584" t="str">
            <v>TOYOTA PRIVATE INNOVA 2 5G 2015 8STR CLASSIC</v>
          </cell>
          <cell r="DO2584" t="str">
            <v>Car</v>
          </cell>
          <cell r="DP2584" t="str">
            <v>Paryatan Plus</v>
          </cell>
        </row>
        <row r="2585">
          <cell r="B2585">
            <v>431581301700105</v>
          </cell>
          <cell r="BS2585">
            <v>2021</v>
          </cell>
          <cell r="BU2585" t="str">
            <v>ASHOK LEYLAND DOST RLS 2STR 2021 GOODS AL</v>
          </cell>
          <cell r="DO2585" t="str">
            <v>Goods &amp; Passengers</v>
          </cell>
          <cell r="DP2585" t="str">
            <v>Goods Carrier</v>
          </cell>
        </row>
        <row r="2586">
          <cell r="B2586">
            <v>412331301700134</v>
          </cell>
          <cell r="BS2586">
            <v>2015</v>
          </cell>
          <cell r="BU2586" t="str">
            <v>TOYOTA PRIVATE INNOVA 2 5G 2015 8STR CLASSIC</v>
          </cell>
          <cell r="DO2586" t="str">
            <v>Car</v>
          </cell>
          <cell r="DP2586" t="str">
            <v>Paryatan Plus</v>
          </cell>
        </row>
        <row r="2587">
          <cell r="B2587">
            <v>413191301700099</v>
          </cell>
          <cell r="BS2587">
            <v>2017</v>
          </cell>
          <cell r="BU2587" t="str">
            <v>MARUTI SWIFT DZIRE LDI TOUR BS4 2017 5STR</v>
          </cell>
          <cell r="DO2587" t="str">
            <v>Car</v>
          </cell>
          <cell r="DP2587" t="str">
            <v>Paryatan Plus</v>
          </cell>
        </row>
        <row r="2588">
          <cell r="B2588"/>
          <cell r="BS2588">
            <v>2017</v>
          </cell>
          <cell r="BU2588" t="str">
            <v>SWIFT DZIRE TOUR BSIV 2017 5STR CAB</v>
          </cell>
          <cell r="DO2588" t="str">
            <v>Car</v>
          </cell>
          <cell r="DP2588" t="str">
            <v>Paryatan Plus</v>
          </cell>
        </row>
        <row r="2589">
          <cell r="B2589"/>
          <cell r="BS2589">
            <v>2018</v>
          </cell>
          <cell r="BU2589" t="str">
            <v>TATA ACE GOLD BS IV 2STR 2018 GOODS</v>
          </cell>
          <cell r="DO2589" t="str">
            <v>Goods &amp; Passengers</v>
          </cell>
          <cell r="DP2589" t="str">
            <v>Goods Carrier</v>
          </cell>
        </row>
        <row r="2590">
          <cell r="B2590"/>
          <cell r="BS2590">
            <v>2019</v>
          </cell>
          <cell r="BU2590" t="str">
            <v>Xylo-XyloD4 BS IV</v>
          </cell>
          <cell r="DO2590" t="str">
            <v>Car</v>
          </cell>
          <cell r="DP2590" t="str">
            <v>Paryatan Plus</v>
          </cell>
        </row>
        <row r="2591">
          <cell r="B2591">
            <v>431111301700119</v>
          </cell>
          <cell r="BS2591">
            <v>2013</v>
          </cell>
          <cell r="BU2591" t="str">
            <v>TOYOTA INNOVA 2 5G 8STR CAB 2013 PARYATAN</v>
          </cell>
          <cell r="DO2591" t="str">
            <v>Car</v>
          </cell>
          <cell r="DP2591" t="str">
            <v>Paryatan Plus</v>
          </cell>
        </row>
        <row r="2592">
          <cell r="B2592"/>
          <cell r="BS2592">
            <v>2013</v>
          </cell>
          <cell r="BU2592" t="str">
            <v>TOYOTA INNOVA 2 5G 8STR CAB 2013 PARYATAN</v>
          </cell>
          <cell r="DO2592" t="str">
            <v>Car</v>
          </cell>
          <cell r="DP2592" t="str">
            <v>Paryatan Plus</v>
          </cell>
        </row>
        <row r="2593">
          <cell r="B2593">
            <v>431581301700106</v>
          </cell>
          <cell r="BS2593">
            <v>2018</v>
          </cell>
          <cell r="BU2593" t="str">
            <v>TATA ACE GOLD BS IV 2STR 2018 GOODS</v>
          </cell>
          <cell r="DO2593" t="str">
            <v>Goods &amp; Passengers</v>
          </cell>
          <cell r="DP2593" t="str">
            <v>Goods Carrier</v>
          </cell>
        </row>
        <row r="2594">
          <cell r="B2594"/>
          <cell r="BS2594">
            <v>2016</v>
          </cell>
          <cell r="BU2594" t="str">
            <v>MARUTHI SWIFT DZIRE TOUR BSIV 5STR 2016 PARYATAN</v>
          </cell>
          <cell r="DO2594" t="str">
            <v>Car</v>
          </cell>
          <cell r="DP2594" t="str">
            <v>Paryatan Plus</v>
          </cell>
        </row>
        <row r="2595">
          <cell r="B2595">
            <v>431351301700181</v>
          </cell>
          <cell r="BS2595">
            <v>2019</v>
          </cell>
          <cell r="BU2595" t="str">
            <v>Xylo-XyloD4 BS IV</v>
          </cell>
          <cell r="DO2595" t="str">
            <v>Car</v>
          </cell>
          <cell r="DP2595" t="str">
            <v>Paryatan Plus</v>
          </cell>
        </row>
        <row r="2596">
          <cell r="B2596">
            <v>431351301700180</v>
          </cell>
          <cell r="BS2596">
            <v>2016</v>
          </cell>
          <cell r="BU2596" t="str">
            <v>MARUTHI SWIFT DZIRE TOUR BSIV 5STR 2016 PARYATAN</v>
          </cell>
          <cell r="DO2596" t="str">
            <v>Car</v>
          </cell>
          <cell r="DP2596" t="str">
            <v>Paryatan Plus</v>
          </cell>
        </row>
        <row r="2597">
          <cell r="B2597">
            <v>412831301700169</v>
          </cell>
          <cell r="BS2597">
            <v>2016</v>
          </cell>
          <cell r="BU2597" t="str">
            <v>MARUTHI SWIFT DZIRE TOUR BSIV 5STR 2016 PARYATAN</v>
          </cell>
          <cell r="DO2597" t="str">
            <v>Car</v>
          </cell>
          <cell r="DP2597" t="str">
            <v>Paryatan Plus</v>
          </cell>
        </row>
        <row r="2598">
          <cell r="B2598"/>
          <cell r="BS2598">
            <v>2016</v>
          </cell>
          <cell r="BU2598" t="str">
            <v>MARUTHI SWIFT DZIRE TOUR BSIV 5STR 2016 PARYATAN</v>
          </cell>
          <cell r="DO2598" t="str">
            <v>Car</v>
          </cell>
          <cell r="DP2598" t="str">
            <v>Paryatan Plus</v>
          </cell>
        </row>
        <row r="2599">
          <cell r="B2599">
            <v>412831301700171</v>
          </cell>
          <cell r="BS2599">
            <v>2016</v>
          </cell>
          <cell r="BU2599" t="str">
            <v>INNOVA 2 5 G E3 2016 7STR TOYOTA CAB PARYATAN</v>
          </cell>
          <cell r="DO2599" t="str">
            <v>Car</v>
          </cell>
          <cell r="DP2599" t="str">
            <v>Paryatan Plus</v>
          </cell>
        </row>
        <row r="2600">
          <cell r="B2600"/>
          <cell r="BS2600">
            <v>2016</v>
          </cell>
          <cell r="BU2600" t="str">
            <v>INNOVA 2 5 G E3 2016 7STR TOYOTA CAB PARYATAN</v>
          </cell>
          <cell r="DO2600" t="str">
            <v>Car</v>
          </cell>
          <cell r="DP2600" t="str">
            <v>Paryatan Plus</v>
          </cell>
        </row>
        <row r="2601">
          <cell r="B2601">
            <v>412331301700136</v>
          </cell>
          <cell r="BS2601">
            <v>2013</v>
          </cell>
          <cell r="BU2601" t="str">
            <v>Innova-INNOVA EURO 3 2.5 G DIESEL 7 SEATER</v>
          </cell>
          <cell r="DO2601" t="str">
            <v>Car</v>
          </cell>
          <cell r="DP2601" t="str">
            <v>Paryatan Plus</v>
          </cell>
        </row>
        <row r="2602">
          <cell r="B2602"/>
          <cell r="BS2602">
            <v>2013</v>
          </cell>
          <cell r="BU2602" t="str">
            <v>Innova-INNOVA EURO 3 2.5 G DIESEL 7 SEATER</v>
          </cell>
          <cell r="DO2602" t="str">
            <v>Car</v>
          </cell>
          <cell r="DP2602" t="str">
            <v>Paryatan Plus</v>
          </cell>
        </row>
        <row r="2603">
          <cell r="B2603"/>
          <cell r="BS2603">
            <v>2017</v>
          </cell>
          <cell r="BU2603" t="str">
            <v>Etios-ToyotaEtios GD</v>
          </cell>
          <cell r="DO2603" t="str">
            <v>Car</v>
          </cell>
          <cell r="DP2603" t="str">
            <v>Paryatan Plus</v>
          </cell>
        </row>
        <row r="2604">
          <cell r="B2604"/>
          <cell r="BS2604">
            <v>2016</v>
          </cell>
          <cell r="BU2604" t="str">
            <v>TOYOTA ETIOS GD 5STR 2016 CAB PARYATAN TN</v>
          </cell>
          <cell r="DO2604" t="str">
            <v>Car</v>
          </cell>
          <cell r="DP2604" t="str">
            <v>Paryatan Plus</v>
          </cell>
        </row>
        <row r="2605">
          <cell r="B2605"/>
          <cell r="BS2605">
            <v>2013</v>
          </cell>
          <cell r="BU2605" t="str">
            <v>FORCE TEMPO TRAVELLER 13STR 2013 CAB SAFARI</v>
          </cell>
          <cell r="DO2605" t="str">
            <v>Goods &amp; Passengers</v>
          </cell>
          <cell r="DP2605" t="str">
            <v>Safari</v>
          </cell>
        </row>
        <row r="2606">
          <cell r="B2606"/>
          <cell r="BS2606">
            <v>2018</v>
          </cell>
          <cell r="BU2606" t="str">
            <v>TATA ACE MEGA XL BSIV 2018 2STR GOODS</v>
          </cell>
          <cell r="DO2606" t="str">
            <v>Goods &amp; Passengers</v>
          </cell>
          <cell r="DP2606" t="str">
            <v>Goods Carrier</v>
          </cell>
        </row>
        <row r="2607">
          <cell r="B2607"/>
          <cell r="BS2607">
            <v>2013</v>
          </cell>
          <cell r="BU2607" t="str">
            <v>TRAVELLER D1 HR BS2 2013 13STR CAB SAFARI</v>
          </cell>
          <cell r="DO2607" t="str">
            <v>Goods &amp; Passengers</v>
          </cell>
          <cell r="DP2607" t="str">
            <v>Safari</v>
          </cell>
        </row>
        <row r="2608">
          <cell r="B2608">
            <v>431111301700120</v>
          </cell>
          <cell r="BS2608">
            <v>2013</v>
          </cell>
          <cell r="BU2608" t="str">
            <v>FORCE TEMPO TRAVELLER 13STR 2013 CAB SAFARI</v>
          </cell>
          <cell r="DO2608" t="str">
            <v>Goods &amp; Passengers</v>
          </cell>
          <cell r="DP2608" t="str">
            <v>Safari</v>
          </cell>
        </row>
        <row r="2609">
          <cell r="B2609">
            <v>431581301700107</v>
          </cell>
          <cell r="BS2609">
            <v>2018</v>
          </cell>
          <cell r="BU2609" t="str">
            <v>TATA ACE MEGA XL BSIV 2018 2STR GOODS</v>
          </cell>
          <cell r="DO2609" t="str">
            <v>Goods &amp; Passengers</v>
          </cell>
          <cell r="DP2609" t="str">
            <v>Goods Carrier</v>
          </cell>
        </row>
        <row r="2610">
          <cell r="B2610">
            <v>412331301700137</v>
          </cell>
          <cell r="BS2610">
            <v>2016</v>
          </cell>
          <cell r="BU2610" t="str">
            <v>TOYOTA ETIOS GD 5STR 2016 CAB PARYATAN TN</v>
          </cell>
          <cell r="DO2610" t="str">
            <v>Car</v>
          </cell>
          <cell r="DP2610" t="str">
            <v>Paryatan Plus</v>
          </cell>
        </row>
        <row r="2611">
          <cell r="B2611">
            <v>412831301700175</v>
          </cell>
          <cell r="BS2611">
            <v>2013</v>
          </cell>
          <cell r="BU2611" t="str">
            <v>TRAVELLER D1 HR BS2 2013 13STR CAB SAFARI</v>
          </cell>
          <cell r="DO2611" t="str">
            <v>Goods &amp; Passengers</v>
          </cell>
          <cell r="DP2611" t="str">
            <v>Safari</v>
          </cell>
        </row>
        <row r="2612">
          <cell r="B2612">
            <v>431351301700182</v>
          </cell>
          <cell r="BS2612">
            <v>2017</v>
          </cell>
          <cell r="BU2612" t="str">
            <v>Etios-ToyotaEtios GD</v>
          </cell>
          <cell r="DO2612" t="str">
            <v>Car</v>
          </cell>
          <cell r="DP2612" t="str">
            <v>Paryatan Plus</v>
          </cell>
        </row>
        <row r="2613">
          <cell r="B2613">
            <v>431351301700194</v>
          </cell>
          <cell r="BS2613">
            <v>2014</v>
          </cell>
          <cell r="BU2613" t="str">
            <v>Xylo-XyloD4 BS III</v>
          </cell>
          <cell r="DO2613" t="str">
            <v>Car</v>
          </cell>
          <cell r="DP2613" t="str">
            <v>Paryatan Plus</v>
          </cell>
        </row>
        <row r="2614">
          <cell r="B2614"/>
          <cell r="BS2614">
            <v>2014</v>
          </cell>
          <cell r="BU2614" t="str">
            <v>Xylo-XyloD4 BS III</v>
          </cell>
          <cell r="DO2614" t="str">
            <v>Car</v>
          </cell>
          <cell r="DP2614" t="str">
            <v>Paryatan Plus</v>
          </cell>
        </row>
        <row r="2615">
          <cell r="B2615"/>
          <cell r="BS2615">
            <v>2019</v>
          </cell>
          <cell r="BU2615" t="str">
            <v>MARUTHI TOUR S DIESEL 5 SEAT 2019</v>
          </cell>
          <cell r="DO2615"/>
          <cell r="DP2615" t="str">
            <v>Paryatan Plus</v>
          </cell>
        </row>
        <row r="2616">
          <cell r="B2616"/>
          <cell r="BS2616">
            <v>2017</v>
          </cell>
          <cell r="BU2616" t="str">
            <v>SWIFT DZIRE TOUR BSIV 2017 5STR CAB</v>
          </cell>
          <cell r="DO2616" t="str">
            <v>Car</v>
          </cell>
          <cell r="DP2616" t="str">
            <v>Paryatan Plus</v>
          </cell>
        </row>
        <row r="2617">
          <cell r="B2617">
            <v>413191301700101</v>
          </cell>
          <cell r="BS2617">
            <v>2017</v>
          </cell>
          <cell r="BU2617" t="str">
            <v>SWIFT DZIRE TOUR BSIV 2017 5STR CAB</v>
          </cell>
          <cell r="DO2617" t="str">
            <v>Car</v>
          </cell>
          <cell r="DP2617" t="str">
            <v>Paryatan Plus</v>
          </cell>
        </row>
        <row r="2618">
          <cell r="B2618">
            <v>433461301700045</v>
          </cell>
          <cell r="BS2618">
            <v>2014</v>
          </cell>
          <cell r="BU2618" t="str">
            <v>TATA LPT 1109H TRUCK GOODS 2014 2STR</v>
          </cell>
          <cell r="DO2618" t="str">
            <v>Goods &amp; Passengers</v>
          </cell>
          <cell r="DP2618" t="str">
            <v>Goods Carrier</v>
          </cell>
        </row>
        <row r="2619">
          <cell r="B2619"/>
          <cell r="BS2619">
            <v>2014</v>
          </cell>
          <cell r="BU2619" t="str">
            <v>TATA LPT 1109H TRUCK GOODS 2014 2STR</v>
          </cell>
          <cell r="DO2619" t="str">
            <v>Goods &amp; Passengers</v>
          </cell>
          <cell r="DP2619" t="str">
            <v>Goods Carrier</v>
          </cell>
        </row>
        <row r="2620">
          <cell r="B2620">
            <v>413191301700102</v>
          </cell>
          <cell r="BS2620">
            <v>2016</v>
          </cell>
          <cell r="BU2620" t="str">
            <v>SWIFT DEZIRE TOUR DIESEL 2016 5STR CAB</v>
          </cell>
          <cell r="DO2620" t="str">
            <v>Car</v>
          </cell>
          <cell r="DP2620" t="str">
            <v>Paryatan Plus</v>
          </cell>
        </row>
        <row r="2621">
          <cell r="B2621"/>
          <cell r="BS2621">
            <v>2016</v>
          </cell>
          <cell r="BU2621" t="str">
            <v>SWIFT DEZIRE TOUR DIESEL 2016 5STR CAB</v>
          </cell>
          <cell r="DO2621" t="str">
            <v>Car</v>
          </cell>
          <cell r="DP2621" t="str">
            <v>Paryatan Plus</v>
          </cell>
        </row>
        <row r="2622">
          <cell r="B2622">
            <v>413191301700104</v>
          </cell>
          <cell r="BS2622">
            <v>2014</v>
          </cell>
          <cell r="BU2622" t="str">
            <v>Xylo-XyloD4 BS IV</v>
          </cell>
          <cell r="DO2622" t="str">
            <v>Car</v>
          </cell>
          <cell r="DP2622" t="str">
            <v>Paryatan Plus</v>
          </cell>
        </row>
        <row r="2623">
          <cell r="B2623"/>
          <cell r="BS2623">
            <v>2018</v>
          </cell>
          <cell r="BU2623" t="str">
            <v>XCENT 1 2 CRDI S BSIV 5STR 2018</v>
          </cell>
          <cell r="DO2623" t="str">
            <v>Car</v>
          </cell>
          <cell r="DP2623" t="str">
            <v>Paryatan Plus</v>
          </cell>
        </row>
        <row r="2624">
          <cell r="B2624"/>
          <cell r="BS2624">
            <v>2019</v>
          </cell>
          <cell r="BU2624" t="str">
            <v>MARUTHI TOUR S DIESEL 5 SEAT 2019</v>
          </cell>
          <cell r="DO2624" t="str">
            <v>Car</v>
          </cell>
          <cell r="DP2624" t="str">
            <v>Paryatan Plus</v>
          </cell>
        </row>
        <row r="2625">
          <cell r="B2625">
            <v>431351301700187</v>
          </cell>
          <cell r="BS2625">
            <v>2018</v>
          </cell>
          <cell r="BU2625" t="str">
            <v>XCENT 1 2 CRDI S BSIV 5STR 2018</v>
          </cell>
          <cell r="DO2625" t="str">
            <v>Car</v>
          </cell>
          <cell r="DP2625" t="str">
            <v>Paryatan Plus</v>
          </cell>
        </row>
        <row r="2626">
          <cell r="B2626"/>
          <cell r="BS2626">
            <v>2016</v>
          </cell>
          <cell r="BU2626" t="str">
            <v>MAHINDRA XYLO D4 MDI CRDE 2WD 8STR 2016 CAB</v>
          </cell>
          <cell r="DO2626" t="str">
            <v>Car</v>
          </cell>
          <cell r="DP2626" t="str">
            <v>Paryatan Plus</v>
          </cell>
        </row>
        <row r="2627">
          <cell r="B2627">
            <v>431351301700183</v>
          </cell>
          <cell r="BS2627">
            <v>2016</v>
          </cell>
          <cell r="BU2627" t="str">
            <v>MAHINDRA XYLO D4 MDI CRDE 2WD 8STR 2016 CAB</v>
          </cell>
          <cell r="DO2627" t="str">
            <v>Car</v>
          </cell>
          <cell r="DP2627" t="str">
            <v>Paryatan Plus</v>
          </cell>
        </row>
        <row r="2628">
          <cell r="B2628">
            <v>413191301700103</v>
          </cell>
          <cell r="BS2628">
            <v>2019</v>
          </cell>
          <cell r="BU2628" t="str">
            <v>MARUTHI TOUR S DIESEL 5 SEAT 2019</v>
          </cell>
          <cell r="DO2628" t="str">
            <v>Car</v>
          </cell>
          <cell r="DP2628" t="str">
            <v>Paryatan Plus</v>
          </cell>
        </row>
        <row r="2629">
          <cell r="B2629"/>
          <cell r="BS2629">
            <v>2014</v>
          </cell>
          <cell r="BU2629" t="str">
            <v>Xylo-XyloD4 BS IV</v>
          </cell>
          <cell r="DO2629" t="str">
            <v>Car</v>
          </cell>
          <cell r="DP2629" t="str">
            <v>Paryatan Plus</v>
          </cell>
        </row>
        <row r="2630">
          <cell r="B2630"/>
          <cell r="BS2630">
            <v>2019</v>
          </cell>
          <cell r="BU2630" t="str">
            <v>MAHINDRA XYLO H4 M HAWK CRDE 2 2019 8STR CLASSIC</v>
          </cell>
          <cell r="DO2630" t="str">
            <v>Car</v>
          </cell>
          <cell r="DP2630" t="str">
            <v>Classic Used Car</v>
          </cell>
        </row>
        <row r="2631">
          <cell r="B2631"/>
          <cell r="BS2631">
            <v>2015</v>
          </cell>
          <cell r="BU2631" t="str">
            <v>ALPSV 4 186 VIKING 2015 50STR SAFARI</v>
          </cell>
          <cell r="DO2631" t="str">
            <v>Goods &amp; Passengers</v>
          </cell>
          <cell r="DP2631" t="str">
            <v>Safari</v>
          </cell>
        </row>
        <row r="2632">
          <cell r="B2632"/>
          <cell r="BS2632">
            <v>2013</v>
          </cell>
          <cell r="BU2632" t="str">
            <v>ALPSV 3 71 STAG</v>
          </cell>
          <cell r="DO2632" t="str">
            <v>Goods &amp; Passengers</v>
          </cell>
          <cell r="DP2632" t="str">
            <v>Safari</v>
          </cell>
        </row>
        <row r="2633">
          <cell r="B2633"/>
          <cell r="BS2633">
            <v>2019</v>
          </cell>
          <cell r="BU2633" t="str">
            <v>MARUTHI TOUR S DIESEL 5 SEAT 2019</v>
          </cell>
          <cell r="DO2633" t="str">
            <v>Car</v>
          </cell>
          <cell r="DP2633" t="str">
            <v>Paryatan Plus</v>
          </cell>
        </row>
        <row r="2634">
          <cell r="B2634"/>
          <cell r="BS2634">
            <v>2018</v>
          </cell>
          <cell r="BU2634" t="str">
            <v>Etios-ToyotaEtios GD</v>
          </cell>
          <cell r="DO2634" t="str">
            <v>Car</v>
          </cell>
          <cell r="DP2634" t="str">
            <v>Paryatan Plus</v>
          </cell>
        </row>
        <row r="2635">
          <cell r="B2635">
            <v>412331301700139</v>
          </cell>
          <cell r="BS2635">
            <v>2013</v>
          </cell>
          <cell r="BU2635" t="str">
            <v>ALPSV 3 71 STAG</v>
          </cell>
          <cell r="DO2635" t="str">
            <v>Goods &amp; Passengers</v>
          </cell>
          <cell r="DP2635" t="str">
            <v>Safari</v>
          </cell>
        </row>
        <row r="2636">
          <cell r="B2636">
            <v>412331301700140</v>
          </cell>
          <cell r="BS2636">
            <v>2015</v>
          </cell>
          <cell r="BU2636" t="str">
            <v>ALPSV 4 186 VIKING 2015 50STR SAFARI</v>
          </cell>
          <cell r="DO2636" t="str">
            <v>Goods &amp; Passengers</v>
          </cell>
          <cell r="DP2636" t="str">
            <v>Safari</v>
          </cell>
        </row>
        <row r="2637">
          <cell r="B2637">
            <v>412331301700138</v>
          </cell>
          <cell r="BS2637">
            <v>2013</v>
          </cell>
          <cell r="BU2637" t="str">
            <v>FORCE TEMPO TRAVELLER 13STR 2013 CAB SAFARI</v>
          </cell>
          <cell r="DO2637" t="str">
            <v>Goods &amp; Passengers</v>
          </cell>
          <cell r="DP2637" t="str">
            <v>Safari</v>
          </cell>
        </row>
        <row r="2638">
          <cell r="B2638">
            <v>431351301700184</v>
          </cell>
          <cell r="BS2638">
            <v>2018</v>
          </cell>
          <cell r="BU2638" t="str">
            <v>Etios-ToyotaEtios GD</v>
          </cell>
          <cell r="DO2638" t="str">
            <v>Car</v>
          </cell>
          <cell r="DP2638" t="str">
            <v>Paryatan Plus</v>
          </cell>
        </row>
        <row r="2639">
          <cell r="B2639">
            <v>431351301700188</v>
          </cell>
          <cell r="BS2639">
            <v>2019</v>
          </cell>
          <cell r="BU2639" t="str">
            <v>MAHINDRA XYLO H4 M HAWK CRDE 2 2019 8STR CLASSIC</v>
          </cell>
          <cell r="DO2639" t="str">
            <v>Car</v>
          </cell>
          <cell r="DP2639" t="str">
            <v>Classic Used Car</v>
          </cell>
        </row>
        <row r="2640">
          <cell r="B2640">
            <v>431111301700121</v>
          </cell>
          <cell r="BS2640">
            <v>2019</v>
          </cell>
          <cell r="BU2640" t="str">
            <v>MARUTHI TOUR S DIESEL 5 SEAT 2019</v>
          </cell>
          <cell r="DO2640" t="str">
            <v>Car</v>
          </cell>
          <cell r="DP2640" t="str">
            <v>Paryatan Plus</v>
          </cell>
        </row>
        <row r="2641">
          <cell r="B2641"/>
          <cell r="BS2641">
            <v>2013</v>
          </cell>
          <cell r="BU2641" t="str">
            <v>FORCE TEMPO TRAVELLER 13STR 2013 CAB SAFARI</v>
          </cell>
          <cell r="DO2641" t="str">
            <v>Goods &amp; Passengers</v>
          </cell>
          <cell r="DP2641" t="str">
            <v>Safari</v>
          </cell>
        </row>
        <row r="2642">
          <cell r="B2642"/>
          <cell r="BS2642">
            <v>2018</v>
          </cell>
          <cell r="BU2642" t="str">
            <v>XCENT 1 2 CRDI S BSIV 5STR 2018</v>
          </cell>
          <cell r="DO2642" t="str">
            <v>Car</v>
          </cell>
          <cell r="DP2642" t="str">
            <v>Paryatan Plus</v>
          </cell>
        </row>
        <row r="2643">
          <cell r="B2643"/>
          <cell r="BS2643">
            <v>2018</v>
          </cell>
          <cell r="BU2643" t="str">
            <v>TOYOTA ETIOS VD M BSIV 2018 5STR CAB PARYATAN</v>
          </cell>
          <cell r="DO2643" t="str">
            <v>Car</v>
          </cell>
          <cell r="DP2643" t="str">
            <v>Paryatan Plus</v>
          </cell>
        </row>
        <row r="2644">
          <cell r="B2644"/>
          <cell r="BS2644">
            <v>2017</v>
          </cell>
          <cell r="BU2644" t="str">
            <v>MARUTI SWIFT DZIRE LDI TOUR BS4 2017 5STR</v>
          </cell>
          <cell r="DO2644" t="str">
            <v>Car</v>
          </cell>
          <cell r="DP2644" t="str">
            <v>Paryatan Plus</v>
          </cell>
        </row>
        <row r="2645">
          <cell r="B2645"/>
          <cell r="BS2645">
            <v>2019</v>
          </cell>
          <cell r="BU2645" t="str">
            <v>COSMO 2815 MAXICAB 13STR 2019 CAB SAFARI SML</v>
          </cell>
          <cell r="DO2645" t="str">
            <v>Goods &amp; Passengers</v>
          </cell>
          <cell r="DP2645" t="str">
            <v>Safari</v>
          </cell>
        </row>
        <row r="2646">
          <cell r="B2646">
            <v>431351301700185</v>
          </cell>
          <cell r="BS2646">
            <v>2018</v>
          </cell>
          <cell r="BU2646" t="str">
            <v>XCENT 1 2 CRDI S BSIV 5STR 2018</v>
          </cell>
          <cell r="DO2646" t="str">
            <v>Car</v>
          </cell>
          <cell r="DP2646" t="str">
            <v>Paryatan Plus</v>
          </cell>
        </row>
        <row r="2647">
          <cell r="B2647"/>
          <cell r="BS2647">
            <v>2018</v>
          </cell>
          <cell r="BU2647" t="str">
            <v>TATA STARBUS ULTRA AC 41 PU D LPO10 2T 2018 SAFARI</v>
          </cell>
          <cell r="DO2647" t="str">
            <v>Goods &amp; Passengers</v>
          </cell>
          <cell r="DP2647" t="str">
            <v>Safari</v>
          </cell>
        </row>
        <row r="2648">
          <cell r="B2648"/>
          <cell r="BS2648">
            <v>2019</v>
          </cell>
          <cell r="BU2648" t="str">
            <v>MARUTHI TOUR S DIESEL 5 SEAT 2019</v>
          </cell>
          <cell r="DO2648" t="str">
            <v>Car</v>
          </cell>
          <cell r="DP2648" t="str">
            <v>Paryatan Plus</v>
          </cell>
        </row>
        <row r="2649">
          <cell r="B2649"/>
          <cell r="BS2649">
            <v>2018</v>
          </cell>
          <cell r="BU2649" t="str">
            <v>ECOSPORT-ECOSPORT 1.5D TDCI TITANIUM MT DIESEL 5 SEATER</v>
          </cell>
          <cell r="DO2649" t="str">
            <v>Car</v>
          </cell>
          <cell r="DP2649" t="str">
            <v>Classic Used Car</v>
          </cell>
        </row>
        <row r="2650">
          <cell r="B2650"/>
          <cell r="BS2650">
            <v>2016</v>
          </cell>
          <cell r="BU2650" t="str">
            <v>INNOVA 2 5G 2016 8STR MAXI CAB PARYATAN</v>
          </cell>
          <cell r="DO2650" t="str">
            <v>Goods &amp; Passengers</v>
          </cell>
          <cell r="DP2650" t="str">
            <v>Paryatan Plus</v>
          </cell>
        </row>
        <row r="2651">
          <cell r="B2651">
            <v>431581301700108</v>
          </cell>
          <cell r="BS2651">
            <v>2016</v>
          </cell>
          <cell r="BU2651" t="str">
            <v>INNOVA 2 5G 2016 8STR MAXI CAB PARYATAN</v>
          </cell>
          <cell r="DO2651" t="str">
            <v>Goods &amp; Passengers</v>
          </cell>
          <cell r="DP2651" t="str">
            <v>Paryatan Plus</v>
          </cell>
        </row>
        <row r="2652">
          <cell r="B2652">
            <v>412831301700172</v>
          </cell>
          <cell r="BS2652">
            <v>2019</v>
          </cell>
          <cell r="BU2652" t="str">
            <v>COSMO 2815 MAXICAB 13STR 2019 CAB SAFARI SML</v>
          </cell>
          <cell r="DO2652" t="str">
            <v>Goods &amp; Passengers</v>
          </cell>
          <cell r="DP2652" t="str">
            <v>Safari</v>
          </cell>
        </row>
        <row r="2653">
          <cell r="B2653">
            <v>412831301700177</v>
          </cell>
          <cell r="BS2653">
            <v>2018</v>
          </cell>
          <cell r="BU2653" t="str">
            <v>TOYOTA ETIOS VD M BSIV 2018 5STR CAB PARYATAN</v>
          </cell>
          <cell r="DO2653" t="str">
            <v>Car</v>
          </cell>
          <cell r="DP2653" t="str">
            <v>Paryatan Plus</v>
          </cell>
        </row>
        <row r="2654">
          <cell r="B2654">
            <v>413191301700106</v>
          </cell>
          <cell r="BS2654">
            <v>2019</v>
          </cell>
          <cell r="BU2654" t="str">
            <v>MARUTHI TOUR S DIESEL 5 SEAT 2019</v>
          </cell>
          <cell r="DO2654" t="str">
            <v>Car</v>
          </cell>
          <cell r="DP2654" t="str">
            <v>Paryatan Plus</v>
          </cell>
        </row>
        <row r="2655">
          <cell r="B2655">
            <v>431111301700122</v>
          </cell>
          <cell r="BS2655">
            <v>2017</v>
          </cell>
          <cell r="BU2655" t="str">
            <v>MARUTI SWIFT DZIRE LDI TOUR BS4 2017 5STR</v>
          </cell>
          <cell r="DO2655" t="str">
            <v>Car</v>
          </cell>
          <cell r="DP2655" t="str">
            <v>Paryatan Plus</v>
          </cell>
        </row>
        <row r="2656">
          <cell r="B2656">
            <v>431351301700186</v>
          </cell>
          <cell r="BS2656">
            <v>2018</v>
          </cell>
          <cell r="BU2656" t="str">
            <v>ECOSPORT-ECOSPORT 1.5D TDCI TITANIUM MT DIESEL 5 SEATER</v>
          </cell>
          <cell r="DO2656" t="str">
            <v>Car</v>
          </cell>
          <cell r="DP2656" t="str">
            <v>Classic Used Car</v>
          </cell>
        </row>
        <row r="2657">
          <cell r="B2657"/>
          <cell r="BS2657">
            <v>2022</v>
          </cell>
          <cell r="BU2657" t="str">
            <v>TATA YODHA 1700 PICKUP BSVI 2STR GOODS LGV2022</v>
          </cell>
          <cell r="DO2657" t="str">
            <v>Goods &amp; Passengers</v>
          </cell>
          <cell r="DP2657" t="str">
            <v>Goods Carrier</v>
          </cell>
        </row>
        <row r="2658">
          <cell r="B2658">
            <v>431581301700109</v>
          </cell>
          <cell r="BS2658">
            <v>2022</v>
          </cell>
          <cell r="BU2658" t="str">
            <v>TATA YODHA 1700 PICKUP BSVI 2STR GOODS LGV2022</v>
          </cell>
          <cell r="DO2658" t="str">
            <v>Goods &amp; Passengers</v>
          </cell>
          <cell r="DP2658" t="str">
            <v>Goods Carrier</v>
          </cell>
        </row>
        <row r="2659">
          <cell r="B2659">
            <v>413191301700105</v>
          </cell>
          <cell r="BS2659">
            <v>2019</v>
          </cell>
          <cell r="BU2659" t="str">
            <v>MARUTHI TOUR S DIESEL 5 SEAT 2019</v>
          </cell>
          <cell r="DO2659" t="str">
            <v>Car</v>
          </cell>
          <cell r="DP2659" t="str">
            <v>Paryatan Plus</v>
          </cell>
        </row>
        <row r="2660">
          <cell r="B2660">
            <v>431351301700190</v>
          </cell>
          <cell r="BS2660">
            <v>2023</v>
          </cell>
          <cell r="BU2660" t="str">
            <v>MARUTHI TOUR H3 1 2 5MT DREAM 2023 5STR</v>
          </cell>
          <cell r="DO2660" t="str">
            <v>Car</v>
          </cell>
          <cell r="DP2660" t="str">
            <v>Dream Car</v>
          </cell>
        </row>
        <row r="2661">
          <cell r="B2661"/>
          <cell r="BS2661">
            <v>2019</v>
          </cell>
          <cell r="BU2661" t="str">
            <v>INNOVA CRYSTA 2 4 V TOYOTA PARYATAN 2019 8STR</v>
          </cell>
          <cell r="DO2661" t="str">
            <v>Car</v>
          </cell>
          <cell r="DP2661" t="str">
            <v>Paryatan Plus</v>
          </cell>
        </row>
        <row r="2662">
          <cell r="B2662"/>
          <cell r="BS2662">
            <v>2019</v>
          </cell>
          <cell r="BU2662" t="str">
            <v>TATA ZEST XE QJET 75PS BS4 5SET 2019</v>
          </cell>
          <cell r="DO2662" t="str">
            <v>Car</v>
          </cell>
          <cell r="DP2662" t="str">
            <v>Paryatan Plus</v>
          </cell>
        </row>
        <row r="2663">
          <cell r="B2663"/>
          <cell r="BS2663">
            <v>2019</v>
          </cell>
          <cell r="BU2663" t="str">
            <v>MARUTHI TOUR S DIESEL 5 SEAT 2019</v>
          </cell>
          <cell r="DO2663" t="str">
            <v>Car</v>
          </cell>
          <cell r="DP2663" t="str">
            <v>Paryatan Plus</v>
          </cell>
        </row>
        <row r="2664">
          <cell r="B2664"/>
          <cell r="BS2664">
            <v>2023</v>
          </cell>
          <cell r="BU2664" t="str">
            <v>MARUTHI TOUR H3 1 2 5MT DREAM 2023 5STR</v>
          </cell>
          <cell r="DO2664" t="str">
            <v>Car</v>
          </cell>
          <cell r="DP2664" t="str">
            <v>Dream Car</v>
          </cell>
        </row>
        <row r="2665">
          <cell r="B2665">
            <v>412831301700173</v>
          </cell>
          <cell r="BS2665">
            <v>2019</v>
          </cell>
          <cell r="BU2665" t="str">
            <v>INNOVA CRYSTA 2 4 V TOYOTA PARYATAN 2019 8STR</v>
          </cell>
          <cell r="DO2665" t="str">
            <v>Car</v>
          </cell>
          <cell r="DP2665" t="str">
            <v>Paryatan Plus</v>
          </cell>
        </row>
        <row r="2666">
          <cell r="B2666">
            <v>431351301700189</v>
          </cell>
          <cell r="BS2666">
            <v>2019</v>
          </cell>
          <cell r="BU2666" t="str">
            <v>TATA ZEST XE QJET 75PS BS4 5SET 2019</v>
          </cell>
          <cell r="DO2666" t="str">
            <v>Car</v>
          </cell>
          <cell r="DP2666" t="str">
            <v>Paryatan Plus</v>
          </cell>
        </row>
        <row r="2667">
          <cell r="B2667"/>
          <cell r="BS2667">
            <v>2015</v>
          </cell>
          <cell r="BU2667" t="str">
            <v>FORCE TRAVELLER FR PS 2015 10STR SAFARI</v>
          </cell>
          <cell r="DO2667" t="str">
            <v>Goods &amp; Passengers</v>
          </cell>
          <cell r="DP2667" t="str">
            <v>Safari</v>
          </cell>
        </row>
        <row r="2668">
          <cell r="B2668"/>
          <cell r="BS2668">
            <v>2018</v>
          </cell>
          <cell r="BU2668" t="str">
            <v>TOYOTA ETIOS GD 5STR 2018 CAB PARYATAN</v>
          </cell>
          <cell r="DO2668" t="str">
            <v>Car</v>
          </cell>
          <cell r="DP2668" t="str">
            <v>Paryatan Plus</v>
          </cell>
        </row>
        <row r="2669">
          <cell r="B2669">
            <v>412331301700141</v>
          </cell>
          <cell r="BS2669">
            <v>2015</v>
          </cell>
          <cell r="BU2669" t="str">
            <v>FORCE TRAVELLER FR PS 2015 10STR SAFARI</v>
          </cell>
          <cell r="DO2669" t="str">
            <v>Goods &amp; Passengers</v>
          </cell>
          <cell r="DP2669" t="str">
            <v>Safari</v>
          </cell>
        </row>
        <row r="2670">
          <cell r="B2670">
            <v>412831301700174</v>
          </cell>
          <cell r="BS2670">
            <v>2018</v>
          </cell>
          <cell r="BU2670" t="str">
            <v>TOYOTA ETIOS GD 5STR 2018 CAB PARYATAN</v>
          </cell>
          <cell r="DO2670" t="str">
            <v>Car</v>
          </cell>
          <cell r="DP2670" t="str">
            <v>Paryatan Plus</v>
          </cell>
        </row>
        <row r="2671">
          <cell r="B2671"/>
          <cell r="BS2671">
            <v>2016</v>
          </cell>
          <cell r="BU2671" t="str">
            <v>XCENT-XcentE CRDI</v>
          </cell>
          <cell r="DO2671" t="str">
            <v>Car</v>
          </cell>
          <cell r="DP2671" t="str">
            <v>Paryatan Plus</v>
          </cell>
        </row>
        <row r="2672">
          <cell r="B2672">
            <v>412831301700176</v>
          </cell>
          <cell r="BS2672">
            <v>2023</v>
          </cell>
          <cell r="BU2672" t="str">
            <v>FORCE TRAVELLER TISHEEL 12 PULS D BS6 NEW 2023</v>
          </cell>
          <cell r="DO2672"/>
          <cell r="DP2672" t="str">
            <v>Safari</v>
          </cell>
        </row>
        <row r="2673">
          <cell r="B2673">
            <v>431111301700124</v>
          </cell>
          <cell r="BS2673">
            <v>2022</v>
          </cell>
          <cell r="BU2673" t="str">
            <v>MARUTI TOUR S STD PETROL NEW</v>
          </cell>
          <cell r="DO2673" t="str">
            <v>Car</v>
          </cell>
          <cell r="DP2673" t="str">
            <v>Paryatan Plus</v>
          </cell>
        </row>
        <row r="2674">
          <cell r="B2674"/>
          <cell r="BS2674">
            <v>2022</v>
          </cell>
          <cell r="BU2674" t="str">
            <v>MARUTI TOUR S STD PETROL NEW</v>
          </cell>
          <cell r="DO2674" t="str">
            <v>Car</v>
          </cell>
          <cell r="DP2674" t="str">
            <v>Paryatan Plus</v>
          </cell>
        </row>
        <row r="2675">
          <cell r="B2675">
            <v>434731301700001</v>
          </cell>
          <cell r="BS2675">
            <v>2016</v>
          </cell>
          <cell r="BU2675" t="str">
            <v>XCENT-XcentE CRDI</v>
          </cell>
          <cell r="DO2675" t="str">
            <v>Car</v>
          </cell>
          <cell r="DP2675" t="str">
            <v>Paryatan Plus</v>
          </cell>
        </row>
        <row r="2676">
          <cell r="B2676"/>
          <cell r="BS2676">
            <v>2023</v>
          </cell>
          <cell r="BU2676" t="str">
            <v>FORCE TRAVELLER TISHEEL 12 PULS D BS6 NEW 2023</v>
          </cell>
          <cell r="DO2676"/>
          <cell r="DP2676" t="str">
            <v>Safari</v>
          </cell>
        </row>
        <row r="2677">
          <cell r="B2677">
            <v>431111301700125</v>
          </cell>
          <cell r="BS2677">
            <v>2018</v>
          </cell>
          <cell r="BU2677" t="str">
            <v>TATA ZEST XE QJET 75PS BS 4 5STR 2018 CAB</v>
          </cell>
          <cell r="DO2677" t="str">
            <v>Car</v>
          </cell>
          <cell r="DP2677" t="str">
            <v>Paryatan Plus</v>
          </cell>
        </row>
        <row r="2678">
          <cell r="B2678"/>
          <cell r="BS2678">
            <v>2019</v>
          </cell>
          <cell r="BU2678" t="str">
            <v>MARUTHI TOUR S DIESEL 5 SEAT 2019</v>
          </cell>
          <cell r="DO2678" t="str">
            <v>Car</v>
          </cell>
          <cell r="DP2678" t="str">
            <v>Paryatan Plus</v>
          </cell>
        </row>
        <row r="2679">
          <cell r="B2679"/>
          <cell r="BS2679">
            <v>2019</v>
          </cell>
          <cell r="BU2679" t="str">
            <v>MARUTHI TOUR S DIESEL 5 SEAT 2019</v>
          </cell>
          <cell r="DO2679" t="str">
            <v>Car</v>
          </cell>
          <cell r="DP2679" t="str">
            <v>Paryatan Plus</v>
          </cell>
        </row>
        <row r="2680">
          <cell r="B2680"/>
          <cell r="BS2680">
            <v>2018</v>
          </cell>
          <cell r="BU2680" t="str">
            <v>TATA ZEST XE QJET 75PS BS 4 5STR 2018 CAB</v>
          </cell>
          <cell r="DO2680" t="str">
            <v>Car</v>
          </cell>
          <cell r="DP2680" t="str">
            <v>Paryatan Plus</v>
          </cell>
        </row>
        <row r="2681">
          <cell r="B2681">
            <v>431111301700126</v>
          </cell>
          <cell r="BS2681">
            <v>2019</v>
          </cell>
          <cell r="BU2681" t="str">
            <v>MARUTHI TOUR S DIESEL 5 SEAT 2019</v>
          </cell>
          <cell r="DO2681" t="str">
            <v>Car</v>
          </cell>
          <cell r="DP2681" t="str">
            <v>Paryatan Plus</v>
          </cell>
        </row>
        <row r="2682">
          <cell r="B2682">
            <v>431111301700123</v>
          </cell>
          <cell r="BS2682">
            <v>2019</v>
          </cell>
          <cell r="BU2682" t="str">
            <v>MARUTHI TOUR S DIESEL 5 SEAT 2019</v>
          </cell>
          <cell r="DO2682" t="str">
            <v>Car</v>
          </cell>
          <cell r="DP2682" t="str">
            <v>Paryatan Plus</v>
          </cell>
        </row>
        <row r="2683">
          <cell r="B2683"/>
          <cell r="BS2683">
            <v>2018</v>
          </cell>
          <cell r="BU2683" t="str">
            <v>XCENT 1 2 CRDI S BSIV 5STR 2018</v>
          </cell>
          <cell r="DO2683" t="str">
            <v>Car</v>
          </cell>
          <cell r="DP2683" t="str">
            <v>Paryatan Plus</v>
          </cell>
        </row>
        <row r="2684">
          <cell r="B2684">
            <v>431351301700191</v>
          </cell>
          <cell r="BS2684">
            <v>2017</v>
          </cell>
          <cell r="BU2684" t="str">
            <v>MAHINDRA TOURISTER 15W MDI 13STR EXL 2017 13STR</v>
          </cell>
          <cell r="DO2684" t="str">
            <v>Goods &amp; Passengers</v>
          </cell>
          <cell r="DP2684" t="str">
            <v>Safari</v>
          </cell>
        </row>
        <row r="2685">
          <cell r="B2685"/>
          <cell r="BS2685">
            <v>2021</v>
          </cell>
          <cell r="BU2685" t="str">
            <v>MARUTHI TOUR M CAB PARYATAN 2021 7STR</v>
          </cell>
          <cell r="DO2685" t="str">
            <v>Car</v>
          </cell>
          <cell r="DP2685" t="str">
            <v>Paryatan Plus</v>
          </cell>
        </row>
        <row r="2686">
          <cell r="B2686">
            <v>412831301700207</v>
          </cell>
          <cell r="BS2686">
            <v>2017</v>
          </cell>
          <cell r="BU2686" t="str">
            <v>LP 410 31 BUS BSIV 2017 13STR MAX CAB SAFARI</v>
          </cell>
          <cell r="DO2686" t="str">
            <v>Goods &amp; Passengers</v>
          </cell>
          <cell r="DP2686" t="str">
            <v>Safari</v>
          </cell>
        </row>
        <row r="2687">
          <cell r="B2687">
            <v>431351301700192</v>
          </cell>
          <cell r="BS2687">
            <v>2021</v>
          </cell>
          <cell r="BU2687" t="str">
            <v>MARUTHI TOUR M CAB PARYATAN 2021 7STR</v>
          </cell>
          <cell r="DO2687" t="str">
            <v>Car</v>
          </cell>
          <cell r="DP2687" t="str">
            <v>Paryatan Plus</v>
          </cell>
        </row>
        <row r="2688">
          <cell r="B2688">
            <v>413191301700107</v>
          </cell>
          <cell r="BS2688">
            <v>2018</v>
          </cell>
          <cell r="BU2688" t="str">
            <v>XCENT 1 2 CRDI S BSIV 5STR 2018</v>
          </cell>
          <cell r="DO2688" t="str">
            <v>Car</v>
          </cell>
          <cell r="DP2688" t="str">
            <v>Paryatan Plus</v>
          </cell>
        </row>
        <row r="2689">
          <cell r="B2689"/>
          <cell r="BS2689">
            <v>2017</v>
          </cell>
          <cell r="BU2689" t="str">
            <v>LP 410 31 BUS BSIV 2017 13STR MAX CAB SAFARI</v>
          </cell>
          <cell r="DO2689" t="str">
            <v>Goods &amp; Passengers</v>
          </cell>
          <cell r="DP2689" t="str">
            <v>Safari</v>
          </cell>
        </row>
        <row r="2690">
          <cell r="B2690"/>
          <cell r="BS2690">
            <v>2017</v>
          </cell>
          <cell r="BU2690" t="str">
            <v>MAHINDRA TOURISTER 15W MDI 13STR EXL 2017 13STR</v>
          </cell>
          <cell r="DO2690" t="str">
            <v>Goods &amp; Passengers</v>
          </cell>
          <cell r="DP2690" t="str">
            <v>Safari</v>
          </cell>
        </row>
        <row r="2691">
          <cell r="B2691">
            <v>431581301700110</v>
          </cell>
          <cell r="BS2691">
            <v>2019</v>
          </cell>
          <cell r="BU2691" t="str">
            <v>TATA ACE MEGA XL 2019</v>
          </cell>
          <cell r="DO2691" t="str">
            <v>Goods &amp; Passengers</v>
          </cell>
          <cell r="DP2691" t="str">
            <v>Goods Carrier</v>
          </cell>
        </row>
        <row r="2692">
          <cell r="B2692"/>
          <cell r="BS2692">
            <v>2016</v>
          </cell>
          <cell r="BU2692" t="str">
            <v>FORCE TRAVELLER MINI BUS 13STR 2016 SAFARI BUS</v>
          </cell>
          <cell r="DO2692" t="str">
            <v>Goods &amp; Passengers</v>
          </cell>
          <cell r="DP2692" t="str">
            <v>Safari</v>
          </cell>
        </row>
        <row r="2693">
          <cell r="B2693"/>
          <cell r="BS2693">
            <v>2019</v>
          </cell>
          <cell r="BU2693" t="str">
            <v>TATA ACE MEGA XL 2019</v>
          </cell>
          <cell r="DO2693" t="str">
            <v>Goods &amp; Passengers</v>
          </cell>
          <cell r="DP2693" t="str">
            <v>Goods Carrier</v>
          </cell>
        </row>
        <row r="2694">
          <cell r="B2694">
            <v>412331301700142</v>
          </cell>
          <cell r="BS2694">
            <v>2016</v>
          </cell>
          <cell r="BU2694" t="str">
            <v>FORCE TRAVELLER MINI BUS 13STR 2016 SAFARI BUS</v>
          </cell>
          <cell r="DO2694" t="str">
            <v>Goods &amp; Passengers</v>
          </cell>
          <cell r="DP2694" t="str">
            <v>Safari</v>
          </cell>
        </row>
        <row r="2695">
          <cell r="B2695"/>
          <cell r="BS2695">
            <v>2017</v>
          </cell>
          <cell r="BU2695" t="str">
            <v>SWIFT DZIRE TOUR BSIV 2017 5STR CAB</v>
          </cell>
          <cell r="DO2695" t="str">
            <v>Car</v>
          </cell>
          <cell r="DP2695" t="str">
            <v>Paryatan Plus</v>
          </cell>
        </row>
        <row r="2696">
          <cell r="B2696">
            <v>431351301700193</v>
          </cell>
          <cell r="BS2696">
            <v>2017</v>
          </cell>
          <cell r="BU2696" t="str">
            <v>SWIFT DZIRE TOUR BSIV 2017 5STR CAB</v>
          </cell>
          <cell r="DO2696" t="str">
            <v>Car</v>
          </cell>
          <cell r="DP2696" t="str">
            <v>Paryatan Plus</v>
          </cell>
        </row>
        <row r="2697">
          <cell r="B2697"/>
          <cell r="BS2697">
            <v>2013</v>
          </cell>
          <cell r="BU2697" t="str">
            <v>ASHOK LEYLAND LTD BUS 50STR 2013</v>
          </cell>
          <cell r="DO2697" t="str">
            <v>Goods &amp; Passengers</v>
          </cell>
          <cell r="DP2697" t="str">
            <v>Safari</v>
          </cell>
        </row>
        <row r="2698">
          <cell r="B2698">
            <v>431111301700128</v>
          </cell>
          <cell r="BS2698">
            <v>2019</v>
          </cell>
          <cell r="BU2698" t="str">
            <v>TATA HEXA XE 4X2 VARIVOR CAB 7STR 2019</v>
          </cell>
          <cell r="DO2698" t="str">
            <v>Car</v>
          </cell>
          <cell r="DP2698" t="str">
            <v>Paryatan Plus</v>
          </cell>
        </row>
        <row r="2699">
          <cell r="B2699"/>
          <cell r="BS2699">
            <v>2020</v>
          </cell>
          <cell r="BU2699" t="str">
            <v>TATA INTRA V10 BS VI 2020 3STR GOODS</v>
          </cell>
          <cell r="DO2699" t="str">
            <v>Goods &amp; Passengers</v>
          </cell>
          <cell r="DP2699" t="str">
            <v>Goods Carrier</v>
          </cell>
        </row>
        <row r="2700">
          <cell r="B2700"/>
          <cell r="BS2700">
            <v>2019</v>
          </cell>
          <cell r="BU2700" t="str">
            <v>TATA HEXA XE 4X2 VARIVOR CAB 7STR 2019</v>
          </cell>
          <cell r="DO2700" t="str">
            <v>Car</v>
          </cell>
          <cell r="DP2700" t="str">
            <v>Paryatan Plus</v>
          </cell>
        </row>
        <row r="2701">
          <cell r="B2701">
            <v>412331301700143</v>
          </cell>
          <cell r="BS2701">
            <v>2013</v>
          </cell>
          <cell r="BU2701" t="str">
            <v>ASHOK LEYLAND LTD BUS 50STR 2013</v>
          </cell>
          <cell r="DO2701" t="str">
            <v>Goods &amp; Passengers</v>
          </cell>
          <cell r="DP2701" t="str">
            <v>Safari</v>
          </cell>
        </row>
        <row r="2702">
          <cell r="B2702">
            <v>431581301700111</v>
          </cell>
          <cell r="BS2702">
            <v>2020</v>
          </cell>
          <cell r="BU2702" t="str">
            <v>TATA INTRA V10 BS VI 2020 3STR GOODS</v>
          </cell>
          <cell r="DO2702" t="str">
            <v>Goods &amp; Passengers</v>
          </cell>
          <cell r="DP2702" t="str">
            <v>Goods Carrier</v>
          </cell>
        </row>
        <row r="2703">
          <cell r="B2703"/>
          <cell r="BS2703">
            <v>2019</v>
          </cell>
          <cell r="BU2703" t="str">
            <v>FORCE TRAVELLER T1 AMBULANCE 2019 11STR</v>
          </cell>
          <cell r="DO2703" t="str">
            <v>Goods &amp; Passengers</v>
          </cell>
          <cell r="DP2703" t="str">
            <v>Safari</v>
          </cell>
        </row>
        <row r="2704">
          <cell r="B2704"/>
          <cell r="BS2704">
            <v>2014</v>
          </cell>
          <cell r="BU2704" t="str">
            <v>TOYOTA INNOVA 2 5E GX8 2014 8STR PATYATAN</v>
          </cell>
          <cell r="DO2704" t="str">
            <v>Car</v>
          </cell>
          <cell r="DP2704" t="str">
            <v>Paryatan Plus</v>
          </cell>
        </row>
        <row r="2705">
          <cell r="B2705">
            <v>431351301700196</v>
          </cell>
          <cell r="BS2705">
            <v>2019</v>
          </cell>
          <cell r="BU2705" t="str">
            <v>FORCE TRAVELLER T1 AMBULANCE 2019 11STR</v>
          </cell>
          <cell r="DO2705" t="str">
            <v>Goods &amp; Passengers</v>
          </cell>
          <cell r="DP2705" t="str">
            <v>Safari</v>
          </cell>
        </row>
        <row r="2706">
          <cell r="B2706">
            <v>431111301700127</v>
          </cell>
          <cell r="BS2706">
            <v>2014</v>
          </cell>
          <cell r="BU2706" t="str">
            <v>TOYOTA INNOVA 2 5E GX8 2014 8STR PATYATAN</v>
          </cell>
          <cell r="DO2706" t="str">
            <v>Car</v>
          </cell>
          <cell r="DP2706" t="str">
            <v>Paryatan Plus</v>
          </cell>
        </row>
        <row r="2707">
          <cell r="B2707"/>
          <cell r="BS2707">
            <v>2015</v>
          </cell>
          <cell r="BU2707" t="str">
            <v>XLO D4 MDI CRDE 2WD 8STR 2015 CAB PARYATAN</v>
          </cell>
          <cell r="DO2707" t="str">
            <v>Car</v>
          </cell>
          <cell r="DP2707" t="str">
            <v>Paryatan Plus</v>
          </cell>
        </row>
        <row r="2708">
          <cell r="B2708"/>
          <cell r="BS2708">
            <v>2018</v>
          </cell>
          <cell r="BU2708" t="str">
            <v>TATA XENON YODHA PICKUP BS IV</v>
          </cell>
          <cell r="DO2708" t="str">
            <v>Car</v>
          </cell>
          <cell r="DP2708" t="str">
            <v>Paryatan Plus</v>
          </cell>
        </row>
        <row r="2709">
          <cell r="B2709">
            <v>431351301700195</v>
          </cell>
          <cell r="BS2709">
            <v>2015</v>
          </cell>
          <cell r="BU2709" t="str">
            <v>XLO D4 MDI CRDE 2WD 8STR 2015 CAB PARYATAN</v>
          </cell>
          <cell r="DO2709" t="str">
            <v>Car</v>
          </cell>
          <cell r="DP2709" t="str">
            <v>Paryatan Plus</v>
          </cell>
        </row>
        <row r="2710">
          <cell r="B2710"/>
          <cell r="BS2710">
            <v>2023</v>
          </cell>
          <cell r="BU2710" t="str">
            <v>EICHER 2050 D STARLINE STD STAFF BUS AC SAFARI</v>
          </cell>
          <cell r="DO2710"/>
          <cell r="DP2710" t="str">
            <v>Safari</v>
          </cell>
        </row>
        <row r="2711">
          <cell r="B2711"/>
          <cell r="BS2711">
            <v>2016</v>
          </cell>
          <cell r="BU2711" t="str">
            <v>TOYOTA INNOVA 2 5G E4 2016 8STR CAB PARYATAN</v>
          </cell>
          <cell r="DO2711" t="str">
            <v>Car</v>
          </cell>
          <cell r="DP2711" t="str">
            <v>Paryatan Plus</v>
          </cell>
        </row>
        <row r="2712">
          <cell r="B2712"/>
          <cell r="BS2712">
            <v>2019</v>
          </cell>
          <cell r="BU2712" t="str">
            <v>TOUR S DIESEL</v>
          </cell>
          <cell r="DO2712" t="str">
            <v>Car</v>
          </cell>
          <cell r="DP2712" t="str">
            <v>Paryatan Plus</v>
          </cell>
        </row>
        <row r="2713">
          <cell r="B2713">
            <v>431581301700112</v>
          </cell>
          <cell r="BS2713">
            <v>2019</v>
          </cell>
          <cell r="BU2713" t="str">
            <v>TATA ACE GOLD BS IV 2019 2STR GOODS CARRIER</v>
          </cell>
          <cell r="DO2713" t="str">
            <v>Goods &amp; Passengers</v>
          </cell>
          <cell r="DP2713" t="str">
            <v>Goods Carrier</v>
          </cell>
        </row>
        <row r="2714">
          <cell r="B2714"/>
          <cell r="BS2714">
            <v>2019</v>
          </cell>
          <cell r="BU2714" t="str">
            <v>TATA ACE GOLD BS IV 2019 2STR GOODS CARRIER</v>
          </cell>
          <cell r="DO2714" t="str">
            <v>Goods &amp; Passengers</v>
          </cell>
          <cell r="DP2714" t="str">
            <v>Goods Carrier</v>
          </cell>
        </row>
        <row r="2715">
          <cell r="B2715">
            <v>413191301700108</v>
          </cell>
          <cell r="BS2715">
            <v>2023</v>
          </cell>
          <cell r="BU2715" t="str">
            <v>EICHER 2050 D STARLINE STD STAFF BUS AC SAFARI</v>
          </cell>
          <cell r="DO2715"/>
          <cell r="DP2715" t="str">
            <v>Safari</v>
          </cell>
        </row>
        <row r="2716">
          <cell r="B2716">
            <v>413191301700110</v>
          </cell>
          <cell r="BS2716">
            <v>2019</v>
          </cell>
          <cell r="BU2716" t="str">
            <v>TOUR S DIESEL</v>
          </cell>
          <cell r="DO2716" t="str">
            <v>Car</v>
          </cell>
          <cell r="DP2716" t="str">
            <v>Paryatan Plus</v>
          </cell>
        </row>
        <row r="2717">
          <cell r="B2717">
            <v>412831301700178</v>
          </cell>
          <cell r="BS2717">
            <v>2016</v>
          </cell>
          <cell r="BU2717" t="str">
            <v>TOYOTA INNOVA 2 5G E4 2016 8STR CAB PARYATAN</v>
          </cell>
          <cell r="DO2717" t="str">
            <v>Car</v>
          </cell>
          <cell r="DP2717" t="str">
            <v>Paryatan Plus</v>
          </cell>
        </row>
        <row r="2718">
          <cell r="B2718">
            <v>412831301700180</v>
          </cell>
          <cell r="BS2718">
            <v>2016</v>
          </cell>
          <cell r="BU2718" t="str">
            <v>ETIOS VXD M BSIV 5STR 2016</v>
          </cell>
          <cell r="DO2718" t="str">
            <v>Car</v>
          </cell>
          <cell r="DP2718" t="str">
            <v>Paryatan Plus</v>
          </cell>
        </row>
        <row r="2719">
          <cell r="B2719"/>
          <cell r="BS2719">
            <v>2013</v>
          </cell>
          <cell r="BU2719" t="str">
            <v>Etios-ToyotaEtios GD</v>
          </cell>
          <cell r="DO2719" t="str">
            <v>Car</v>
          </cell>
          <cell r="DP2719" t="str">
            <v>Paryatan Plus</v>
          </cell>
        </row>
        <row r="2720">
          <cell r="B2720"/>
          <cell r="BS2720">
            <v>2016</v>
          </cell>
          <cell r="BU2720" t="str">
            <v>ETIOS VXD M BSIV 5STR 2016</v>
          </cell>
          <cell r="DO2720" t="str">
            <v>Car</v>
          </cell>
          <cell r="DP2720" t="str">
            <v>Paryatan Plus</v>
          </cell>
        </row>
        <row r="2721">
          <cell r="B2721">
            <v>412331301700144</v>
          </cell>
          <cell r="BS2721">
            <v>2013</v>
          </cell>
          <cell r="BU2721" t="str">
            <v>Etios-ToyotaEtios GD</v>
          </cell>
          <cell r="DO2721" t="str">
            <v>Car</v>
          </cell>
          <cell r="DP2721" t="str">
            <v>Paryatan Plus</v>
          </cell>
        </row>
        <row r="2722">
          <cell r="B2722"/>
          <cell r="BS2722">
            <v>2016</v>
          </cell>
          <cell r="BU2722" t="str">
            <v>TATA LP 1512TC 50STR BS3 2016 SAFARI</v>
          </cell>
          <cell r="DO2722" t="str">
            <v>Goods &amp; Passengers</v>
          </cell>
          <cell r="DP2722" t="str">
            <v>Safari</v>
          </cell>
        </row>
        <row r="2723">
          <cell r="B2723">
            <v>431581301700113</v>
          </cell>
          <cell r="BS2723">
            <v>2018</v>
          </cell>
          <cell r="BU2723" t="str">
            <v>TATA ACE MEGA XL BSIV 2STR 2018 GOODS</v>
          </cell>
          <cell r="DO2723" t="str">
            <v>Goods &amp; Passengers</v>
          </cell>
          <cell r="DP2723" t="str">
            <v>Goods Carrier</v>
          </cell>
        </row>
        <row r="2724">
          <cell r="B2724">
            <v>412831301700179</v>
          </cell>
          <cell r="BS2724">
            <v>2016</v>
          </cell>
          <cell r="BU2724" t="str">
            <v>TATA LP 1512TC 50STR BS3 2016 SAFARI</v>
          </cell>
          <cell r="DO2724" t="str">
            <v>Goods &amp; Passengers</v>
          </cell>
          <cell r="DP2724" t="str">
            <v>Safari</v>
          </cell>
        </row>
        <row r="2725">
          <cell r="B2725"/>
          <cell r="BS2725">
            <v>2018</v>
          </cell>
          <cell r="BU2725" t="str">
            <v>TATA ACE MEGA XL BSIV 2STR 2018 GOODS</v>
          </cell>
          <cell r="DO2725" t="str">
            <v>Goods &amp; Passengers</v>
          </cell>
          <cell r="DP2725" t="str">
            <v>Goods Carrier</v>
          </cell>
        </row>
        <row r="2726">
          <cell r="B2726"/>
          <cell r="BS2726">
            <v>2016</v>
          </cell>
          <cell r="BU2726" t="str">
            <v>MARUTHI SWIFT DZIRE TOUR BSIV 5STR 2016 PARYATAN</v>
          </cell>
          <cell r="DO2726" t="str">
            <v>Car</v>
          </cell>
          <cell r="DP2726" t="str">
            <v>Paryatan Plus</v>
          </cell>
        </row>
        <row r="2727">
          <cell r="B2727">
            <v>412831301700181</v>
          </cell>
          <cell r="BS2727">
            <v>2016</v>
          </cell>
          <cell r="BU2727" t="str">
            <v>MARUTHI SWIFT DZIRE TOUR BSIV 5STR 2016 PARYATAN</v>
          </cell>
          <cell r="DO2727" t="str">
            <v>Car</v>
          </cell>
          <cell r="DP2727" t="str">
            <v>Paryatan Plus</v>
          </cell>
        </row>
        <row r="2728">
          <cell r="B2728"/>
          <cell r="BS2728">
            <v>2019</v>
          </cell>
          <cell r="BU2728" t="str">
            <v>MAHINDRA BOLERO PIK UP FB PS 1 7T XL GOODS 2019</v>
          </cell>
          <cell r="DO2728" t="str">
            <v>Goods &amp; Passengers</v>
          </cell>
          <cell r="DP2728" t="str">
            <v>Goods Carrier</v>
          </cell>
        </row>
        <row r="2729">
          <cell r="B2729"/>
          <cell r="BS2729">
            <v>2016</v>
          </cell>
          <cell r="BU2729" t="str">
            <v>SWIFT DEZIRE TOUR DIESEL 2016 5STR CAB</v>
          </cell>
          <cell r="DO2729" t="str">
            <v>Car</v>
          </cell>
          <cell r="DP2729" t="str">
            <v>Paryatan Plus</v>
          </cell>
        </row>
        <row r="2730">
          <cell r="B2730"/>
          <cell r="BS2730">
            <v>2017</v>
          </cell>
          <cell r="BU2730" t="str">
            <v>AL PSV V K 1610 BS 4 2017 50STR SAFARI</v>
          </cell>
          <cell r="DO2730" t="str">
            <v>Goods &amp; Passengers</v>
          </cell>
          <cell r="DP2730" t="str">
            <v>Safari</v>
          </cell>
        </row>
        <row r="2731">
          <cell r="B2731">
            <v>412831301700182</v>
          </cell>
          <cell r="BS2731">
            <v>2017</v>
          </cell>
          <cell r="BU2731" t="str">
            <v>AL PSV V K 1610 BS 4 2017 50STR SAFARI</v>
          </cell>
          <cell r="DO2731" t="str">
            <v>Goods &amp; Passengers</v>
          </cell>
          <cell r="DP2731" t="str">
            <v>Safari</v>
          </cell>
        </row>
        <row r="2732">
          <cell r="B2732">
            <v>431351301700198</v>
          </cell>
          <cell r="BS2732">
            <v>2013</v>
          </cell>
          <cell r="BU2732" t="str">
            <v>MARUTI SWIFT DZIRE TOUR BSIV 2013 5STR</v>
          </cell>
          <cell r="DO2732" t="str">
            <v>Car</v>
          </cell>
          <cell r="DP2732" t="str">
            <v>Paryatan Plus</v>
          </cell>
        </row>
        <row r="2733">
          <cell r="B2733">
            <v>413191301700109</v>
          </cell>
          <cell r="BS2733">
            <v>2016</v>
          </cell>
          <cell r="BU2733" t="str">
            <v>SWIFT DEZIRE TOUR DIESEL 2016 5STR CAB</v>
          </cell>
          <cell r="DO2733" t="str">
            <v>Car</v>
          </cell>
          <cell r="DP2733" t="str">
            <v>Paryatan Plus</v>
          </cell>
        </row>
        <row r="2734">
          <cell r="B2734"/>
          <cell r="BS2734">
            <v>2013</v>
          </cell>
          <cell r="BU2734" t="str">
            <v>MARUTI SWIFT DZIRE TOUR BSIV 2013 5STR</v>
          </cell>
          <cell r="DO2734" t="str">
            <v>Car</v>
          </cell>
          <cell r="DP2734" t="str">
            <v>Paryatan Plus</v>
          </cell>
        </row>
        <row r="2735">
          <cell r="B2735"/>
          <cell r="BS2735">
            <v>2017</v>
          </cell>
          <cell r="BU2735" t="str">
            <v>XCENT-XcentE CRDI</v>
          </cell>
          <cell r="DO2735" t="str">
            <v>Car</v>
          </cell>
          <cell r="DP2735" t="str">
            <v>Paryatan Plus</v>
          </cell>
        </row>
        <row r="2736">
          <cell r="B2736">
            <v>431351301700197</v>
          </cell>
          <cell r="BS2736">
            <v>2017</v>
          </cell>
          <cell r="BU2736" t="str">
            <v>XCENT-XcentE CRDI</v>
          </cell>
          <cell r="DO2736" t="str">
            <v>Car</v>
          </cell>
          <cell r="DP2736" t="str">
            <v>Paryatan Plus</v>
          </cell>
        </row>
        <row r="2737">
          <cell r="B2737">
            <v>431351301700202</v>
          </cell>
          <cell r="BS2737">
            <v>2017</v>
          </cell>
          <cell r="BU2737" t="str">
            <v>MARUTHI SWIFT DZIRE TOUR DIESEL 5 STR 2017</v>
          </cell>
          <cell r="DO2737" t="str">
            <v>Car</v>
          </cell>
          <cell r="DP2737" t="str">
            <v>Paryatan Plus</v>
          </cell>
        </row>
        <row r="2738">
          <cell r="B2738">
            <v>412831301700184</v>
          </cell>
          <cell r="BS2738">
            <v>2018</v>
          </cell>
          <cell r="BU2738" t="str">
            <v>TOYOTA ETIOS GD F 2018 5STR MOTCAB</v>
          </cell>
          <cell r="DO2738" t="str">
            <v>Car</v>
          </cell>
          <cell r="DP2738" t="str">
            <v>Paryatan Plus</v>
          </cell>
        </row>
        <row r="2739">
          <cell r="B2739">
            <v>413191301700112</v>
          </cell>
          <cell r="BS2739">
            <v>2017</v>
          </cell>
          <cell r="BU2739" t="str">
            <v>XCENT-XcentE CRDI</v>
          </cell>
          <cell r="DO2739" t="str">
            <v>Car</v>
          </cell>
          <cell r="DP2739" t="str">
            <v>Paryatan Plus</v>
          </cell>
        </row>
        <row r="2740">
          <cell r="B2740"/>
          <cell r="BS2740">
            <v>2017</v>
          </cell>
          <cell r="BU2740" t="str">
            <v>XCENT-XcentE CRDI</v>
          </cell>
          <cell r="DO2740" t="str">
            <v>Car</v>
          </cell>
          <cell r="DP2740" t="str">
            <v>Paryatan Plus</v>
          </cell>
        </row>
        <row r="2741">
          <cell r="B2741"/>
          <cell r="BS2741">
            <v>2017</v>
          </cell>
          <cell r="BU2741" t="str">
            <v>MARUTHI SWIFT DZIRE TOUR DIESEL 5 STR 2017</v>
          </cell>
          <cell r="DO2741" t="str">
            <v>Car</v>
          </cell>
          <cell r="DP2741" t="str">
            <v>Paryatan Plus</v>
          </cell>
        </row>
        <row r="2742">
          <cell r="B2742"/>
          <cell r="BS2742">
            <v>2018</v>
          </cell>
          <cell r="BU2742" t="str">
            <v>TOYOTA ETIOS GD F 2018 5STR MOTCAB</v>
          </cell>
          <cell r="DO2742" t="str">
            <v>Car</v>
          </cell>
          <cell r="DP2742" t="str">
            <v>Paryatan Plus</v>
          </cell>
        </row>
        <row r="2743">
          <cell r="B2743"/>
          <cell r="BS2743">
            <v>2015</v>
          </cell>
          <cell r="BU2743" t="str">
            <v>ETIOS GD M BSIV 2015 5STR MOTOR CAB</v>
          </cell>
          <cell r="DO2743" t="str">
            <v>Car</v>
          </cell>
          <cell r="DP2743" t="str">
            <v>Paryatan Plus</v>
          </cell>
        </row>
        <row r="2744">
          <cell r="B2744"/>
          <cell r="BS2744">
            <v>2016</v>
          </cell>
          <cell r="BU2744" t="str">
            <v>EICHER OPEN TIPPER</v>
          </cell>
          <cell r="DO2744" t="str">
            <v>Goods &amp; Passengers</v>
          </cell>
          <cell r="DP2744" t="str">
            <v>Goods Carrier</v>
          </cell>
        </row>
        <row r="2745">
          <cell r="B2745"/>
          <cell r="BS2745">
            <v>2021</v>
          </cell>
          <cell r="BU2745" t="str">
            <v>MARUTHI TOUR S STD 5</v>
          </cell>
          <cell r="DO2745" t="str">
            <v>Car</v>
          </cell>
          <cell r="DP2745" t="str">
            <v>Paryatan Plus</v>
          </cell>
        </row>
        <row r="2746">
          <cell r="B2746">
            <v>431581301700115</v>
          </cell>
          <cell r="BS2746">
            <v>2018</v>
          </cell>
          <cell r="BU2746" t="str">
            <v>MAHINDRA BOLERO PULS MAXI CAB 2018 9STR</v>
          </cell>
          <cell r="DO2746" t="str">
            <v>Goods &amp; Passengers</v>
          </cell>
          <cell r="DP2746" t="str">
            <v>Paryatan Plus</v>
          </cell>
        </row>
        <row r="2747">
          <cell r="B2747">
            <v>431111301700129</v>
          </cell>
          <cell r="BS2747">
            <v>2021</v>
          </cell>
          <cell r="BU2747" t="str">
            <v>MARUTHI TOUR S STD 5</v>
          </cell>
          <cell r="DO2747" t="str">
            <v>Car</v>
          </cell>
          <cell r="DP2747" t="str">
            <v>Paryatan Plus</v>
          </cell>
        </row>
        <row r="2748">
          <cell r="B2748">
            <v>412831301700183</v>
          </cell>
          <cell r="BS2748">
            <v>2015</v>
          </cell>
          <cell r="BU2748" t="str">
            <v>ETIOS GD M BSIV 2015 5STR MOTOR CAB</v>
          </cell>
          <cell r="DO2748" t="str">
            <v>Car</v>
          </cell>
          <cell r="DP2748" t="str">
            <v>Paryatan Plus</v>
          </cell>
        </row>
        <row r="2749">
          <cell r="B2749">
            <v>412331301700148</v>
          </cell>
          <cell r="BS2749">
            <v>2016</v>
          </cell>
          <cell r="BU2749" t="str">
            <v>EICHER OPEN TIPPER</v>
          </cell>
          <cell r="DO2749" t="str">
            <v>Goods &amp; Passengers</v>
          </cell>
          <cell r="DP2749" t="str">
            <v>Goods Carrier</v>
          </cell>
        </row>
        <row r="2750">
          <cell r="B2750"/>
          <cell r="BS2750">
            <v>2018</v>
          </cell>
          <cell r="BU2750" t="str">
            <v>MAHINDRA BOLERO PULS MAXI CAB 2018 9STR</v>
          </cell>
          <cell r="DO2750" t="str">
            <v>Goods &amp; Passengers</v>
          </cell>
          <cell r="DP2750" t="str">
            <v>Paryatan Plus</v>
          </cell>
        </row>
        <row r="2751">
          <cell r="B2751"/>
          <cell r="BS2751">
            <v>2018</v>
          </cell>
          <cell r="BU2751" t="str">
            <v>WRV 15 VX MT I DTEC</v>
          </cell>
          <cell r="DO2751" t="str">
            <v>Car</v>
          </cell>
          <cell r="DP2751" t="str">
            <v>Paryatan Plus</v>
          </cell>
        </row>
        <row r="2752">
          <cell r="B2752"/>
          <cell r="BS2752">
            <v>2014</v>
          </cell>
          <cell r="BU2752" t="str">
            <v>Swift Dzire -SWIFT DZIRE LDI/TOUR</v>
          </cell>
          <cell r="DO2752" t="str">
            <v>Car</v>
          </cell>
          <cell r="DP2752" t="str">
            <v>Paryatan Plus</v>
          </cell>
        </row>
        <row r="2753">
          <cell r="B2753">
            <v>412831301700186</v>
          </cell>
          <cell r="BS2753">
            <v>2015</v>
          </cell>
          <cell r="BU2753" t="str">
            <v>TOYOTA ETIOS GD M 2015 STR 5 MCAB</v>
          </cell>
          <cell r="DO2753" t="str">
            <v>Car</v>
          </cell>
          <cell r="DP2753" t="str">
            <v>Paryatan Plus</v>
          </cell>
        </row>
        <row r="2754">
          <cell r="B2754"/>
          <cell r="BS2754">
            <v>2017</v>
          </cell>
          <cell r="BU2754" t="str">
            <v>XCENT-XcentE CRDI</v>
          </cell>
          <cell r="DO2754" t="str">
            <v>Car</v>
          </cell>
          <cell r="DP2754" t="str">
            <v>Paryatan Plus</v>
          </cell>
        </row>
        <row r="2755">
          <cell r="B2755">
            <v>431351301700199</v>
          </cell>
          <cell r="BS2755">
            <v>2014</v>
          </cell>
          <cell r="BU2755" t="str">
            <v>Swift Dzire -SWIFT DZIRE LDI/TOUR</v>
          </cell>
          <cell r="DO2755" t="str">
            <v>Car</v>
          </cell>
          <cell r="DP2755" t="str">
            <v>Paryatan Plus</v>
          </cell>
        </row>
        <row r="2756">
          <cell r="B2756"/>
          <cell r="BS2756">
            <v>2015</v>
          </cell>
          <cell r="BU2756" t="str">
            <v>TOYOTA ETIOS GD M 2015 STR 5 MCAB</v>
          </cell>
          <cell r="DO2756" t="str">
            <v>Car</v>
          </cell>
          <cell r="DP2756" t="str">
            <v>Paryatan Plus</v>
          </cell>
        </row>
        <row r="2757">
          <cell r="B2757">
            <v>412331301700145</v>
          </cell>
          <cell r="BS2757">
            <v>2015</v>
          </cell>
          <cell r="BU2757" t="str">
            <v>Traveller-26 Seater AC with Interior-PASSENGER COMMERCIAL</v>
          </cell>
          <cell r="DO2757" t="str">
            <v>Goods &amp; Passengers</v>
          </cell>
          <cell r="DP2757" t="str">
            <v>Safari</v>
          </cell>
        </row>
        <row r="2758">
          <cell r="B2758"/>
          <cell r="BS2758">
            <v>2015</v>
          </cell>
          <cell r="BU2758" t="str">
            <v>Traveller-26 Seater AC with Interior-PASSENGER COMMERCIAL</v>
          </cell>
          <cell r="DO2758" t="str">
            <v>Goods &amp; Passengers</v>
          </cell>
          <cell r="DP2758" t="str">
            <v>Safari</v>
          </cell>
        </row>
        <row r="2759">
          <cell r="B2759">
            <v>413191301700111</v>
          </cell>
          <cell r="BS2759">
            <v>2017</v>
          </cell>
          <cell r="BU2759" t="str">
            <v>XCENT-XcentE CRDI</v>
          </cell>
          <cell r="DO2759" t="str">
            <v>Car</v>
          </cell>
          <cell r="DP2759" t="str">
            <v>Paryatan Plus</v>
          </cell>
        </row>
        <row r="2760">
          <cell r="B2760">
            <v>431351301700201</v>
          </cell>
          <cell r="BS2760">
            <v>2017</v>
          </cell>
          <cell r="BU2760" t="str">
            <v>Kwid-Kwid1.0 RXT</v>
          </cell>
          <cell r="DO2760" t="str">
            <v>Car</v>
          </cell>
          <cell r="DP2760" t="str">
            <v>Classic Used Car</v>
          </cell>
        </row>
        <row r="2761">
          <cell r="B2761">
            <v>431351301700200</v>
          </cell>
          <cell r="BS2761">
            <v>2014</v>
          </cell>
          <cell r="BU2761" t="str">
            <v>Swift Dzire -SWIFT DZIREVDI AMT</v>
          </cell>
          <cell r="DO2761" t="str">
            <v>Car</v>
          </cell>
          <cell r="DP2761" t="str">
            <v>Paryatan Plus</v>
          </cell>
        </row>
        <row r="2762">
          <cell r="B2762"/>
          <cell r="BS2762">
            <v>2014</v>
          </cell>
          <cell r="BU2762" t="str">
            <v>Swift Dzire -SWIFT DZIREVDI AMT</v>
          </cell>
          <cell r="DO2762" t="str">
            <v>Car</v>
          </cell>
          <cell r="DP2762" t="str">
            <v>Paryatan Plus</v>
          </cell>
        </row>
        <row r="2763">
          <cell r="B2763"/>
          <cell r="BS2763">
            <v>2017</v>
          </cell>
          <cell r="BU2763" t="str">
            <v>Kwid-Kwid1.0 RXT</v>
          </cell>
          <cell r="DO2763" t="str">
            <v>Car</v>
          </cell>
          <cell r="DP2763" t="str">
            <v>Classic Used Car</v>
          </cell>
        </row>
        <row r="2764">
          <cell r="B2764">
            <v>431111301700130</v>
          </cell>
          <cell r="BS2764">
            <v>2019</v>
          </cell>
          <cell r="BU2764" t="str">
            <v>TOUR S DIESEL</v>
          </cell>
          <cell r="DO2764" t="str">
            <v>Car</v>
          </cell>
          <cell r="DP2764" t="str">
            <v>Paryatan Plus</v>
          </cell>
        </row>
        <row r="2765">
          <cell r="B2765"/>
          <cell r="BS2765">
            <v>2019</v>
          </cell>
          <cell r="BU2765" t="str">
            <v>TOUR S DIESEL</v>
          </cell>
          <cell r="DO2765" t="str">
            <v>Car</v>
          </cell>
          <cell r="DP2765" t="str">
            <v>Paryatan Plus</v>
          </cell>
        </row>
        <row r="2766">
          <cell r="B2766">
            <v>412331301700146</v>
          </cell>
          <cell r="BS2766">
            <v>2014</v>
          </cell>
          <cell r="BU2766" t="str">
            <v>TOYOTA ETIOS M 2014 5STR CAB PARYATAN</v>
          </cell>
          <cell r="DO2766" t="str">
            <v>Car</v>
          </cell>
          <cell r="DP2766" t="str">
            <v>Paryatan Plus</v>
          </cell>
        </row>
        <row r="2767">
          <cell r="B2767"/>
          <cell r="BS2767">
            <v>2014</v>
          </cell>
          <cell r="BU2767" t="str">
            <v>TOYOTA ETIOS M 2014 5STR CAB PARYATAN</v>
          </cell>
          <cell r="DO2767" t="str">
            <v>Car</v>
          </cell>
          <cell r="DP2767" t="str">
            <v>Paryatan Plus</v>
          </cell>
        </row>
        <row r="2768">
          <cell r="B2768"/>
          <cell r="BS2768">
            <v>2017</v>
          </cell>
          <cell r="BU2768" t="str">
            <v>SWIFT DZIRE TOUR BSIV 2017 5STR CAB</v>
          </cell>
          <cell r="DO2768" t="str">
            <v>Car</v>
          </cell>
          <cell r="DP2768" t="str">
            <v>Paryatan Plus</v>
          </cell>
        </row>
        <row r="2769">
          <cell r="B2769">
            <v>412831301700185</v>
          </cell>
          <cell r="BS2769">
            <v>2016</v>
          </cell>
          <cell r="BU2769" t="str">
            <v>JCB 3DX BACKHOE LOADER2WD BS3</v>
          </cell>
          <cell r="DO2769" t="str">
            <v>Goods &amp; Passengers</v>
          </cell>
          <cell r="DP2769" t="str">
            <v>Dharthi</v>
          </cell>
        </row>
        <row r="2770">
          <cell r="B2770"/>
          <cell r="BS2770">
            <v>2016</v>
          </cell>
          <cell r="BU2770" t="str">
            <v>JCB 3DX BACKHOE LOADER2WD BS3</v>
          </cell>
          <cell r="DO2770" t="str">
            <v>Goods &amp; Passengers</v>
          </cell>
          <cell r="DP2770" t="str">
            <v>Dharthi</v>
          </cell>
        </row>
        <row r="2771">
          <cell r="B2771">
            <v>412331301700147</v>
          </cell>
          <cell r="BS2771">
            <v>2017</v>
          </cell>
          <cell r="BU2771" t="str">
            <v>TATA LPO 8 5 42WB BS4</v>
          </cell>
          <cell r="DO2771" t="str">
            <v>Goods &amp; Passengers</v>
          </cell>
          <cell r="DP2771" t="str">
            <v>Safari</v>
          </cell>
        </row>
        <row r="2772">
          <cell r="B2772">
            <v>431351301700203</v>
          </cell>
          <cell r="BS2772">
            <v>2018</v>
          </cell>
          <cell r="BU2772" t="str">
            <v>XCENT-XcentE CRDI</v>
          </cell>
          <cell r="DO2772" t="str">
            <v>Car</v>
          </cell>
          <cell r="DP2772" t="str">
            <v>Paryatan Plus</v>
          </cell>
        </row>
        <row r="2773">
          <cell r="B2773"/>
          <cell r="BS2773">
            <v>2017</v>
          </cell>
          <cell r="BU2773" t="str">
            <v>TATA LPO 8 5 42WB BS4</v>
          </cell>
          <cell r="DO2773" t="str">
            <v>Goods &amp; Passengers</v>
          </cell>
          <cell r="DP2773" t="str">
            <v>Safari</v>
          </cell>
        </row>
        <row r="2774">
          <cell r="B2774"/>
          <cell r="BS2774">
            <v>2018</v>
          </cell>
          <cell r="BU2774" t="str">
            <v>XCENT-XcentE CRDI</v>
          </cell>
          <cell r="DO2774" t="str">
            <v>Car</v>
          </cell>
          <cell r="DP2774" t="str">
            <v>Paryatan Plus</v>
          </cell>
        </row>
        <row r="2775">
          <cell r="B2775">
            <v>431351301700205</v>
          </cell>
          <cell r="BS2775">
            <v>2017</v>
          </cell>
          <cell r="BU2775" t="str">
            <v>SWIFT DZIRE TOUR BSIV 2017 5STR CAB</v>
          </cell>
          <cell r="DO2775" t="str">
            <v>Car</v>
          </cell>
          <cell r="DP2775" t="str">
            <v>Paryatan Plus</v>
          </cell>
        </row>
        <row r="2776">
          <cell r="B2776">
            <v>431111301700131</v>
          </cell>
          <cell r="BS2776">
            <v>2018</v>
          </cell>
          <cell r="BU2776" t="str">
            <v>AMAZE-Amaze1.5 e i-dtec</v>
          </cell>
          <cell r="DO2776" t="str">
            <v>Car</v>
          </cell>
          <cell r="DP2776" t="str">
            <v>Paryatan Plus</v>
          </cell>
        </row>
        <row r="2777">
          <cell r="B2777">
            <v>431351301700204</v>
          </cell>
          <cell r="BS2777">
            <v>2015</v>
          </cell>
          <cell r="BU2777" t="str">
            <v>MARUTI SWIFT DZIRE TOUR DIESEL BSI 5STR 2015 CAB</v>
          </cell>
          <cell r="DO2777" t="str">
            <v>Car</v>
          </cell>
          <cell r="DP2777" t="str">
            <v>Paryatan Plus</v>
          </cell>
        </row>
        <row r="2778">
          <cell r="B2778"/>
          <cell r="BS2778">
            <v>2015</v>
          </cell>
          <cell r="BU2778" t="str">
            <v>MARUTI SWIFT DZIRE TOUR DIESEL BSI 5STR 2015 CAB</v>
          </cell>
          <cell r="DO2778" t="str">
            <v>Car</v>
          </cell>
          <cell r="DP2778" t="str">
            <v>Paryatan Plus</v>
          </cell>
        </row>
        <row r="2779">
          <cell r="B2779"/>
          <cell r="BS2779">
            <v>2018</v>
          </cell>
          <cell r="BU2779" t="str">
            <v>AMAZE-Amaze1.5 e i-dtec</v>
          </cell>
          <cell r="DO2779" t="str">
            <v>Car</v>
          </cell>
          <cell r="DP2779" t="str">
            <v>Paryatan Plus</v>
          </cell>
        </row>
        <row r="2780">
          <cell r="B2780"/>
          <cell r="BS2780">
            <v>2019</v>
          </cell>
          <cell r="BU2780" t="str">
            <v>TATA LPK 2518 CRE BS IV TIPPER 2019 2STR GOODS</v>
          </cell>
          <cell r="DO2780" t="str">
            <v>Goods &amp; Passengers</v>
          </cell>
          <cell r="DP2780" t="str">
            <v>Goods Carrier</v>
          </cell>
        </row>
        <row r="2781">
          <cell r="B2781">
            <v>431581301700116</v>
          </cell>
          <cell r="BS2781">
            <v>2019</v>
          </cell>
          <cell r="BU2781" t="str">
            <v>TATA LPK 2518 CRE BS IV TIPPER 2019 2STR GOODS</v>
          </cell>
          <cell r="DO2781" t="str">
            <v>Goods &amp; Passengers</v>
          </cell>
          <cell r="DP2781" t="str">
            <v>Goods Carrier</v>
          </cell>
        </row>
        <row r="2782">
          <cell r="B2782"/>
          <cell r="BS2782">
            <v>2017</v>
          </cell>
          <cell r="BU2782" t="str">
            <v>SWIFT DZIRE TOUR BSIV 2017 5STR CAB</v>
          </cell>
          <cell r="DO2782" t="str">
            <v>Car</v>
          </cell>
          <cell r="DP2782" t="str">
            <v>Paryatan Plus</v>
          </cell>
        </row>
        <row r="2783">
          <cell r="B2783"/>
          <cell r="BS2783">
            <v>2013</v>
          </cell>
          <cell r="BU2783" t="str">
            <v>ALPSV 4 186 5639</v>
          </cell>
          <cell r="DO2783" t="str">
            <v>Goods &amp; Passengers</v>
          </cell>
          <cell r="DP2783" t="str">
            <v>Safari</v>
          </cell>
        </row>
        <row r="2784">
          <cell r="B2784">
            <v>433461301700046</v>
          </cell>
          <cell r="BS2784">
            <v>2017</v>
          </cell>
          <cell r="BU2784" t="str">
            <v>TATA LPT 3718CR BS IV 10X2</v>
          </cell>
          <cell r="DO2784" t="str">
            <v>Goods &amp; Passengers</v>
          </cell>
          <cell r="DP2784" t="str">
            <v>Goods Carrier</v>
          </cell>
        </row>
        <row r="2785">
          <cell r="B2785">
            <v>412331301700149</v>
          </cell>
          <cell r="BS2785">
            <v>2013</v>
          </cell>
          <cell r="BU2785" t="str">
            <v>ALPSV 4 186 5639</v>
          </cell>
          <cell r="DO2785" t="str">
            <v>Goods &amp; Passengers</v>
          </cell>
          <cell r="DP2785" t="str">
            <v>Safari</v>
          </cell>
        </row>
        <row r="2786">
          <cell r="B2786"/>
          <cell r="BS2786">
            <v>2017</v>
          </cell>
          <cell r="BU2786" t="str">
            <v>TATA LPT 3718CR BS IV 10X2</v>
          </cell>
          <cell r="DO2786" t="str">
            <v>Goods &amp; Passengers</v>
          </cell>
          <cell r="DP2786" t="str">
            <v>Goods Carrier</v>
          </cell>
        </row>
        <row r="2787">
          <cell r="B2787">
            <v>412831301700187</v>
          </cell>
          <cell r="BS2787">
            <v>2016</v>
          </cell>
          <cell r="BU2787" t="str">
            <v>ALPSVVK16110D4R</v>
          </cell>
          <cell r="DO2787" t="str">
            <v>Goods &amp; Passengers</v>
          </cell>
          <cell r="DP2787" t="str">
            <v>Safari</v>
          </cell>
        </row>
        <row r="2788">
          <cell r="B2788"/>
          <cell r="BS2788">
            <v>2016</v>
          </cell>
          <cell r="BU2788" t="str">
            <v>ALPSVVK16110D4R</v>
          </cell>
          <cell r="DO2788" t="str">
            <v>Goods &amp; Passengers</v>
          </cell>
          <cell r="DP2788" t="str">
            <v>Safari</v>
          </cell>
        </row>
        <row r="2789">
          <cell r="B2789"/>
          <cell r="BS2789">
            <v>2020</v>
          </cell>
          <cell r="BU2789" t="str">
            <v>TATA INTRA V10 BSIV GOODS 3STR LGV 2020</v>
          </cell>
          <cell r="DO2789" t="str">
            <v>Goods &amp; Passengers</v>
          </cell>
          <cell r="DP2789" t="str">
            <v>Goods Carrier</v>
          </cell>
        </row>
        <row r="2790">
          <cell r="B2790">
            <v>431581301700117</v>
          </cell>
          <cell r="BS2790">
            <v>2020</v>
          </cell>
          <cell r="BU2790" t="str">
            <v>TATA INTRA V10 BSIV GOODS 3STR LGV 2020</v>
          </cell>
          <cell r="DO2790" t="str">
            <v>Goods &amp; Passengers</v>
          </cell>
          <cell r="DP2790" t="str">
            <v>Goods Carrier</v>
          </cell>
        </row>
        <row r="2791">
          <cell r="B2791"/>
          <cell r="BS2791">
            <v>2019</v>
          </cell>
          <cell r="BU2791" t="str">
            <v>TATA LPO 7 5 42 UL TRA STD BSIV</v>
          </cell>
          <cell r="DO2791" t="str">
            <v>Goods &amp; Passengers</v>
          </cell>
          <cell r="DP2791" t="str">
            <v>Safari</v>
          </cell>
        </row>
        <row r="2792">
          <cell r="B2792"/>
          <cell r="BS2792">
            <v>2017</v>
          </cell>
          <cell r="BU2792" t="str">
            <v>XYLO H4 M HAWK CRDE 2WD 8 STR 2017</v>
          </cell>
          <cell r="DO2792" t="str">
            <v>Car</v>
          </cell>
          <cell r="DP2792" t="str">
            <v>Paryatan Plus</v>
          </cell>
        </row>
        <row r="2793">
          <cell r="B2793">
            <v>431351301700206</v>
          </cell>
          <cell r="BS2793">
            <v>2017</v>
          </cell>
          <cell r="BU2793" t="str">
            <v>XYLO H4 M HAWK CRDE 2WD 8 STR 2017</v>
          </cell>
          <cell r="DO2793" t="str">
            <v>Car</v>
          </cell>
          <cell r="DP2793" t="str">
            <v>Paryatan Plus</v>
          </cell>
        </row>
        <row r="2794">
          <cell r="B2794"/>
          <cell r="BS2794">
            <v>2014</v>
          </cell>
          <cell r="BU2794" t="str">
            <v>TATA LPO 1512 53 BS III 2014 50 STR</v>
          </cell>
          <cell r="DO2794" t="str">
            <v>Goods &amp; Passengers</v>
          </cell>
          <cell r="DP2794" t="str">
            <v>Safari</v>
          </cell>
        </row>
        <row r="2795">
          <cell r="B2795"/>
          <cell r="BS2795">
            <v>2018</v>
          </cell>
          <cell r="BU2795" t="str">
            <v>XCENT-XcentE CRDI</v>
          </cell>
          <cell r="DO2795" t="str">
            <v>Car</v>
          </cell>
          <cell r="DP2795" t="str">
            <v>Paryatan Plus</v>
          </cell>
        </row>
        <row r="2796">
          <cell r="B2796">
            <v>431351301700207</v>
          </cell>
          <cell r="BS2796">
            <v>2018</v>
          </cell>
          <cell r="BU2796" t="str">
            <v>XCENT-XcentE CRDI</v>
          </cell>
          <cell r="DO2796" t="str">
            <v>Car</v>
          </cell>
          <cell r="DP2796" t="str">
            <v>Paryatan Plus</v>
          </cell>
        </row>
        <row r="2797">
          <cell r="B2797">
            <v>412331301700151</v>
          </cell>
          <cell r="BS2797">
            <v>2014</v>
          </cell>
          <cell r="BU2797" t="str">
            <v>TATA LPO 1512 53 BS III 2014 50 STR</v>
          </cell>
          <cell r="DO2797" t="str">
            <v>Goods &amp; Passengers</v>
          </cell>
          <cell r="DP2797" t="str">
            <v>Safari</v>
          </cell>
        </row>
        <row r="2798">
          <cell r="B2798"/>
          <cell r="BS2798">
            <v>2018</v>
          </cell>
          <cell r="BU2798" t="str">
            <v>Xylo-XyloD4 BS IV</v>
          </cell>
          <cell r="DO2798"/>
          <cell r="DP2798" t="str">
            <v>Paryatan Plus</v>
          </cell>
        </row>
        <row r="2799">
          <cell r="B2799">
            <v>413191301700113</v>
          </cell>
          <cell r="BS2799">
            <v>2018</v>
          </cell>
          <cell r="BU2799" t="str">
            <v>Xylo-XyloD4 BS IV</v>
          </cell>
          <cell r="DO2799"/>
          <cell r="DP2799" t="str">
            <v>Paryatan Plus</v>
          </cell>
        </row>
        <row r="2800">
          <cell r="B2800"/>
          <cell r="BS2800">
            <v>2014</v>
          </cell>
          <cell r="BU2800" t="str">
            <v>AL PSV 4 185 210 WB BSIII</v>
          </cell>
          <cell r="DO2800" t="str">
            <v>Goods &amp; Passengers</v>
          </cell>
          <cell r="DP2800" t="str">
            <v>Safari</v>
          </cell>
        </row>
        <row r="2801">
          <cell r="B2801"/>
          <cell r="BS2801">
            <v>2020</v>
          </cell>
          <cell r="BU2801" t="str">
            <v>TOUR S STD 11 2020</v>
          </cell>
          <cell r="DO2801" t="str">
            <v>Car</v>
          </cell>
          <cell r="DP2801" t="str">
            <v>Paryatan Plus</v>
          </cell>
        </row>
        <row r="2802">
          <cell r="B2802"/>
          <cell r="BS2802">
            <v>2017</v>
          </cell>
          <cell r="BU2802" t="str">
            <v>BHARATBENZ 3723R GOODS 2017 3STR</v>
          </cell>
          <cell r="DO2802" t="str">
            <v>Goods &amp; Passengers</v>
          </cell>
          <cell r="DP2802" t="str">
            <v>Goods Carrier</v>
          </cell>
        </row>
        <row r="2803">
          <cell r="B2803"/>
          <cell r="BS2803">
            <v>2016</v>
          </cell>
          <cell r="BU2803" t="str">
            <v>Xylo-XyloD4 BS IV</v>
          </cell>
          <cell r="DO2803" t="str">
            <v>Car</v>
          </cell>
          <cell r="DP2803" t="str">
            <v>Paryatan Plus</v>
          </cell>
        </row>
        <row r="2804">
          <cell r="B2804">
            <v>431581301700118</v>
          </cell>
          <cell r="BS2804">
            <v>2017</v>
          </cell>
          <cell r="BU2804" t="str">
            <v>BHARATBENZ 3723R GOODS 2017 3STR</v>
          </cell>
          <cell r="DO2804" t="str">
            <v>Goods &amp; Passengers</v>
          </cell>
          <cell r="DP2804" t="str">
            <v>Goods Carrier</v>
          </cell>
        </row>
        <row r="2805">
          <cell r="B2805">
            <v>412831301700191</v>
          </cell>
          <cell r="BS2805">
            <v>2020</v>
          </cell>
          <cell r="BU2805" t="str">
            <v>TOUR S STD 11 2020</v>
          </cell>
          <cell r="DO2805" t="str">
            <v>Car</v>
          </cell>
          <cell r="DP2805" t="str">
            <v>Paryatan Plus</v>
          </cell>
        </row>
        <row r="2806">
          <cell r="B2806">
            <v>431351301700208</v>
          </cell>
          <cell r="BS2806">
            <v>2017</v>
          </cell>
          <cell r="BU2806" t="str">
            <v>XCENT-XcentE CRDI</v>
          </cell>
          <cell r="DO2806" t="str">
            <v>Car</v>
          </cell>
          <cell r="DP2806" t="str">
            <v>Paryatan Plus</v>
          </cell>
        </row>
        <row r="2807">
          <cell r="B2807">
            <v>431351301700209</v>
          </cell>
          <cell r="BS2807">
            <v>2016</v>
          </cell>
          <cell r="BU2807" t="str">
            <v>Xylo-XyloD4 BS IV</v>
          </cell>
          <cell r="DO2807" t="str">
            <v>Car</v>
          </cell>
          <cell r="DP2807" t="str">
            <v>Paryatan Plus</v>
          </cell>
        </row>
        <row r="2808">
          <cell r="B2808"/>
          <cell r="BS2808">
            <v>2017</v>
          </cell>
          <cell r="BU2808" t="str">
            <v>XCENT-XcentE CRDI</v>
          </cell>
          <cell r="DO2808" t="str">
            <v>Car</v>
          </cell>
          <cell r="DP2808" t="str">
            <v>Paryatan Plus</v>
          </cell>
        </row>
        <row r="2809">
          <cell r="B2809">
            <v>431351301700213</v>
          </cell>
          <cell r="BS2809">
            <v>2018</v>
          </cell>
          <cell r="BU2809" t="str">
            <v>XCENT-XcentE CRDI</v>
          </cell>
          <cell r="DO2809" t="str">
            <v>Car</v>
          </cell>
          <cell r="DP2809" t="str">
            <v>Paryatan Plus</v>
          </cell>
        </row>
        <row r="2810">
          <cell r="B2810"/>
          <cell r="BS2810">
            <v>2018</v>
          </cell>
          <cell r="BU2810" t="str">
            <v>XCENT-XcentE CRDI</v>
          </cell>
          <cell r="DO2810" t="str">
            <v>Car</v>
          </cell>
          <cell r="DP2810" t="str">
            <v>Paryatan Plus</v>
          </cell>
        </row>
        <row r="2811">
          <cell r="B2811"/>
          <cell r="BS2811">
            <v>2017</v>
          </cell>
          <cell r="BU2811" t="str">
            <v>AL ASHOK 3118 IL BS111 2017 3STR</v>
          </cell>
          <cell r="DO2811" t="str">
            <v>Goods &amp; Passengers</v>
          </cell>
          <cell r="DP2811" t="str">
            <v>Goods Carrier</v>
          </cell>
        </row>
        <row r="2812">
          <cell r="B2812"/>
          <cell r="BS2812">
            <v>2017</v>
          </cell>
          <cell r="BU2812" t="str">
            <v>AL ASHOK 3118 IL BS111 2017 3STR</v>
          </cell>
          <cell r="DO2812" t="str">
            <v>Goods &amp; Passengers</v>
          </cell>
          <cell r="DP2812" t="str">
            <v>Goods Carrier</v>
          </cell>
        </row>
        <row r="2813">
          <cell r="B2813">
            <v>431351301700210</v>
          </cell>
          <cell r="BS2813">
            <v>2017</v>
          </cell>
          <cell r="BU2813" t="str">
            <v>AL ASHOK 3118 IL BS111 2017 3STR</v>
          </cell>
          <cell r="DO2813" t="str">
            <v>Goods &amp; Passengers</v>
          </cell>
          <cell r="DP2813" t="str">
            <v>Goods Carrier</v>
          </cell>
        </row>
        <row r="2814">
          <cell r="B2814">
            <v>431351301700210</v>
          </cell>
          <cell r="BS2814">
            <v>2017</v>
          </cell>
          <cell r="BU2814" t="str">
            <v>AL ASHOK 3118 IL BS111 2017 3STR</v>
          </cell>
          <cell r="DO2814" t="str">
            <v>Goods &amp; Passengers</v>
          </cell>
          <cell r="DP2814" t="str">
            <v>Goods Carrier</v>
          </cell>
        </row>
        <row r="2815">
          <cell r="B2815"/>
          <cell r="BS2815">
            <v>2020</v>
          </cell>
          <cell r="BU2815" t="str">
            <v>MARUTI SUZUKI TOUR S STD 5STR 2020 CAB</v>
          </cell>
          <cell r="DO2815" t="str">
            <v>Car</v>
          </cell>
          <cell r="DP2815" t="str">
            <v>Paryatan Plus</v>
          </cell>
        </row>
        <row r="2816">
          <cell r="B2816"/>
          <cell r="BS2816">
            <v>2014</v>
          </cell>
          <cell r="BU2816" t="str">
            <v>SWIFT DZIRE TOUR DIESEL BS1 5STR 2014</v>
          </cell>
          <cell r="DO2816" t="str">
            <v>Car</v>
          </cell>
          <cell r="DP2816" t="str">
            <v>Paryatan Plus</v>
          </cell>
        </row>
        <row r="2817">
          <cell r="B2817"/>
          <cell r="BS2817">
            <v>2019</v>
          </cell>
          <cell r="BU2817" t="str">
            <v>MARUTI TOUR H2 2019</v>
          </cell>
          <cell r="DO2817" t="str">
            <v>Car</v>
          </cell>
          <cell r="DP2817" t="str">
            <v>Paryatan Plus</v>
          </cell>
        </row>
        <row r="2818">
          <cell r="B2818"/>
          <cell r="BS2818">
            <v>2016</v>
          </cell>
          <cell r="BU2818" t="str">
            <v>INNOVA CRYSTA 2 4 G BS IV 2016</v>
          </cell>
          <cell r="DO2818" t="str">
            <v>Car</v>
          </cell>
          <cell r="DP2818" t="str">
            <v>Paryatan Plus</v>
          </cell>
        </row>
        <row r="2819">
          <cell r="B2819">
            <v>431111301700135</v>
          </cell>
          <cell r="BS2819">
            <v>2019</v>
          </cell>
          <cell r="BU2819" t="str">
            <v>MARUTHI TOUR S DIESEL 5 SEAT 2019</v>
          </cell>
          <cell r="DO2819" t="str">
            <v>Car</v>
          </cell>
          <cell r="DP2819" t="str">
            <v>Paryatan Plus</v>
          </cell>
        </row>
        <row r="2820">
          <cell r="B2820">
            <v>413191301700114</v>
          </cell>
          <cell r="BS2820">
            <v>2021</v>
          </cell>
          <cell r="BU2820" t="str">
            <v>TOUR S STD</v>
          </cell>
          <cell r="DO2820" t="str">
            <v>Car</v>
          </cell>
          <cell r="DP2820" t="str">
            <v>Paryatan Plus</v>
          </cell>
        </row>
        <row r="2821">
          <cell r="B2821"/>
          <cell r="BS2821">
            <v>2021</v>
          </cell>
          <cell r="BU2821" t="str">
            <v>TOUR S STD</v>
          </cell>
          <cell r="DO2821" t="str">
            <v>Car</v>
          </cell>
          <cell r="DP2821" t="str">
            <v>Paryatan Plus</v>
          </cell>
        </row>
        <row r="2822">
          <cell r="B2822">
            <v>431351301700219</v>
          </cell>
          <cell r="BS2822">
            <v>2014</v>
          </cell>
          <cell r="BU2822" t="str">
            <v>SWIFT DZIRE TOUR DIESEL BS1 5STR 2014</v>
          </cell>
          <cell r="DO2822" t="str">
            <v>Car</v>
          </cell>
          <cell r="DP2822" t="str">
            <v>Paryatan Plus</v>
          </cell>
        </row>
        <row r="2823">
          <cell r="B2823">
            <v>431111301700134</v>
          </cell>
          <cell r="BS2823">
            <v>2019</v>
          </cell>
          <cell r="BU2823" t="str">
            <v>MARUTI TOUR H2 2019</v>
          </cell>
          <cell r="DO2823" t="str">
            <v>Car</v>
          </cell>
          <cell r="DP2823" t="str">
            <v>Paryatan Plus</v>
          </cell>
        </row>
        <row r="2824">
          <cell r="B2824">
            <v>412831301700188</v>
          </cell>
          <cell r="BS2824">
            <v>2018</v>
          </cell>
          <cell r="BU2824" t="str">
            <v>TATA BOLD XM QJET 75PS BS 4</v>
          </cell>
          <cell r="DO2824" t="str">
            <v>Car</v>
          </cell>
          <cell r="DP2824" t="str">
            <v>Paryatan Plus</v>
          </cell>
        </row>
        <row r="2825">
          <cell r="B2825">
            <v>431111301700133</v>
          </cell>
          <cell r="BS2825">
            <v>2016</v>
          </cell>
          <cell r="BU2825" t="str">
            <v>INNOVA CRYSTA 2 4 G BS IV 2016</v>
          </cell>
          <cell r="DO2825" t="str">
            <v>Car</v>
          </cell>
          <cell r="DP2825" t="str">
            <v>Paryatan Plus</v>
          </cell>
        </row>
        <row r="2826">
          <cell r="B2826"/>
          <cell r="BS2826">
            <v>2018</v>
          </cell>
          <cell r="BU2826" t="str">
            <v>TATA BOLD XM QJET 75PS BS 4</v>
          </cell>
          <cell r="DO2826" t="str">
            <v>Car</v>
          </cell>
          <cell r="DP2826" t="str">
            <v>Paryatan Plus</v>
          </cell>
        </row>
        <row r="2827">
          <cell r="B2827"/>
          <cell r="BS2827">
            <v>2019</v>
          </cell>
          <cell r="BU2827" t="str">
            <v>MARUTHI TOUR S DIESEL 5 SEAT 2019</v>
          </cell>
          <cell r="DO2827" t="str">
            <v>Car</v>
          </cell>
          <cell r="DP2827" t="str">
            <v>Paryatan Plus</v>
          </cell>
        </row>
        <row r="2828">
          <cell r="B2828">
            <v>413191301700115</v>
          </cell>
          <cell r="BS2828">
            <v>2020</v>
          </cell>
          <cell r="BU2828" t="str">
            <v>MARUTI SUZUKI TOUR S STD 5STR 2020 CAB</v>
          </cell>
          <cell r="DO2828" t="str">
            <v>Car</v>
          </cell>
          <cell r="DP2828" t="str">
            <v>Paryatan Plus</v>
          </cell>
        </row>
        <row r="2829">
          <cell r="B2829"/>
          <cell r="BS2829">
            <v>2015</v>
          </cell>
          <cell r="BU2829" t="str">
            <v>Innova-INNOVA EURO 4 2.5 G DIESEL 7 SEATER</v>
          </cell>
          <cell r="DO2829" t="str">
            <v>Car</v>
          </cell>
          <cell r="DP2829" t="str">
            <v>Paryatan Plus</v>
          </cell>
        </row>
        <row r="2830">
          <cell r="B2830"/>
          <cell r="BS2830">
            <v>2013</v>
          </cell>
          <cell r="BU2830" t="str">
            <v>TRAVELLER DI HR L BS III</v>
          </cell>
          <cell r="DO2830" t="str">
            <v>Goods &amp; Passengers</v>
          </cell>
          <cell r="DP2830" t="str">
            <v>Safari</v>
          </cell>
        </row>
        <row r="2831">
          <cell r="B2831">
            <v>434731301700003</v>
          </cell>
          <cell r="BS2831">
            <v>2015</v>
          </cell>
          <cell r="BU2831" t="str">
            <v>Swift Dzire -SWIFT DZIRE VDI</v>
          </cell>
          <cell r="DO2831" t="str">
            <v>Car</v>
          </cell>
          <cell r="DP2831" t="str">
            <v>Paryatan Plus</v>
          </cell>
        </row>
        <row r="2832">
          <cell r="B2832"/>
          <cell r="BS2832">
            <v>2015</v>
          </cell>
          <cell r="BU2832" t="str">
            <v>Swift Dzire -SWIFT DZIRE VDI</v>
          </cell>
          <cell r="DO2832" t="str">
            <v>Car</v>
          </cell>
          <cell r="DP2832" t="str">
            <v>Paryatan Plus</v>
          </cell>
        </row>
        <row r="2833">
          <cell r="B2833">
            <v>431351301700215</v>
          </cell>
          <cell r="BS2833">
            <v>2018</v>
          </cell>
          <cell r="BU2833" t="str">
            <v>Xylo-XyloH4 ABS Airbag</v>
          </cell>
          <cell r="DO2833" t="str">
            <v>Car</v>
          </cell>
          <cell r="DP2833" t="str">
            <v>Paryatan Plus</v>
          </cell>
        </row>
        <row r="2834">
          <cell r="B2834">
            <v>412831301700190</v>
          </cell>
          <cell r="BS2834">
            <v>2013</v>
          </cell>
          <cell r="BU2834" t="str">
            <v>TRAVELLER DI HR L BS III</v>
          </cell>
          <cell r="DO2834" t="str">
            <v>Goods &amp; Passengers</v>
          </cell>
          <cell r="DP2834" t="str">
            <v>Safari</v>
          </cell>
        </row>
        <row r="2835">
          <cell r="B2835"/>
          <cell r="BS2835">
            <v>2018</v>
          </cell>
          <cell r="BU2835" t="str">
            <v>Xylo-XyloH4 ABS Airbag</v>
          </cell>
          <cell r="DO2835" t="str">
            <v>Car</v>
          </cell>
          <cell r="DP2835" t="str">
            <v>Paryatan Plus</v>
          </cell>
        </row>
        <row r="2836">
          <cell r="B2836">
            <v>412331301700150</v>
          </cell>
          <cell r="BS2836">
            <v>2015</v>
          </cell>
          <cell r="BU2836" t="str">
            <v>Innova-INNOVA EURO 4 2.5 G DIESEL 7 SEATER</v>
          </cell>
          <cell r="DO2836" t="str">
            <v>Car</v>
          </cell>
          <cell r="DP2836" t="str">
            <v>Paryatan Plus</v>
          </cell>
        </row>
        <row r="2837">
          <cell r="B2837"/>
          <cell r="BS2837">
            <v>2018</v>
          </cell>
          <cell r="BU2837" t="str">
            <v>TOYOTA ETIOS GD F 2018</v>
          </cell>
          <cell r="DO2837" t="str">
            <v>Car</v>
          </cell>
          <cell r="DP2837" t="str">
            <v>Paryatan Plus</v>
          </cell>
        </row>
        <row r="2838">
          <cell r="B2838"/>
          <cell r="BS2838">
            <v>2017</v>
          </cell>
          <cell r="BU2838" t="str">
            <v>SWIFT DZIRE TOUR DIESEL BS I</v>
          </cell>
          <cell r="DO2838" t="str">
            <v>Car</v>
          </cell>
          <cell r="DP2838" t="str">
            <v>Classic Used Car</v>
          </cell>
        </row>
        <row r="2839">
          <cell r="B2839">
            <v>431111301700132</v>
          </cell>
          <cell r="BS2839">
            <v>2017</v>
          </cell>
          <cell r="BU2839" t="str">
            <v>SWIFT DZIRE TOUR DIESEL BS I</v>
          </cell>
          <cell r="DO2839" t="str">
            <v>Car</v>
          </cell>
          <cell r="DP2839" t="str">
            <v>Classic Used Car</v>
          </cell>
        </row>
        <row r="2840">
          <cell r="B2840">
            <v>412831301700189</v>
          </cell>
          <cell r="BS2840">
            <v>2018</v>
          </cell>
          <cell r="BU2840" t="str">
            <v>TOYOTA ETIOS GD F 2018</v>
          </cell>
          <cell r="DO2840" t="str">
            <v>Car</v>
          </cell>
          <cell r="DP2840" t="str">
            <v>Paryatan Plus</v>
          </cell>
        </row>
        <row r="2841">
          <cell r="B2841"/>
          <cell r="BS2841">
            <v>2018</v>
          </cell>
          <cell r="BU2841" t="str">
            <v>Xylo-XyloH4 ABS Airbag</v>
          </cell>
          <cell r="DO2841" t="str">
            <v>Car</v>
          </cell>
          <cell r="DP2841" t="str">
            <v>Paryatan Plus</v>
          </cell>
        </row>
        <row r="2842">
          <cell r="B2842">
            <v>431351301700211</v>
          </cell>
          <cell r="BS2842">
            <v>2018</v>
          </cell>
          <cell r="BU2842" t="str">
            <v>XCENT-XcentE CRDI</v>
          </cell>
          <cell r="DO2842" t="str">
            <v>Car</v>
          </cell>
          <cell r="DP2842" t="str">
            <v>Paryatan Plus</v>
          </cell>
        </row>
        <row r="2843">
          <cell r="B2843">
            <v>413191301700116</v>
          </cell>
          <cell r="BS2843">
            <v>2018</v>
          </cell>
          <cell r="BU2843" t="str">
            <v>Xylo-XyloH4 ABS Airbag</v>
          </cell>
          <cell r="DO2843" t="str">
            <v>Car</v>
          </cell>
          <cell r="DP2843" t="str">
            <v>Paryatan Plus</v>
          </cell>
        </row>
        <row r="2844">
          <cell r="B2844"/>
          <cell r="BS2844">
            <v>2018</v>
          </cell>
          <cell r="BU2844" t="str">
            <v>XCENT-XcentE CRDI</v>
          </cell>
          <cell r="DO2844" t="str">
            <v>Car</v>
          </cell>
          <cell r="DP2844" t="str">
            <v>Paryatan Plus</v>
          </cell>
        </row>
        <row r="2845">
          <cell r="B2845"/>
          <cell r="BS2845">
            <v>2018</v>
          </cell>
          <cell r="BU2845" t="str">
            <v>XCENT-XcentE CRDI</v>
          </cell>
          <cell r="DO2845"/>
          <cell r="DP2845" t="str">
            <v>Paryatan Plus</v>
          </cell>
        </row>
        <row r="2846">
          <cell r="B2846"/>
          <cell r="BS2846">
            <v>2017</v>
          </cell>
          <cell r="BU2846" t="str">
            <v>M 415 DI MKM DLX BHOOMOPUTRA 2017</v>
          </cell>
          <cell r="DO2846" t="str">
            <v>Car</v>
          </cell>
          <cell r="DP2846" t="str">
            <v>Goods Carrier</v>
          </cell>
        </row>
        <row r="2847">
          <cell r="B2847">
            <v>431351301700214</v>
          </cell>
          <cell r="BS2847">
            <v>2017</v>
          </cell>
          <cell r="BU2847" t="str">
            <v>M 415 DI MKM DLX BHOOMOPUTRA 2017</v>
          </cell>
          <cell r="DO2847" t="str">
            <v>Car</v>
          </cell>
          <cell r="DP2847" t="str">
            <v>Goods Carrier</v>
          </cell>
        </row>
        <row r="2848">
          <cell r="B2848"/>
          <cell r="BS2848">
            <v>2016</v>
          </cell>
          <cell r="BU2848" t="str">
            <v>WT50 TC IIILWB STD 2016</v>
          </cell>
          <cell r="DO2848" t="str">
            <v>Goods &amp; Passengers</v>
          </cell>
          <cell r="DP2848" t="str">
            <v>Safari</v>
          </cell>
        </row>
        <row r="2849">
          <cell r="B2849"/>
          <cell r="BS2849">
            <v>2019</v>
          </cell>
          <cell r="BU2849" t="str">
            <v>TRAVELLER T1 2019 13STR</v>
          </cell>
          <cell r="DO2849" t="str">
            <v>Goods &amp; Passengers</v>
          </cell>
          <cell r="DP2849" t="str">
            <v>Safari</v>
          </cell>
        </row>
        <row r="2850">
          <cell r="B2850"/>
          <cell r="BS2850">
            <v>2023</v>
          </cell>
          <cell r="BU2850" t="str">
            <v>T1 TRAVELLER 12 D AC BS 6 2 ABS EBD FM2 6 CR 2023</v>
          </cell>
          <cell r="DO2850"/>
          <cell r="DP2850" t="str">
            <v>Safari</v>
          </cell>
        </row>
        <row r="2851">
          <cell r="B2851"/>
          <cell r="BS2851">
            <v>2018</v>
          </cell>
          <cell r="BU2851" t="str">
            <v>XCENT 1 2 CRDI S BSIV 5STR 2018</v>
          </cell>
          <cell r="DO2851" t="str">
            <v>Car</v>
          </cell>
          <cell r="DP2851" t="str">
            <v>Paryatan Plus</v>
          </cell>
        </row>
        <row r="2852">
          <cell r="B2852">
            <v>412831301700200</v>
          </cell>
          <cell r="BS2852">
            <v>2019</v>
          </cell>
          <cell r="BU2852" t="str">
            <v>TRAVELLER T1 2019 13STR</v>
          </cell>
          <cell r="DO2852" t="str">
            <v>Goods &amp; Passengers</v>
          </cell>
          <cell r="DP2852" t="str">
            <v>Safari</v>
          </cell>
        </row>
        <row r="2853">
          <cell r="B2853">
            <v>412331301700153</v>
          </cell>
          <cell r="BS2853">
            <v>2023</v>
          </cell>
          <cell r="BU2853" t="str">
            <v>T1 TRAVELLER 12 D AC BS 6 2 ABS EBD FM2 6 CR 2023</v>
          </cell>
          <cell r="DO2853"/>
          <cell r="DP2853" t="str">
            <v>Safari</v>
          </cell>
        </row>
        <row r="2854">
          <cell r="B2854">
            <v>431351301700212</v>
          </cell>
          <cell r="BS2854">
            <v>2018</v>
          </cell>
          <cell r="BU2854" t="str">
            <v>XCENT 1 2 CRDI S BSIV 5STR 2018</v>
          </cell>
          <cell r="DO2854" t="str">
            <v>Car</v>
          </cell>
          <cell r="DP2854" t="str">
            <v>Paryatan Plus</v>
          </cell>
        </row>
        <row r="2855">
          <cell r="B2855">
            <v>412831301700198</v>
          </cell>
          <cell r="BS2855">
            <v>2016</v>
          </cell>
          <cell r="BU2855" t="str">
            <v>WT50 TC IIILWB STD 2016</v>
          </cell>
          <cell r="DO2855" t="str">
            <v>Goods &amp; Passengers</v>
          </cell>
          <cell r="DP2855" t="str">
            <v>Safari</v>
          </cell>
        </row>
        <row r="2856">
          <cell r="B2856"/>
          <cell r="BS2856">
            <v>2016</v>
          </cell>
          <cell r="BU2856" t="str">
            <v>SWIFT DZIRE TOUR DIESEL BS I 2016</v>
          </cell>
          <cell r="DO2856" t="str">
            <v>Car</v>
          </cell>
          <cell r="DP2856" t="str">
            <v>Paryatan Plus</v>
          </cell>
        </row>
        <row r="2857">
          <cell r="B2857"/>
          <cell r="BS2857">
            <v>2016</v>
          </cell>
          <cell r="BU2857" t="str">
            <v>PRO 30 08 H BSIII</v>
          </cell>
          <cell r="DO2857" t="str">
            <v>Goods &amp; Passengers</v>
          </cell>
          <cell r="DP2857" t="str">
            <v>Safari</v>
          </cell>
        </row>
        <row r="2858">
          <cell r="B2858"/>
          <cell r="BS2858">
            <v>2015</v>
          </cell>
          <cell r="BU2858" t="str">
            <v>ETIOS GD M BSIV 2015 5STR MOTOR CAB</v>
          </cell>
          <cell r="DO2858" t="str">
            <v>Car</v>
          </cell>
          <cell r="DP2858" t="str">
            <v>Paryatan Plus</v>
          </cell>
        </row>
        <row r="2859">
          <cell r="B2859"/>
          <cell r="BS2859">
            <v>2015</v>
          </cell>
          <cell r="BU2859" t="str">
            <v>TATA SK 1613 697TCIC 36 2015</v>
          </cell>
          <cell r="DO2859" t="str">
            <v>Goods &amp; Passengers</v>
          </cell>
          <cell r="DP2859" t="str">
            <v>Goods Carrier</v>
          </cell>
        </row>
        <row r="2860">
          <cell r="B2860">
            <v>431351301700217</v>
          </cell>
          <cell r="BS2860">
            <v>2017</v>
          </cell>
          <cell r="BU2860" t="str">
            <v>TRAVELLER BSIII VE MAXI CAB 2017</v>
          </cell>
          <cell r="DO2860" t="str">
            <v>Goods &amp; Passengers</v>
          </cell>
          <cell r="DP2860" t="str">
            <v>Safari</v>
          </cell>
        </row>
        <row r="2861">
          <cell r="B2861">
            <v>412831301700192</v>
          </cell>
          <cell r="BS2861">
            <v>2015</v>
          </cell>
          <cell r="BU2861" t="str">
            <v>TATA SK 1613 697TCIC 36 2015</v>
          </cell>
          <cell r="DO2861" t="str">
            <v>Goods &amp; Passengers</v>
          </cell>
          <cell r="DP2861" t="str">
            <v>Goods Carrier</v>
          </cell>
        </row>
        <row r="2862">
          <cell r="B2862">
            <v>412831301700194</v>
          </cell>
          <cell r="BS2862">
            <v>2016</v>
          </cell>
          <cell r="BU2862" t="str">
            <v>PRO 30 08 H BSIII</v>
          </cell>
          <cell r="DO2862" t="str">
            <v>Goods &amp; Passengers</v>
          </cell>
          <cell r="DP2862" t="str">
            <v>Safari</v>
          </cell>
        </row>
        <row r="2863">
          <cell r="B2863">
            <v>412831301700197</v>
          </cell>
          <cell r="BS2863">
            <v>2015</v>
          </cell>
          <cell r="BU2863" t="str">
            <v>ETIOS GD M BSIV 2015 5STR MOTOR CAB</v>
          </cell>
          <cell r="DO2863" t="str">
            <v>Car</v>
          </cell>
          <cell r="DP2863" t="str">
            <v>Paryatan Plus</v>
          </cell>
        </row>
        <row r="2864">
          <cell r="B2864">
            <v>413191301700117</v>
          </cell>
          <cell r="BS2864">
            <v>2016</v>
          </cell>
          <cell r="BU2864" t="str">
            <v>SWIFT DZIRE TOUR DIESEL BS I 2016</v>
          </cell>
          <cell r="DO2864" t="str">
            <v>Car</v>
          </cell>
          <cell r="DP2864" t="str">
            <v>Paryatan Plus</v>
          </cell>
        </row>
        <row r="2865">
          <cell r="B2865"/>
          <cell r="BS2865">
            <v>2017</v>
          </cell>
          <cell r="BU2865" t="str">
            <v>TRAVELLER BSIII VE MAXI CAB 2017</v>
          </cell>
          <cell r="DO2865" t="str">
            <v>Goods &amp; Passengers</v>
          </cell>
          <cell r="DP2865" t="str">
            <v>Safari</v>
          </cell>
        </row>
        <row r="2866">
          <cell r="B2866">
            <v>412331301700152</v>
          </cell>
          <cell r="BS2866">
            <v>2013</v>
          </cell>
          <cell r="BU2866" t="str">
            <v>ASHOK LEYLAND 4 185 HMPV 2013 50STR SAFARI</v>
          </cell>
          <cell r="DO2866" t="str">
            <v>Goods &amp; Passengers</v>
          </cell>
          <cell r="DP2866" t="str">
            <v>Safari</v>
          </cell>
        </row>
        <row r="2867">
          <cell r="B2867"/>
          <cell r="BS2867">
            <v>2013</v>
          </cell>
          <cell r="BU2867" t="str">
            <v>ASHOK LEYLAND 4 185 HMPV 2013 50STR SAFARI</v>
          </cell>
          <cell r="DO2867" t="str">
            <v>Goods &amp; Passengers</v>
          </cell>
          <cell r="DP2867" t="str">
            <v>Safari</v>
          </cell>
        </row>
        <row r="2868">
          <cell r="B2868"/>
          <cell r="BS2868">
            <v>2019</v>
          </cell>
          <cell r="BU2868" t="str">
            <v>MARUTHI TOUR S DIESEL 5 SEAT 2019</v>
          </cell>
          <cell r="DO2868" t="str">
            <v>Car</v>
          </cell>
          <cell r="DP2868" t="str">
            <v>Paryatan Plus</v>
          </cell>
        </row>
        <row r="2869">
          <cell r="B2869"/>
          <cell r="BS2869">
            <v>2018</v>
          </cell>
          <cell r="BU2869" t="str">
            <v>MARUTHI TOUR S DIESEL 2018 5STR TN</v>
          </cell>
          <cell r="DO2869" t="str">
            <v>Car</v>
          </cell>
          <cell r="DP2869" t="str">
            <v>Paryatan Plus</v>
          </cell>
        </row>
        <row r="2870">
          <cell r="B2870"/>
          <cell r="BS2870">
            <v>2016</v>
          </cell>
          <cell r="BU2870" t="str">
            <v>SWIFT DZIRE TOUR DIESEL BS I 2016</v>
          </cell>
          <cell r="DO2870" t="str">
            <v>Car</v>
          </cell>
          <cell r="DP2870" t="str">
            <v>Paryatan Plus</v>
          </cell>
        </row>
        <row r="2871">
          <cell r="B2871">
            <v>431351301700216</v>
          </cell>
          <cell r="BS2871">
            <v>2018</v>
          </cell>
          <cell r="BU2871" t="str">
            <v>MARUTHI TOUR S DIESEL 2018 5STR TN</v>
          </cell>
          <cell r="DO2871" t="str">
            <v>Car</v>
          </cell>
          <cell r="DP2871" t="str">
            <v>Paryatan Plus</v>
          </cell>
        </row>
        <row r="2872">
          <cell r="B2872">
            <v>413191301700118</v>
          </cell>
          <cell r="BS2872">
            <v>2019</v>
          </cell>
          <cell r="BU2872" t="str">
            <v>MARUTHI TOUR S DIESEL 5 SEAT 2019</v>
          </cell>
          <cell r="DO2872" t="str">
            <v>Car</v>
          </cell>
          <cell r="DP2872" t="str">
            <v>Paryatan Plus</v>
          </cell>
        </row>
        <row r="2873">
          <cell r="B2873"/>
          <cell r="BS2873">
            <v>2018</v>
          </cell>
          <cell r="BU2873" t="str">
            <v>MARUTI TOUR S DIESEL 2018 5STR CAB PARYATAN PULS</v>
          </cell>
          <cell r="DO2873" t="str">
            <v>Car</v>
          </cell>
          <cell r="DP2873" t="str">
            <v>Paryatan Plus</v>
          </cell>
        </row>
        <row r="2874">
          <cell r="B2874"/>
          <cell r="BS2874">
            <v>2017</v>
          </cell>
          <cell r="BU2874" t="str">
            <v>TATA BOLT XE QJET 75 PS BS IV 2017</v>
          </cell>
          <cell r="DO2874" t="str">
            <v>Car</v>
          </cell>
          <cell r="DP2874" t="str">
            <v>Paryatan Plus</v>
          </cell>
        </row>
        <row r="2875">
          <cell r="B2875"/>
          <cell r="BS2875">
            <v>2019</v>
          </cell>
          <cell r="BU2875" t="str">
            <v>MARUTHI TOUR S DIESEL 5 SEAT 2019</v>
          </cell>
          <cell r="DO2875" t="str">
            <v>Car</v>
          </cell>
          <cell r="DP2875" t="str">
            <v>Paryatan Plus</v>
          </cell>
        </row>
        <row r="2876">
          <cell r="B2876"/>
          <cell r="BS2876">
            <v>2018</v>
          </cell>
          <cell r="BU2876" t="str">
            <v>TRAVELLER T1 2018 18STR CAB FORCE</v>
          </cell>
          <cell r="DO2876" t="str">
            <v>Goods &amp; Passengers</v>
          </cell>
          <cell r="DP2876" t="str">
            <v>Safari</v>
          </cell>
        </row>
        <row r="2877">
          <cell r="B2877"/>
          <cell r="BS2877">
            <v>2019</v>
          </cell>
          <cell r="BU2877" t="str">
            <v>MAHINDRA XYLO H4 M HAWK CRDE 2 2019 8STR CLASSIC</v>
          </cell>
          <cell r="DO2877"/>
          <cell r="DP2877" t="str">
            <v>Paryatan Plus</v>
          </cell>
        </row>
        <row r="2878">
          <cell r="B2878">
            <v>431111301700136</v>
          </cell>
          <cell r="BS2878">
            <v>2017</v>
          </cell>
          <cell r="BU2878" t="str">
            <v>TATA BOLT XE QJET 75 PS BS IV 2017</v>
          </cell>
          <cell r="DO2878" t="str">
            <v>Car</v>
          </cell>
          <cell r="DP2878" t="str">
            <v>Paryatan Plus</v>
          </cell>
        </row>
        <row r="2879">
          <cell r="B2879">
            <v>431111301700137</v>
          </cell>
          <cell r="BS2879">
            <v>2019</v>
          </cell>
          <cell r="BU2879" t="str">
            <v>MARUTHI TOUR S DIESEL 5 SEAT 2019</v>
          </cell>
          <cell r="DO2879" t="str">
            <v>Car</v>
          </cell>
          <cell r="DP2879" t="str">
            <v>Paryatan Plus</v>
          </cell>
        </row>
        <row r="2880">
          <cell r="B2880">
            <v>431581301700119</v>
          </cell>
          <cell r="BS2880">
            <v>2018</v>
          </cell>
          <cell r="BU2880" t="str">
            <v>TRAVELLER T1 2018 18STR CAB FORCE</v>
          </cell>
          <cell r="DO2880" t="str">
            <v>Goods &amp; Passengers</v>
          </cell>
          <cell r="DP2880" t="str">
            <v>Safari</v>
          </cell>
        </row>
        <row r="2881">
          <cell r="B2881">
            <v>412831301700193</v>
          </cell>
          <cell r="BS2881">
            <v>2018</v>
          </cell>
          <cell r="BU2881" t="str">
            <v>MARUTI TOUR S DIESEL 2018 5STR CAB PARYATAN PULS</v>
          </cell>
          <cell r="DO2881" t="str">
            <v>Car</v>
          </cell>
          <cell r="DP2881" t="str">
            <v>Paryatan Plus</v>
          </cell>
        </row>
        <row r="2882">
          <cell r="B2882"/>
          <cell r="BS2882">
            <v>2014</v>
          </cell>
          <cell r="BU2882" t="str">
            <v>LML SCORPIO 2014 7 STR</v>
          </cell>
          <cell r="DO2882" t="str">
            <v>Car</v>
          </cell>
          <cell r="DP2882" t="str">
            <v>Classic Used Car</v>
          </cell>
        </row>
        <row r="2883">
          <cell r="B2883"/>
          <cell r="BS2883">
            <v>2018</v>
          </cell>
          <cell r="BU2883" t="str">
            <v>TOYOTA ETIOS GD F BS IV 2018 5 STR</v>
          </cell>
          <cell r="DO2883" t="str">
            <v>Car</v>
          </cell>
          <cell r="DP2883" t="str">
            <v>Paryatan Plus</v>
          </cell>
        </row>
        <row r="2884">
          <cell r="B2884">
            <v>433461301700047</v>
          </cell>
          <cell r="BS2884">
            <v>2014</v>
          </cell>
          <cell r="BU2884" t="str">
            <v>LML SCORPIO 2014 7 STR</v>
          </cell>
          <cell r="DO2884" t="str">
            <v>Car</v>
          </cell>
          <cell r="DP2884" t="str">
            <v>Classic Used Car</v>
          </cell>
        </row>
        <row r="2885">
          <cell r="B2885">
            <v>412831301700195</v>
          </cell>
          <cell r="BS2885">
            <v>2018</v>
          </cell>
          <cell r="BU2885" t="str">
            <v>TOYOTA ETIOS GD F BS IV 2018 5 STR</v>
          </cell>
          <cell r="DO2885" t="str">
            <v>Car</v>
          </cell>
          <cell r="DP2885" t="str">
            <v>Paryatan Plus</v>
          </cell>
        </row>
        <row r="2886">
          <cell r="B2886"/>
          <cell r="BS2886">
            <v>2015</v>
          </cell>
          <cell r="BU2886" t="str">
            <v>MARUTI SWIFT DZIRE TOUR DIESEL BSI 5STR 2015 CAB</v>
          </cell>
          <cell r="DO2886" t="str">
            <v>Car</v>
          </cell>
          <cell r="DP2886" t="str">
            <v>Paryatan Plus</v>
          </cell>
        </row>
        <row r="2887">
          <cell r="B2887"/>
          <cell r="BS2887">
            <v>2019</v>
          </cell>
          <cell r="BU2887" t="str">
            <v>MARUTHI TOUR S DIESEL 5 SEAT 2019</v>
          </cell>
          <cell r="DO2887" t="str">
            <v>Car</v>
          </cell>
          <cell r="DP2887" t="str">
            <v>Paryatan Plus</v>
          </cell>
        </row>
        <row r="2888">
          <cell r="B2888"/>
          <cell r="BS2888">
            <v>2017</v>
          </cell>
          <cell r="BU2888" t="str">
            <v>TATA ZEST XE QJET 75PS BSIV</v>
          </cell>
          <cell r="DO2888" t="str">
            <v>Car</v>
          </cell>
          <cell r="DP2888" t="str">
            <v>Paryatan Plus</v>
          </cell>
        </row>
        <row r="2889">
          <cell r="B2889"/>
          <cell r="BS2889">
            <v>2018</v>
          </cell>
          <cell r="BU2889" t="str">
            <v>MARUTHI TOUR S DIESEL 2018 5STR TN</v>
          </cell>
          <cell r="DO2889" t="str">
            <v>Car</v>
          </cell>
          <cell r="DP2889" t="str">
            <v>Paryatan Plus</v>
          </cell>
        </row>
        <row r="2890">
          <cell r="B2890"/>
          <cell r="BS2890">
            <v>2019</v>
          </cell>
          <cell r="BU2890" t="str">
            <v>MAHINDRA XYLO H4 M HAWK CRDE 2 2019 8STR CLASSIC</v>
          </cell>
          <cell r="DO2890" t="str">
            <v>Car</v>
          </cell>
          <cell r="DP2890" t="str">
            <v>Paryatan Plus</v>
          </cell>
        </row>
        <row r="2891">
          <cell r="B2891"/>
          <cell r="BS2891">
            <v>2016</v>
          </cell>
          <cell r="BU2891" t="str">
            <v>TOYOTA ETIOS GD M 2016 5STR CAB PARYATAN</v>
          </cell>
          <cell r="DO2891" t="str">
            <v>Car</v>
          </cell>
          <cell r="DP2891" t="str">
            <v>Paryatan Plus</v>
          </cell>
        </row>
        <row r="2892">
          <cell r="B2892">
            <v>413191301700120</v>
          </cell>
          <cell r="BS2892">
            <v>2019</v>
          </cell>
          <cell r="BU2892" t="str">
            <v>MAHINDRA XYLO H4 M HAWK CRDE 2 2019 8STR CLASSIC</v>
          </cell>
          <cell r="DO2892" t="str">
            <v>Car</v>
          </cell>
          <cell r="DP2892" t="str">
            <v>Paryatan Plus</v>
          </cell>
        </row>
        <row r="2893">
          <cell r="B2893">
            <v>431351301700220</v>
          </cell>
          <cell r="BS2893">
            <v>2017</v>
          </cell>
          <cell r="BU2893" t="str">
            <v>TATA ZEST XE QJET 75PS BSIV</v>
          </cell>
          <cell r="DO2893" t="str">
            <v>Car</v>
          </cell>
          <cell r="DP2893" t="str">
            <v>Paryatan Plus</v>
          </cell>
        </row>
        <row r="2894">
          <cell r="B2894">
            <v>412831301700196</v>
          </cell>
          <cell r="BS2894">
            <v>2016</v>
          </cell>
          <cell r="BU2894" t="str">
            <v>TOYOTA ETIOS GD M 2016 5STR CAB PARYATAN</v>
          </cell>
          <cell r="DO2894" t="str">
            <v>Car</v>
          </cell>
          <cell r="DP2894" t="str">
            <v>Paryatan Plus</v>
          </cell>
        </row>
        <row r="2895">
          <cell r="B2895">
            <v>413191301700119</v>
          </cell>
          <cell r="BS2895">
            <v>2018</v>
          </cell>
          <cell r="BU2895" t="str">
            <v>MARUTHI TOUR S DIESEL 2018 5STR TN</v>
          </cell>
          <cell r="DO2895" t="str">
            <v>Car</v>
          </cell>
          <cell r="DP2895" t="str">
            <v>Paryatan Plus</v>
          </cell>
        </row>
        <row r="2896">
          <cell r="B2896">
            <v>431111301700138</v>
          </cell>
          <cell r="BS2896">
            <v>2019</v>
          </cell>
          <cell r="BU2896" t="str">
            <v>MARUTHI TOUR S DIESEL 5 SEAT 2019</v>
          </cell>
          <cell r="DO2896" t="str">
            <v>Car</v>
          </cell>
          <cell r="DP2896" t="str">
            <v>Paryatan Plus</v>
          </cell>
        </row>
        <row r="2897">
          <cell r="B2897">
            <v>431351301700221</v>
          </cell>
          <cell r="BS2897">
            <v>2015</v>
          </cell>
          <cell r="BU2897" t="str">
            <v>MARUTI SWIFT DZIRE TOUR DIESEL BSI 5STR 2015 CAB</v>
          </cell>
          <cell r="DO2897" t="str">
            <v>Car</v>
          </cell>
          <cell r="DP2897" t="str">
            <v>Paryatan Plus</v>
          </cell>
        </row>
        <row r="2898">
          <cell r="B2898">
            <v>433461301700048</v>
          </cell>
          <cell r="BS2898">
            <v>2018</v>
          </cell>
          <cell r="BU2898" t="str">
            <v>TATA LPT 3118 CR BS IV 8X2</v>
          </cell>
          <cell r="DO2898" t="str">
            <v>Goods &amp; Passengers</v>
          </cell>
          <cell r="DP2898" t="str">
            <v>Goods Carrier</v>
          </cell>
        </row>
        <row r="2899">
          <cell r="B2899"/>
          <cell r="BS2899">
            <v>2018</v>
          </cell>
          <cell r="BU2899" t="str">
            <v>TATA LPT 3118 CR BS IV 8X2</v>
          </cell>
          <cell r="DO2899" t="str">
            <v>Goods &amp; Passengers</v>
          </cell>
          <cell r="DP2899" t="str">
            <v>Goods Carrier</v>
          </cell>
        </row>
        <row r="2900">
          <cell r="B2900">
            <v>431111301700139</v>
          </cell>
          <cell r="BS2900">
            <v>2023</v>
          </cell>
          <cell r="BU2900" t="str">
            <v>EGO TOUR V 5 STR AC</v>
          </cell>
          <cell r="DO2900"/>
          <cell r="DP2900" t="str">
            <v>Paryatan Plus</v>
          </cell>
        </row>
        <row r="2901">
          <cell r="B2901">
            <v>431351301700222</v>
          </cell>
          <cell r="BS2901">
            <v>2014</v>
          </cell>
          <cell r="BU2901" t="str">
            <v>TOYOTA INNOVA 2 5E GX8 2014 8STR PATYATAN</v>
          </cell>
          <cell r="DO2901" t="str">
            <v>Car</v>
          </cell>
          <cell r="DP2901" t="str">
            <v>Paryatan Plus</v>
          </cell>
        </row>
        <row r="2902">
          <cell r="B2902">
            <v>413191301700121</v>
          </cell>
          <cell r="BS2902">
            <v>2019</v>
          </cell>
          <cell r="BU2902" t="str">
            <v>MARUTHI TOUR S DIESEL 5 SEAT 2019</v>
          </cell>
          <cell r="DO2902" t="str">
            <v>Car</v>
          </cell>
          <cell r="DP2902" t="str">
            <v>Paryatan Plus</v>
          </cell>
        </row>
        <row r="2903">
          <cell r="B2903"/>
          <cell r="BS2903">
            <v>2023</v>
          </cell>
          <cell r="BU2903" t="str">
            <v>EGO TOUR V 5 STR AC</v>
          </cell>
          <cell r="DO2903"/>
          <cell r="DP2903" t="str">
            <v>Paryatan Plus</v>
          </cell>
        </row>
        <row r="2904">
          <cell r="B2904"/>
          <cell r="BS2904">
            <v>2014</v>
          </cell>
          <cell r="BU2904" t="str">
            <v>TOYOTA INNOVA 2 5E GX8 2014 8STR PATYATAN</v>
          </cell>
          <cell r="DO2904" t="str">
            <v>Car</v>
          </cell>
          <cell r="DP2904" t="str">
            <v>Paryatan Plus</v>
          </cell>
        </row>
        <row r="2905">
          <cell r="B2905"/>
          <cell r="BS2905">
            <v>2019</v>
          </cell>
          <cell r="BU2905" t="str">
            <v>MARUTHI TOUR S DIESEL 5 SEAT 2019</v>
          </cell>
          <cell r="DO2905" t="str">
            <v>Car</v>
          </cell>
          <cell r="DP2905" t="str">
            <v>Paryatan Plus</v>
          </cell>
        </row>
        <row r="2906">
          <cell r="B2906"/>
          <cell r="BS2906">
            <v>2014</v>
          </cell>
          <cell r="BU2906" t="str">
            <v>TOURISTER 15W MAXI CAB 13 STR 2014</v>
          </cell>
          <cell r="DO2906" t="str">
            <v>Car</v>
          </cell>
          <cell r="DP2906" t="str">
            <v>Safari</v>
          </cell>
        </row>
        <row r="2907">
          <cell r="B2907"/>
          <cell r="BS2907">
            <v>2017</v>
          </cell>
          <cell r="BU2907" t="str">
            <v>MARUTI SWIFT DZIRE LDI TOUR BS4 2017 5STR</v>
          </cell>
          <cell r="DO2907" t="str">
            <v>Car</v>
          </cell>
          <cell r="DP2907" t="str">
            <v>Paryatan Plus</v>
          </cell>
        </row>
        <row r="2908">
          <cell r="B2908">
            <v>433461301700049</v>
          </cell>
          <cell r="BS2908">
            <v>2017</v>
          </cell>
          <cell r="BU2908" t="str">
            <v>TATA LPT 3118</v>
          </cell>
          <cell r="DO2908" t="str">
            <v>Goods &amp; Passengers</v>
          </cell>
          <cell r="DP2908" t="str">
            <v>Goods Carrier</v>
          </cell>
        </row>
        <row r="2909">
          <cell r="B2909">
            <v>431351301700223</v>
          </cell>
          <cell r="BS2909">
            <v>2017</v>
          </cell>
          <cell r="BU2909" t="str">
            <v>MARUTI SWIFT DZIRE LDI TOUR BS4 2017 5STR</v>
          </cell>
          <cell r="DO2909" t="str">
            <v>Car</v>
          </cell>
          <cell r="DP2909" t="str">
            <v>Paryatan Plus</v>
          </cell>
        </row>
        <row r="2910">
          <cell r="B2910">
            <v>431351301700224</v>
          </cell>
          <cell r="BS2910">
            <v>2014</v>
          </cell>
          <cell r="BU2910" t="str">
            <v>TOURISTER 15W MAXI CAB 13 STR 2014</v>
          </cell>
          <cell r="DO2910" t="str">
            <v>Car</v>
          </cell>
          <cell r="DP2910" t="str">
            <v>Safari</v>
          </cell>
        </row>
        <row r="2911">
          <cell r="B2911"/>
          <cell r="BS2911">
            <v>2017</v>
          </cell>
          <cell r="BU2911" t="str">
            <v>TATA LPT 3118</v>
          </cell>
          <cell r="DO2911" t="str">
            <v>Goods &amp; Passengers</v>
          </cell>
          <cell r="DP2911" t="str">
            <v>Goods Carrier</v>
          </cell>
        </row>
        <row r="2912">
          <cell r="B2912"/>
          <cell r="BS2912">
            <v>2016</v>
          </cell>
          <cell r="BU2912" t="str">
            <v>Xylo-XyloD4 BS IV</v>
          </cell>
          <cell r="DO2912" t="str">
            <v>Car</v>
          </cell>
          <cell r="DP2912" t="str">
            <v>Paryatan Plus</v>
          </cell>
        </row>
        <row r="2913">
          <cell r="B2913">
            <v>412831301700201</v>
          </cell>
          <cell r="BS2913">
            <v>2016</v>
          </cell>
          <cell r="BU2913" t="str">
            <v>ETIOS GD M BSIV 2016</v>
          </cell>
          <cell r="DO2913" t="str">
            <v>Car</v>
          </cell>
          <cell r="DP2913" t="str">
            <v>Paryatan Plus</v>
          </cell>
        </row>
        <row r="2914">
          <cell r="B2914"/>
          <cell r="BS2914">
            <v>2016</v>
          </cell>
          <cell r="BU2914" t="str">
            <v>ETIOS GD M BSIV 2016</v>
          </cell>
          <cell r="DO2914" t="str">
            <v>Car</v>
          </cell>
          <cell r="DP2914" t="str">
            <v>Paryatan Plus</v>
          </cell>
        </row>
        <row r="2915">
          <cell r="B2915">
            <v>431111301700141</v>
          </cell>
          <cell r="BS2915">
            <v>2014</v>
          </cell>
          <cell r="BU2915" t="str">
            <v>Etios-ToyotaEtios GD</v>
          </cell>
          <cell r="DO2915" t="str">
            <v>Car</v>
          </cell>
          <cell r="DP2915" t="str">
            <v>Paryatan Plus</v>
          </cell>
        </row>
        <row r="2916">
          <cell r="B2916"/>
          <cell r="BS2916">
            <v>2014</v>
          </cell>
          <cell r="BU2916" t="str">
            <v>Etios-ToyotaEtios GD</v>
          </cell>
          <cell r="DO2916" t="str">
            <v>Car</v>
          </cell>
          <cell r="DP2916" t="str">
            <v>Paryatan Plus</v>
          </cell>
        </row>
        <row r="2917">
          <cell r="B2917">
            <v>412831301700199</v>
          </cell>
          <cell r="BS2917">
            <v>2018</v>
          </cell>
          <cell r="BU2917" t="str">
            <v>PSV VK16105D4R 210 WB BS 4 50STR 2018</v>
          </cell>
          <cell r="DO2917" t="str">
            <v>Goods &amp; Passengers</v>
          </cell>
          <cell r="DP2917" t="str">
            <v>Safari</v>
          </cell>
        </row>
        <row r="2918">
          <cell r="B2918"/>
          <cell r="BS2918">
            <v>2018</v>
          </cell>
          <cell r="BU2918" t="str">
            <v>PSV VK16105D4R 210 WB BS 4 50STR 2018</v>
          </cell>
          <cell r="DO2918" t="str">
            <v>Goods &amp; Passengers</v>
          </cell>
          <cell r="DP2918" t="str">
            <v>Safari</v>
          </cell>
        </row>
        <row r="2919">
          <cell r="B2919">
            <v>431581301700120</v>
          </cell>
          <cell r="BS2919">
            <v>2017</v>
          </cell>
          <cell r="BU2919" t="str">
            <v>MAHINDRA SUPRO MAXITRUCK T2</v>
          </cell>
          <cell r="DO2919" t="str">
            <v>Goods &amp; Passengers</v>
          </cell>
          <cell r="DP2919" t="str">
            <v>Goods Carrier</v>
          </cell>
        </row>
        <row r="2920">
          <cell r="B2920"/>
          <cell r="BS2920">
            <v>2017</v>
          </cell>
          <cell r="BU2920" t="str">
            <v>MAHINDRA SUPRO MAXITRUCK T2</v>
          </cell>
          <cell r="DO2920" t="str">
            <v>Goods &amp; Passengers</v>
          </cell>
          <cell r="DP2920" t="str">
            <v>Goods Carrier</v>
          </cell>
        </row>
        <row r="2921">
          <cell r="B2921"/>
          <cell r="BS2921">
            <v>2018</v>
          </cell>
          <cell r="BU2921" t="str">
            <v>MARUTHI TOUR S DIESEL 2018 5STR TN</v>
          </cell>
          <cell r="DO2921" t="str">
            <v>Car</v>
          </cell>
          <cell r="DP2921" t="str">
            <v>Paryatan Plus</v>
          </cell>
        </row>
        <row r="2922">
          <cell r="B2922"/>
          <cell r="BS2922">
            <v>2018</v>
          </cell>
          <cell r="BU2922" t="str">
            <v>MARUTHI TOUR S DIESEL 2018 5STR TN</v>
          </cell>
          <cell r="DO2922" t="str">
            <v>Car</v>
          </cell>
          <cell r="DP2922" t="str">
            <v>Paryatan Plus</v>
          </cell>
        </row>
        <row r="2923">
          <cell r="B2923">
            <v>431351301700225</v>
          </cell>
          <cell r="BS2923">
            <v>2018</v>
          </cell>
          <cell r="BU2923" t="str">
            <v>MARUTHI TOUR S DIESEL 2018 5STR TN</v>
          </cell>
          <cell r="DO2923" t="str">
            <v>Car</v>
          </cell>
          <cell r="DP2923" t="str">
            <v>Paryatan Plus</v>
          </cell>
        </row>
        <row r="2924">
          <cell r="B2924">
            <v>431111301700142</v>
          </cell>
          <cell r="BS2924">
            <v>2018</v>
          </cell>
          <cell r="BU2924" t="str">
            <v>MARUTHI TOUR S DIESEL 2018 5STR TN</v>
          </cell>
          <cell r="DO2924" t="str">
            <v>Car</v>
          </cell>
          <cell r="DP2924" t="str">
            <v>Paryatan Plus</v>
          </cell>
        </row>
        <row r="2925">
          <cell r="B2925"/>
          <cell r="BS2925">
            <v>2013</v>
          </cell>
          <cell r="BU2925" t="str">
            <v>INNOVA 2 5L V 7STR 09 2013</v>
          </cell>
          <cell r="DO2925" t="str">
            <v>Goods &amp; Passengers</v>
          </cell>
          <cell r="DP2925" t="str">
            <v>Paryatan Plus</v>
          </cell>
        </row>
        <row r="2926">
          <cell r="B2926"/>
          <cell r="BS2926">
            <v>2015</v>
          </cell>
          <cell r="BU2926" t="str">
            <v>TATA ZEST XEQJT75 PS ABS BS</v>
          </cell>
          <cell r="DO2926" t="str">
            <v>Car</v>
          </cell>
          <cell r="DP2926" t="str">
            <v>Paryatan Plus</v>
          </cell>
        </row>
        <row r="2927">
          <cell r="B2927">
            <v>412331301700158</v>
          </cell>
          <cell r="BS2927">
            <v>2013</v>
          </cell>
          <cell r="BU2927" t="str">
            <v>INNOVA 2 5L V 7STR 09 2013</v>
          </cell>
          <cell r="DO2927" t="str">
            <v>Goods &amp; Passengers</v>
          </cell>
          <cell r="DP2927" t="str">
            <v>Paryatan Plus</v>
          </cell>
        </row>
        <row r="2928">
          <cell r="B2928">
            <v>412331301700156</v>
          </cell>
          <cell r="BS2928">
            <v>2015</v>
          </cell>
          <cell r="BU2928" t="str">
            <v>TATA ZEST XEQJT75 PS ABS BS</v>
          </cell>
          <cell r="DO2928" t="str">
            <v>Car</v>
          </cell>
          <cell r="DP2928" t="str">
            <v>Paryatan Plus</v>
          </cell>
        </row>
        <row r="2929">
          <cell r="B2929">
            <v>412831301700208</v>
          </cell>
          <cell r="BS2929">
            <v>2017</v>
          </cell>
          <cell r="BU2929" t="str">
            <v>EICHER 10 75 BUS BS4 21 STR 2017</v>
          </cell>
          <cell r="DO2929" t="str">
            <v>Goods &amp; Passengers</v>
          </cell>
          <cell r="DP2929" t="str">
            <v>Safari</v>
          </cell>
        </row>
        <row r="2930">
          <cell r="B2930"/>
          <cell r="BS2930">
            <v>2017</v>
          </cell>
          <cell r="BU2930" t="str">
            <v>EICHER 10 75 BUS BS4 21 STR 2017</v>
          </cell>
          <cell r="DO2930" t="str">
            <v>Goods &amp; Passengers</v>
          </cell>
          <cell r="DP2930" t="str">
            <v>Safari</v>
          </cell>
        </row>
        <row r="2931">
          <cell r="B2931">
            <v>431581301700121</v>
          </cell>
          <cell r="BS2931">
            <v>2015</v>
          </cell>
          <cell r="BU2931" t="str">
            <v>DOST LS BSII FSD</v>
          </cell>
          <cell r="DO2931" t="str">
            <v>Goods &amp; Passengers</v>
          </cell>
          <cell r="DP2931" t="str">
            <v>Goods Carrier</v>
          </cell>
        </row>
        <row r="2932">
          <cell r="B2932"/>
          <cell r="BS2932">
            <v>2015</v>
          </cell>
          <cell r="BU2932" t="str">
            <v>DOST LS BSII FSD</v>
          </cell>
          <cell r="DO2932" t="str">
            <v>Goods &amp; Passengers</v>
          </cell>
          <cell r="DP2932" t="str">
            <v>Goods Carrier</v>
          </cell>
        </row>
        <row r="2933">
          <cell r="B2933"/>
          <cell r="BS2933">
            <v>2023</v>
          </cell>
          <cell r="BU2933" t="str">
            <v>DZIRE VXI YELLOW BOARD NEW 2023</v>
          </cell>
          <cell r="DO2933"/>
          <cell r="DP2933" t="str">
            <v>Paryatan Plus</v>
          </cell>
        </row>
        <row r="2934">
          <cell r="B2934"/>
          <cell r="BS2934">
            <v>2018</v>
          </cell>
          <cell r="BU2934" t="str">
            <v>FCA INDIA AUTOMOBILES PVT COMPASS LOGGITUDE O 2 00</v>
          </cell>
          <cell r="DO2934" t="str">
            <v>Car</v>
          </cell>
          <cell r="DP2934" t="str">
            <v>Classic Used Car</v>
          </cell>
        </row>
        <row r="2935">
          <cell r="B2935">
            <v>431351301700226</v>
          </cell>
          <cell r="BS2935">
            <v>2018</v>
          </cell>
          <cell r="BU2935" t="str">
            <v>FCA INDIA AUTOMOBILES PVT COMPASS LOGGITUDE O 2 00</v>
          </cell>
          <cell r="DO2935" t="str">
            <v>Car</v>
          </cell>
          <cell r="DP2935" t="str">
            <v>Classic Used Car</v>
          </cell>
        </row>
        <row r="2936">
          <cell r="B2936">
            <v>412831301700204</v>
          </cell>
          <cell r="BS2936">
            <v>2023</v>
          </cell>
          <cell r="BU2936" t="str">
            <v>DZIRE VXI YELLOW BOARD NEW 2023</v>
          </cell>
          <cell r="DO2936"/>
          <cell r="DP2936" t="str">
            <v>Paryatan Plus</v>
          </cell>
        </row>
        <row r="2937">
          <cell r="B2937"/>
          <cell r="BS2937">
            <v>2016</v>
          </cell>
          <cell r="BU2937" t="str">
            <v>MAHINDRA XYLO D4 MDI CRDE 2WD 8STR 2016 CAB</v>
          </cell>
          <cell r="DO2937" t="str">
            <v>Car</v>
          </cell>
          <cell r="DP2937" t="str">
            <v>Paryatan Plus</v>
          </cell>
        </row>
        <row r="2938">
          <cell r="B2938"/>
          <cell r="BS2938">
            <v>2013</v>
          </cell>
          <cell r="BU2938" t="str">
            <v>TOYOTA ETIOS GD BS IV 2013</v>
          </cell>
          <cell r="DO2938" t="str">
            <v>Car</v>
          </cell>
          <cell r="DP2938" t="str">
            <v>Paryatan Plus</v>
          </cell>
        </row>
        <row r="2939">
          <cell r="B2939"/>
          <cell r="BS2939">
            <v>2016</v>
          </cell>
          <cell r="BU2939" t="str">
            <v>Xylo-XyloH4 BS IV</v>
          </cell>
          <cell r="DO2939"/>
          <cell r="DP2939" t="str">
            <v>Paryatan Plus</v>
          </cell>
        </row>
        <row r="2940">
          <cell r="B2940"/>
          <cell r="BS2940">
            <v>2021</v>
          </cell>
          <cell r="BU2940" t="str">
            <v>ERTIGA TOUR M 7 STR 2021</v>
          </cell>
          <cell r="DO2940" t="str">
            <v>Car</v>
          </cell>
          <cell r="DP2940" t="str">
            <v>Paryatan Plus</v>
          </cell>
        </row>
        <row r="2941">
          <cell r="B2941"/>
          <cell r="BS2941">
            <v>2013</v>
          </cell>
          <cell r="BU2941" t="str">
            <v>ALPSV4 185 210 WB VIKING 50 STR 2013</v>
          </cell>
          <cell r="DO2941" t="str">
            <v>Goods &amp; Passengers</v>
          </cell>
          <cell r="DP2941" t="str">
            <v>Safari</v>
          </cell>
        </row>
        <row r="2942">
          <cell r="B2942"/>
          <cell r="BS2942">
            <v>2016</v>
          </cell>
          <cell r="BU2942" t="str">
            <v>ECOMENT 1214 TRUCK OPEN BODY 2016</v>
          </cell>
          <cell r="DO2942" t="str">
            <v>Goods &amp; Passengers</v>
          </cell>
          <cell r="DP2942" t="str">
            <v>Goods Carrier</v>
          </cell>
        </row>
        <row r="2943">
          <cell r="B2943"/>
          <cell r="BS2943">
            <v>2016</v>
          </cell>
          <cell r="BU2943" t="str">
            <v>Xylo-XyloH4 BS IV</v>
          </cell>
          <cell r="DO2943" t="str">
            <v>Car</v>
          </cell>
          <cell r="DP2943" t="str">
            <v>Paryatan Plus</v>
          </cell>
        </row>
        <row r="2944">
          <cell r="B2944">
            <v>412331301700159</v>
          </cell>
          <cell r="BS2944">
            <v>2013</v>
          </cell>
          <cell r="BU2944" t="str">
            <v>TOYOTA ETIOS GD BS IV 2013</v>
          </cell>
          <cell r="DO2944" t="str">
            <v>Car</v>
          </cell>
          <cell r="DP2944" t="str">
            <v>Paryatan Plus</v>
          </cell>
        </row>
        <row r="2945">
          <cell r="B2945">
            <v>431351301700228</v>
          </cell>
          <cell r="BS2945">
            <v>2021</v>
          </cell>
          <cell r="BU2945" t="str">
            <v>ERTIGA TOUR M 7 STR 2021</v>
          </cell>
          <cell r="DO2945" t="str">
            <v>Car</v>
          </cell>
          <cell r="DP2945" t="str">
            <v>Paryatan Plus</v>
          </cell>
        </row>
        <row r="2946">
          <cell r="B2946">
            <v>412331301700157</v>
          </cell>
          <cell r="BS2946">
            <v>2013</v>
          </cell>
          <cell r="BU2946" t="str">
            <v>ALPSV4 185 210 WB VIKING 50 STR 2013</v>
          </cell>
          <cell r="DO2946" t="str">
            <v>Goods &amp; Passengers</v>
          </cell>
          <cell r="DP2946" t="str">
            <v>Safari</v>
          </cell>
        </row>
        <row r="2947">
          <cell r="B2947">
            <v>433461301700050</v>
          </cell>
          <cell r="BS2947">
            <v>2016</v>
          </cell>
          <cell r="BU2947" t="str">
            <v>ECOMENT 1214 TRUCK OPEN BODY 2016</v>
          </cell>
          <cell r="DO2947" t="str">
            <v>Goods &amp; Passengers</v>
          </cell>
          <cell r="DP2947" t="str">
            <v>Goods Carrier</v>
          </cell>
        </row>
        <row r="2948">
          <cell r="B2948">
            <v>431111301700143</v>
          </cell>
          <cell r="BS2948">
            <v>2016</v>
          </cell>
          <cell r="BU2948" t="str">
            <v>Xylo-XyloH4 BS IV</v>
          </cell>
          <cell r="DO2948" t="str">
            <v>Car</v>
          </cell>
          <cell r="DP2948" t="str">
            <v>Paryatan Plus</v>
          </cell>
        </row>
        <row r="2949">
          <cell r="B2949"/>
          <cell r="BS2949">
            <v>2014</v>
          </cell>
          <cell r="BU2949" t="str">
            <v>PSV 4 185 BS III 50STR 2014</v>
          </cell>
          <cell r="DO2949" t="str">
            <v>Goods &amp; Passengers</v>
          </cell>
          <cell r="DP2949" t="str">
            <v>Safari</v>
          </cell>
        </row>
        <row r="2950">
          <cell r="B2950"/>
          <cell r="BS2950">
            <v>2018</v>
          </cell>
          <cell r="BU2950" t="str">
            <v>TATA ZEST XE QJET 75PS BS 4 5STR 2018 CAB</v>
          </cell>
          <cell r="DO2950" t="str">
            <v>Car</v>
          </cell>
          <cell r="DP2950" t="str">
            <v>Paryatan Plus</v>
          </cell>
        </row>
        <row r="2951">
          <cell r="B2951"/>
          <cell r="BS2951">
            <v>2017</v>
          </cell>
          <cell r="BU2951" t="str">
            <v>XCENT-XcentE CRDI</v>
          </cell>
          <cell r="DO2951" t="str">
            <v>Goods &amp; Passengers</v>
          </cell>
          <cell r="DP2951" t="str">
            <v>Paryatan Plus</v>
          </cell>
        </row>
        <row r="2952">
          <cell r="B2952"/>
          <cell r="BS2952">
            <v>2021</v>
          </cell>
          <cell r="BU2952" t="str">
            <v>SUPRO PROFITTRUCK MINI LX 2 STR 2021</v>
          </cell>
          <cell r="DO2952" t="str">
            <v>Goods &amp; Passengers</v>
          </cell>
          <cell r="DP2952" t="str">
            <v>Goods Carrier</v>
          </cell>
        </row>
        <row r="2953">
          <cell r="B2953">
            <v>412831301700202</v>
          </cell>
          <cell r="BS2953">
            <v>2014</v>
          </cell>
          <cell r="BU2953" t="str">
            <v>PSV 4 185 BS III 50STR 2014</v>
          </cell>
          <cell r="DO2953" t="str">
            <v>Goods &amp; Passengers</v>
          </cell>
          <cell r="DP2953" t="str">
            <v>Safari</v>
          </cell>
        </row>
        <row r="2954">
          <cell r="B2954">
            <v>431351301700227</v>
          </cell>
          <cell r="BS2954">
            <v>2017</v>
          </cell>
          <cell r="BU2954" t="str">
            <v>XCENT-XcentE CRDI</v>
          </cell>
          <cell r="DO2954" t="str">
            <v>Goods &amp; Passengers</v>
          </cell>
          <cell r="DP2954" t="str">
            <v>Paryatan Plus</v>
          </cell>
        </row>
        <row r="2955">
          <cell r="B2955">
            <v>431111301700144</v>
          </cell>
          <cell r="BS2955">
            <v>2018</v>
          </cell>
          <cell r="BU2955" t="str">
            <v>TATA ZEST XE QJET 75PS BS 4 5STR 2018 CAB</v>
          </cell>
          <cell r="DO2955" t="str">
            <v>Car</v>
          </cell>
          <cell r="DP2955" t="str">
            <v>Paryatan Plus</v>
          </cell>
        </row>
        <row r="2956">
          <cell r="B2956">
            <v>431581301700123</v>
          </cell>
          <cell r="BS2956">
            <v>2021</v>
          </cell>
          <cell r="BU2956" t="str">
            <v>SUPRO PROFITTRUCK MINI LX 2 STR 2021</v>
          </cell>
          <cell r="DO2956" t="str">
            <v>Goods &amp; Passengers</v>
          </cell>
          <cell r="DP2956" t="str">
            <v>Goods Carrier</v>
          </cell>
        </row>
        <row r="2957">
          <cell r="B2957">
            <v>431581301700122</v>
          </cell>
          <cell r="BS2957">
            <v>2018</v>
          </cell>
          <cell r="BU2957" t="str">
            <v>CLG 836 BSIII LIUGONG BACKLODER 2018</v>
          </cell>
          <cell r="DO2957" t="str">
            <v>Goods &amp; Passengers</v>
          </cell>
          <cell r="DP2957" t="str">
            <v>Goods Carrier</v>
          </cell>
        </row>
        <row r="2958">
          <cell r="B2958"/>
          <cell r="BS2958">
            <v>2018</v>
          </cell>
          <cell r="BU2958" t="str">
            <v>CLG 836 BSIII LIUGONG BACKLODER 2018</v>
          </cell>
          <cell r="DO2958" t="str">
            <v>Goods &amp; Passengers</v>
          </cell>
          <cell r="DP2958" t="str">
            <v>Goods Carrier</v>
          </cell>
        </row>
        <row r="2959">
          <cell r="B2959">
            <v>412331301700154</v>
          </cell>
          <cell r="BS2959">
            <v>2013</v>
          </cell>
          <cell r="BU2959" t="str">
            <v>ASHOK LAYLAND 4185 50 STR 2013</v>
          </cell>
          <cell r="DO2959" t="str">
            <v>Goods &amp; Passengers</v>
          </cell>
          <cell r="DP2959" t="str">
            <v>Safari</v>
          </cell>
        </row>
        <row r="2960">
          <cell r="B2960"/>
          <cell r="BS2960">
            <v>2013</v>
          </cell>
          <cell r="BU2960" t="str">
            <v>ASHOK LAYLAND 4185 50 STR 2013</v>
          </cell>
          <cell r="DO2960" t="str">
            <v>Goods &amp; Passengers</v>
          </cell>
          <cell r="DP2960" t="str">
            <v>Safari</v>
          </cell>
        </row>
        <row r="2961">
          <cell r="B2961"/>
          <cell r="BS2961">
            <v>2018</v>
          </cell>
          <cell r="BU2961" t="str">
            <v>MAHINDRA XYLO D4 MDI CRDE 2WD 8STR 2018</v>
          </cell>
          <cell r="DO2961" t="str">
            <v>Car</v>
          </cell>
          <cell r="DP2961" t="str">
            <v>Paryatan Plus</v>
          </cell>
        </row>
        <row r="2962">
          <cell r="B2962"/>
          <cell r="BS2962">
            <v>2016</v>
          </cell>
          <cell r="BU2962" t="str">
            <v>ETIOS GD M BSIV 2016</v>
          </cell>
          <cell r="DO2962" t="str">
            <v>Car</v>
          </cell>
          <cell r="DP2962" t="str">
            <v>Paryatan Plus</v>
          </cell>
        </row>
        <row r="2963">
          <cell r="B2963"/>
          <cell r="BS2963">
            <v>2017</v>
          </cell>
          <cell r="BU2963" t="str">
            <v>AMAZE 1 5 S O MT I DTEC</v>
          </cell>
          <cell r="DO2963" t="str">
            <v>Goods &amp; Passengers</v>
          </cell>
          <cell r="DP2963" t="str">
            <v>Paryatan Plus</v>
          </cell>
        </row>
        <row r="2964">
          <cell r="B2964"/>
          <cell r="BS2964">
            <v>2018</v>
          </cell>
          <cell r="BU2964" t="str">
            <v>PRO 10 75H BSIV 30 STR 03 2018</v>
          </cell>
          <cell r="DO2964" t="str">
            <v>Goods &amp; Passengers</v>
          </cell>
          <cell r="DP2964" t="str">
            <v>Safari</v>
          </cell>
        </row>
        <row r="2965">
          <cell r="B2965">
            <v>431351301700230</v>
          </cell>
          <cell r="BS2965">
            <v>2018</v>
          </cell>
          <cell r="BU2965" t="str">
            <v>MAHINDRA XYLO D4 MDI CRDE 2WD 8STR 2018</v>
          </cell>
          <cell r="DO2965" t="str">
            <v>Car</v>
          </cell>
          <cell r="DP2965" t="str">
            <v>Paryatan Plus</v>
          </cell>
        </row>
        <row r="2966">
          <cell r="B2966"/>
          <cell r="BS2966">
            <v>2016</v>
          </cell>
          <cell r="BU2966" t="str">
            <v>TRAVELLER D1 HR L BS111 2016 13STR</v>
          </cell>
          <cell r="DO2966" t="str">
            <v>Goods &amp; Passengers</v>
          </cell>
          <cell r="DP2966" t="str">
            <v>Safari</v>
          </cell>
        </row>
        <row r="2967">
          <cell r="B2967">
            <v>431351301700229</v>
          </cell>
          <cell r="BS2967">
            <v>2016</v>
          </cell>
          <cell r="BU2967" t="str">
            <v>ETIOS GD M BSIV 2016</v>
          </cell>
          <cell r="DO2967" t="str">
            <v>Car</v>
          </cell>
          <cell r="DP2967" t="str">
            <v>Paryatan Plus</v>
          </cell>
        </row>
        <row r="2968">
          <cell r="B2968">
            <v>431581301700124</v>
          </cell>
          <cell r="BS2968">
            <v>2017</v>
          </cell>
          <cell r="BU2968" t="str">
            <v>AMAZE 1 5 S O MT I DTEC</v>
          </cell>
          <cell r="DO2968" t="str">
            <v>Goods &amp; Passengers</v>
          </cell>
          <cell r="DP2968" t="str">
            <v>Paryatan Plus</v>
          </cell>
        </row>
        <row r="2969">
          <cell r="B2969">
            <v>434731301700010</v>
          </cell>
          <cell r="BS2969">
            <v>2023</v>
          </cell>
          <cell r="BU2969" t="str">
            <v>SMART HYBRID XL6 ZETA CNG 1 5 PETROL 2013 NEW</v>
          </cell>
          <cell r="DO2969"/>
          <cell r="DP2969" t="str">
            <v>Dream Car</v>
          </cell>
        </row>
        <row r="2970">
          <cell r="B2970"/>
          <cell r="BS2970">
            <v>2023</v>
          </cell>
          <cell r="BU2970" t="str">
            <v>SMART HYBRID XL6 ZETA CNG 1 5 PETROL 2013 NEW</v>
          </cell>
          <cell r="DO2970"/>
          <cell r="DP2970" t="str">
            <v>Dream Car</v>
          </cell>
        </row>
        <row r="2971">
          <cell r="B2971">
            <v>431581301700125</v>
          </cell>
          <cell r="BS2971">
            <v>2019</v>
          </cell>
          <cell r="BU2971" t="str">
            <v>MARUTI DZIRE VXI</v>
          </cell>
          <cell r="DO2971" t="str">
            <v>Goods &amp; Passengers</v>
          </cell>
          <cell r="DP2971" t="str">
            <v>Paryatan Plus</v>
          </cell>
        </row>
        <row r="2972">
          <cell r="B2972"/>
          <cell r="BS2972">
            <v>2019</v>
          </cell>
          <cell r="BU2972" t="str">
            <v>MARUTI DZIRE VXI</v>
          </cell>
          <cell r="DO2972" t="str">
            <v>Goods &amp; Passengers</v>
          </cell>
          <cell r="DP2972" t="str">
            <v>Paryatan Plus</v>
          </cell>
        </row>
        <row r="2973">
          <cell r="B2973">
            <v>412331301700155</v>
          </cell>
          <cell r="BS2973">
            <v>2013</v>
          </cell>
          <cell r="BU2973" t="str">
            <v>ALPSV4 185 210 WB VIKING 50 STR 2013</v>
          </cell>
          <cell r="DO2973" t="str">
            <v>Goods &amp; Passengers</v>
          </cell>
          <cell r="DP2973" t="str">
            <v>Safari</v>
          </cell>
        </row>
        <row r="2974">
          <cell r="B2974"/>
          <cell r="BS2974">
            <v>2013</v>
          </cell>
          <cell r="BU2974" t="str">
            <v>ALPSV4 185 210 WB VIKING 50 STR 2013</v>
          </cell>
          <cell r="DO2974" t="str">
            <v>Goods &amp; Passengers</v>
          </cell>
          <cell r="DP2974" t="str">
            <v>Safari</v>
          </cell>
        </row>
        <row r="2975">
          <cell r="B2975"/>
          <cell r="BS2975">
            <v>2016</v>
          </cell>
          <cell r="BU2975" t="str">
            <v>MAHINDRA XYLO D4 MDI CRDE 2WD 8STR 2016 CAB</v>
          </cell>
          <cell r="DO2975" t="str">
            <v>Car</v>
          </cell>
          <cell r="DP2975" t="str">
            <v>Paryatan Plus</v>
          </cell>
        </row>
        <row r="2976">
          <cell r="B2976"/>
          <cell r="BS2976">
            <v>2015</v>
          </cell>
          <cell r="BU2976" t="str">
            <v>MN256X26C17BSIII5000TRU</v>
          </cell>
          <cell r="DO2976" t="str">
            <v>Goods &amp; Passengers</v>
          </cell>
          <cell r="DP2976" t="str">
            <v>Goods Carrier</v>
          </cell>
        </row>
        <row r="2977">
          <cell r="B2977"/>
          <cell r="BS2977">
            <v>2018</v>
          </cell>
          <cell r="BU2977" t="str">
            <v>TATA BOLT XE QJET 75PS BS4 2018 5STR</v>
          </cell>
          <cell r="DO2977" t="str">
            <v>Car</v>
          </cell>
          <cell r="DP2977" t="str">
            <v>Paryatan Plus</v>
          </cell>
        </row>
        <row r="2978">
          <cell r="B2978">
            <v>431351301700231</v>
          </cell>
          <cell r="BS2978">
            <v>2015</v>
          </cell>
          <cell r="BU2978" t="str">
            <v>MN256X26C17BSIII5000TRU</v>
          </cell>
          <cell r="DO2978" t="str">
            <v>Goods &amp; Passengers</v>
          </cell>
          <cell r="DP2978" t="str">
            <v>Goods Carrier</v>
          </cell>
        </row>
        <row r="2979">
          <cell r="B2979">
            <v>413191301700122</v>
          </cell>
          <cell r="BS2979">
            <v>2016</v>
          </cell>
          <cell r="BU2979" t="str">
            <v>MAHINDRA XYLO D4 MDI CRDE 2WD 8STR 2016 CAB</v>
          </cell>
          <cell r="DO2979" t="str">
            <v>Car</v>
          </cell>
          <cell r="DP2979" t="str">
            <v>Paryatan Plus</v>
          </cell>
        </row>
        <row r="2980">
          <cell r="B2980">
            <v>431351301700232</v>
          </cell>
          <cell r="BS2980">
            <v>2018</v>
          </cell>
          <cell r="BU2980" t="str">
            <v>TATA BOLT XE QJET 75PS BS4 2018 5STR</v>
          </cell>
          <cell r="DO2980" t="str">
            <v>Car</v>
          </cell>
          <cell r="DP2980" t="str">
            <v>Paryatan Plus</v>
          </cell>
        </row>
        <row r="2981">
          <cell r="B2981"/>
          <cell r="BS2981">
            <v>2017</v>
          </cell>
          <cell r="BU2981" t="str">
            <v>TATA ZEST XE QJET 75PS BSIV</v>
          </cell>
          <cell r="DO2981"/>
          <cell r="DP2981" t="str">
            <v>Paryatan Plus</v>
          </cell>
        </row>
        <row r="2982">
          <cell r="B2982"/>
          <cell r="BS2982">
            <v>2019</v>
          </cell>
          <cell r="BU2982" t="str">
            <v>MARUTHI TOUR S DIESEL 5 SEAT 2019</v>
          </cell>
          <cell r="DO2982" t="str">
            <v>Car</v>
          </cell>
          <cell r="DP2982" t="str">
            <v>Paryatan Plus</v>
          </cell>
        </row>
        <row r="2983">
          <cell r="B2983"/>
          <cell r="BS2983">
            <v>2018</v>
          </cell>
          <cell r="BU2983" t="str">
            <v>TOYOTA ETIOS GD 2018 5STR MOTOR CAB 2</v>
          </cell>
          <cell r="DO2983" t="str">
            <v>Car</v>
          </cell>
          <cell r="DP2983" t="str">
            <v>Paryatan Plus</v>
          </cell>
        </row>
        <row r="2984">
          <cell r="B2984"/>
          <cell r="BS2984">
            <v>2016</v>
          </cell>
          <cell r="BU2984" t="str">
            <v>LPT 3118 TC BSIII 8 2 COWL 2016</v>
          </cell>
          <cell r="DO2984"/>
          <cell r="DP2984" t="str">
            <v>Goods Carrier</v>
          </cell>
        </row>
        <row r="2985">
          <cell r="B2985">
            <v>431581301700126</v>
          </cell>
          <cell r="BS2985">
            <v>2021</v>
          </cell>
          <cell r="BU2985" t="str">
            <v>TATA ACE GOLD DIESEL BSVI</v>
          </cell>
          <cell r="DO2985" t="str">
            <v>Goods &amp; Passengers</v>
          </cell>
          <cell r="DP2985" t="str">
            <v>Goods Carrier</v>
          </cell>
        </row>
        <row r="2986">
          <cell r="B2986">
            <v>434731301700004</v>
          </cell>
          <cell r="BS2986">
            <v>2016</v>
          </cell>
          <cell r="BU2986" t="str">
            <v>LPT 3118 TC BSIII 8 2 COWL 2016</v>
          </cell>
          <cell r="DO2986"/>
          <cell r="DP2986" t="str">
            <v>Goods Carrier</v>
          </cell>
        </row>
        <row r="2987">
          <cell r="B2987">
            <v>412831301700203</v>
          </cell>
          <cell r="BS2987">
            <v>2018</v>
          </cell>
          <cell r="BU2987" t="str">
            <v>TOYOTA ETIOS GD 2018 5STR MOTOR CAB 2</v>
          </cell>
          <cell r="DO2987" t="str">
            <v>Car</v>
          </cell>
          <cell r="DP2987" t="str">
            <v>Paryatan Plus</v>
          </cell>
        </row>
        <row r="2988">
          <cell r="B2988"/>
          <cell r="BS2988">
            <v>2021</v>
          </cell>
          <cell r="BU2988" t="str">
            <v>TATA ACE GOLD DIESEL BSVI</v>
          </cell>
          <cell r="DO2988" t="str">
            <v>Goods &amp; Passengers</v>
          </cell>
          <cell r="DP2988" t="str">
            <v>Goods Carrier</v>
          </cell>
        </row>
        <row r="2989">
          <cell r="B2989"/>
          <cell r="BS2989">
            <v>2015</v>
          </cell>
          <cell r="BU2989" t="str">
            <v>MARUTI SWIFT DZIRE TOUR DIESEL BSI 5STR 2015 CAB</v>
          </cell>
          <cell r="DO2989" t="str">
            <v>Car</v>
          </cell>
          <cell r="DP2989" t="str">
            <v>Paryatan Plus</v>
          </cell>
        </row>
        <row r="2990">
          <cell r="B2990"/>
          <cell r="BS2990">
            <v>2016</v>
          </cell>
          <cell r="BU2990" t="str">
            <v>FORCE MOTORS LTD A FIRODI TT 13 STR 2016</v>
          </cell>
          <cell r="DO2990" t="str">
            <v>Car</v>
          </cell>
          <cell r="DP2990" t="str">
            <v>Goods Carrier</v>
          </cell>
        </row>
        <row r="2991">
          <cell r="B2991"/>
          <cell r="BS2991">
            <v>2017</v>
          </cell>
          <cell r="BU2991" t="str">
            <v>TATA ZEST XEQJET 75PS BSIV 2017</v>
          </cell>
          <cell r="DO2991" t="str">
            <v>Car</v>
          </cell>
          <cell r="DP2991" t="str">
            <v>Paryatan Plus</v>
          </cell>
        </row>
        <row r="2992">
          <cell r="B2992"/>
          <cell r="BS2992">
            <v>2016</v>
          </cell>
          <cell r="BU2992" t="str">
            <v>SWIFT DZIRE TOUR DIESEL BS I 2016</v>
          </cell>
          <cell r="DO2992" t="str">
            <v>Car</v>
          </cell>
          <cell r="DP2992" t="str">
            <v>Paryatan Plus</v>
          </cell>
        </row>
        <row r="2993">
          <cell r="B2993">
            <v>413191301700125</v>
          </cell>
          <cell r="BS2993">
            <v>2016</v>
          </cell>
          <cell r="BU2993" t="str">
            <v>FORCE MOTORS LTD A FIRODI TT 13 STR 2016</v>
          </cell>
          <cell r="DO2993" t="str">
            <v>Car</v>
          </cell>
          <cell r="DP2993" t="str">
            <v>Goods Carrier</v>
          </cell>
        </row>
        <row r="2994">
          <cell r="B2994">
            <v>431111301700145</v>
          </cell>
          <cell r="BS2994">
            <v>2017</v>
          </cell>
          <cell r="BU2994" t="str">
            <v>TATA ZEST XEQJET 75PS BSIV 2017</v>
          </cell>
          <cell r="DO2994" t="str">
            <v>Car</v>
          </cell>
          <cell r="DP2994" t="str">
            <v>Paryatan Plus</v>
          </cell>
        </row>
        <row r="2995">
          <cell r="B2995">
            <v>431351301700234</v>
          </cell>
          <cell r="BS2995">
            <v>2016</v>
          </cell>
          <cell r="BU2995" t="str">
            <v>SWIFT DZIRE TOUR DIESEL BS I 2016</v>
          </cell>
          <cell r="DO2995" t="str">
            <v>Car</v>
          </cell>
          <cell r="DP2995" t="str">
            <v>Paryatan Plus</v>
          </cell>
        </row>
        <row r="2996">
          <cell r="B2996">
            <v>431351301700233</v>
          </cell>
          <cell r="BS2996">
            <v>2015</v>
          </cell>
          <cell r="BU2996" t="str">
            <v>MARUTI SWIFT DZIRE TOUR DIESEL BSI 5STR 2015 CAB</v>
          </cell>
          <cell r="DO2996" t="str">
            <v>Car</v>
          </cell>
          <cell r="DP2996" t="str">
            <v>Paryatan Plus</v>
          </cell>
        </row>
        <row r="2997">
          <cell r="B2997"/>
          <cell r="BS2997">
            <v>2017</v>
          </cell>
          <cell r="BU2997" t="str">
            <v>TATA ZEST XE QJET 75PS BSIV</v>
          </cell>
          <cell r="DO2997"/>
          <cell r="DP2997" t="str">
            <v>Paryatan Plus</v>
          </cell>
        </row>
        <row r="2998">
          <cell r="B2998">
            <v>431351301700236</v>
          </cell>
          <cell r="BS2998">
            <v>2018</v>
          </cell>
          <cell r="BU2998" t="str">
            <v>MARUTI TOUR S DIESEL BSIV 2018 5STR CAB TAXI</v>
          </cell>
          <cell r="DO2998" t="str">
            <v>Car</v>
          </cell>
          <cell r="DP2998" t="str">
            <v>Paryatan Plus</v>
          </cell>
        </row>
        <row r="2999">
          <cell r="B2999">
            <v>433461301700051</v>
          </cell>
          <cell r="BS2999">
            <v>2018</v>
          </cell>
          <cell r="BU2999" t="str">
            <v>TATA ACE FACELIFT HT BS IV 2018 GOODS</v>
          </cell>
          <cell r="DO2999" t="str">
            <v>Car</v>
          </cell>
          <cell r="DP2999" t="str">
            <v>Safari</v>
          </cell>
        </row>
        <row r="3000">
          <cell r="B3000"/>
          <cell r="BS3000">
            <v>2014</v>
          </cell>
          <cell r="BU3000" t="str">
            <v>TEMPO TRAVELLER 13STR2014</v>
          </cell>
          <cell r="DO3000" t="str">
            <v>Goods &amp; Passengers</v>
          </cell>
          <cell r="DP3000" t="str">
            <v>Safari</v>
          </cell>
        </row>
        <row r="3001">
          <cell r="B3001"/>
          <cell r="BS3001">
            <v>2018</v>
          </cell>
          <cell r="BU3001" t="str">
            <v>TATA ACE FACELIFT HT BS IV 2018 GOODS</v>
          </cell>
          <cell r="DO3001" t="str">
            <v>Car</v>
          </cell>
          <cell r="DP3001" t="str">
            <v>Safari</v>
          </cell>
        </row>
        <row r="3002">
          <cell r="B3002"/>
          <cell r="BS3002">
            <v>2018</v>
          </cell>
          <cell r="BU3002" t="str">
            <v>TATA ACE FACELIFT HT BS IV 2018 GOODS</v>
          </cell>
          <cell r="DO3002" t="str">
            <v>Car</v>
          </cell>
          <cell r="DP3002" t="str">
            <v>Safari</v>
          </cell>
        </row>
        <row r="3003">
          <cell r="B3003">
            <v>431111301700146</v>
          </cell>
          <cell r="BS3003">
            <v>2014</v>
          </cell>
          <cell r="BU3003" t="str">
            <v>TEMPO TRAVELLER 13STR2014</v>
          </cell>
          <cell r="DO3003" t="str">
            <v>Goods &amp; Passengers</v>
          </cell>
          <cell r="DP3003" t="str">
            <v>Safari</v>
          </cell>
        </row>
        <row r="3004">
          <cell r="B3004">
            <v>413191301700123</v>
          </cell>
          <cell r="BS3004">
            <v>2019</v>
          </cell>
          <cell r="BU3004" t="str">
            <v>MARUTHI TOUR S DIESEL 5 SEAT 2019</v>
          </cell>
          <cell r="DO3004" t="str">
            <v>Car</v>
          </cell>
          <cell r="DP3004" t="str">
            <v>Paryatan Plus</v>
          </cell>
        </row>
        <row r="3005">
          <cell r="B3005"/>
          <cell r="BS3005">
            <v>2018</v>
          </cell>
          <cell r="BU3005" t="str">
            <v>MARUTI TOUR S DIESEL BSIV 2018 5STR CAB TAXI</v>
          </cell>
          <cell r="DO3005" t="str">
            <v>Car</v>
          </cell>
          <cell r="DP3005" t="str">
            <v>Paryatan Plus</v>
          </cell>
        </row>
        <row r="3006">
          <cell r="B3006"/>
          <cell r="BS3006">
            <v>2017</v>
          </cell>
          <cell r="BU3006" t="str">
            <v>MARUTI SWIFT DZIRE LDI TOUR BS4 2017 5STR</v>
          </cell>
          <cell r="DO3006" t="str">
            <v>Car</v>
          </cell>
          <cell r="DP3006" t="str">
            <v>Paryatan Plus</v>
          </cell>
        </row>
        <row r="3007">
          <cell r="B3007">
            <v>431351301700235</v>
          </cell>
          <cell r="BS3007">
            <v>2017</v>
          </cell>
          <cell r="BU3007" t="str">
            <v>MARUTI SWIFT DZIRE LDI TOUR BS4 2017 5STR</v>
          </cell>
          <cell r="DO3007" t="str">
            <v>Car</v>
          </cell>
          <cell r="DP3007" t="str">
            <v>Paryatan Plus</v>
          </cell>
        </row>
        <row r="3008">
          <cell r="B3008"/>
          <cell r="BS3008">
            <v>2019</v>
          </cell>
          <cell r="BU3008" t="str">
            <v>MARUTHI TOUR S DIESEL 5 SEAT 2019</v>
          </cell>
          <cell r="DO3008" t="str">
            <v>Car</v>
          </cell>
          <cell r="DP3008" t="str">
            <v>Paryatan Plus</v>
          </cell>
        </row>
        <row r="3009">
          <cell r="B3009"/>
          <cell r="BS3009">
            <v>2017</v>
          </cell>
          <cell r="BU3009" t="str">
            <v>SWIFT DZIRE TOUR DIESEL BS IV</v>
          </cell>
          <cell r="DO3009" t="str">
            <v>Car</v>
          </cell>
          <cell r="DP3009" t="str">
            <v>Paryatan Plus</v>
          </cell>
        </row>
        <row r="3010">
          <cell r="B3010">
            <v>431351301700238</v>
          </cell>
          <cell r="BS3010">
            <v>2017</v>
          </cell>
          <cell r="BU3010" t="str">
            <v>SWIFT DZIRE TOUR DIESEL BS IV</v>
          </cell>
          <cell r="DO3010" t="str">
            <v>Car</v>
          </cell>
          <cell r="DP3010" t="str">
            <v>Paryatan Plus</v>
          </cell>
        </row>
        <row r="3011">
          <cell r="B3011">
            <v>431581301700127</v>
          </cell>
          <cell r="BS3011">
            <v>2022</v>
          </cell>
          <cell r="BU3011" t="str">
            <v>EICHER PRO2114 XPL HSD BSM 01 2022 GOODS</v>
          </cell>
          <cell r="DO3011" t="str">
            <v>Goods &amp; Passengers</v>
          </cell>
          <cell r="DP3011" t="str">
            <v>Goods Carrier</v>
          </cell>
        </row>
        <row r="3012">
          <cell r="B3012"/>
          <cell r="BS3012">
            <v>2022</v>
          </cell>
          <cell r="BU3012" t="str">
            <v>EICHER PRO2114 XPL HSD BSM 01 2022 GOODS</v>
          </cell>
          <cell r="DO3012" t="str">
            <v>Goods &amp; Passengers</v>
          </cell>
          <cell r="DP3012" t="str">
            <v>Goods Carrier</v>
          </cell>
        </row>
        <row r="3013">
          <cell r="B3013"/>
          <cell r="BS3013">
            <v>2014</v>
          </cell>
          <cell r="BU3013" t="str">
            <v>EICHER 10 75BSIII 35STR BUS 11 2014</v>
          </cell>
          <cell r="DO3013" t="str">
            <v>Goods &amp; Passengers</v>
          </cell>
          <cell r="DP3013" t="str">
            <v>Safari</v>
          </cell>
        </row>
        <row r="3014">
          <cell r="B3014">
            <v>431111301700147</v>
          </cell>
          <cell r="BS3014">
            <v>2015</v>
          </cell>
          <cell r="BU3014" t="str">
            <v>MARUTI SWIFT DZIRE TOUR DIESEL BSI 5STR 2015 CAB</v>
          </cell>
          <cell r="DO3014" t="str">
            <v>Car</v>
          </cell>
          <cell r="DP3014" t="str">
            <v>Paryatan Plus</v>
          </cell>
        </row>
        <row r="3015">
          <cell r="B3015"/>
          <cell r="BS3015">
            <v>2015</v>
          </cell>
          <cell r="BU3015" t="str">
            <v>MARUTI SWIFT DZIRE TOUR DIESEL BSI 5STR 2015 CAB</v>
          </cell>
          <cell r="DO3015" t="str">
            <v>Car</v>
          </cell>
          <cell r="DP3015" t="str">
            <v>Paryatan Plus</v>
          </cell>
        </row>
        <row r="3016">
          <cell r="B3016"/>
          <cell r="BS3016">
            <v>2015</v>
          </cell>
          <cell r="BU3016" t="str">
            <v>FORCE TRAVELLER TD 22BS 3 2015</v>
          </cell>
          <cell r="DO3016" t="str">
            <v>Goods &amp; Passengers</v>
          </cell>
          <cell r="DP3016" t="str">
            <v>Safari</v>
          </cell>
        </row>
        <row r="3017">
          <cell r="B3017"/>
          <cell r="BS3017">
            <v>2017</v>
          </cell>
          <cell r="BU3017" t="str">
            <v>Xylo-XyloD4 BS IV</v>
          </cell>
          <cell r="DO3017" t="str">
            <v>Car</v>
          </cell>
          <cell r="DP3017" t="str">
            <v>Paryatan Plus</v>
          </cell>
        </row>
        <row r="3018">
          <cell r="B3018"/>
          <cell r="BS3018">
            <v>2018</v>
          </cell>
          <cell r="BU3018" t="str">
            <v>Xylo-XyloH4 ABS Airbag</v>
          </cell>
          <cell r="DO3018" t="str">
            <v>Car</v>
          </cell>
          <cell r="DP3018" t="str">
            <v>Paryatan Plus</v>
          </cell>
        </row>
        <row r="3019">
          <cell r="B3019">
            <v>412331301700160</v>
          </cell>
          <cell r="BS3019">
            <v>2015</v>
          </cell>
          <cell r="BU3019" t="str">
            <v>FORCE TRAVELLER TD 22BS 3 2015</v>
          </cell>
          <cell r="DO3019" t="str">
            <v>Goods &amp; Passengers</v>
          </cell>
          <cell r="DP3019" t="str">
            <v>Safari</v>
          </cell>
        </row>
        <row r="3020">
          <cell r="B3020">
            <v>431351301700242</v>
          </cell>
          <cell r="BS3020">
            <v>2018</v>
          </cell>
          <cell r="BU3020" t="str">
            <v>Xylo-XyloH4 ABS Airbag</v>
          </cell>
          <cell r="DO3020" t="str">
            <v>Car</v>
          </cell>
          <cell r="DP3020" t="str">
            <v>Paryatan Plus</v>
          </cell>
        </row>
        <row r="3021">
          <cell r="B3021">
            <v>431351301700237</v>
          </cell>
          <cell r="BS3021">
            <v>2017</v>
          </cell>
          <cell r="BU3021" t="str">
            <v>Xylo-XyloD4 BS IV</v>
          </cell>
          <cell r="DO3021" t="str">
            <v>Car</v>
          </cell>
          <cell r="DP3021" t="str">
            <v>Paryatan Plus</v>
          </cell>
        </row>
        <row r="3022">
          <cell r="B3022">
            <v>412831301700205</v>
          </cell>
          <cell r="BS3022">
            <v>2018</v>
          </cell>
          <cell r="BU3022" t="str">
            <v>WINGER 3488WB BSIV 13 STR 2018</v>
          </cell>
          <cell r="DO3022" t="str">
            <v>Goods &amp; Passengers</v>
          </cell>
          <cell r="DP3022" t="str">
            <v>Paryatan Plus</v>
          </cell>
        </row>
        <row r="3023">
          <cell r="B3023"/>
          <cell r="BS3023">
            <v>2018</v>
          </cell>
          <cell r="BU3023" t="str">
            <v>WINGER 3488WB BSIV 13 STR 2018</v>
          </cell>
          <cell r="DO3023" t="str">
            <v>Goods &amp; Passengers</v>
          </cell>
          <cell r="DP3023" t="str">
            <v>Paryatan Plus</v>
          </cell>
        </row>
        <row r="3024">
          <cell r="B3024"/>
          <cell r="BS3024">
            <v>2023</v>
          </cell>
          <cell r="BU3024" t="str">
            <v>SWIFT TOURS CNG NEW 2023</v>
          </cell>
          <cell r="DO3024"/>
          <cell r="DP3024" t="str">
            <v>Paryatan Plus</v>
          </cell>
        </row>
        <row r="3025">
          <cell r="B3025"/>
          <cell r="BS3025">
            <v>2019</v>
          </cell>
          <cell r="BU3025" t="str">
            <v>MARUTI SUPER CARRY DIESEL STD 2019</v>
          </cell>
          <cell r="DO3025" t="str">
            <v>Car</v>
          </cell>
          <cell r="DP3025" t="str">
            <v>Goods Carrier</v>
          </cell>
        </row>
        <row r="3026">
          <cell r="B3026">
            <v>412331301700161</v>
          </cell>
          <cell r="BS3026">
            <v>2017</v>
          </cell>
          <cell r="BU3026" t="str">
            <v>TRAVELLER DELIVERY VAN PS ABS 2017</v>
          </cell>
          <cell r="DO3026" t="str">
            <v>Goods &amp; Passengers</v>
          </cell>
          <cell r="DP3026" t="str">
            <v>Goods Carrier</v>
          </cell>
        </row>
        <row r="3027">
          <cell r="B3027">
            <v>431111301700148</v>
          </cell>
          <cell r="BS3027">
            <v>2023</v>
          </cell>
          <cell r="BU3027" t="str">
            <v>SWIFT TOURS CNG NEW 2023</v>
          </cell>
          <cell r="DO3027"/>
          <cell r="DP3027" t="str">
            <v>Paryatan Plus</v>
          </cell>
        </row>
        <row r="3028">
          <cell r="B3028">
            <v>431111301700149</v>
          </cell>
          <cell r="BS3028">
            <v>2019</v>
          </cell>
          <cell r="BU3028" t="str">
            <v>MARUTI SUPER CARRY DIESEL STD 2019</v>
          </cell>
          <cell r="DO3028" t="str">
            <v>Car</v>
          </cell>
          <cell r="DP3028" t="str">
            <v>Goods Carrier</v>
          </cell>
        </row>
        <row r="3029">
          <cell r="B3029"/>
          <cell r="BS3029">
            <v>2021</v>
          </cell>
          <cell r="BU3029" t="str">
            <v>MARUTHI TOUR S STD 5</v>
          </cell>
          <cell r="DO3029" t="str">
            <v>Car</v>
          </cell>
          <cell r="DP3029" t="str">
            <v>Paryatan Plus</v>
          </cell>
        </row>
        <row r="3030">
          <cell r="B3030"/>
          <cell r="BS3030">
            <v>2017</v>
          </cell>
          <cell r="BU3030" t="str">
            <v>TRAVELLER DELIVERY VAN PS ABS 2017</v>
          </cell>
          <cell r="DO3030" t="str">
            <v>Goods &amp; Passengers</v>
          </cell>
          <cell r="DP3030" t="str">
            <v>Goods Carrier</v>
          </cell>
        </row>
        <row r="3031">
          <cell r="B3031">
            <v>413191301700124</v>
          </cell>
          <cell r="BS3031">
            <v>2019</v>
          </cell>
          <cell r="BU3031" t="str">
            <v>MARUTHI TOUR S DIESEL 5 SEAT 2019</v>
          </cell>
          <cell r="DO3031" t="str">
            <v>Car</v>
          </cell>
          <cell r="DP3031" t="str">
            <v>Paryatan Plus</v>
          </cell>
        </row>
        <row r="3032">
          <cell r="B3032">
            <v>431351301700239</v>
          </cell>
          <cell r="BS3032">
            <v>2021</v>
          </cell>
          <cell r="BU3032" t="str">
            <v>MARUTHI TOUR S STD 5</v>
          </cell>
          <cell r="DO3032" t="str">
            <v>Car</v>
          </cell>
          <cell r="DP3032" t="str">
            <v>Paryatan Plus</v>
          </cell>
        </row>
        <row r="3033">
          <cell r="B3033"/>
          <cell r="BS3033">
            <v>2019</v>
          </cell>
          <cell r="BU3033" t="str">
            <v>MARUTHI TOUR S DIESEL 5 SEAT 2019</v>
          </cell>
          <cell r="DO3033" t="str">
            <v>Car</v>
          </cell>
          <cell r="DP3033" t="str">
            <v>Paryatan Plus</v>
          </cell>
        </row>
        <row r="3034">
          <cell r="B3034"/>
          <cell r="BS3034">
            <v>2021</v>
          </cell>
          <cell r="BU3034" t="str">
            <v>MARUTHI TOUR S STD 5</v>
          </cell>
          <cell r="DO3034" t="str">
            <v>Car</v>
          </cell>
          <cell r="DP3034" t="str">
            <v>Paryatan Plus</v>
          </cell>
        </row>
        <row r="3035">
          <cell r="B3035">
            <v>433461301700052</v>
          </cell>
          <cell r="BS3035">
            <v>2019</v>
          </cell>
          <cell r="BU3035" t="str">
            <v>TATA LPT 1412 CRX OPEN BODY 2019</v>
          </cell>
          <cell r="DO3035" t="str">
            <v>Goods &amp; Passengers</v>
          </cell>
          <cell r="DP3035" t="str">
            <v>Goods Carrier</v>
          </cell>
        </row>
        <row r="3036">
          <cell r="B3036"/>
          <cell r="BS3036">
            <v>2018</v>
          </cell>
          <cell r="BU3036" t="str">
            <v>INNOVA CRYSTA 2 4G 7 STR 2018</v>
          </cell>
          <cell r="DO3036" t="str">
            <v>Car</v>
          </cell>
          <cell r="DP3036" t="str">
            <v>Paryatan Plus</v>
          </cell>
        </row>
        <row r="3037">
          <cell r="B3037"/>
          <cell r="BS3037">
            <v>2020</v>
          </cell>
          <cell r="BU3037" t="str">
            <v>SUPER CARRY STD MARUTI</v>
          </cell>
          <cell r="DO3037" t="str">
            <v>Goods &amp; Passengers</v>
          </cell>
          <cell r="DP3037" t="str">
            <v>Goods Carrier</v>
          </cell>
        </row>
        <row r="3038">
          <cell r="B3038"/>
          <cell r="BS3038">
            <v>2019</v>
          </cell>
          <cell r="BU3038" t="str">
            <v>TATA LPT 1412 CRX OPEN BODY 2019</v>
          </cell>
          <cell r="DO3038" t="str">
            <v>Goods &amp; Passengers</v>
          </cell>
          <cell r="DP3038" t="str">
            <v>Goods Carrier</v>
          </cell>
        </row>
        <row r="3039">
          <cell r="B3039">
            <v>431111301700150</v>
          </cell>
          <cell r="BS3039">
            <v>2018</v>
          </cell>
          <cell r="BU3039" t="str">
            <v>INNOVA CRYSTA 2 4G 7 STR 2018</v>
          </cell>
          <cell r="DO3039" t="str">
            <v>Car</v>
          </cell>
          <cell r="DP3039" t="str">
            <v>Paryatan Plus</v>
          </cell>
        </row>
        <row r="3040">
          <cell r="B3040">
            <v>431581301700128</v>
          </cell>
          <cell r="BS3040">
            <v>2020</v>
          </cell>
          <cell r="BU3040" t="str">
            <v>SUPER CARRY STD MARUTI</v>
          </cell>
          <cell r="DO3040" t="str">
            <v>Goods &amp; Passengers</v>
          </cell>
          <cell r="DP3040" t="str">
            <v>Goods Carrier</v>
          </cell>
        </row>
        <row r="3041">
          <cell r="B3041"/>
          <cell r="BS3041">
            <v>2020</v>
          </cell>
          <cell r="BU3041" t="str">
            <v>TATA YODHA 1700 PICKUP BSVI GOOD CARRIER 2020</v>
          </cell>
          <cell r="DO3041" t="str">
            <v>Goods &amp; Passengers</v>
          </cell>
          <cell r="DP3041" t="str">
            <v>Goods Carrier</v>
          </cell>
        </row>
        <row r="3042">
          <cell r="B3042"/>
          <cell r="BS3042">
            <v>2019</v>
          </cell>
          <cell r="BU3042" t="str">
            <v>MARUTHI TOUR S DIESEL 5 SEAT 2019</v>
          </cell>
          <cell r="DO3042" t="str">
            <v>Car</v>
          </cell>
          <cell r="DP3042" t="str">
            <v>Paryatan Plus</v>
          </cell>
        </row>
        <row r="3043">
          <cell r="B3043">
            <v>431351301700241</v>
          </cell>
          <cell r="BS3043">
            <v>2023</v>
          </cell>
          <cell r="BU3043" t="str">
            <v>MARUTHI TOUR H3 1 2 5MT DREAM 2023 5STR</v>
          </cell>
          <cell r="DO3043" t="str">
            <v>Car</v>
          </cell>
          <cell r="DP3043" t="str">
            <v>Paryatan Plus</v>
          </cell>
        </row>
        <row r="3044">
          <cell r="B3044"/>
          <cell r="BS3044">
            <v>2023</v>
          </cell>
          <cell r="BU3044" t="str">
            <v>MARUTHI TOUR H3 1 2 5MT DREAM 2023 5STR</v>
          </cell>
          <cell r="DO3044" t="str">
            <v>Car</v>
          </cell>
          <cell r="DP3044" t="str">
            <v>Paryatan Plus</v>
          </cell>
        </row>
        <row r="3045">
          <cell r="B3045"/>
          <cell r="BS3045">
            <v>2018</v>
          </cell>
          <cell r="BU3045" t="str">
            <v>XCENT-XcentE CRDI</v>
          </cell>
          <cell r="DO3045" t="str">
            <v>Car</v>
          </cell>
          <cell r="DP3045" t="str">
            <v>Paryatan Plus</v>
          </cell>
        </row>
        <row r="3046">
          <cell r="B3046">
            <v>434731301700005</v>
          </cell>
          <cell r="BS3046">
            <v>2019</v>
          </cell>
          <cell r="BU3046" t="str">
            <v>MARUTHI TOUR S DIESEL 5 SEAT 2019</v>
          </cell>
          <cell r="DO3046" t="str">
            <v>Car</v>
          </cell>
          <cell r="DP3046" t="str">
            <v>Paryatan Plus</v>
          </cell>
        </row>
        <row r="3047">
          <cell r="B3047">
            <v>431351301700240</v>
          </cell>
          <cell r="BS3047">
            <v>2018</v>
          </cell>
          <cell r="BU3047" t="str">
            <v>XCENT-XcentE CRDI</v>
          </cell>
          <cell r="DO3047" t="str">
            <v>Car</v>
          </cell>
          <cell r="DP3047" t="str">
            <v>Paryatan Plus</v>
          </cell>
        </row>
        <row r="3048">
          <cell r="B3048">
            <v>431581301700129</v>
          </cell>
          <cell r="BS3048">
            <v>2020</v>
          </cell>
          <cell r="BU3048" t="str">
            <v>TATA YODHA 1700 PICKUP BSVI GOOD CARRIER 2020</v>
          </cell>
          <cell r="DO3048" t="str">
            <v>Goods &amp; Passengers</v>
          </cell>
          <cell r="DP3048" t="str">
            <v>Goods Carrier</v>
          </cell>
        </row>
        <row r="3049">
          <cell r="B3049"/>
          <cell r="BS3049">
            <v>2016</v>
          </cell>
          <cell r="BU3049" t="str">
            <v>AMAZE-Amaze1.5 e i-dtec opt</v>
          </cell>
          <cell r="DO3049"/>
          <cell r="DP3049" t="str">
            <v>Paryatan Plus</v>
          </cell>
        </row>
        <row r="3050">
          <cell r="B3050">
            <v>412831301700206</v>
          </cell>
          <cell r="BS3050">
            <v>2016</v>
          </cell>
          <cell r="BU3050" t="str">
            <v>AMAZE-Amaze1.5 e i-dtec opt</v>
          </cell>
          <cell r="DO3050"/>
          <cell r="DP3050" t="str">
            <v>Paryatan Plus</v>
          </cell>
        </row>
        <row r="3051">
          <cell r="B3051"/>
          <cell r="BS3051">
            <v>2019</v>
          </cell>
          <cell r="BU3051" t="str">
            <v>MARUTHI TOUR S DIESEL 5 SEAT 2019</v>
          </cell>
          <cell r="DO3051" t="str">
            <v>Car</v>
          </cell>
          <cell r="DP3051" t="str">
            <v>Paryatan Plus</v>
          </cell>
        </row>
        <row r="3052">
          <cell r="B3052"/>
          <cell r="BS3052">
            <v>2016</v>
          </cell>
          <cell r="BU3052" t="str">
            <v>AL DOST RLS BSIV OPEN BODY 2016</v>
          </cell>
          <cell r="DO3052" t="str">
            <v>Goods &amp; Passengers</v>
          </cell>
          <cell r="DP3052" t="str">
            <v>Goods Carrier</v>
          </cell>
        </row>
        <row r="3053">
          <cell r="B3053">
            <v>431351301700243</v>
          </cell>
          <cell r="BS3053">
            <v>2021</v>
          </cell>
          <cell r="BU3053" t="str">
            <v>MARUTI ALTO VXI 5STR 2021</v>
          </cell>
          <cell r="DO3053" t="str">
            <v>Car</v>
          </cell>
          <cell r="DP3053" t="str">
            <v>Classic Used Car</v>
          </cell>
        </row>
        <row r="3054">
          <cell r="B3054"/>
          <cell r="BS3054">
            <v>2017</v>
          </cell>
          <cell r="BU3054" t="str">
            <v>MARUTI SWIFT DZIRE LDI TOUR BS4 2017 5STR</v>
          </cell>
          <cell r="DO3054" t="str">
            <v>Car</v>
          </cell>
          <cell r="DP3054" t="str">
            <v>Paryatan Plus</v>
          </cell>
        </row>
        <row r="3055">
          <cell r="B3055">
            <v>413191301700126</v>
          </cell>
          <cell r="BS3055">
            <v>2017</v>
          </cell>
          <cell r="BU3055" t="str">
            <v>MARUTI SWIFT DZIRE LDI TOUR BS4 2017 5STR</v>
          </cell>
          <cell r="DO3055" t="str">
            <v>Car</v>
          </cell>
          <cell r="DP3055" t="str">
            <v>Paryatan Plus</v>
          </cell>
        </row>
        <row r="3056">
          <cell r="B3056"/>
          <cell r="BS3056">
            <v>2021</v>
          </cell>
          <cell r="BU3056" t="str">
            <v>MARUTI ALTO VXI 5STR 2021</v>
          </cell>
          <cell r="DO3056" t="str">
            <v>Car</v>
          </cell>
          <cell r="DP3056" t="str">
            <v>Classic Used Car</v>
          </cell>
        </row>
        <row r="3057">
          <cell r="B3057"/>
          <cell r="BS3057">
            <v>2016</v>
          </cell>
          <cell r="BU3057" t="str">
            <v>TATA LPK 2518 TIPPER TML 2016</v>
          </cell>
          <cell r="DO3057" t="str">
            <v>Goods &amp; Passengers</v>
          </cell>
          <cell r="DP3057" t="str">
            <v>Goods Carrier</v>
          </cell>
        </row>
        <row r="3058">
          <cell r="B3058"/>
          <cell r="BS3058">
            <v>2016</v>
          </cell>
          <cell r="BU3058" t="str">
            <v>ETIOS GD M BSIV 2016</v>
          </cell>
          <cell r="DO3058" t="str">
            <v>Car</v>
          </cell>
          <cell r="DP3058" t="str">
            <v>Paryatan Plus</v>
          </cell>
        </row>
        <row r="3059">
          <cell r="B3059">
            <v>412831301700209</v>
          </cell>
          <cell r="BS3059">
            <v>2016</v>
          </cell>
          <cell r="BU3059" t="str">
            <v>ETIOS GD M BSIV 2016</v>
          </cell>
          <cell r="DO3059" t="str">
            <v>Car</v>
          </cell>
          <cell r="DP3059" t="str">
            <v>Paryatan Plus</v>
          </cell>
        </row>
        <row r="3060">
          <cell r="B3060">
            <v>431111301700152</v>
          </cell>
          <cell r="BS3060">
            <v>2018</v>
          </cell>
          <cell r="BU3060" t="str">
            <v>Xylo-XyloH4 BS IV</v>
          </cell>
          <cell r="DO3060" t="str">
            <v>Car</v>
          </cell>
          <cell r="DP3060" t="str">
            <v>Paryatan Plus</v>
          </cell>
        </row>
        <row r="3061">
          <cell r="B3061"/>
          <cell r="BS3061">
            <v>2018</v>
          </cell>
          <cell r="BU3061" t="str">
            <v>TOYOTA ETIOS GD 2018 CAB 5STR PARYATAN</v>
          </cell>
          <cell r="DO3061" t="str">
            <v>Car</v>
          </cell>
          <cell r="DP3061" t="str">
            <v>Paryatan Plus</v>
          </cell>
        </row>
        <row r="3062">
          <cell r="B3062">
            <v>413191301700128</v>
          </cell>
          <cell r="BS3062">
            <v>2018</v>
          </cell>
          <cell r="BU3062" t="str">
            <v>TOYOTA ETIOS GD 2018 CAB 5STR PARYATAN</v>
          </cell>
          <cell r="DO3062" t="str">
            <v>Car</v>
          </cell>
          <cell r="DP3062" t="str">
            <v>Paryatan Plus</v>
          </cell>
        </row>
        <row r="3063">
          <cell r="B3063"/>
          <cell r="BS3063">
            <v>2018</v>
          </cell>
          <cell r="BU3063" t="str">
            <v>Xylo-XyloH4 BS IV</v>
          </cell>
          <cell r="DO3063" t="str">
            <v>Car</v>
          </cell>
          <cell r="DP3063" t="str">
            <v>Paryatan Plus</v>
          </cell>
        </row>
        <row r="3064">
          <cell r="B3064"/>
          <cell r="BS3064">
            <v>2018</v>
          </cell>
          <cell r="BU3064" t="str">
            <v>XCENT 1 2 CRDI S BSIV 5STR 2018</v>
          </cell>
          <cell r="DO3064" t="str">
            <v>Car</v>
          </cell>
          <cell r="DP3064" t="str">
            <v>Paryatan Plus</v>
          </cell>
        </row>
        <row r="3065">
          <cell r="B3065">
            <v>431581301700130</v>
          </cell>
          <cell r="BS3065">
            <v>2016</v>
          </cell>
          <cell r="BU3065" t="str">
            <v>TATA LPK 2518 TIPPER TML 2016</v>
          </cell>
          <cell r="DO3065" t="str">
            <v>Goods &amp; Passengers</v>
          </cell>
          <cell r="DP3065" t="str">
            <v>Goods Carrier</v>
          </cell>
        </row>
        <row r="3066">
          <cell r="B3066"/>
          <cell r="BS3066">
            <v>2019</v>
          </cell>
          <cell r="BU3066" t="str">
            <v>MARUTHI TOUR S DIESEL 5 SEAT 2019</v>
          </cell>
          <cell r="DO3066" t="str">
            <v>Car</v>
          </cell>
          <cell r="DP3066" t="str">
            <v>Paryatan Plus</v>
          </cell>
        </row>
        <row r="3067">
          <cell r="B3067"/>
          <cell r="BS3067">
            <v>2018</v>
          </cell>
          <cell r="BU3067" t="str">
            <v>TOYOTA ETIOS GD PARYATAN 2018 5STR CAB</v>
          </cell>
          <cell r="DO3067" t="str">
            <v>Car</v>
          </cell>
          <cell r="DP3067" t="str">
            <v>Paryatan Plus</v>
          </cell>
        </row>
        <row r="3068">
          <cell r="B3068"/>
          <cell r="BS3068">
            <v>2016</v>
          </cell>
          <cell r="BU3068" t="str">
            <v>Xylo-XyloD4 BS IV</v>
          </cell>
          <cell r="DO3068" t="str">
            <v>Car</v>
          </cell>
          <cell r="DP3068" t="str">
            <v>Paryatan Plus</v>
          </cell>
        </row>
        <row r="3069">
          <cell r="B3069">
            <v>431111301700151</v>
          </cell>
          <cell r="BS3069">
            <v>2018</v>
          </cell>
          <cell r="BU3069" t="str">
            <v>TOYOTA ETIOS GD PARYATAN 2018 5STR CAB</v>
          </cell>
          <cell r="DO3069" t="str">
            <v>Car</v>
          </cell>
          <cell r="DP3069" t="str">
            <v>Paryatan Plus</v>
          </cell>
        </row>
        <row r="3070">
          <cell r="B3070">
            <v>431351301700244</v>
          </cell>
          <cell r="BS3070">
            <v>2016</v>
          </cell>
          <cell r="BU3070" t="str">
            <v>Xylo-XyloD4 BS IV</v>
          </cell>
          <cell r="DO3070" t="str">
            <v>Car</v>
          </cell>
          <cell r="DP3070" t="str">
            <v>Paryatan Plus</v>
          </cell>
        </row>
        <row r="3071">
          <cell r="B3071">
            <v>413191301700127</v>
          </cell>
          <cell r="BS3071">
            <v>2019</v>
          </cell>
          <cell r="BU3071" t="str">
            <v>MARUTHI TOUR S DIESEL 5 SEAT 2019</v>
          </cell>
          <cell r="DO3071" t="str">
            <v>Car</v>
          </cell>
          <cell r="DP3071" t="str">
            <v>Paryatan Plus</v>
          </cell>
        </row>
        <row r="3072">
          <cell r="B3072"/>
          <cell r="BS3072">
            <v>2019</v>
          </cell>
          <cell r="BU3072" t="str">
            <v>MARUTHI TOUR S DIESEL 5 SEAT 2019</v>
          </cell>
          <cell r="DO3072" t="str">
            <v>Car</v>
          </cell>
          <cell r="DP3072" t="str">
            <v>Paryatan Plus</v>
          </cell>
        </row>
        <row r="3073">
          <cell r="B3073"/>
          <cell r="BS3073">
            <v>2016</v>
          </cell>
          <cell r="BU3073" t="str">
            <v>MARUTHI SWIFT DZIRE TOUR DIESEL BS1 5STR</v>
          </cell>
          <cell r="DO3073" t="str">
            <v>Car</v>
          </cell>
          <cell r="DP3073" t="str">
            <v>Paryatan Plus</v>
          </cell>
        </row>
        <row r="3074">
          <cell r="B3074"/>
          <cell r="BS3074">
            <v>2017</v>
          </cell>
          <cell r="BU3074" t="str">
            <v>ASHOK LAYLAND BS IV VK 1610 53 BUS 2017</v>
          </cell>
          <cell r="DO3074" t="str">
            <v>Goods &amp; Passengers</v>
          </cell>
          <cell r="DP3074" t="str">
            <v>Safari</v>
          </cell>
        </row>
        <row r="3075">
          <cell r="B3075"/>
          <cell r="BS3075">
            <v>2018</v>
          </cell>
          <cell r="BU3075" t="str">
            <v>TATA ACE GOLD BS IV 2STR 2018 GOODS</v>
          </cell>
          <cell r="DO3075" t="str">
            <v>Goods &amp; Passengers</v>
          </cell>
          <cell r="DP3075" t="str">
            <v>Goods Carrier</v>
          </cell>
        </row>
        <row r="3076">
          <cell r="B3076">
            <v>431581301700131</v>
          </cell>
          <cell r="BS3076">
            <v>2018</v>
          </cell>
          <cell r="BU3076" t="str">
            <v>TATA ACE GOLD BS IV 2STR 2018 GOODS</v>
          </cell>
          <cell r="DO3076" t="str">
            <v>Goods &amp; Passengers</v>
          </cell>
          <cell r="DP3076" t="str">
            <v>Goods Carrier</v>
          </cell>
        </row>
        <row r="3077">
          <cell r="B3077">
            <v>413191301700129</v>
          </cell>
          <cell r="BS3077">
            <v>2019</v>
          </cell>
          <cell r="BU3077" t="str">
            <v>MARUTHI TOUR S DIESEL 5 SEAT 2019</v>
          </cell>
          <cell r="DO3077" t="str">
            <v>Car</v>
          </cell>
          <cell r="DP3077" t="str">
            <v>Paryatan Plus</v>
          </cell>
        </row>
        <row r="3078">
          <cell r="B3078">
            <v>431351301700246</v>
          </cell>
          <cell r="BS3078">
            <v>2016</v>
          </cell>
          <cell r="BU3078" t="str">
            <v>MARUTHI SWIFT DZIRE TOUR DIESEL BS1 5STR</v>
          </cell>
          <cell r="DO3078" t="str">
            <v>Car</v>
          </cell>
          <cell r="DP3078" t="str">
            <v>Paryatan Plus</v>
          </cell>
        </row>
        <row r="3079">
          <cell r="B3079">
            <v>412331301700162</v>
          </cell>
          <cell r="BS3079">
            <v>2017</v>
          </cell>
          <cell r="BU3079" t="str">
            <v>ASHOK LAYLAND BS IV VK 1610 53 BUS 2017</v>
          </cell>
          <cell r="DO3079" t="str">
            <v>Goods &amp; Passengers</v>
          </cell>
          <cell r="DP3079" t="str">
            <v>Safari</v>
          </cell>
        </row>
        <row r="3080">
          <cell r="B3080"/>
          <cell r="BS3080">
            <v>2018</v>
          </cell>
          <cell r="BU3080" t="str">
            <v>Xylo-XyloH4 BS IV</v>
          </cell>
          <cell r="DO3080"/>
          <cell r="DP3080" t="str">
            <v>Paryatan Plus</v>
          </cell>
        </row>
        <row r="3081">
          <cell r="B3081"/>
          <cell r="BS3081">
            <v>2017</v>
          </cell>
          <cell r="BU3081" t="str">
            <v>TATA ACE XL BSIV GOODS CARRIER 2017</v>
          </cell>
          <cell r="DO3081" t="str">
            <v>Goods &amp; Passengers</v>
          </cell>
          <cell r="DP3081" t="str">
            <v>Goods Carrier</v>
          </cell>
        </row>
        <row r="3082">
          <cell r="B3082"/>
          <cell r="BS3082">
            <v>2018</v>
          </cell>
          <cell r="BU3082" t="str">
            <v>MARUTHI TOUR S DIESEL 2018 5STR TN</v>
          </cell>
          <cell r="DO3082" t="str">
            <v>Car</v>
          </cell>
          <cell r="DP3082" t="str">
            <v>Paryatan Plus</v>
          </cell>
        </row>
        <row r="3083">
          <cell r="B3083">
            <v>431351301700245</v>
          </cell>
          <cell r="BS3083">
            <v>2016</v>
          </cell>
          <cell r="BU3083" t="str">
            <v>Xylo-XyloD4 BS IV</v>
          </cell>
          <cell r="DO3083" t="str">
            <v>Car</v>
          </cell>
          <cell r="DP3083" t="str">
            <v>Paryatan Plus</v>
          </cell>
        </row>
        <row r="3084">
          <cell r="B3084">
            <v>431581301700132</v>
          </cell>
          <cell r="BS3084">
            <v>2017</v>
          </cell>
          <cell r="BU3084" t="str">
            <v>TATA ACE XL BSIV GOODS CARRIER 2017</v>
          </cell>
          <cell r="DO3084" t="str">
            <v>Goods &amp; Passengers</v>
          </cell>
          <cell r="DP3084" t="str">
            <v>Goods Carrier</v>
          </cell>
        </row>
        <row r="3085">
          <cell r="B3085">
            <v>431351301700253</v>
          </cell>
          <cell r="BS3085">
            <v>2018</v>
          </cell>
          <cell r="BU3085" t="str">
            <v>MARUTHI TOUR S DIESEL 2018 5STR TN</v>
          </cell>
          <cell r="DO3085" t="str">
            <v>Car</v>
          </cell>
          <cell r="DP3085" t="str">
            <v>Paryatan Plus</v>
          </cell>
        </row>
        <row r="3086">
          <cell r="B3086"/>
          <cell r="BS3086">
            <v>2016</v>
          </cell>
          <cell r="BU3086" t="str">
            <v>Xylo-XyloD4 BS IV</v>
          </cell>
          <cell r="DO3086" t="str">
            <v>Car</v>
          </cell>
          <cell r="DP3086" t="str">
            <v>Paryatan Plus</v>
          </cell>
        </row>
        <row r="3087">
          <cell r="B3087"/>
          <cell r="BS3087">
            <v>2016</v>
          </cell>
          <cell r="BU3087" t="str">
            <v>AL DOST RLS BSIV</v>
          </cell>
          <cell r="DO3087" t="str">
            <v>Goods &amp; Passengers</v>
          </cell>
          <cell r="DP3087" t="str">
            <v>Goods Carrier</v>
          </cell>
        </row>
        <row r="3088">
          <cell r="B3088"/>
          <cell r="BS3088">
            <v>2016</v>
          </cell>
          <cell r="BU3088" t="str">
            <v>MARUTHI SWIFT DZIRE TOUR BSIV 5STR 2016 PARYATAN</v>
          </cell>
          <cell r="DO3088"/>
          <cell r="DP3088" t="str">
            <v>Paryatan Plus</v>
          </cell>
        </row>
        <row r="3089">
          <cell r="B3089">
            <v>412831301700210</v>
          </cell>
          <cell r="BS3089">
            <v>2016</v>
          </cell>
          <cell r="BU3089" t="str">
            <v>AL DOST RLS BSIV</v>
          </cell>
          <cell r="DO3089" t="str">
            <v>Goods &amp; Passengers</v>
          </cell>
          <cell r="DP3089" t="str">
            <v>Goods Carrier</v>
          </cell>
        </row>
        <row r="3090">
          <cell r="B3090">
            <v>412331301700166</v>
          </cell>
          <cell r="BS3090">
            <v>2016</v>
          </cell>
          <cell r="BU3090" t="str">
            <v>ALPSV 4 185 VIKING BS3 49STR 2016 SAFARI BUS</v>
          </cell>
          <cell r="DO3090" t="str">
            <v>Goods &amp; Passengers</v>
          </cell>
          <cell r="DP3090" t="str">
            <v>Safari</v>
          </cell>
        </row>
        <row r="3091">
          <cell r="B3091"/>
          <cell r="BS3091">
            <v>2016</v>
          </cell>
          <cell r="BU3091" t="str">
            <v>ALPSV 4 185 VIKING BS3 49STR 2016 SAFARI BUS</v>
          </cell>
          <cell r="DO3091" t="str">
            <v>Goods &amp; Passengers</v>
          </cell>
          <cell r="DP3091" t="str">
            <v>Safari</v>
          </cell>
        </row>
        <row r="3092">
          <cell r="B3092"/>
          <cell r="BS3092">
            <v>2016</v>
          </cell>
          <cell r="BU3092" t="str">
            <v>TOYOTA ETIOS ED</v>
          </cell>
          <cell r="DO3092" t="str">
            <v>Car</v>
          </cell>
          <cell r="DP3092" t="str">
            <v>Paryatan Plus</v>
          </cell>
        </row>
        <row r="3093">
          <cell r="B3093">
            <v>431351301700247</v>
          </cell>
          <cell r="BS3093">
            <v>2016</v>
          </cell>
          <cell r="BU3093" t="str">
            <v>TOYOTA ETIOS ED</v>
          </cell>
          <cell r="DO3093" t="str">
            <v>Car</v>
          </cell>
          <cell r="DP3093" t="str">
            <v>Paryatan Plus</v>
          </cell>
        </row>
        <row r="3094">
          <cell r="B3094">
            <v>434731301700007</v>
          </cell>
          <cell r="BS3094">
            <v>2017</v>
          </cell>
          <cell r="BU3094" t="str">
            <v>ASHOK LAYLAND 3718COWL L10450 BSIV TIPPER 2017</v>
          </cell>
          <cell r="DO3094" t="str">
            <v>Goods &amp; Passengers</v>
          </cell>
          <cell r="DP3094" t="str">
            <v>Goods Carrier</v>
          </cell>
        </row>
        <row r="3095">
          <cell r="B3095"/>
          <cell r="BS3095">
            <v>2017</v>
          </cell>
          <cell r="BU3095" t="str">
            <v>ASHOK LAYLAND 3718COWL L10450 BSIV TIPPER 2017</v>
          </cell>
          <cell r="DO3095" t="str">
            <v>Goods &amp; Passengers</v>
          </cell>
          <cell r="DP3095" t="str">
            <v>Goods Carrier</v>
          </cell>
        </row>
        <row r="3096">
          <cell r="B3096">
            <v>434731301700009</v>
          </cell>
          <cell r="BS3096">
            <v>2018</v>
          </cell>
          <cell r="BU3096" t="str">
            <v>SWIFT DZIRE TOUR DIESEL BSIV 2018</v>
          </cell>
          <cell r="DO3096" t="str">
            <v>Car</v>
          </cell>
          <cell r="DP3096" t="str">
            <v>Paryatan Plus</v>
          </cell>
        </row>
        <row r="3097">
          <cell r="B3097"/>
          <cell r="BS3097">
            <v>2018</v>
          </cell>
          <cell r="BU3097" t="str">
            <v>SWIFT DZIRE TOUR DIESEL BSIV 2018</v>
          </cell>
          <cell r="DO3097" t="str">
            <v>Car</v>
          </cell>
          <cell r="DP3097" t="str">
            <v>Paryatan Plus</v>
          </cell>
        </row>
        <row r="3098">
          <cell r="B3098"/>
          <cell r="BS3098">
            <v>2023</v>
          </cell>
          <cell r="BU3098" t="str">
            <v>SWIFT TOURS CNG NEW 2023</v>
          </cell>
          <cell r="DO3098"/>
          <cell r="DP3098" t="str">
            <v>Paryatan Plus</v>
          </cell>
        </row>
        <row r="3099">
          <cell r="B3099"/>
          <cell r="BS3099">
            <v>2018</v>
          </cell>
          <cell r="BU3099" t="str">
            <v>SWIFT DZIRE TOUR DIESEL BSIV 2018</v>
          </cell>
          <cell r="DO3099" t="str">
            <v>Car</v>
          </cell>
          <cell r="DP3099" t="str">
            <v>Paryatan Plus</v>
          </cell>
        </row>
        <row r="3100">
          <cell r="B3100"/>
          <cell r="BS3100">
            <v>2017</v>
          </cell>
          <cell r="BU3100" t="str">
            <v>MARUTI SWIFT DZIRE LDI TOUR BS4 2017 5STR</v>
          </cell>
          <cell r="DO3100" t="str">
            <v>Car</v>
          </cell>
          <cell r="DP3100" t="str">
            <v>Paryatan Plus</v>
          </cell>
        </row>
        <row r="3101">
          <cell r="B3101"/>
          <cell r="BS3101">
            <v>2013</v>
          </cell>
          <cell r="BU3101" t="str">
            <v>ASHOK LEYLAND 49STR BUS</v>
          </cell>
          <cell r="DO3101" t="str">
            <v>Goods &amp; Passengers</v>
          </cell>
          <cell r="DP3101" t="str">
            <v>Safari</v>
          </cell>
        </row>
        <row r="3102">
          <cell r="B3102">
            <v>431111301700155</v>
          </cell>
          <cell r="BS3102">
            <v>2016</v>
          </cell>
          <cell r="BU3102" t="str">
            <v>MAHINDRA XYLO D4 MDI CRDE 2WD 8STR 2016 CAB</v>
          </cell>
          <cell r="DO3102" t="str">
            <v>Car</v>
          </cell>
          <cell r="DP3102" t="str">
            <v>Paryatan Plus</v>
          </cell>
        </row>
        <row r="3103">
          <cell r="B3103">
            <v>431111301700154</v>
          </cell>
          <cell r="BS3103">
            <v>2023</v>
          </cell>
          <cell r="BU3103" t="str">
            <v>SWIFT TOURS CNG NEW 2023</v>
          </cell>
          <cell r="DO3103"/>
          <cell r="DP3103" t="str">
            <v>Paryatan Plus</v>
          </cell>
        </row>
        <row r="3104">
          <cell r="B3104">
            <v>413191301700131</v>
          </cell>
          <cell r="BS3104">
            <v>2017</v>
          </cell>
          <cell r="BU3104" t="str">
            <v>MARUTI SWIFT DZIRE LDI TOUR BS4 2017 5STR</v>
          </cell>
          <cell r="DO3104" t="str">
            <v>Car</v>
          </cell>
          <cell r="DP3104" t="str">
            <v>Paryatan Plus</v>
          </cell>
        </row>
        <row r="3105">
          <cell r="B3105">
            <v>412831301700212</v>
          </cell>
          <cell r="BS3105">
            <v>2013</v>
          </cell>
          <cell r="BU3105" t="str">
            <v>ASHOK LEYLAND 49STR BUS</v>
          </cell>
          <cell r="DO3105" t="str">
            <v>Goods &amp; Passengers</v>
          </cell>
          <cell r="DP3105" t="str">
            <v>Safari</v>
          </cell>
        </row>
        <row r="3106">
          <cell r="B3106"/>
          <cell r="BS3106">
            <v>2016</v>
          </cell>
          <cell r="BU3106" t="str">
            <v>MAHINDRA XYLO D4 MDI CRDE 2WD 8STR 2016 CAB</v>
          </cell>
          <cell r="DO3106" t="str">
            <v>Car</v>
          </cell>
          <cell r="DP3106" t="str">
            <v>Paryatan Plus</v>
          </cell>
        </row>
        <row r="3107">
          <cell r="B3107">
            <v>412831301700213</v>
          </cell>
          <cell r="BS3107">
            <v>2017</v>
          </cell>
          <cell r="BU3107" t="str">
            <v>ALPSV4 185 BSIII BUS 50STR 2017</v>
          </cell>
          <cell r="DO3107" t="str">
            <v>Goods &amp; Passengers</v>
          </cell>
          <cell r="DP3107" t="str">
            <v>Safari</v>
          </cell>
        </row>
        <row r="3108">
          <cell r="B3108"/>
          <cell r="BS3108">
            <v>2017</v>
          </cell>
          <cell r="BU3108" t="str">
            <v>ALPSV4 185 BSIII BUS 50STR 2017</v>
          </cell>
          <cell r="DO3108" t="str">
            <v>Goods &amp; Passengers</v>
          </cell>
          <cell r="DP3108" t="str">
            <v>Safari</v>
          </cell>
        </row>
        <row r="3109">
          <cell r="B3109"/>
          <cell r="BS3109">
            <v>2018</v>
          </cell>
          <cell r="BU3109" t="str">
            <v>TOYOTA ETIOS GD F 2018 5STR CAB PARYATAN</v>
          </cell>
          <cell r="DO3109" t="str">
            <v>Car</v>
          </cell>
          <cell r="DP3109" t="str">
            <v>Paryatan Plus</v>
          </cell>
        </row>
        <row r="3110">
          <cell r="B3110"/>
          <cell r="BS3110">
            <v>2015</v>
          </cell>
          <cell r="BU3110" t="str">
            <v>Innova-INNOVA EURO 3 2.5 GX DIESEL 7 SEATER</v>
          </cell>
          <cell r="DO3110" t="str">
            <v>Car</v>
          </cell>
          <cell r="DP3110" t="str">
            <v>Paryatan Plus</v>
          </cell>
        </row>
        <row r="3111">
          <cell r="B3111"/>
          <cell r="BS3111">
            <v>2018</v>
          </cell>
          <cell r="BU3111" t="str">
            <v>XCENT 1 2 CRDI S BSIV 5STR 2018</v>
          </cell>
          <cell r="DO3111" t="str">
            <v>Car</v>
          </cell>
          <cell r="DP3111" t="str">
            <v>Paryatan Plus</v>
          </cell>
        </row>
        <row r="3112">
          <cell r="B3112">
            <v>413191301700130</v>
          </cell>
          <cell r="BS3112">
            <v>2018</v>
          </cell>
          <cell r="BU3112" t="str">
            <v>TOYOTA ETIOS GD F 2018 5STR CAB PARYATAN</v>
          </cell>
          <cell r="DO3112" t="str">
            <v>Car</v>
          </cell>
          <cell r="DP3112" t="str">
            <v>Paryatan Plus</v>
          </cell>
        </row>
        <row r="3113">
          <cell r="B3113"/>
          <cell r="BS3113">
            <v>2018</v>
          </cell>
          <cell r="BU3113" t="str">
            <v>BOLERO PICKUP FB 1 5 BSIV PS 2018</v>
          </cell>
          <cell r="DO3113"/>
          <cell r="DP3113" t="str">
            <v>Goods Carrier</v>
          </cell>
        </row>
        <row r="3114">
          <cell r="B3114"/>
          <cell r="BS3114">
            <v>2018</v>
          </cell>
          <cell r="BU3114" t="str">
            <v>BOLERO PICKUP FB 1 5 BSIV PS 2018</v>
          </cell>
          <cell r="DO3114" t="str">
            <v>Goods &amp; Passengers</v>
          </cell>
          <cell r="DP3114" t="str">
            <v>Goods Carrier</v>
          </cell>
        </row>
        <row r="3115">
          <cell r="B3115">
            <v>412831301700217</v>
          </cell>
          <cell r="BS3115">
            <v>2017</v>
          </cell>
          <cell r="BU3115" t="str">
            <v>AL DOST PLUS RLS BSIV OPEN B 2017</v>
          </cell>
          <cell r="DO3115" t="str">
            <v>Goods &amp; Passengers</v>
          </cell>
          <cell r="DP3115" t="str">
            <v>Goods Carrier</v>
          </cell>
        </row>
        <row r="3116">
          <cell r="B3116"/>
          <cell r="BS3116">
            <v>2018</v>
          </cell>
          <cell r="BU3116" t="str">
            <v>MAHINDRA XYLO D4 MDI CRDE 2WD 8STR 2018</v>
          </cell>
          <cell r="DO3116" t="str">
            <v>Car</v>
          </cell>
          <cell r="DP3116" t="str">
            <v>Paryatan Plus</v>
          </cell>
        </row>
        <row r="3117">
          <cell r="B3117">
            <v>431351301700254</v>
          </cell>
          <cell r="BS3117">
            <v>2018</v>
          </cell>
          <cell r="BU3117" t="str">
            <v>MAHINDRA XYLO D4 MDI CRDE 2WD 8STR 2018</v>
          </cell>
          <cell r="DO3117" t="str">
            <v>Car</v>
          </cell>
          <cell r="DP3117" t="str">
            <v>Paryatan Plus</v>
          </cell>
        </row>
        <row r="3118">
          <cell r="B3118">
            <v>431351301700249</v>
          </cell>
          <cell r="BS3118">
            <v>2018</v>
          </cell>
          <cell r="BU3118" t="str">
            <v>XCENT 1 2 CRDI S BSIV 5STR 2018</v>
          </cell>
          <cell r="DO3118" t="str">
            <v>Car</v>
          </cell>
          <cell r="DP3118" t="str">
            <v>Paryatan Plus</v>
          </cell>
        </row>
        <row r="3119">
          <cell r="B3119">
            <v>431581301700133</v>
          </cell>
          <cell r="BS3119">
            <v>2018</v>
          </cell>
          <cell r="BU3119" t="str">
            <v>BOLERO PICKUP FB 1 5 BSIV PS 2018</v>
          </cell>
          <cell r="DO3119" t="str">
            <v>Goods &amp; Passengers</v>
          </cell>
          <cell r="DP3119" t="str">
            <v>Goods Carrier</v>
          </cell>
        </row>
        <row r="3120">
          <cell r="B3120">
            <v>412331301700164</v>
          </cell>
          <cell r="BS3120">
            <v>2015</v>
          </cell>
          <cell r="BU3120" t="str">
            <v>Innova-INNOVA EURO 3 2.5 GX DIESEL 7 SEATER</v>
          </cell>
          <cell r="DO3120" t="str">
            <v>Car</v>
          </cell>
          <cell r="DP3120" t="str">
            <v>Paryatan Plus</v>
          </cell>
        </row>
        <row r="3121">
          <cell r="B3121"/>
          <cell r="BS3121">
            <v>2017</v>
          </cell>
          <cell r="BU3121" t="str">
            <v>AL DOST PLUS RLS BSIV OPEN B 2017</v>
          </cell>
          <cell r="DO3121" t="str">
            <v>Goods &amp; Passengers</v>
          </cell>
          <cell r="DP3121" t="str">
            <v>Goods Carrier</v>
          </cell>
        </row>
        <row r="3122">
          <cell r="B3122"/>
          <cell r="BS3122">
            <v>2018</v>
          </cell>
          <cell r="BU3122" t="str">
            <v>TATA ZEST XE QJET 75PS BSIV 2018</v>
          </cell>
          <cell r="DO3122" t="str">
            <v>Car</v>
          </cell>
          <cell r="DP3122" t="str">
            <v>Paryatan Plus</v>
          </cell>
        </row>
        <row r="3123">
          <cell r="B3123">
            <v>434731301700011</v>
          </cell>
          <cell r="BS3123">
            <v>2018</v>
          </cell>
          <cell r="BU3123" t="str">
            <v>TATA ZEST XE QJET 75PS BSIV 2018</v>
          </cell>
          <cell r="DO3123" t="str">
            <v>Car</v>
          </cell>
          <cell r="DP3123" t="str">
            <v>Paryatan Plus</v>
          </cell>
        </row>
        <row r="3124">
          <cell r="B3124">
            <v>431111301700156</v>
          </cell>
          <cell r="BS3124">
            <v>2021</v>
          </cell>
          <cell r="BU3124" t="str">
            <v>MARUTHI TOUR S STD 5</v>
          </cell>
          <cell r="DO3124" t="str">
            <v>Car</v>
          </cell>
          <cell r="DP3124" t="str">
            <v>Paryatan Plus</v>
          </cell>
        </row>
        <row r="3125">
          <cell r="B3125"/>
          <cell r="BS3125">
            <v>2021</v>
          </cell>
          <cell r="BU3125" t="str">
            <v>MARUTHI TOUR S STD 5</v>
          </cell>
          <cell r="DO3125" t="str">
            <v>Car</v>
          </cell>
          <cell r="DP3125" t="str">
            <v>Paryatan Plus</v>
          </cell>
        </row>
        <row r="3126">
          <cell r="B3126">
            <v>412331301700167</v>
          </cell>
          <cell r="BS3126">
            <v>2015</v>
          </cell>
          <cell r="BU3126" t="str">
            <v>TRAVELLAR MINI BUS BSIII FOURCE</v>
          </cell>
          <cell r="DO3126" t="str">
            <v>Goods &amp; Passengers</v>
          </cell>
          <cell r="DP3126" t="str">
            <v>Safari</v>
          </cell>
        </row>
        <row r="3127">
          <cell r="B3127"/>
          <cell r="BS3127">
            <v>2015</v>
          </cell>
          <cell r="BU3127" t="str">
            <v>TRAVELLAR MINI BUS BSIII FOURCE</v>
          </cell>
          <cell r="DO3127" t="str">
            <v>Goods &amp; Passengers</v>
          </cell>
          <cell r="DP3127" t="str">
            <v>Safari</v>
          </cell>
        </row>
        <row r="3128">
          <cell r="B3128">
            <v>431351301700250</v>
          </cell>
          <cell r="BS3128">
            <v>2017</v>
          </cell>
          <cell r="BU3128" t="str">
            <v>Xylo-XyloD4 BS IV</v>
          </cell>
          <cell r="DO3128" t="str">
            <v>Car</v>
          </cell>
          <cell r="DP3128" t="str">
            <v>Paryatan Plus</v>
          </cell>
        </row>
        <row r="3129">
          <cell r="B3129"/>
          <cell r="BS3129">
            <v>2012</v>
          </cell>
          <cell r="BU3129" t="str">
            <v>INNOVA 25 G 8STR 2012 CAB</v>
          </cell>
          <cell r="DO3129" t="str">
            <v>Car</v>
          </cell>
          <cell r="DP3129" t="str">
            <v>Paryatan Plus</v>
          </cell>
        </row>
        <row r="3130">
          <cell r="B3130"/>
          <cell r="BS3130">
            <v>2017</v>
          </cell>
          <cell r="BU3130" t="str">
            <v>Xylo-XyloD4 BS IV</v>
          </cell>
          <cell r="DO3130" t="str">
            <v>Car</v>
          </cell>
          <cell r="DP3130" t="str">
            <v>Paryatan Plus</v>
          </cell>
        </row>
        <row r="3131">
          <cell r="B3131">
            <v>431111301700157</v>
          </cell>
          <cell r="BS3131">
            <v>2012</v>
          </cell>
          <cell r="BU3131" t="str">
            <v>INNOVA 25 G 8STR 2012 CAB</v>
          </cell>
          <cell r="DO3131" t="str">
            <v>Car</v>
          </cell>
          <cell r="DP3131" t="str">
            <v>Paryatan Plus</v>
          </cell>
        </row>
        <row r="3132">
          <cell r="B3132"/>
          <cell r="BS3132">
            <v>2021</v>
          </cell>
          <cell r="BU3132" t="str">
            <v>MARUTHI TOUR S STD 5</v>
          </cell>
          <cell r="DO3132" t="str">
            <v>Car</v>
          </cell>
          <cell r="DP3132" t="str">
            <v>Paryatan Plus</v>
          </cell>
        </row>
        <row r="3133">
          <cell r="B3133">
            <v>431351301700252</v>
          </cell>
          <cell r="BS3133">
            <v>2018</v>
          </cell>
          <cell r="BU3133" t="str">
            <v>Etios-ToyotaEtios GD</v>
          </cell>
          <cell r="DO3133" t="str">
            <v>Car</v>
          </cell>
          <cell r="DP3133" t="str">
            <v>Paryatan Plus</v>
          </cell>
        </row>
        <row r="3134">
          <cell r="B3134">
            <v>431111301700162</v>
          </cell>
          <cell r="BS3134">
            <v>2021</v>
          </cell>
          <cell r="BU3134" t="str">
            <v>MARUTHI TOUR S STD 5</v>
          </cell>
          <cell r="DO3134" t="str">
            <v>Car</v>
          </cell>
          <cell r="DP3134" t="str">
            <v>Paryatan Plus</v>
          </cell>
        </row>
        <row r="3135">
          <cell r="B3135"/>
          <cell r="BS3135">
            <v>2018</v>
          </cell>
          <cell r="BU3135" t="str">
            <v>Etios-ToyotaEtios GD</v>
          </cell>
          <cell r="DO3135" t="str">
            <v>Car</v>
          </cell>
          <cell r="DP3135" t="str">
            <v>Paryatan Plus</v>
          </cell>
        </row>
        <row r="3136">
          <cell r="B3136">
            <v>413191301700135</v>
          </cell>
          <cell r="BS3136">
            <v>2017</v>
          </cell>
          <cell r="BU3136" t="str">
            <v>MARUTI SWIFT DZIRE LDI TOUR BS4 2017 5STR</v>
          </cell>
          <cell r="DO3136" t="str">
            <v>Car</v>
          </cell>
          <cell r="DP3136" t="str">
            <v>Paryatan Plus</v>
          </cell>
        </row>
        <row r="3137">
          <cell r="B3137"/>
          <cell r="BS3137">
            <v>2017</v>
          </cell>
          <cell r="BU3137" t="str">
            <v>MARUTI SWIFT DZIRE LDI TOUR BS4 2017 5STR</v>
          </cell>
          <cell r="DO3137" t="str">
            <v>Car</v>
          </cell>
          <cell r="DP3137" t="str">
            <v>Paryatan Plus</v>
          </cell>
        </row>
        <row r="3138">
          <cell r="B3138"/>
          <cell r="BS3138">
            <v>2021</v>
          </cell>
          <cell r="BU3138" t="str">
            <v>EICHER PRO 2095XP G HSD BSVI GOODS 2021</v>
          </cell>
          <cell r="DO3138" t="str">
            <v>Goods &amp; Passengers</v>
          </cell>
          <cell r="DP3138" t="str">
            <v>Goods Carrier</v>
          </cell>
        </row>
        <row r="3139">
          <cell r="B3139">
            <v>431111301700158</v>
          </cell>
          <cell r="BS3139">
            <v>2018</v>
          </cell>
          <cell r="BU3139" t="str">
            <v>MARUTHI TOUR S DIESEL 2018 5STR TN</v>
          </cell>
          <cell r="DO3139" t="str">
            <v>Car</v>
          </cell>
          <cell r="DP3139" t="str">
            <v>Paryatan Plus</v>
          </cell>
        </row>
        <row r="3140">
          <cell r="B3140"/>
          <cell r="BS3140">
            <v>2022</v>
          </cell>
          <cell r="BU3140" t="str">
            <v>MARUTI TOUR S STD O 5STR 2022</v>
          </cell>
          <cell r="DO3140" t="str">
            <v>Car</v>
          </cell>
          <cell r="DP3140" t="str">
            <v>Paryatan Plus</v>
          </cell>
        </row>
        <row r="3141">
          <cell r="B3141">
            <v>431581301700134</v>
          </cell>
          <cell r="BS3141">
            <v>2021</v>
          </cell>
          <cell r="BU3141" t="str">
            <v>EICHER PRO 2095XP G HSD BSVI GOODS 2021</v>
          </cell>
          <cell r="DO3141" t="str">
            <v>Goods &amp; Passengers</v>
          </cell>
          <cell r="DP3141" t="str">
            <v>Goods Carrier</v>
          </cell>
        </row>
        <row r="3142">
          <cell r="B3142"/>
          <cell r="BS3142">
            <v>2015</v>
          </cell>
          <cell r="BU3142" t="str">
            <v>ASHOK LEYLAND 4 185 BUS 50STR 2015</v>
          </cell>
          <cell r="DO3142" t="str">
            <v>Goods &amp; Passengers</v>
          </cell>
          <cell r="DP3142" t="str">
            <v>Safari</v>
          </cell>
        </row>
        <row r="3143">
          <cell r="B3143">
            <v>431351301700251</v>
          </cell>
          <cell r="BS3143">
            <v>2022</v>
          </cell>
          <cell r="BU3143" t="str">
            <v>MARUTI TOUR S STD O 5STR 2022</v>
          </cell>
          <cell r="DO3143" t="str">
            <v>Car</v>
          </cell>
          <cell r="DP3143" t="str">
            <v>Paryatan Plus</v>
          </cell>
        </row>
        <row r="3144">
          <cell r="B3144"/>
          <cell r="BS3144">
            <v>2018</v>
          </cell>
          <cell r="BU3144" t="str">
            <v>MARUTHI TOUR S DIESEL 2018 5STR TN</v>
          </cell>
          <cell r="DO3144" t="str">
            <v>Car</v>
          </cell>
          <cell r="DP3144" t="str">
            <v>Paryatan Plus</v>
          </cell>
        </row>
        <row r="3145">
          <cell r="B3145"/>
          <cell r="BS3145">
            <v>2017</v>
          </cell>
          <cell r="BU3145" t="str">
            <v>MARUTI SWIFT DZIRE LDI TOUR BS4 2017 5STR</v>
          </cell>
          <cell r="DO3145" t="str">
            <v>Car</v>
          </cell>
          <cell r="DP3145" t="str">
            <v>Paryatan Plus</v>
          </cell>
        </row>
        <row r="3146">
          <cell r="B3146"/>
          <cell r="BS3146">
            <v>2015</v>
          </cell>
          <cell r="BU3146" t="str">
            <v>ASHOK LEYLAND 4 185 BUS 50STR 2015</v>
          </cell>
          <cell r="DO3146" t="str">
            <v>Goods &amp; Passengers</v>
          </cell>
          <cell r="DP3146" t="str">
            <v>Safari</v>
          </cell>
        </row>
        <row r="3147">
          <cell r="B3147"/>
          <cell r="BS3147">
            <v>2017</v>
          </cell>
          <cell r="BU3147" t="str">
            <v>XCENT-XcentE CRDI</v>
          </cell>
          <cell r="DO3147" t="str">
            <v>Car</v>
          </cell>
          <cell r="DP3147" t="str">
            <v>Paryatan Plus</v>
          </cell>
        </row>
        <row r="3148">
          <cell r="B3148">
            <v>413191301700132</v>
          </cell>
          <cell r="BS3148">
            <v>2017</v>
          </cell>
          <cell r="BU3148" t="str">
            <v>XCENT-XcentE CRDI</v>
          </cell>
          <cell r="DO3148" t="str">
            <v>Car</v>
          </cell>
          <cell r="DP3148" t="str">
            <v>Paryatan Plus</v>
          </cell>
        </row>
        <row r="3149">
          <cell r="B3149">
            <v>431111301700160</v>
          </cell>
          <cell r="BS3149">
            <v>2017</v>
          </cell>
          <cell r="BU3149" t="str">
            <v>MARUTI SWIFT DZIRE LDI TOUR BS4 2017 5STR</v>
          </cell>
          <cell r="DO3149" t="str">
            <v>Car</v>
          </cell>
          <cell r="DP3149" t="str">
            <v>Paryatan Plus</v>
          </cell>
        </row>
        <row r="3150">
          <cell r="B3150">
            <v>431111301700159</v>
          </cell>
          <cell r="BS3150">
            <v>2013</v>
          </cell>
          <cell r="BU3150" t="str">
            <v>SWARAJ MAZDA SUPER TC LLL 13STR 2013</v>
          </cell>
          <cell r="DO3150" t="str">
            <v>Goods &amp; Passengers</v>
          </cell>
          <cell r="DP3150" t="str">
            <v>Safari</v>
          </cell>
        </row>
        <row r="3151">
          <cell r="B3151">
            <v>412331301700168</v>
          </cell>
          <cell r="BS3151">
            <v>2015</v>
          </cell>
          <cell r="BU3151" t="str">
            <v>ASHOK LEYLAND 4 185 BUS 50STR 2015</v>
          </cell>
          <cell r="DO3151" t="str">
            <v>Goods &amp; Passengers</v>
          </cell>
          <cell r="DP3151" t="str">
            <v>Safari</v>
          </cell>
        </row>
        <row r="3152">
          <cell r="B3152"/>
          <cell r="BS3152">
            <v>2013</v>
          </cell>
          <cell r="BU3152" t="str">
            <v>SWARAJ MAZDA SUPER TC LLL 13STR 2013</v>
          </cell>
          <cell r="DO3152" t="str">
            <v>Goods &amp; Passengers</v>
          </cell>
          <cell r="DP3152" t="str">
            <v>Safari</v>
          </cell>
        </row>
        <row r="3153">
          <cell r="B3153"/>
          <cell r="BS3153">
            <v>2016</v>
          </cell>
          <cell r="BU3153" t="str">
            <v>TATA HITACHI MACHINERY TH 76 2016</v>
          </cell>
          <cell r="DO3153" t="str">
            <v>Goods &amp; Passengers</v>
          </cell>
          <cell r="DP3153" t="str">
            <v>Goods Carrier</v>
          </cell>
        </row>
        <row r="3154">
          <cell r="B3154"/>
          <cell r="BS3154">
            <v>2013</v>
          </cell>
          <cell r="BU3154" t="str">
            <v>ASHOK AL PSV 4 185 21OWB VIKING 2013</v>
          </cell>
          <cell r="DO3154" t="str">
            <v>Goods &amp; Passengers</v>
          </cell>
          <cell r="DP3154" t="str">
            <v>Safari</v>
          </cell>
        </row>
        <row r="3155">
          <cell r="B3155"/>
          <cell r="BS3155">
            <v>2019</v>
          </cell>
          <cell r="BU3155" t="str">
            <v>FIGOASPIRE 1 5 DIESEL TRENDMT 2019</v>
          </cell>
          <cell r="DO3155" t="str">
            <v>Car</v>
          </cell>
          <cell r="DP3155" t="str">
            <v>Paryatan Plus</v>
          </cell>
        </row>
        <row r="3156">
          <cell r="B3156"/>
          <cell r="BS3156">
            <v>2018</v>
          </cell>
          <cell r="BU3156" t="str">
            <v>ASHOK LAYLAND VK1610 5D4R 50STR 2018</v>
          </cell>
          <cell r="DO3156" t="str">
            <v>Goods &amp; Passengers</v>
          </cell>
          <cell r="DP3156" t="str">
            <v>Safari</v>
          </cell>
        </row>
        <row r="3157">
          <cell r="B3157"/>
          <cell r="BS3157">
            <v>2015</v>
          </cell>
          <cell r="BU3157" t="str">
            <v>ETIOS GD M BSIV 2015 5STR MOTOR CAB</v>
          </cell>
          <cell r="DO3157" t="str">
            <v>Car</v>
          </cell>
          <cell r="DP3157" t="str">
            <v>Paryatan Plus</v>
          </cell>
        </row>
        <row r="3158">
          <cell r="B3158">
            <v>412831301700216</v>
          </cell>
          <cell r="BS3158">
            <v>2013</v>
          </cell>
          <cell r="BU3158" t="str">
            <v>ASHOK AL PSV 4 185 21OWB VIKING 2013</v>
          </cell>
          <cell r="DO3158" t="str">
            <v>Goods &amp; Passengers</v>
          </cell>
          <cell r="DP3158" t="str">
            <v>Safari</v>
          </cell>
        </row>
        <row r="3159">
          <cell r="B3159">
            <v>412831301700215</v>
          </cell>
          <cell r="BS3159">
            <v>2015</v>
          </cell>
          <cell r="BU3159" t="str">
            <v>ETIOS GD M BSIV 2015 5STR MOTOR CAB</v>
          </cell>
          <cell r="DO3159" t="str">
            <v>Car</v>
          </cell>
          <cell r="DP3159" t="str">
            <v>Paryatan Plus</v>
          </cell>
        </row>
        <row r="3160">
          <cell r="B3160">
            <v>412831301700214</v>
          </cell>
          <cell r="BS3160">
            <v>2018</v>
          </cell>
          <cell r="BU3160" t="str">
            <v>ASHOK LAYLAND VK1610 5D4R 50STR 2018</v>
          </cell>
          <cell r="DO3160" t="str">
            <v>Goods &amp; Passengers</v>
          </cell>
          <cell r="DP3160" t="str">
            <v>Safari</v>
          </cell>
        </row>
        <row r="3161">
          <cell r="B3161">
            <v>412331301700170</v>
          </cell>
          <cell r="BS3161">
            <v>2017</v>
          </cell>
          <cell r="BU3161" t="str">
            <v>FORCE TRAVELLER 17D 18STR 2017 BUS</v>
          </cell>
          <cell r="DO3161" t="str">
            <v>Goods &amp; Passengers</v>
          </cell>
          <cell r="DP3161" t="str">
            <v>Safari</v>
          </cell>
        </row>
        <row r="3162">
          <cell r="B3162">
            <v>431581301700135</v>
          </cell>
          <cell r="BS3162">
            <v>2016</v>
          </cell>
          <cell r="BU3162" t="str">
            <v>TATA HITACHI MACHINERY TH 76 2016</v>
          </cell>
          <cell r="DO3162" t="str">
            <v>Goods &amp; Passengers</v>
          </cell>
          <cell r="DP3162" t="str">
            <v>Goods Carrier</v>
          </cell>
        </row>
        <row r="3163">
          <cell r="B3163">
            <v>431111301700161</v>
          </cell>
          <cell r="BS3163">
            <v>2019</v>
          </cell>
          <cell r="BU3163" t="str">
            <v>FIGOASPIRE 1 5 DIESEL TRENDMT 2019</v>
          </cell>
          <cell r="DO3163" t="str">
            <v>Car</v>
          </cell>
          <cell r="DP3163" t="str">
            <v>Paryatan Plus</v>
          </cell>
        </row>
        <row r="3164">
          <cell r="B3164"/>
          <cell r="BS3164">
            <v>2017</v>
          </cell>
          <cell r="BU3164" t="str">
            <v>FORCE TRAVELLER 17D 18STR 2017 BUS</v>
          </cell>
          <cell r="DO3164" t="str">
            <v>Goods &amp; Passengers</v>
          </cell>
          <cell r="DP3164" t="str">
            <v>Safari</v>
          </cell>
        </row>
        <row r="3165">
          <cell r="B3165"/>
          <cell r="BS3165">
            <v>2019</v>
          </cell>
          <cell r="BU3165" t="str">
            <v>MARUTHI TOUR S DIESEL 5 SEAT 2019</v>
          </cell>
          <cell r="DO3165" t="str">
            <v>Car</v>
          </cell>
          <cell r="DP3165" t="str">
            <v>Paryatan Plus</v>
          </cell>
        </row>
        <row r="3166">
          <cell r="B3166">
            <v>413191301700133</v>
          </cell>
          <cell r="BS3166">
            <v>2019</v>
          </cell>
          <cell r="BU3166" t="str">
            <v>MARUTHI TOUR S DIESEL 5 SEAT 2019</v>
          </cell>
          <cell r="DO3166" t="str">
            <v>Car</v>
          </cell>
          <cell r="DP3166" t="str">
            <v>Paryatan Plus</v>
          </cell>
        </row>
        <row r="3167">
          <cell r="B3167">
            <v>431111301700163</v>
          </cell>
          <cell r="BS3167">
            <v>2018</v>
          </cell>
          <cell r="BU3167" t="str">
            <v>TOYOTA ETIOS GD 2018 CAB 5STR PARYATAN</v>
          </cell>
          <cell r="DO3167" t="str">
            <v>Car</v>
          </cell>
          <cell r="DP3167" t="str">
            <v>Paryatan Plus</v>
          </cell>
        </row>
        <row r="3168">
          <cell r="B3168"/>
          <cell r="BS3168">
            <v>2018</v>
          </cell>
          <cell r="BU3168" t="str">
            <v>TOYOTA ETIOS GD 2018 CAB 5STR PARYATAN</v>
          </cell>
          <cell r="DO3168" t="str">
            <v>Car</v>
          </cell>
          <cell r="DP3168" t="str">
            <v>Paryatan Plus</v>
          </cell>
        </row>
        <row r="3169">
          <cell r="B3169"/>
          <cell r="BS3169">
            <v>2021</v>
          </cell>
          <cell r="BU3169" t="str">
            <v>MARUTHI TOUR S STD 5</v>
          </cell>
          <cell r="DO3169" t="str">
            <v>Car</v>
          </cell>
          <cell r="DP3169" t="str">
            <v>Paryatan Plus</v>
          </cell>
        </row>
        <row r="3170">
          <cell r="B3170">
            <v>412331301700169</v>
          </cell>
          <cell r="BS3170">
            <v>2022</v>
          </cell>
          <cell r="BU3170" t="str">
            <v>MAHINDRA BOLERO NEO N8 7STR 2022</v>
          </cell>
          <cell r="DO3170" t="str">
            <v>Goods &amp; Passengers</v>
          </cell>
          <cell r="DP3170" t="str">
            <v>Paryatan Plus</v>
          </cell>
        </row>
        <row r="3171">
          <cell r="B3171">
            <v>431111301700164</v>
          </cell>
          <cell r="BS3171">
            <v>2021</v>
          </cell>
          <cell r="BU3171" t="str">
            <v>MARUTHI TOUR S STD 5</v>
          </cell>
          <cell r="DO3171" t="str">
            <v>Car</v>
          </cell>
          <cell r="DP3171" t="str">
            <v>Paryatan Plus</v>
          </cell>
        </row>
        <row r="3172">
          <cell r="B3172"/>
          <cell r="BS3172">
            <v>2022</v>
          </cell>
          <cell r="BU3172" t="str">
            <v>MAHINDRA BOLERO NEO N8 7STR 2022</v>
          </cell>
          <cell r="DO3172" t="str">
            <v>Goods &amp; Passengers</v>
          </cell>
          <cell r="DP3172" t="str">
            <v>Paryatan Plus</v>
          </cell>
        </row>
        <row r="3173">
          <cell r="B3173"/>
          <cell r="BS3173">
            <v>2018</v>
          </cell>
          <cell r="BU3173" t="str">
            <v>MARUTI TOUR S DIESEL 005</v>
          </cell>
          <cell r="DO3173" t="str">
            <v>Car</v>
          </cell>
          <cell r="DP3173" t="str">
            <v>Paryatan Plus</v>
          </cell>
        </row>
        <row r="3174">
          <cell r="B3174"/>
          <cell r="BS3174">
            <v>2019</v>
          </cell>
          <cell r="BU3174" t="str">
            <v>MARUTHI TOUR S DIESEL 5 SEAT 2019</v>
          </cell>
          <cell r="DO3174" t="str">
            <v>Car</v>
          </cell>
          <cell r="DP3174" t="str">
            <v>Paryatan Plus</v>
          </cell>
        </row>
        <row r="3175">
          <cell r="B3175"/>
          <cell r="BS3175">
            <v>2023</v>
          </cell>
          <cell r="BU3175" t="str">
            <v>DZIRE VXI NEW 2023</v>
          </cell>
          <cell r="DO3175"/>
          <cell r="DP3175" t="str">
            <v>Dream Car</v>
          </cell>
        </row>
        <row r="3176">
          <cell r="B3176">
            <v>434731301700012</v>
          </cell>
          <cell r="BS3176">
            <v>2023</v>
          </cell>
          <cell r="BU3176" t="str">
            <v>DZIRE VXI NEW 2023</v>
          </cell>
          <cell r="DO3176"/>
          <cell r="DP3176" t="str">
            <v>Dream Car</v>
          </cell>
        </row>
        <row r="3177">
          <cell r="B3177">
            <v>431111301700165</v>
          </cell>
          <cell r="BS3177">
            <v>2019</v>
          </cell>
          <cell r="BU3177" t="str">
            <v>MARUTHI TOUR S DIESEL 5 SEAT 2019</v>
          </cell>
          <cell r="DO3177" t="str">
            <v>Car</v>
          </cell>
          <cell r="DP3177" t="str">
            <v>Paryatan Plus</v>
          </cell>
        </row>
        <row r="3178">
          <cell r="B3178">
            <v>413191301700136</v>
          </cell>
          <cell r="BS3178">
            <v>2023</v>
          </cell>
          <cell r="BU3178" t="str">
            <v>TOUR H3 CNG NEW 2013</v>
          </cell>
          <cell r="DO3178"/>
          <cell r="DP3178" t="str">
            <v>Dream Car</v>
          </cell>
        </row>
        <row r="3179">
          <cell r="B3179">
            <v>413191301700134</v>
          </cell>
          <cell r="BS3179">
            <v>2018</v>
          </cell>
          <cell r="BU3179" t="str">
            <v>MARUTI TOUR S DIESEL 005</v>
          </cell>
          <cell r="DO3179" t="str">
            <v>Car</v>
          </cell>
          <cell r="DP3179" t="str">
            <v>Paryatan Plus</v>
          </cell>
        </row>
        <row r="3180">
          <cell r="B3180"/>
          <cell r="BS3180">
            <v>2023</v>
          </cell>
          <cell r="BU3180" t="str">
            <v>TOUR H3 CNG NEW 2013</v>
          </cell>
          <cell r="DO3180"/>
          <cell r="DP3180" t="str">
            <v>Dream Car</v>
          </cell>
        </row>
        <row r="3181">
          <cell r="B3181">
            <v>431351301700255</v>
          </cell>
          <cell r="BS3181">
            <v>2017</v>
          </cell>
          <cell r="BU3181" t="str">
            <v>AMAZE-Amaze1.5 e i-dtec</v>
          </cell>
          <cell r="DO3181" t="str">
            <v>Car</v>
          </cell>
          <cell r="DP3181" t="str">
            <v>Paryatan Plus</v>
          </cell>
        </row>
        <row r="3182">
          <cell r="B3182"/>
          <cell r="BS3182">
            <v>2017</v>
          </cell>
          <cell r="BU3182" t="str">
            <v>AMAZE-Amaze1.5 e i-dtec</v>
          </cell>
          <cell r="DO3182" t="str">
            <v>Car</v>
          </cell>
          <cell r="DP3182" t="str">
            <v>Paryatan Plus</v>
          </cell>
        </row>
        <row r="3183">
          <cell r="B3183"/>
          <cell r="BS3183">
            <v>2021</v>
          </cell>
          <cell r="BU3183" t="str">
            <v>TOUR H2 5 STR 2021</v>
          </cell>
          <cell r="DO3183" t="str">
            <v>Car</v>
          </cell>
          <cell r="DP3183" t="str">
            <v>Paryatan Plus</v>
          </cell>
        </row>
        <row r="3184">
          <cell r="B3184">
            <v>413191301700138</v>
          </cell>
          <cell r="BS3184">
            <v>2021</v>
          </cell>
          <cell r="BU3184" t="str">
            <v>TOUR H2 5 STR 2021</v>
          </cell>
          <cell r="DO3184" t="str">
            <v>Car</v>
          </cell>
          <cell r="DP3184" t="str">
            <v>Paryatan Plus</v>
          </cell>
        </row>
        <row r="3185">
          <cell r="B3185"/>
          <cell r="BS3185">
            <v>2017</v>
          </cell>
          <cell r="BU3185" t="str">
            <v>XCENT-XcentE CRDI</v>
          </cell>
          <cell r="DO3185" t="str">
            <v>Car</v>
          </cell>
          <cell r="DP3185" t="str">
            <v>Paryatan Plus</v>
          </cell>
        </row>
        <row r="3186">
          <cell r="B3186">
            <v>413191301700137</v>
          </cell>
          <cell r="BS3186">
            <v>2017</v>
          </cell>
          <cell r="BU3186" t="str">
            <v>XCENT-XcentE CRDI</v>
          </cell>
          <cell r="DO3186" t="str">
            <v>Car</v>
          </cell>
          <cell r="DP3186" t="str">
            <v>Paryatan Plus</v>
          </cell>
        </row>
        <row r="3187">
          <cell r="B3187">
            <v>413191301700139</v>
          </cell>
          <cell r="BS3187">
            <v>2019</v>
          </cell>
          <cell r="BU3187" t="str">
            <v>MARUTHI TOUR S DIESEL 5 SEAT 2019</v>
          </cell>
          <cell r="DO3187" t="str">
            <v>Car</v>
          </cell>
          <cell r="DP3187" t="str">
            <v>Paryatan Plus</v>
          </cell>
        </row>
        <row r="3188">
          <cell r="B3188"/>
          <cell r="BS3188">
            <v>2019</v>
          </cell>
          <cell r="BU3188" t="str">
            <v>MARUTHI TOUR S DIESEL 5 SEAT 2019</v>
          </cell>
          <cell r="DO3188" t="str">
            <v>Car</v>
          </cell>
          <cell r="DP3188" t="str">
            <v>Paryatan Plus</v>
          </cell>
        </row>
        <row r="3189">
          <cell r="B3189"/>
          <cell r="BS3189">
            <v>2020</v>
          </cell>
          <cell r="BU3189" t="str">
            <v>INNOVA CRYSTA 2 4 G 8 STR 2020</v>
          </cell>
          <cell r="DO3189" t="str">
            <v>Car</v>
          </cell>
          <cell r="DP3189" t="str">
            <v>Paryatan Plus</v>
          </cell>
        </row>
        <row r="3190">
          <cell r="B3190">
            <v>412831301700224</v>
          </cell>
          <cell r="BS3190">
            <v>2020</v>
          </cell>
          <cell r="BU3190" t="str">
            <v>INNOVA CRYSTA 2 4 G 8 STR 2020</v>
          </cell>
          <cell r="DO3190" t="str">
            <v>Car</v>
          </cell>
          <cell r="DP3190" t="str">
            <v>Paryatan Plus</v>
          </cell>
        </row>
        <row r="3191">
          <cell r="B3191"/>
          <cell r="BS3191">
            <v>2018</v>
          </cell>
          <cell r="BU3191" t="str">
            <v>Xylo-XyloH4 ABS Airbag</v>
          </cell>
          <cell r="DO3191"/>
          <cell r="DP3191" t="str">
            <v>Paryatan Plus</v>
          </cell>
        </row>
        <row r="3192">
          <cell r="B3192"/>
          <cell r="BS3192">
            <v>2018</v>
          </cell>
          <cell r="BU3192" t="str">
            <v>TATA BOLTXE QJET75PSBSI 2018</v>
          </cell>
          <cell r="DO3192" t="str">
            <v>Car</v>
          </cell>
          <cell r="DP3192" t="str">
            <v>Paryatan Plus</v>
          </cell>
        </row>
        <row r="3193">
          <cell r="B3193">
            <v>434731301700013</v>
          </cell>
          <cell r="BS3193">
            <v>2021</v>
          </cell>
          <cell r="BU3193" t="str">
            <v>MAHINDRA BOLARO NEO N4 7STR 2021</v>
          </cell>
          <cell r="DO3193" t="str">
            <v>Car</v>
          </cell>
          <cell r="DP3193" t="str">
            <v>Paryatan Plus</v>
          </cell>
        </row>
        <row r="3194">
          <cell r="B3194"/>
          <cell r="BS3194">
            <v>2018</v>
          </cell>
          <cell r="BU3194" t="str">
            <v>MARUTHI TOUR S DIESEL 2018 5STR TN</v>
          </cell>
          <cell r="DO3194" t="str">
            <v>Goods &amp; Passengers</v>
          </cell>
          <cell r="DP3194" t="str">
            <v>Paryatan Plus</v>
          </cell>
        </row>
        <row r="3195">
          <cell r="B3195">
            <v>431111301700166</v>
          </cell>
          <cell r="BS3195">
            <v>2018</v>
          </cell>
          <cell r="BU3195" t="str">
            <v>TATA BOLTXE QJET75PSBSI 2018</v>
          </cell>
          <cell r="DO3195" t="str">
            <v>Car</v>
          </cell>
          <cell r="DP3195" t="str">
            <v>Paryatan Plus</v>
          </cell>
        </row>
        <row r="3196">
          <cell r="B3196"/>
          <cell r="BS3196">
            <v>2021</v>
          </cell>
          <cell r="BU3196" t="str">
            <v>MAHINDRA BOLARO NEO N4 7STR 2021</v>
          </cell>
          <cell r="DO3196" t="str">
            <v>Car</v>
          </cell>
          <cell r="DP3196" t="str">
            <v>Paryatan Plus</v>
          </cell>
        </row>
        <row r="3197">
          <cell r="B3197">
            <v>431351301700256</v>
          </cell>
          <cell r="BS3197">
            <v>2018</v>
          </cell>
          <cell r="BU3197" t="str">
            <v>MARUTHI TOUR S DIESEL 2018 5STR TN</v>
          </cell>
          <cell r="DO3197" t="str">
            <v>Goods &amp; Passengers</v>
          </cell>
          <cell r="DP3197" t="str">
            <v>Paryatan Plus</v>
          </cell>
        </row>
        <row r="3198">
          <cell r="B3198">
            <v>431581301700136</v>
          </cell>
          <cell r="BS3198">
            <v>2016</v>
          </cell>
          <cell r="BU3198" t="str">
            <v>DOST LSBSIV GOODS CARRIER 2016</v>
          </cell>
          <cell r="DO3198" t="str">
            <v>Goods &amp; Passengers</v>
          </cell>
          <cell r="DP3198" t="str">
            <v>Goods Carrier</v>
          </cell>
        </row>
        <row r="3199">
          <cell r="B3199"/>
          <cell r="BS3199">
            <v>2016</v>
          </cell>
          <cell r="BU3199" t="str">
            <v>FORD FIGO ASPIRE 15 TDCI 2016</v>
          </cell>
          <cell r="DO3199" t="str">
            <v>Car</v>
          </cell>
          <cell r="DP3199" t="str">
            <v>Paryatan Plus</v>
          </cell>
        </row>
        <row r="3200">
          <cell r="B3200"/>
          <cell r="BS3200">
            <v>2018</v>
          </cell>
          <cell r="BU3200" t="str">
            <v>MAHINDRA XYLO D4 MDI CRDE 2WD 8STR 2018</v>
          </cell>
          <cell r="DO3200" t="str">
            <v>Car</v>
          </cell>
          <cell r="DP3200" t="str">
            <v>Paryatan Plus</v>
          </cell>
        </row>
        <row r="3201">
          <cell r="B3201"/>
          <cell r="BS3201">
            <v>2023</v>
          </cell>
          <cell r="BU3201" t="str">
            <v>DZIRE VX21 2 MT 2023 NEW</v>
          </cell>
          <cell r="DO3201"/>
          <cell r="DP3201" t="str">
            <v>Paryatan Plus</v>
          </cell>
        </row>
        <row r="3202">
          <cell r="B3202">
            <v>431111301700170</v>
          </cell>
          <cell r="BS3202">
            <v>2018</v>
          </cell>
          <cell r="BU3202" t="str">
            <v>TATA ZEST XE QJET 75 P S BS 4</v>
          </cell>
          <cell r="DO3202" t="str">
            <v>Car</v>
          </cell>
          <cell r="DP3202" t="str">
            <v>Paryatan Plus</v>
          </cell>
        </row>
        <row r="3203">
          <cell r="B3203"/>
          <cell r="BS3203">
            <v>2023</v>
          </cell>
          <cell r="BU3203" t="str">
            <v>SWIFT ZXI DUEL NEW 5 STR 2023</v>
          </cell>
          <cell r="DO3203"/>
          <cell r="DP3203" t="str">
            <v>Dream Car</v>
          </cell>
        </row>
        <row r="3204">
          <cell r="B3204"/>
          <cell r="BS3204">
            <v>2018</v>
          </cell>
          <cell r="BU3204" t="str">
            <v>TATA ZEST XE QJET 75 P S BS 4</v>
          </cell>
          <cell r="DO3204" t="str">
            <v>Car</v>
          </cell>
          <cell r="DP3204" t="str">
            <v>Paryatan Plus</v>
          </cell>
        </row>
        <row r="3205">
          <cell r="B3205">
            <v>412331301700171</v>
          </cell>
          <cell r="BS3205">
            <v>2016</v>
          </cell>
          <cell r="BU3205" t="str">
            <v>FORD FIGO ASPIRE 15 TDCI 2016</v>
          </cell>
          <cell r="DO3205" t="str">
            <v>Car</v>
          </cell>
          <cell r="DP3205" t="str">
            <v>Paryatan Plus</v>
          </cell>
        </row>
        <row r="3206">
          <cell r="B3206">
            <v>413191301700140</v>
          </cell>
          <cell r="BS3206">
            <v>2018</v>
          </cell>
          <cell r="BU3206" t="str">
            <v>MAHINDRA XYLO D4 MDI CRDE 2WD 8STR 2018</v>
          </cell>
          <cell r="DO3206" t="str">
            <v>Car</v>
          </cell>
          <cell r="DP3206" t="str">
            <v>Paryatan Plus</v>
          </cell>
        </row>
        <row r="3207">
          <cell r="B3207">
            <v>434731301700014</v>
          </cell>
          <cell r="BS3207">
            <v>2023</v>
          </cell>
          <cell r="BU3207" t="str">
            <v>SWIFT ZXI DUEL NEW 5 STR 2023</v>
          </cell>
          <cell r="DO3207"/>
          <cell r="DP3207" t="str">
            <v>Dream Car</v>
          </cell>
        </row>
        <row r="3208">
          <cell r="B3208"/>
          <cell r="BS3208">
            <v>2016</v>
          </cell>
          <cell r="BU3208" t="str">
            <v>DOST LSBSIV GOODS CARRIER 2016</v>
          </cell>
          <cell r="DO3208" t="str">
            <v>Goods &amp; Passengers</v>
          </cell>
          <cell r="DP3208" t="str">
            <v>Goods Carrier</v>
          </cell>
        </row>
        <row r="3209">
          <cell r="B3209"/>
          <cell r="BS3209">
            <v>2016</v>
          </cell>
          <cell r="BU3209" t="str">
            <v>TOYOTA ETIOS GD M 5STR 2016 SILVER</v>
          </cell>
          <cell r="DO3209" t="str">
            <v>Car</v>
          </cell>
          <cell r="DP3209" t="str">
            <v>Paryatan Plus</v>
          </cell>
        </row>
        <row r="3210">
          <cell r="B3210">
            <v>412831301700218</v>
          </cell>
          <cell r="BS3210">
            <v>2016</v>
          </cell>
          <cell r="BU3210" t="str">
            <v>TOYOTA ETIOS GD M 5STR 2016 SILVER</v>
          </cell>
          <cell r="DO3210" t="str">
            <v>Car</v>
          </cell>
          <cell r="DP3210" t="str">
            <v>Paryatan Plus</v>
          </cell>
        </row>
        <row r="3211">
          <cell r="B3211">
            <v>431581301700137</v>
          </cell>
          <cell r="BS3211">
            <v>2020</v>
          </cell>
          <cell r="BU3211" t="str">
            <v>TATA ACE GOLD DIESEL BS VI 2020 2STR LGV</v>
          </cell>
          <cell r="DO3211" t="str">
            <v>Goods &amp; Passengers</v>
          </cell>
          <cell r="DP3211" t="str">
            <v>Goods Carrier</v>
          </cell>
        </row>
        <row r="3212">
          <cell r="B3212">
            <v>412331301700172</v>
          </cell>
          <cell r="BS3212">
            <v>2015</v>
          </cell>
          <cell r="BU3212" t="str">
            <v>MARUTI SWIFT DZIRE TOUR DIESEL BSI 5STR 2015 CAB</v>
          </cell>
          <cell r="DO3212" t="str">
            <v>Goods &amp; Passengers</v>
          </cell>
          <cell r="DP3212" t="str">
            <v>Paryatan Plus</v>
          </cell>
        </row>
        <row r="3213">
          <cell r="B3213"/>
          <cell r="BS3213">
            <v>2020</v>
          </cell>
          <cell r="BU3213" t="str">
            <v>TATA ACE GOLD DIESEL BS VI 2020 2STR LGV</v>
          </cell>
          <cell r="DO3213" t="str">
            <v>Goods &amp; Passengers</v>
          </cell>
          <cell r="DP3213" t="str">
            <v>Goods Carrier</v>
          </cell>
        </row>
        <row r="3214">
          <cell r="B3214"/>
          <cell r="BS3214">
            <v>2015</v>
          </cell>
          <cell r="BU3214" t="str">
            <v>MARUTI SWIFT DZIRE TOUR DIESEL BSI 5STR 2015 CAB</v>
          </cell>
          <cell r="DO3214" t="str">
            <v>Goods &amp; Passengers</v>
          </cell>
          <cell r="DP3214" t="str">
            <v>Paryatan Plus</v>
          </cell>
        </row>
        <row r="3215">
          <cell r="B3215"/>
          <cell r="BS3215">
            <v>2019</v>
          </cell>
          <cell r="BU3215" t="str">
            <v>Innova Crysta-Innova crysta2.7 GX 7 STR</v>
          </cell>
          <cell r="DO3215" t="str">
            <v>Car</v>
          </cell>
          <cell r="DP3215" t="str">
            <v>Paryatan Plus</v>
          </cell>
        </row>
        <row r="3216">
          <cell r="B3216"/>
          <cell r="BS3216">
            <v>2022</v>
          </cell>
          <cell r="BU3216" t="str">
            <v>MAHINDRA BOLERO NEO N8 7STR 2022</v>
          </cell>
          <cell r="DO3216"/>
          <cell r="DP3216" t="str">
            <v>Paryatan Plus</v>
          </cell>
        </row>
        <row r="3217">
          <cell r="B3217">
            <v>431111301700167</v>
          </cell>
          <cell r="BS3217">
            <v>2019</v>
          </cell>
          <cell r="BU3217" t="str">
            <v>Innova Crysta-Innova crysta2.7 GX 7 STR</v>
          </cell>
          <cell r="DO3217" t="str">
            <v>Car</v>
          </cell>
          <cell r="DP3217" t="str">
            <v>Paryatan Plus</v>
          </cell>
        </row>
        <row r="3218">
          <cell r="B3218">
            <v>431581301700138</v>
          </cell>
          <cell r="BS3218">
            <v>2020</v>
          </cell>
          <cell r="BU3218" t="str">
            <v>TATA INTRA V10 BS VI 2020 3STR GOODS</v>
          </cell>
          <cell r="DO3218" t="str">
            <v>Goods &amp; Passengers</v>
          </cell>
          <cell r="DP3218" t="str">
            <v>Goods Carrier</v>
          </cell>
        </row>
        <row r="3219">
          <cell r="B3219">
            <v>431351301700257</v>
          </cell>
          <cell r="BS3219">
            <v>2018</v>
          </cell>
          <cell r="BU3219" t="str">
            <v>MAHINDRA XYLO D4 MDI CRDE 2WD 8STR 2018</v>
          </cell>
          <cell r="DO3219" t="str">
            <v>Car</v>
          </cell>
          <cell r="DP3219" t="str">
            <v>Paryatan Plus</v>
          </cell>
        </row>
        <row r="3220">
          <cell r="B3220"/>
          <cell r="BS3220">
            <v>2017</v>
          </cell>
          <cell r="BU3220" t="str">
            <v>TATA BOLT XE QJET 75 PS BS IV 2017</v>
          </cell>
          <cell r="DO3220" t="str">
            <v>Car</v>
          </cell>
          <cell r="DP3220" t="str">
            <v>Paryatan Plus</v>
          </cell>
        </row>
        <row r="3221">
          <cell r="B3221"/>
          <cell r="BS3221">
            <v>2018</v>
          </cell>
          <cell r="BU3221" t="str">
            <v>MAHINDRA XYLO D4 MDI CRDE 2WD 8STR 2018</v>
          </cell>
          <cell r="DO3221" t="str">
            <v>Car</v>
          </cell>
          <cell r="DP3221" t="str">
            <v>Paryatan Plus</v>
          </cell>
        </row>
        <row r="3222">
          <cell r="B3222"/>
          <cell r="BS3222">
            <v>2020</v>
          </cell>
          <cell r="BU3222" t="str">
            <v>TATA INTRA V10 BS VI 2020 3STR GOODS</v>
          </cell>
          <cell r="DO3222" t="str">
            <v>Goods &amp; Passengers</v>
          </cell>
          <cell r="DP3222" t="str">
            <v>Goods Carrier</v>
          </cell>
        </row>
        <row r="3223">
          <cell r="B3223"/>
          <cell r="BS3223">
            <v>2021</v>
          </cell>
          <cell r="BU3223" t="str">
            <v>TOUR M CNG 7STR 2021</v>
          </cell>
          <cell r="DO3223" t="str">
            <v>Goods &amp; Passengers</v>
          </cell>
          <cell r="DP3223" t="str">
            <v>Paryatan Plus</v>
          </cell>
        </row>
        <row r="3224">
          <cell r="B3224">
            <v>412331301700176</v>
          </cell>
          <cell r="BS3224">
            <v>2021</v>
          </cell>
          <cell r="BU3224" t="str">
            <v>TOUR M CNG 7STR 2021</v>
          </cell>
          <cell r="DO3224" t="str">
            <v>Goods &amp; Passengers</v>
          </cell>
          <cell r="DP3224" t="str">
            <v>Paryatan Plus</v>
          </cell>
        </row>
        <row r="3225">
          <cell r="B3225">
            <v>431111301700168</v>
          </cell>
          <cell r="BS3225">
            <v>2017</v>
          </cell>
          <cell r="BU3225" t="str">
            <v>TATA BOLT XE QJET 75 PS BS IV 2017</v>
          </cell>
          <cell r="DO3225" t="str">
            <v>Car</v>
          </cell>
          <cell r="DP3225" t="str">
            <v>Paryatan Plus</v>
          </cell>
        </row>
        <row r="3226">
          <cell r="B3226"/>
          <cell r="BS3226">
            <v>2018</v>
          </cell>
          <cell r="BU3226" t="str">
            <v>XCENT 1 2 CRDI S BSIV 5STR 2018</v>
          </cell>
          <cell r="DO3226" t="str">
            <v>Car</v>
          </cell>
          <cell r="DP3226" t="str">
            <v>Paryatan Plus</v>
          </cell>
        </row>
        <row r="3227">
          <cell r="B3227"/>
          <cell r="BS3227">
            <v>2019</v>
          </cell>
          <cell r="BU3227" t="str">
            <v>Marazzo-M2 7 Seater</v>
          </cell>
          <cell r="DO3227" t="str">
            <v>Car</v>
          </cell>
          <cell r="DP3227" t="str">
            <v>Paryatan Plus</v>
          </cell>
        </row>
        <row r="3228">
          <cell r="B3228"/>
          <cell r="BS3228">
            <v>2020</v>
          </cell>
          <cell r="BU3228" t="str">
            <v>TATA ACE GOLD 2020</v>
          </cell>
          <cell r="DO3228" t="str">
            <v>Goods &amp; Passengers</v>
          </cell>
          <cell r="DP3228" t="str">
            <v>Goods Carrier</v>
          </cell>
        </row>
        <row r="3229">
          <cell r="B3229">
            <v>431111301700169</v>
          </cell>
          <cell r="BS3229">
            <v>2019</v>
          </cell>
          <cell r="BU3229" t="str">
            <v>Marazzo-M2 7 Seater</v>
          </cell>
          <cell r="DO3229" t="str">
            <v>Car</v>
          </cell>
          <cell r="DP3229" t="str">
            <v>Paryatan Plus</v>
          </cell>
        </row>
        <row r="3230">
          <cell r="B3230">
            <v>431351301700260</v>
          </cell>
          <cell r="BS3230">
            <v>2018</v>
          </cell>
          <cell r="BU3230" t="str">
            <v>XCENT 1 2 CRDI S BSIV 5STR 2018</v>
          </cell>
          <cell r="DO3230" t="str">
            <v>Car</v>
          </cell>
          <cell r="DP3230" t="str">
            <v>Paryatan Plus</v>
          </cell>
        </row>
        <row r="3231">
          <cell r="B3231">
            <v>431581301700139</v>
          </cell>
          <cell r="BS3231">
            <v>2020</v>
          </cell>
          <cell r="BU3231" t="str">
            <v>TATA ACE GOLD 2020</v>
          </cell>
          <cell r="DO3231" t="str">
            <v>Goods &amp; Passengers</v>
          </cell>
          <cell r="DP3231" t="str">
            <v>Goods Carrier</v>
          </cell>
        </row>
        <row r="3232">
          <cell r="B3232"/>
          <cell r="BS3232">
            <v>2017</v>
          </cell>
          <cell r="BU3232" t="str">
            <v>INNOVA CRYSTA 2 4G EURO IV 7STR 2017</v>
          </cell>
          <cell r="DO3232" t="str">
            <v>Goods &amp; Passengers</v>
          </cell>
          <cell r="DP3232" t="str">
            <v>Paryatan Plus</v>
          </cell>
        </row>
        <row r="3233">
          <cell r="B3233"/>
          <cell r="BS3233">
            <v>2013</v>
          </cell>
          <cell r="BU3233" t="str">
            <v>ASHOK LEYLAND LTD BUS 50STR 2013</v>
          </cell>
          <cell r="DO3233" t="str">
            <v>Goods &amp; Passengers</v>
          </cell>
          <cell r="DP3233" t="str">
            <v>Safari</v>
          </cell>
        </row>
        <row r="3234">
          <cell r="B3234">
            <v>412331301700174</v>
          </cell>
          <cell r="BS3234">
            <v>2013</v>
          </cell>
          <cell r="BU3234" t="str">
            <v>TOYOTA ETIOS GD BS IV 2013</v>
          </cell>
          <cell r="DO3234" t="str">
            <v>Goods &amp; Passengers</v>
          </cell>
          <cell r="DP3234" t="str">
            <v>Paryatan Plus</v>
          </cell>
        </row>
        <row r="3235">
          <cell r="B3235">
            <v>412331301700175</v>
          </cell>
          <cell r="BS3235">
            <v>2013</v>
          </cell>
          <cell r="BU3235" t="str">
            <v>ASHOK LEYLAND LTD BUS 50STR 2013</v>
          </cell>
          <cell r="DO3235" t="str">
            <v>Goods &amp; Passengers</v>
          </cell>
          <cell r="DP3235" t="str">
            <v>Safari</v>
          </cell>
        </row>
        <row r="3236">
          <cell r="B3236">
            <v>412331301700173</v>
          </cell>
          <cell r="BS3236">
            <v>2017</v>
          </cell>
          <cell r="BU3236" t="str">
            <v>INNOVA CRYSTA 2 4G EURO IV 7STR 2017</v>
          </cell>
          <cell r="DO3236" t="str">
            <v>Goods &amp; Passengers</v>
          </cell>
          <cell r="DP3236" t="str">
            <v>Paryatan Plus</v>
          </cell>
        </row>
        <row r="3237">
          <cell r="B3237"/>
          <cell r="BS3237">
            <v>2013</v>
          </cell>
          <cell r="BU3237" t="str">
            <v>TOYOTA ETIOS GD BS IV 2013</v>
          </cell>
          <cell r="DO3237" t="str">
            <v>Goods &amp; Passengers</v>
          </cell>
          <cell r="DP3237" t="str">
            <v>Paryatan Plus</v>
          </cell>
        </row>
        <row r="3238">
          <cell r="B3238">
            <v>431351301700259</v>
          </cell>
          <cell r="BS3238">
            <v>2019</v>
          </cell>
          <cell r="BU3238" t="str">
            <v>MARUTI TOUR HI 5STR 2019</v>
          </cell>
          <cell r="DO3238" t="str">
            <v>Car</v>
          </cell>
          <cell r="DP3238" t="str">
            <v>Paryatan Plus</v>
          </cell>
        </row>
        <row r="3239">
          <cell r="B3239"/>
          <cell r="BS3239">
            <v>2019</v>
          </cell>
          <cell r="BU3239" t="str">
            <v>MARUTI TOUR HI 5STR 2019</v>
          </cell>
          <cell r="DO3239" t="str">
            <v>Car</v>
          </cell>
          <cell r="DP3239" t="str">
            <v>Paryatan Plus</v>
          </cell>
        </row>
        <row r="3240">
          <cell r="B3240"/>
          <cell r="BS3240">
            <v>2014</v>
          </cell>
          <cell r="BU3240" t="str">
            <v>Xylo-XYLO D2 MAXX BS3 DIESEL 8 SEATER</v>
          </cell>
          <cell r="DO3240" t="str">
            <v>Car</v>
          </cell>
          <cell r="DP3240" t="str">
            <v>Paryatan Plus</v>
          </cell>
        </row>
        <row r="3241">
          <cell r="B3241"/>
          <cell r="BS3241">
            <v>2016</v>
          </cell>
          <cell r="BU3241" t="str">
            <v>MAHINDRA XYLO D4 MDI CRDI 2WD 8S BSIV 2016</v>
          </cell>
          <cell r="DO3241" t="str">
            <v>Goods &amp; Passengers</v>
          </cell>
          <cell r="DP3241" t="str">
            <v>Paryatan Plus</v>
          </cell>
        </row>
        <row r="3242">
          <cell r="B3242">
            <v>431351301700258</v>
          </cell>
          <cell r="BS3242">
            <v>2014</v>
          </cell>
          <cell r="BU3242" t="str">
            <v>Xylo-XYLO D2 MAXX BS3 DIESEL 8 SEATER</v>
          </cell>
          <cell r="DO3242" t="str">
            <v>Car</v>
          </cell>
          <cell r="DP3242" t="str">
            <v>Paryatan Plus</v>
          </cell>
        </row>
        <row r="3243">
          <cell r="B3243">
            <v>431581301700140</v>
          </cell>
          <cell r="BS3243">
            <v>2020</v>
          </cell>
          <cell r="BU3243" t="str">
            <v>BOLERO PIK UP FB PS 1 3 T 2020</v>
          </cell>
          <cell r="DO3243" t="str">
            <v>Goods &amp; Passengers</v>
          </cell>
          <cell r="DP3243" t="str">
            <v>Goods Carrier</v>
          </cell>
        </row>
        <row r="3244">
          <cell r="B3244"/>
          <cell r="BS3244">
            <v>2020</v>
          </cell>
          <cell r="BU3244" t="str">
            <v>BOLERO PIK UP FB PS 1 3 T 2020</v>
          </cell>
          <cell r="DO3244" t="str">
            <v>Goods &amp; Passengers</v>
          </cell>
          <cell r="DP3244" t="str">
            <v>Goods Carrier</v>
          </cell>
        </row>
        <row r="3245">
          <cell r="B3245"/>
          <cell r="BS3245">
            <v>2016</v>
          </cell>
          <cell r="BU3245" t="str">
            <v>WINGER 4DL TCIC BS III 12 STR 2016</v>
          </cell>
          <cell r="DO3245" t="str">
            <v>Goods &amp; Passengers</v>
          </cell>
          <cell r="DP3245" t="str">
            <v>Paryatan Plus</v>
          </cell>
        </row>
        <row r="3246">
          <cell r="B3246"/>
          <cell r="BS3246">
            <v>2016</v>
          </cell>
          <cell r="BU3246" t="str">
            <v>SRAR BUS ULTRA 42 SEARTER 2016</v>
          </cell>
          <cell r="DO3246" t="str">
            <v>Goods &amp; Passengers</v>
          </cell>
          <cell r="DP3246" t="str">
            <v>Safari</v>
          </cell>
        </row>
        <row r="3247">
          <cell r="B3247">
            <v>413191301700142</v>
          </cell>
          <cell r="BS3247">
            <v>2023</v>
          </cell>
          <cell r="BU3247" t="str">
            <v>TOUR S CNG NEW 2023</v>
          </cell>
          <cell r="DO3247"/>
          <cell r="DP3247" t="str">
            <v>Paryatan Plus</v>
          </cell>
        </row>
        <row r="3248">
          <cell r="B3248">
            <v>412831301700219</v>
          </cell>
          <cell r="BS3248">
            <v>2016</v>
          </cell>
          <cell r="BU3248" t="str">
            <v>WINGER 4DL TCIC BS III 12 STR 2016</v>
          </cell>
          <cell r="DO3248" t="str">
            <v>Goods &amp; Passengers</v>
          </cell>
          <cell r="DP3248" t="str">
            <v>Paryatan Plus</v>
          </cell>
        </row>
        <row r="3249">
          <cell r="B3249"/>
          <cell r="BS3249">
            <v>2023</v>
          </cell>
          <cell r="BU3249" t="str">
            <v>TOUR S CNG NEW 2023</v>
          </cell>
          <cell r="DO3249"/>
          <cell r="DP3249" t="str">
            <v>Paryatan Plus</v>
          </cell>
        </row>
        <row r="3250">
          <cell r="B3250"/>
          <cell r="BS3250">
            <v>2018</v>
          </cell>
          <cell r="BU3250" t="str">
            <v>ECOMET 1214 E4 CWLBN3CATB 2018</v>
          </cell>
          <cell r="DO3250" t="str">
            <v>Goods &amp; Passengers</v>
          </cell>
          <cell r="DP3250" t="str">
            <v>Goods Carrier</v>
          </cell>
        </row>
        <row r="3251">
          <cell r="B3251"/>
          <cell r="BS3251">
            <v>2016</v>
          </cell>
          <cell r="BU3251" t="str">
            <v>SWIFT DZIRE TOUR DIESEL BS I 2016</v>
          </cell>
          <cell r="DO3251" t="str">
            <v>Car</v>
          </cell>
          <cell r="DP3251" t="str">
            <v>Paryatan Plus</v>
          </cell>
        </row>
        <row r="3252">
          <cell r="B3252">
            <v>413191301700141</v>
          </cell>
          <cell r="BS3252">
            <v>2016</v>
          </cell>
          <cell r="BU3252" t="str">
            <v>SWIFT DZIRE TOUR DIESEL BS I 2016</v>
          </cell>
          <cell r="DO3252" t="str">
            <v>Car</v>
          </cell>
          <cell r="DP3252" t="str">
            <v>Paryatan Plus</v>
          </cell>
        </row>
        <row r="3253">
          <cell r="B3253">
            <v>431111301700171</v>
          </cell>
          <cell r="BS3253">
            <v>2019</v>
          </cell>
          <cell r="BU3253" t="str">
            <v>MARUTHI TOUR S DIESEL 5 SEAT 2019</v>
          </cell>
          <cell r="DO3253" t="str">
            <v>Car</v>
          </cell>
          <cell r="DP3253" t="str">
            <v>Paryatan Plus</v>
          </cell>
        </row>
        <row r="3254">
          <cell r="B3254">
            <v>431351301700261</v>
          </cell>
          <cell r="BS3254">
            <v>2018</v>
          </cell>
          <cell r="BU3254" t="str">
            <v>ECOMET 1214 E4 CWLBN3CATB 2018</v>
          </cell>
          <cell r="DO3254" t="str">
            <v>Goods &amp; Passengers</v>
          </cell>
          <cell r="DP3254" t="str">
            <v>Goods Carrier</v>
          </cell>
        </row>
        <row r="3255">
          <cell r="B3255"/>
          <cell r="BS3255">
            <v>2019</v>
          </cell>
          <cell r="BU3255" t="str">
            <v>MARUTHI TOUR S DIESEL 5 SEAT 2019</v>
          </cell>
          <cell r="DO3255" t="str">
            <v>Car</v>
          </cell>
          <cell r="DP3255" t="str">
            <v>Paryatan Plus</v>
          </cell>
        </row>
        <row r="3256">
          <cell r="B3256"/>
          <cell r="BS3256">
            <v>2016</v>
          </cell>
          <cell r="BU3256" t="str">
            <v>LPT 3118 TC BSIII 8 2 COWL 2016</v>
          </cell>
          <cell r="DO3256" t="str">
            <v>Goods &amp; Passengers</v>
          </cell>
          <cell r="DP3256" t="str">
            <v>Goods Carrier</v>
          </cell>
        </row>
        <row r="3257">
          <cell r="B3257">
            <v>431581301700141</v>
          </cell>
          <cell r="BS3257">
            <v>2018</v>
          </cell>
          <cell r="BU3257" t="str">
            <v>TATA ACE GOLD BS IV 2STR 2018 GOODS</v>
          </cell>
          <cell r="DO3257" t="str">
            <v>Goods &amp; Passengers</v>
          </cell>
          <cell r="DP3257" t="str">
            <v>Goods Carrier</v>
          </cell>
        </row>
        <row r="3258">
          <cell r="B3258"/>
          <cell r="BS3258">
            <v>2018</v>
          </cell>
          <cell r="BU3258" t="str">
            <v>TATA ACE GOLD BS IV 2STR 2018 GOODS</v>
          </cell>
          <cell r="DO3258" t="str">
            <v>Goods &amp; Passengers</v>
          </cell>
          <cell r="DP3258" t="str">
            <v>Goods Carrier</v>
          </cell>
        </row>
        <row r="3259">
          <cell r="B3259"/>
          <cell r="BS3259">
            <v>2017</v>
          </cell>
          <cell r="BU3259" t="str">
            <v>MARUTHI SWIFT DZIRE TOUR DIESEL 5 STR 2017</v>
          </cell>
          <cell r="DO3259" t="str">
            <v>Car</v>
          </cell>
          <cell r="DP3259" t="str">
            <v>Paryatan Plus</v>
          </cell>
        </row>
        <row r="3260">
          <cell r="B3260"/>
          <cell r="BS3260">
            <v>2018</v>
          </cell>
          <cell r="BU3260" t="str">
            <v>ECOMENT 1214E4 2018 GOODS</v>
          </cell>
          <cell r="DO3260" t="str">
            <v>Goods &amp; Passengers</v>
          </cell>
          <cell r="DP3260" t="str">
            <v>Goods Carrier</v>
          </cell>
        </row>
        <row r="3261">
          <cell r="B3261"/>
          <cell r="BS3261">
            <v>2015</v>
          </cell>
          <cell r="BU3261" t="str">
            <v>TOYOTA ETIOS GD 2015</v>
          </cell>
          <cell r="DO3261" t="str">
            <v>Car</v>
          </cell>
          <cell r="DP3261" t="str">
            <v>Paryatan Plus</v>
          </cell>
        </row>
        <row r="3262">
          <cell r="B3262">
            <v>431111301700172</v>
          </cell>
          <cell r="BS3262">
            <v>2015</v>
          </cell>
          <cell r="BU3262" t="str">
            <v>TOYOTA ETIOS GD 2015</v>
          </cell>
          <cell r="DO3262" t="str">
            <v>Car</v>
          </cell>
          <cell r="DP3262" t="str">
            <v>Paryatan Plus</v>
          </cell>
        </row>
        <row r="3263">
          <cell r="B3263"/>
          <cell r="BS3263">
            <v>2014</v>
          </cell>
          <cell r="BU3263" t="str">
            <v>MOBILIO 1 5 VMT HONDA CARS 2014</v>
          </cell>
          <cell r="DO3263" t="str">
            <v>Car</v>
          </cell>
          <cell r="DP3263" t="str">
            <v>Paryatan Plus</v>
          </cell>
        </row>
        <row r="3264">
          <cell r="B3264">
            <v>431351301700266</v>
          </cell>
          <cell r="BS3264">
            <v>2016</v>
          </cell>
          <cell r="BU3264" t="str">
            <v>MARUTHI SWIFT DZIRE TOUR DIESEL BS4 2016 5STR P</v>
          </cell>
          <cell r="DO3264" t="str">
            <v>Car</v>
          </cell>
          <cell r="DP3264" t="str">
            <v>Paryatan Plus</v>
          </cell>
        </row>
        <row r="3265">
          <cell r="B3265"/>
          <cell r="BS3265">
            <v>2016</v>
          </cell>
          <cell r="BU3265" t="str">
            <v>MARUTHI SWIFT DZIRE TOUR DIESEL BS4 2016 5STR P</v>
          </cell>
          <cell r="DO3265" t="str">
            <v>Car</v>
          </cell>
          <cell r="DP3265" t="str">
            <v>Paryatan Plus</v>
          </cell>
        </row>
        <row r="3266">
          <cell r="B3266"/>
          <cell r="BS3266">
            <v>2016</v>
          </cell>
          <cell r="BU3266" t="str">
            <v>MAHINDRA XYLO D4 MDI CRDE 2WD 8STR 2016 CAB</v>
          </cell>
          <cell r="DO3266" t="str">
            <v>Car</v>
          </cell>
          <cell r="DP3266" t="str">
            <v>Paryatan Plus</v>
          </cell>
        </row>
        <row r="3267">
          <cell r="B3267"/>
          <cell r="BS3267">
            <v>2019</v>
          </cell>
          <cell r="BU3267" t="str">
            <v>TOUR S DIESEL</v>
          </cell>
          <cell r="DO3267"/>
          <cell r="DP3267" t="str">
            <v>Paryatan Plus</v>
          </cell>
        </row>
        <row r="3268">
          <cell r="B3268"/>
          <cell r="BS3268">
            <v>2018</v>
          </cell>
          <cell r="BU3268" t="str">
            <v>MARUTI TOUR S DIESEL BSIV 2018 5STR CAB TAXI</v>
          </cell>
          <cell r="DO3268" t="str">
            <v>Car</v>
          </cell>
          <cell r="DP3268" t="str">
            <v>Paryatan Plus</v>
          </cell>
        </row>
        <row r="3269">
          <cell r="B3269">
            <v>413191301700144</v>
          </cell>
          <cell r="BS3269">
            <v>2019</v>
          </cell>
          <cell r="BU3269" t="str">
            <v>TOUR S DIESEL</v>
          </cell>
          <cell r="DO3269"/>
          <cell r="DP3269" t="str">
            <v>Paryatan Plus</v>
          </cell>
        </row>
        <row r="3270">
          <cell r="B3270">
            <v>431351301700268</v>
          </cell>
          <cell r="BS3270">
            <v>2016</v>
          </cell>
          <cell r="BU3270" t="str">
            <v>MAHINDRA XYLO D4 MDI CRDE 2WD 8STR 2016 CAB</v>
          </cell>
          <cell r="DO3270" t="str">
            <v>Car</v>
          </cell>
          <cell r="DP3270" t="str">
            <v>Paryatan Plus</v>
          </cell>
        </row>
        <row r="3271">
          <cell r="B3271">
            <v>413191301700143</v>
          </cell>
          <cell r="BS3271">
            <v>2018</v>
          </cell>
          <cell r="BU3271" t="str">
            <v>MARUTI TOUR S DIESEL BSIV 2018 5STR CAB TAXI</v>
          </cell>
          <cell r="DO3271" t="str">
            <v>Car</v>
          </cell>
          <cell r="DP3271" t="str">
            <v>Paryatan Plus</v>
          </cell>
        </row>
        <row r="3272">
          <cell r="B3272">
            <v>431351301700262</v>
          </cell>
          <cell r="BS3272">
            <v>2018</v>
          </cell>
          <cell r="BU3272" t="str">
            <v>ASPIRE-FIGO ASPIRE AMBIENTE 1.5L MT DIESEL 5 SEATER</v>
          </cell>
          <cell r="DO3272" t="str">
            <v>Car</v>
          </cell>
          <cell r="DP3272" t="str">
            <v>Paryatan Plus</v>
          </cell>
        </row>
        <row r="3273">
          <cell r="B3273"/>
          <cell r="BS3273">
            <v>2018</v>
          </cell>
          <cell r="BU3273" t="str">
            <v>ASPIRE-FIGO ASPIRE AMBIENTE 1.5L MT DIESEL 5 SEATER</v>
          </cell>
          <cell r="DO3273" t="str">
            <v>Car</v>
          </cell>
          <cell r="DP3273" t="str">
            <v>Paryatan Plus</v>
          </cell>
        </row>
        <row r="3274">
          <cell r="B3274"/>
          <cell r="BS3274">
            <v>2018</v>
          </cell>
          <cell r="BU3274" t="str">
            <v>FORD ENDEAVOUR 2 2 L TITANIUM 4 7 STR 2018</v>
          </cell>
          <cell r="DO3274" t="str">
            <v>Car</v>
          </cell>
          <cell r="DP3274" t="str">
            <v>Classic Used Car</v>
          </cell>
        </row>
        <row r="3275">
          <cell r="B3275"/>
          <cell r="BS3275">
            <v>2014</v>
          </cell>
          <cell r="BU3275" t="str">
            <v>MOBILIO 1 5 VMT HONDA CARS 2014</v>
          </cell>
          <cell r="DO3275" t="str">
            <v>Car</v>
          </cell>
          <cell r="DP3275" t="str">
            <v>Paryatan Plus</v>
          </cell>
        </row>
        <row r="3276">
          <cell r="B3276"/>
          <cell r="BS3276">
            <v>2018</v>
          </cell>
          <cell r="BU3276" t="str">
            <v>EICHER 10 75 H BSIV 2018 13STR</v>
          </cell>
          <cell r="DO3276" t="str">
            <v>Goods &amp; Passengers</v>
          </cell>
          <cell r="DP3276" t="str">
            <v>Safari</v>
          </cell>
        </row>
        <row r="3277">
          <cell r="B3277">
            <v>412831301700221</v>
          </cell>
          <cell r="BS3277">
            <v>2018</v>
          </cell>
          <cell r="BU3277" t="str">
            <v>EICHER 10 75 H BSIV 2018 13STR</v>
          </cell>
          <cell r="DO3277" t="str">
            <v>Goods &amp; Passengers</v>
          </cell>
          <cell r="DP3277" t="str">
            <v>Safari</v>
          </cell>
        </row>
        <row r="3278">
          <cell r="B3278">
            <v>431351301700263</v>
          </cell>
          <cell r="BS3278">
            <v>2014</v>
          </cell>
          <cell r="BU3278" t="str">
            <v>MOBILIO 1 5 VMT HONDA CARS 2014</v>
          </cell>
          <cell r="DO3278" t="str">
            <v>Car</v>
          </cell>
          <cell r="DP3278" t="str">
            <v>Paryatan Plus</v>
          </cell>
        </row>
        <row r="3279">
          <cell r="B3279">
            <v>412331301700178</v>
          </cell>
          <cell r="BS3279">
            <v>2018</v>
          </cell>
          <cell r="BU3279" t="str">
            <v>FORD ENDEAVOUR 2 2 L TITANIUM 4 7 STR 2018</v>
          </cell>
          <cell r="DO3279" t="str">
            <v>Car</v>
          </cell>
          <cell r="DP3279" t="str">
            <v>Classic Used Car</v>
          </cell>
        </row>
        <row r="3280">
          <cell r="B3280"/>
          <cell r="BS3280">
            <v>2018</v>
          </cell>
          <cell r="BU3280" t="str">
            <v>MARUTHI DZIRE VDI 2018 5STR MOTOR</v>
          </cell>
          <cell r="DO3280" t="str">
            <v>Car</v>
          </cell>
          <cell r="DP3280" t="str">
            <v>Paryatan Plus</v>
          </cell>
        </row>
        <row r="3281">
          <cell r="B3281"/>
          <cell r="BS3281">
            <v>2019</v>
          </cell>
          <cell r="BU3281" t="str">
            <v>MARUTI TOUR S</v>
          </cell>
          <cell r="DO3281" t="str">
            <v>Car</v>
          </cell>
          <cell r="DP3281" t="str">
            <v>Paryatan Plus</v>
          </cell>
        </row>
        <row r="3282">
          <cell r="B3282"/>
          <cell r="BS3282">
            <v>2016</v>
          </cell>
          <cell r="BU3282" t="str">
            <v>TOYOTA ETIOS GD 2016</v>
          </cell>
          <cell r="DO3282" t="str">
            <v>Goods &amp; Passengers</v>
          </cell>
          <cell r="DP3282" t="str">
            <v>Paryatan Plus</v>
          </cell>
        </row>
        <row r="3283">
          <cell r="B3283"/>
          <cell r="BS3283">
            <v>2018</v>
          </cell>
          <cell r="BU3283" t="str">
            <v>FORD FIGO ASPIRE 1 5TDCI 2018</v>
          </cell>
          <cell r="DO3283" t="str">
            <v>Car</v>
          </cell>
          <cell r="DP3283" t="str">
            <v>Paryatan Plus</v>
          </cell>
        </row>
        <row r="3284">
          <cell r="B3284">
            <v>413191301700145</v>
          </cell>
          <cell r="BS3284">
            <v>2018</v>
          </cell>
          <cell r="BU3284" t="str">
            <v>FORD FIGO ASPIRE 1 5TDCI 2018</v>
          </cell>
          <cell r="DO3284" t="str">
            <v>Car</v>
          </cell>
          <cell r="DP3284" t="str">
            <v>Paryatan Plus</v>
          </cell>
        </row>
        <row r="3285">
          <cell r="B3285">
            <v>431111301700173</v>
          </cell>
          <cell r="BS3285">
            <v>2019</v>
          </cell>
          <cell r="BU3285" t="str">
            <v>MARUTI TOUR S</v>
          </cell>
          <cell r="DO3285" t="str">
            <v>Car</v>
          </cell>
          <cell r="DP3285" t="str">
            <v>Paryatan Plus</v>
          </cell>
        </row>
        <row r="3286">
          <cell r="B3286">
            <v>412331301700177</v>
          </cell>
          <cell r="BS3286">
            <v>2016</v>
          </cell>
          <cell r="BU3286" t="str">
            <v>TOYOTA ETIOS GD 2016</v>
          </cell>
          <cell r="DO3286" t="str">
            <v>Goods &amp; Passengers</v>
          </cell>
          <cell r="DP3286" t="str">
            <v>Paryatan Plus</v>
          </cell>
        </row>
        <row r="3287">
          <cell r="B3287">
            <v>412831301700227</v>
          </cell>
          <cell r="BS3287">
            <v>2018</v>
          </cell>
          <cell r="BU3287" t="str">
            <v>MARUTHI DZIRE VDI 2018 5STR MOTOR</v>
          </cell>
          <cell r="DO3287" t="str">
            <v>Car</v>
          </cell>
          <cell r="DP3287" t="str">
            <v>Paryatan Plus</v>
          </cell>
        </row>
        <row r="3288">
          <cell r="B3288"/>
          <cell r="BS3288">
            <v>2019</v>
          </cell>
          <cell r="BU3288" t="str">
            <v>Marazzo-M2 7 Seater</v>
          </cell>
          <cell r="DO3288" t="str">
            <v>Car</v>
          </cell>
          <cell r="DP3288" t="str">
            <v>Paryatan Plus</v>
          </cell>
        </row>
        <row r="3289">
          <cell r="B3289">
            <v>413191301700158</v>
          </cell>
          <cell r="BS3289">
            <v>2019</v>
          </cell>
          <cell r="BU3289" t="str">
            <v>Marazzo-M2 7 Seater</v>
          </cell>
          <cell r="DO3289" t="str">
            <v>Car</v>
          </cell>
          <cell r="DP3289" t="str">
            <v>Paryatan Plus</v>
          </cell>
        </row>
        <row r="3290">
          <cell r="B3290">
            <v>433461301700053</v>
          </cell>
          <cell r="BS3290">
            <v>2016</v>
          </cell>
          <cell r="BU3290" t="str">
            <v>LPK 2518CAB TRUCK 2016</v>
          </cell>
          <cell r="DO3290" t="str">
            <v>Goods &amp; Passengers</v>
          </cell>
          <cell r="DP3290" t="str">
            <v>Goods Carrier</v>
          </cell>
        </row>
        <row r="3291">
          <cell r="B3291"/>
          <cell r="BS3291">
            <v>2016</v>
          </cell>
          <cell r="BU3291" t="str">
            <v>LPK 2518CAB TRUCK 2016</v>
          </cell>
          <cell r="DO3291" t="str">
            <v>Goods &amp; Passengers</v>
          </cell>
          <cell r="DP3291" t="str">
            <v>Goods Carrier</v>
          </cell>
        </row>
        <row r="3292">
          <cell r="B3292"/>
          <cell r="BS3292">
            <v>2020</v>
          </cell>
          <cell r="BU3292" t="str">
            <v>DOST RLS GOODS 2020</v>
          </cell>
          <cell r="DO3292" t="str">
            <v>Goods &amp; Passengers</v>
          </cell>
          <cell r="DP3292" t="str">
            <v>Goods Carrier</v>
          </cell>
        </row>
        <row r="3293">
          <cell r="B3293"/>
          <cell r="BS3293">
            <v>2023</v>
          </cell>
          <cell r="BU3293" t="str">
            <v>INNOVA CRYSTA GX 8STR NEW 2023</v>
          </cell>
          <cell r="DO3293"/>
          <cell r="DP3293" t="str">
            <v>Paryatan Plus</v>
          </cell>
        </row>
        <row r="3294">
          <cell r="B3294">
            <v>431581301700142</v>
          </cell>
          <cell r="BS3294">
            <v>2020</v>
          </cell>
          <cell r="BU3294" t="str">
            <v>DOST RLS GOODS 2020</v>
          </cell>
          <cell r="DO3294" t="str">
            <v>Goods &amp; Passengers</v>
          </cell>
          <cell r="DP3294" t="str">
            <v>Goods Carrier</v>
          </cell>
        </row>
        <row r="3295">
          <cell r="B3295">
            <v>412831301700220</v>
          </cell>
          <cell r="BS3295">
            <v>2023</v>
          </cell>
          <cell r="BU3295" t="str">
            <v>INNOVA CRYSTA GX 8STR NEW 2023</v>
          </cell>
          <cell r="DO3295"/>
          <cell r="DP3295" t="str">
            <v>Paryatan Plus</v>
          </cell>
        </row>
        <row r="3296">
          <cell r="B3296"/>
          <cell r="BS3296">
            <v>2018</v>
          </cell>
          <cell r="BU3296" t="str">
            <v>TATA BOLT XE QJET 75PS BS4 2018 5STR</v>
          </cell>
          <cell r="DO3296" t="str">
            <v>Car</v>
          </cell>
          <cell r="DP3296" t="str">
            <v>Paryatan Plus</v>
          </cell>
        </row>
        <row r="3297">
          <cell r="B3297"/>
          <cell r="BS3297">
            <v>2013</v>
          </cell>
          <cell r="BU3297" t="str">
            <v>TOURISER 15W MDI 13STR EXL 2013</v>
          </cell>
          <cell r="DO3297" t="str">
            <v>Car</v>
          </cell>
          <cell r="DP3297" t="str">
            <v>Safari</v>
          </cell>
        </row>
        <row r="3298">
          <cell r="B3298">
            <v>431351301700264</v>
          </cell>
          <cell r="BS3298">
            <v>2018</v>
          </cell>
          <cell r="BU3298" t="str">
            <v>TATA BOLT XE QJET 75PS BS4 2018 5STR</v>
          </cell>
          <cell r="DO3298" t="str">
            <v>Car</v>
          </cell>
          <cell r="DP3298" t="str">
            <v>Paryatan Plus</v>
          </cell>
        </row>
        <row r="3299">
          <cell r="B3299">
            <v>431351301700265</v>
          </cell>
          <cell r="BS3299">
            <v>2013</v>
          </cell>
          <cell r="BU3299" t="str">
            <v>TOURISER 15W MDI 13STR EXL 2013</v>
          </cell>
          <cell r="DO3299" t="str">
            <v>Car</v>
          </cell>
          <cell r="DP3299" t="str">
            <v>Safari</v>
          </cell>
        </row>
        <row r="3300">
          <cell r="B3300">
            <v>431351301700267</v>
          </cell>
          <cell r="BS3300">
            <v>2018</v>
          </cell>
          <cell r="BU3300" t="str">
            <v>Xylo-XyloD4 BS IV</v>
          </cell>
          <cell r="DO3300" t="str">
            <v>Car</v>
          </cell>
          <cell r="DP3300" t="str">
            <v>Paryatan Plus</v>
          </cell>
        </row>
        <row r="3301">
          <cell r="B3301">
            <v>413191301700146</v>
          </cell>
          <cell r="BS3301">
            <v>2019</v>
          </cell>
          <cell r="BU3301" t="str">
            <v>MARUTHI TOUR S DIESEL 5 SEAT 2019</v>
          </cell>
          <cell r="DO3301" t="str">
            <v>Car</v>
          </cell>
          <cell r="DP3301" t="str">
            <v>Paryatan Plus</v>
          </cell>
        </row>
        <row r="3302">
          <cell r="B3302"/>
          <cell r="BS3302">
            <v>2019</v>
          </cell>
          <cell r="BU3302" t="str">
            <v>MARUTHI TOUR S DIESEL 5 SEAT 2019</v>
          </cell>
          <cell r="DO3302" t="str">
            <v>Car</v>
          </cell>
          <cell r="DP3302" t="str">
            <v>Paryatan Plus</v>
          </cell>
        </row>
        <row r="3303">
          <cell r="B3303"/>
          <cell r="BS3303">
            <v>2018</v>
          </cell>
          <cell r="BU3303" t="str">
            <v>Xylo-XyloD4 BS IV</v>
          </cell>
          <cell r="DO3303" t="str">
            <v>Car</v>
          </cell>
          <cell r="DP3303" t="str">
            <v>Paryatan Plus</v>
          </cell>
        </row>
        <row r="3304">
          <cell r="B3304"/>
          <cell r="BS3304">
            <v>2019</v>
          </cell>
          <cell r="BU3304" t="str">
            <v>MARUTHI TOUR S DIESEL 5 SEAT 2019</v>
          </cell>
          <cell r="DO3304" t="str">
            <v>Car</v>
          </cell>
          <cell r="DP3304" t="str">
            <v>Paryatan Plus</v>
          </cell>
        </row>
        <row r="3305">
          <cell r="B3305"/>
          <cell r="BS3305">
            <v>2019</v>
          </cell>
          <cell r="BU3305" t="str">
            <v>MARUTHI TOUR S DIESEL 5 SEAT 2019</v>
          </cell>
          <cell r="DO3305" t="str">
            <v>Car</v>
          </cell>
          <cell r="DP3305" t="str">
            <v>Paryatan Plus</v>
          </cell>
        </row>
        <row r="3306">
          <cell r="B3306"/>
          <cell r="BS3306">
            <v>2015</v>
          </cell>
          <cell r="BU3306" t="str">
            <v>MARUTI SWIFT DZIRE TOUR DIESEL BSI 5STR 2015 CAB</v>
          </cell>
          <cell r="DO3306" t="str">
            <v>Car</v>
          </cell>
          <cell r="DP3306" t="str">
            <v>Paryatan Plus</v>
          </cell>
        </row>
        <row r="3307">
          <cell r="B3307">
            <v>434731301700015</v>
          </cell>
          <cell r="BS3307">
            <v>2017</v>
          </cell>
          <cell r="BU3307" t="str">
            <v>MAHINDRA BOLERO POWER PLUS SLE</v>
          </cell>
          <cell r="DO3307" t="str">
            <v>Car</v>
          </cell>
          <cell r="DP3307" t="str">
            <v>Paryatan Plus</v>
          </cell>
        </row>
        <row r="3308">
          <cell r="B3308">
            <v>412331301700179</v>
          </cell>
          <cell r="BS3308">
            <v>2016</v>
          </cell>
          <cell r="BU3308" t="str">
            <v>INNOVA 2 5 G E4 2016</v>
          </cell>
          <cell r="DO3308" t="str">
            <v>Car</v>
          </cell>
          <cell r="DP3308" t="str">
            <v>Paryatan Plus</v>
          </cell>
        </row>
        <row r="3309">
          <cell r="B3309"/>
          <cell r="BS3309">
            <v>2016</v>
          </cell>
          <cell r="BU3309" t="str">
            <v>INNOVA 2 5 G E4 2016</v>
          </cell>
          <cell r="DO3309" t="str">
            <v>Car</v>
          </cell>
          <cell r="DP3309" t="str">
            <v>Paryatan Plus</v>
          </cell>
        </row>
        <row r="3310">
          <cell r="B3310"/>
          <cell r="BS3310">
            <v>2017</v>
          </cell>
          <cell r="BU3310" t="str">
            <v>MAHINDRA BOLERO POWER PLUS SLE</v>
          </cell>
          <cell r="DO3310" t="str">
            <v>Car</v>
          </cell>
          <cell r="DP3310" t="str">
            <v>Paryatan Plus</v>
          </cell>
        </row>
        <row r="3311">
          <cell r="B3311">
            <v>431351301700269</v>
          </cell>
          <cell r="BS3311">
            <v>2015</v>
          </cell>
          <cell r="BU3311" t="str">
            <v>MARUTI SWIFT DZIRE TOUR DIESEL BSI 5STR 2015 CAB</v>
          </cell>
          <cell r="DO3311" t="str">
            <v>Car</v>
          </cell>
          <cell r="DP3311" t="str">
            <v>Paryatan Plus</v>
          </cell>
        </row>
        <row r="3312">
          <cell r="B3312">
            <v>412331301700180</v>
          </cell>
          <cell r="BS3312">
            <v>2014</v>
          </cell>
          <cell r="BU3312" t="str">
            <v>Ertiga-ERTIGA VDI BS4 DIESEL 7 SEATER</v>
          </cell>
          <cell r="DO3312" t="str">
            <v>Car</v>
          </cell>
          <cell r="DP3312" t="str">
            <v>Paryatan Plus</v>
          </cell>
        </row>
        <row r="3313">
          <cell r="B3313"/>
          <cell r="BS3313">
            <v>2014</v>
          </cell>
          <cell r="BU3313" t="str">
            <v>Ertiga-ERTIGA VDI BS4 DIESEL 7 SEATER</v>
          </cell>
          <cell r="DO3313" t="str">
            <v>Car</v>
          </cell>
          <cell r="DP3313" t="str">
            <v>Paryatan Plus</v>
          </cell>
        </row>
        <row r="3314">
          <cell r="B3314">
            <v>431351301700270</v>
          </cell>
          <cell r="BS3314">
            <v>2017</v>
          </cell>
          <cell r="BU3314" t="str">
            <v>TATA ACE FACELIFT HT BSIV 2017</v>
          </cell>
          <cell r="DO3314" t="str">
            <v>Goods &amp; Passengers</v>
          </cell>
          <cell r="DP3314" t="str">
            <v>Goods Carrier</v>
          </cell>
        </row>
        <row r="3315">
          <cell r="B3315"/>
          <cell r="BS3315">
            <v>2017</v>
          </cell>
          <cell r="BU3315" t="str">
            <v>TATA ACE FACELIFT HT BSIV 2017</v>
          </cell>
          <cell r="DO3315" t="str">
            <v>Goods &amp; Passengers</v>
          </cell>
          <cell r="DP3315" t="str">
            <v>Goods Carrier</v>
          </cell>
        </row>
        <row r="3316">
          <cell r="B3316"/>
          <cell r="BS3316">
            <v>2019</v>
          </cell>
          <cell r="BU3316" t="str">
            <v>BOLERO MAXITRUCK PLUS 1 2 T PS 2STR 2019</v>
          </cell>
          <cell r="DO3316" t="str">
            <v>Goods &amp; Passengers</v>
          </cell>
          <cell r="DP3316" t="str">
            <v>Goods Carrier</v>
          </cell>
        </row>
        <row r="3317">
          <cell r="B3317"/>
          <cell r="BS3317">
            <v>2015</v>
          </cell>
          <cell r="BU3317" t="str">
            <v>TOYOTA ETIOS GD 2015</v>
          </cell>
          <cell r="DO3317" t="str">
            <v>Car</v>
          </cell>
          <cell r="DP3317" t="str">
            <v>Paryatan Plus</v>
          </cell>
        </row>
        <row r="3318">
          <cell r="B3318">
            <v>431111301700174</v>
          </cell>
          <cell r="BS3318">
            <v>2015</v>
          </cell>
          <cell r="BU3318" t="str">
            <v>TOYOTA ETIOS GD 2015</v>
          </cell>
          <cell r="DO3318" t="str">
            <v>Car</v>
          </cell>
          <cell r="DP3318" t="str">
            <v>Paryatan Plus</v>
          </cell>
        </row>
        <row r="3319">
          <cell r="B3319">
            <v>431581301700143</v>
          </cell>
          <cell r="BS3319">
            <v>2019</v>
          </cell>
          <cell r="BU3319" t="str">
            <v>BOLERO MAXITRUCK PLUS 1 2 T PS 2STR 2019</v>
          </cell>
          <cell r="DO3319" t="str">
            <v>Goods &amp; Passengers</v>
          </cell>
          <cell r="DP3319" t="str">
            <v>Goods Carrier</v>
          </cell>
        </row>
        <row r="3320">
          <cell r="B3320"/>
          <cell r="BS3320">
            <v>2023</v>
          </cell>
          <cell r="BU3320" t="str">
            <v>DZIRE VXI PETROL NEW 2023</v>
          </cell>
          <cell r="DO3320"/>
          <cell r="DP3320" t="str">
            <v>Paryatan Plus</v>
          </cell>
        </row>
        <row r="3321">
          <cell r="B3321">
            <v>412831301700222</v>
          </cell>
          <cell r="BS3321">
            <v>2023</v>
          </cell>
          <cell r="BU3321" t="str">
            <v>DZIRE VXI PETROL NEW 2023</v>
          </cell>
          <cell r="DO3321"/>
          <cell r="DP3321" t="str">
            <v>Paryatan Plus</v>
          </cell>
        </row>
        <row r="3322">
          <cell r="B3322">
            <v>431351301700271</v>
          </cell>
          <cell r="BS3322">
            <v>2018</v>
          </cell>
          <cell r="BU3322" t="str">
            <v>MARUTHI TOUR S DIESEL 2018 5STR TN</v>
          </cell>
          <cell r="DO3322" t="str">
            <v>Car</v>
          </cell>
          <cell r="DP3322" t="str">
            <v>Paryatan Plus</v>
          </cell>
        </row>
        <row r="3323">
          <cell r="B3323">
            <v>431111301700175</v>
          </cell>
          <cell r="BS3323">
            <v>2020</v>
          </cell>
          <cell r="BU3323" t="str">
            <v>MARUTI SUZUKI TOUR S STD 5STR 2020 CAB</v>
          </cell>
          <cell r="DO3323" t="str">
            <v>Car</v>
          </cell>
          <cell r="DP3323" t="str">
            <v>Paryatan Plus</v>
          </cell>
        </row>
        <row r="3324">
          <cell r="B3324">
            <v>434731301700016</v>
          </cell>
          <cell r="BS3324">
            <v>2023</v>
          </cell>
          <cell r="BU3324" t="str">
            <v>ACE MOBILE CRANE 14XW 14TON</v>
          </cell>
          <cell r="DO3324"/>
          <cell r="DP3324" t="str">
            <v>Dharthi</v>
          </cell>
        </row>
        <row r="3325">
          <cell r="B3325"/>
          <cell r="BS3325">
            <v>2020</v>
          </cell>
          <cell r="BU3325" t="str">
            <v>MARUTI SUZUKI TOUR S STD 5STR 2020 CAB</v>
          </cell>
          <cell r="DO3325" t="str">
            <v>Car</v>
          </cell>
          <cell r="DP3325" t="str">
            <v>Paryatan Plus</v>
          </cell>
        </row>
        <row r="3326">
          <cell r="B3326"/>
          <cell r="BS3326">
            <v>2023</v>
          </cell>
          <cell r="BU3326" t="str">
            <v>ACE MOBILE CRANE 14XW 14TON</v>
          </cell>
          <cell r="DO3326"/>
          <cell r="DP3326" t="str">
            <v>Dharthi</v>
          </cell>
        </row>
        <row r="3327">
          <cell r="B3327"/>
          <cell r="BS3327">
            <v>2018</v>
          </cell>
          <cell r="BU3327" t="str">
            <v>MARUTHI TOUR S DIESEL 2018 5STR TN</v>
          </cell>
          <cell r="DO3327" t="str">
            <v>Car</v>
          </cell>
          <cell r="DP3327" t="str">
            <v>Paryatan Plus</v>
          </cell>
        </row>
        <row r="3328">
          <cell r="B3328">
            <v>431581301700144</v>
          </cell>
          <cell r="BS3328">
            <v>2017</v>
          </cell>
          <cell r="BU3328" t="str">
            <v>DOST LE BSIV</v>
          </cell>
          <cell r="DO3328" t="str">
            <v>Goods &amp; Passengers</v>
          </cell>
          <cell r="DP3328" t="str">
            <v>Goods Carrier</v>
          </cell>
        </row>
        <row r="3329">
          <cell r="B3329"/>
          <cell r="BS3329">
            <v>2017</v>
          </cell>
          <cell r="BU3329" t="str">
            <v>DOST LE BSIV</v>
          </cell>
          <cell r="DO3329" t="str">
            <v>Goods &amp; Passengers</v>
          </cell>
          <cell r="DP3329" t="str">
            <v>Goods Carrier</v>
          </cell>
        </row>
        <row r="3330">
          <cell r="B3330"/>
          <cell r="BS3330">
            <v>2023</v>
          </cell>
          <cell r="BU3330" t="str">
            <v>MARUTHI TOUR H3 1 2 5MT DREAM 2023 5STR</v>
          </cell>
          <cell r="DO3330"/>
          <cell r="DP3330" t="str">
            <v>Paryatan Plus</v>
          </cell>
        </row>
        <row r="3331">
          <cell r="B3331">
            <v>431351301700272</v>
          </cell>
          <cell r="BS3331">
            <v>2023</v>
          </cell>
          <cell r="BU3331" t="str">
            <v>MARUTHI TOUR H3 1 2 5MT DREAM 2023 5STR</v>
          </cell>
          <cell r="DO3331"/>
          <cell r="DP3331" t="str">
            <v>Paryatan Plus</v>
          </cell>
        </row>
        <row r="3332">
          <cell r="B3332"/>
          <cell r="BS3332">
            <v>2017</v>
          </cell>
          <cell r="BU3332" t="str">
            <v>XCENT-XcentE CRDI</v>
          </cell>
          <cell r="DO3332"/>
          <cell r="DP3332" t="str">
            <v>Paryatan Plus</v>
          </cell>
        </row>
        <row r="3333">
          <cell r="B3333"/>
          <cell r="BS3333">
            <v>2020</v>
          </cell>
          <cell r="BU3333" t="str">
            <v>TATA ACE GOLD DIESEL BSIV 2020 2STR GOODS</v>
          </cell>
          <cell r="DO3333" t="str">
            <v>Goods &amp; Passengers</v>
          </cell>
          <cell r="DP3333" t="str">
            <v>Goods Carrier</v>
          </cell>
        </row>
        <row r="3334">
          <cell r="B3334"/>
          <cell r="BS3334">
            <v>2018</v>
          </cell>
          <cell r="BU3334" t="str">
            <v>MARUTI TOUR S DIESEL BSIV 2018 5STR CAB TAXI</v>
          </cell>
          <cell r="DO3334" t="str">
            <v>Car</v>
          </cell>
          <cell r="DP3334" t="str">
            <v>Paryatan Plus</v>
          </cell>
        </row>
        <row r="3335">
          <cell r="B3335"/>
          <cell r="BS3335">
            <v>2023</v>
          </cell>
          <cell r="BU3335" t="str">
            <v>EECO 5 STR AC NEW 2023</v>
          </cell>
          <cell r="DO3335"/>
          <cell r="DP3335" t="str">
            <v>Dream Car</v>
          </cell>
        </row>
        <row r="3336">
          <cell r="B3336">
            <v>413191301700148</v>
          </cell>
          <cell r="BS3336">
            <v>2018</v>
          </cell>
          <cell r="BU3336" t="str">
            <v>MARUTI TOUR S DIESEL BSIV 2018 5STR CAB TAXI</v>
          </cell>
          <cell r="DO3336" t="str">
            <v>Car</v>
          </cell>
          <cell r="DP3336" t="str">
            <v>Paryatan Plus</v>
          </cell>
        </row>
        <row r="3337">
          <cell r="B3337">
            <v>431351301700274</v>
          </cell>
          <cell r="BS3337">
            <v>2023</v>
          </cell>
          <cell r="BU3337" t="str">
            <v>EECO 5 STR AC NEW 2023</v>
          </cell>
          <cell r="DO3337"/>
          <cell r="DP3337" t="str">
            <v>Dream Car</v>
          </cell>
        </row>
        <row r="3338">
          <cell r="B3338">
            <v>412831301700225</v>
          </cell>
          <cell r="BS3338">
            <v>2023</v>
          </cell>
          <cell r="BU3338" t="str">
            <v>FORCE TRAVELLER T1 13STR AC NEW 2023</v>
          </cell>
          <cell r="DO3338"/>
          <cell r="DP3338" t="str">
            <v>Safari</v>
          </cell>
        </row>
        <row r="3339">
          <cell r="B3339">
            <v>431581301700145</v>
          </cell>
          <cell r="BS3339">
            <v>2020</v>
          </cell>
          <cell r="BU3339" t="str">
            <v>TATA ACE GOLD DIESEL BSIV 2020 2STR GOODS</v>
          </cell>
          <cell r="DO3339" t="str">
            <v>Goods &amp; Passengers</v>
          </cell>
          <cell r="DP3339" t="str">
            <v>Goods Carrier</v>
          </cell>
        </row>
        <row r="3340">
          <cell r="B3340"/>
          <cell r="BS3340">
            <v>2023</v>
          </cell>
          <cell r="BU3340" t="str">
            <v>FORCE TRAVELLER T1 13STR AC NEW 2023</v>
          </cell>
          <cell r="DO3340"/>
          <cell r="DP3340" t="str">
            <v>Safari</v>
          </cell>
        </row>
        <row r="3341">
          <cell r="B3341"/>
          <cell r="BS3341">
            <v>2017</v>
          </cell>
          <cell r="BU3341" t="str">
            <v>FORDFIGOASPIRE1 50 TIT MTBS 2017</v>
          </cell>
          <cell r="DO3341" t="str">
            <v>Car</v>
          </cell>
          <cell r="DP3341" t="str">
            <v>Paryatan Plus</v>
          </cell>
        </row>
        <row r="3342">
          <cell r="B3342"/>
          <cell r="BS3342">
            <v>2016</v>
          </cell>
          <cell r="BU3342" t="str">
            <v>EICHER PRO6031P SLEEPER CAB CHASSIS BSIII 2016</v>
          </cell>
          <cell r="DO3342" t="str">
            <v>Goods &amp; Passengers</v>
          </cell>
          <cell r="DP3342" t="str">
            <v>Goods Carrier</v>
          </cell>
        </row>
        <row r="3343">
          <cell r="B3343">
            <v>431351301700275</v>
          </cell>
          <cell r="BS3343">
            <v>2017</v>
          </cell>
          <cell r="BU3343" t="str">
            <v>FORDFIGOASPIRE1 50 TIT MTBS 2017</v>
          </cell>
          <cell r="DO3343" t="str">
            <v>Car</v>
          </cell>
          <cell r="DP3343" t="str">
            <v>Paryatan Plus</v>
          </cell>
        </row>
        <row r="3344">
          <cell r="B3344">
            <v>431111301700176</v>
          </cell>
          <cell r="BS3344">
            <v>2019</v>
          </cell>
          <cell r="BU3344" t="str">
            <v>MARUTHI TOUR S DIESEL 5 SEAT 2019</v>
          </cell>
          <cell r="DO3344" t="str">
            <v>Car</v>
          </cell>
          <cell r="DP3344" t="str">
            <v>Paryatan Plus</v>
          </cell>
        </row>
        <row r="3345">
          <cell r="B3345">
            <v>434731301700018</v>
          </cell>
          <cell r="BS3345">
            <v>2016</v>
          </cell>
          <cell r="BU3345" t="str">
            <v>EICHER PRO6031P SLEEPER CAB CHASSIS BSIII 2016</v>
          </cell>
          <cell r="DO3345" t="str">
            <v>Goods &amp; Passengers</v>
          </cell>
          <cell r="DP3345" t="str">
            <v>Goods Carrier</v>
          </cell>
        </row>
        <row r="3346">
          <cell r="B3346"/>
          <cell r="BS3346">
            <v>2019</v>
          </cell>
          <cell r="BU3346" t="str">
            <v>MARUTHI TOUR S DIESEL 5 SEAT 2019</v>
          </cell>
          <cell r="DO3346" t="str">
            <v>Car</v>
          </cell>
          <cell r="DP3346" t="str">
            <v>Paryatan Plus</v>
          </cell>
        </row>
        <row r="3347">
          <cell r="B3347"/>
          <cell r="BS3347">
            <v>2019</v>
          </cell>
          <cell r="BU3347" t="str">
            <v>TOUR S DIESEL</v>
          </cell>
          <cell r="DO3347" t="str">
            <v>Car</v>
          </cell>
          <cell r="DP3347" t="str">
            <v>Paryatan Plus</v>
          </cell>
        </row>
        <row r="3348">
          <cell r="B3348"/>
          <cell r="BS3348">
            <v>2018</v>
          </cell>
          <cell r="BU3348" t="str">
            <v>MARUTI TOUR S DIESEL BSIV 2018 5STR CAB TAXI</v>
          </cell>
          <cell r="DO3348" t="str">
            <v>Car</v>
          </cell>
          <cell r="DP3348" t="str">
            <v>Paryatan Plus</v>
          </cell>
        </row>
        <row r="3349">
          <cell r="B3349">
            <v>431351301700279</v>
          </cell>
          <cell r="BS3349">
            <v>2019</v>
          </cell>
          <cell r="BU3349" t="str">
            <v>TOUR S DIESEL</v>
          </cell>
          <cell r="DO3349" t="str">
            <v>Car</v>
          </cell>
          <cell r="DP3349" t="str">
            <v>Paryatan Plus</v>
          </cell>
        </row>
        <row r="3350">
          <cell r="B3350">
            <v>431351301700284</v>
          </cell>
          <cell r="BS3350">
            <v>2018</v>
          </cell>
          <cell r="BU3350" t="str">
            <v>MARUTI TOUR S DIESEL BSIV 2018 5STR CAB TAXI</v>
          </cell>
          <cell r="DO3350" t="str">
            <v>Car</v>
          </cell>
          <cell r="DP3350" t="str">
            <v>Paryatan Plus</v>
          </cell>
        </row>
        <row r="3351">
          <cell r="B3351">
            <v>434731301700017</v>
          </cell>
          <cell r="BS3351">
            <v>2018</v>
          </cell>
          <cell r="BU3351" t="str">
            <v>ARGO 2000 SLCM SELF LOADING CONCRETE MIXER</v>
          </cell>
          <cell r="DO3351" t="str">
            <v>Goods &amp; Passengers</v>
          </cell>
          <cell r="DP3351" t="str">
            <v>GenSet</v>
          </cell>
        </row>
        <row r="3352">
          <cell r="B3352"/>
          <cell r="BS3352">
            <v>2018</v>
          </cell>
          <cell r="BU3352" t="str">
            <v>ARGO 2000 SLCM SELF LOADING CONCRETE MIXER</v>
          </cell>
          <cell r="DO3352" t="str">
            <v>Goods &amp; Passengers</v>
          </cell>
          <cell r="DP3352" t="str">
            <v>GenSet</v>
          </cell>
        </row>
        <row r="3353">
          <cell r="B3353"/>
          <cell r="BS3353">
            <v>2017</v>
          </cell>
          <cell r="BU3353" t="str">
            <v>XYLO D4 MDI CRDE 2 WD 8 SEAT 2017</v>
          </cell>
          <cell r="DO3353" t="str">
            <v>Car</v>
          </cell>
          <cell r="DP3353" t="str">
            <v>Paryatan Plus</v>
          </cell>
        </row>
        <row r="3354">
          <cell r="B3354">
            <v>413191301700149</v>
          </cell>
          <cell r="BS3354">
            <v>2017</v>
          </cell>
          <cell r="BU3354" t="str">
            <v>XYLO D4 MDI CRDE 2 WD 8 SEAT 2017</v>
          </cell>
          <cell r="DO3354" t="str">
            <v>Car</v>
          </cell>
          <cell r="DP3354" t="str">
            <v>Paryatan Plus</v>
          </cell>
        </row>
        <row r="3355">
          <cell r="B3355">
            <v>413191301700147</v>
          </cell>
          <cell r="BS3355">
            <v>2016</v>
          </cell>
          <cell r="BU3355" t="str">
            <v>MAHINDRA XYLO D4 MDI CRDE 2WD 8STR 2016 CAB</v>
          </cell>
          <cell r="DO3355" t="str">
            <v>Car</v>
          </cell>
          <cell r="DP3355" t="str">
            <v>Paryatan Plus</v>
          </cell>
        </row>
        <row r="3356">
          <cell r="B3356"/>
          <cell r="BS3356">
            <v>2016</v>
          </cell>
          <cell r="BU3356" t="str">
            <v>MAHINDRA XYLO D4 MDI CRDE 2WD 8STR 2016 CAB</v>
          </cell>
          <cell r="DO3356" t="str">
            <v>Car</v>
          </cell>
          <cell r="DP3356" t="str">
            <v>Paryatan Plus</v>
          </cell>
        </row>
        <row r="3357">
          <cell r="B3357"/>
          <cell r="BS3357">
            <v>2017</v>
          </cell>
          <cell r="BU3357" t="str">
            <v>TOYOTA ETIOS GD BSIV 5STR 2017 CAB</v>
          </cell>
          <cell r="DO3357" t="str">
            <v>Car</v>
          </cell>
          <cell r="DP3357" t="str">
            <v>Paryatan Plus</v>
          </cell>
        </row>
        <row r="3358">
          <cell r="B3358"/>
          <cell r="BS3358">
            <v>2018</v>
          </cell>
          <cell r="BU3358" t="str">
            <v>TATA ZEST XE QJET 75PS BSIV 2018</v>
          </cell>
          <cell r="DO3358" t="str">
            <v>Car</v>
          </cell>
          <cell r="DP3358" t="str">
            <v>Paryatan Plus</v>
          </cell>
        </row>
        <row r="3359">
          <cell r="B3359">
            <v>431351301700277</v>
          </cell>
          <cell r="BS3359">
            <v>2018</v>
          </cell>
          <cell r="BU3359" t="str">
            <v>TATA ZEST XE QJET 75PS BSIV 2018</v>
          </cell>
          <cell r="DO3359" t="str">
            <v>Car</v>
          </cell>
          <cell r="DP3359" t="str">
            <v>Paryatan Plus</v>
          </cell>
        </row>
        <row r="3360">
          <cell r="B3360">
            <v>431351301700278</v>
          </cell>
          <cell r="BS3360">
            <v>2017</v>
          </cell>
          <cell r="BU3360" t="str">
            <v>TATA ZEST XE QJET 75PS BSIV</v>
          </cell>
          <cell r="DO3360" t="str">
            <v>Car</v>
          </cell>
          <cell r="DP3360" t="str">
            <v>Paryatan Plus</v>
          </cell>
        </row>
        <row r="3361">
          <cell r="B3361">
            <v>431351301700276</v>
          </cell>
          <cell r="BS3361">
            <v>2017</v>
          </cell>
          <cell r="BU3361" t="str">
            <v>TOYOTA ETIOS GD BSIV 5STR 2017 CAB</v>
          </cell>
          <cell r="DO3361" t="str">
            <v>Car</v>
          </cell>
          <cell r="DP3361" t="str">
            <v>Paryatan Plus</v>
          </cell>
        </row>
        <row r="3362">
          <cell r="B3362"/>
          <cell r="BS3362">
            <v>2017</v>
          </cell>
          <cell r="BU3362" t="str">
            <v>TATA ZEST XE QJET 75PS BSIV</v>
          </cell>
          <cell r="DO3362" t="str">
            <v>Car</v>
          </cell>
          <cell r="DP3362" t="str">
            <v>Paryatan Plus</v>
          </cell>
        </row>
        <row r="3363">
          <cell r="B3363">
            <v>431111301700177</v>
          </cell>
          <cell r="BS3363">
            <v>2018</v>
          </cell>
          <cell r="BU3363" t="str">
            <v>MARUTHI TOUR S DIESEL 2018 5STR TN</v>
          </cell>
          <cell r="DO3363" t="str">
            <v>Car</v>
          </cell>
          <cell r="DP3363" t="str">
            <v>Paryatan Plus</v>
          </cell>
        </row>
        <row r="3364">
          <cell r="B3364"/>
          <cell r="BS3364">
            <v>2018</v>
          </cell>
          <cell r="BU3364" t="str">
            <v>MARUTHI TOUR S DIESEL 2018 5STR TN</v>
          </cell>
          <cell r="DO3364" t="str">
            <v>Car</v>
          </cell>
          <cell r="DP3364" t="str">
            <v>Paryatan Plus</v>
          </cell>
        </row>
        <row r="3365">
          <cell r="B3365"/>
          <cell r="BS3365">
            <v>2018</v>
          </cell>
          <cell r="BU3365" t="str">
            <v>MARUTHI TOUR S DIESEL 2018 5STR TN</v>
          </cell>
          <cell r="DO3365" t="str">
            <v>Car</v>
          </cell>
          <cell r="DP3365" t="str">
            <v>Paryatan Plus</v>
          </cell>
        </row>
        <row r="3366">
          <cell r="B3366">
            <v>412831301700223</v>
          </cell>
          <cell r="BS3366">
            <v>2018</v>
          </cell>
          <cell r="BU3366" t="str">
            <v>MAHINDRA BOLERO PICK UP FB PS 2018</v>
          </cell>
          <cell r="DO3366" t="str">
            <v>Goods &amp; Passengers</v>
          </cell>
          <cell r="DP3366" t="str">
            <v>Goods Carrier</v>
          </cell>
        </row>
        <row r="3367">
          <cell r="B3367"/>
          <cell r="BS3367">
            <v>2020</v>
          </cell>
          <cell r="BU3367" t="str">
            <v>TOYOTA INNOVA CRYSTA 2 4 G 8STR 2020 CAB</v>
          </cell>
          <cell r="DO3367"/>
          <cell r="DP3367" t="str">
            <v>Dream Car</v>
          </cell>
        </row>
        <row r="3368">
          <cell r="B3368"/>
          <cell r="BS3368">
            <v>2018</v>
          </cell>
          <cell r="BU3368" t="str">
            <v>MAHINDRA BOLERO PICK UP FB PS 2018</v>
          </cell>
          <cell r="DO3368" t="str">
            <v>Goods &amp; Passengers</v>
          </cell>
          <cell r="DP3368" t="str">
            <v>Goods Carrier</v>
          </cell>
        </row>
        <row r="3369">
          <cell r="B3369">
            <v>431111301700178</v>
          </cell>
          <cell r="BS3369">
            <v>2018</v>
          </cell>
          <cell r="BU3369" t="str">
            <v>MARUTHI TOUR S DIESEL 2018 5STR TN</v>
          </cell>
          <cell r="DO3369" t="str">
            <v>Car</v>
          </cell>
          <cell r="DP3369" t="str">
            <v>Paryatan Plus</v>
          </cell>
        </row>
        <row r="3370">
          <cell r="B3370"/>
          <cell r="BS3370">
            <v>2019</v>
          </cell>
          <cell r="BU3370" t="str">
            <v>3718BS IV GOODS CARRIER TRUCK 2019</v>
          </cell>
          <cell r="DO3370" t="str">
            <v>Goods &amp; Passengers</v>
          </cell>
          <cell r="DP3370" t="str">
            <v>Goods Carrier</v>
          </cell>
        </row>
        <row r="3371">
          <cell r="B3371">
            <v>431351301700280</v>
          </cell>
          <cell r="BS3371">
            <v>2014</v>
          </cell>
          <cell r="BU3371" t="str">
            <v>TATA ACE FACELIFT HT BS3 2014 2STR GOODS CARRIER</v>
          </cell>
          <cell r="DO3371" t="str">
            <v>Goods &amp; Passengers</v>
          </cell>
          <cell r="DP3371" t="str">
            <v>Paryatan Plus</v>
          </cell>
        </row>
        <row r="3372">
          <cell r="B3372">
            <v>433461301700054</v>
          </cell>
          <cell r="BS3372">
            <v>2019</v>
          </cell>
          <cell r="BU3372" t="str">
            <v>3718BS IV GOODS CARRIER TRUCK 2019</v>
          </cell>
          <cell r="DO3372" t="str">
            <v>Goods &amp; Passengers</v>
          </cell>
          <cell r="DP3372" t="str">
            <v>Goods Carrier</v>
          </cell>
        </row>
        <row r="3373">
          <cell r="B3373"/>
          <cell r="BS3373">
            <v>2014</v>
          </cell>
          <cell r="BU3373" t="str">
            <v>TATA ACE FACELIFT HT BS3 2014 2STR GOODS CARRIER</v>
          </cell>
          <cell r="DO3373" t="str">
            <v>Goods &amp; Passengers</v>
          </cell>
          <cell r="DP3373" t="str">
            <v>Paryatan Plus</v>
          </cell>
        </row>
        <row r="3374">
          <cell r="B3374">
            <v>431581301700147</v>
          </cell>
          <cell r="BS3374">
            <v>2017</v>
          </cell>
          <cell r="BU3374" t="str">
            <v>TRAVELLER TD22 BSIV MEGA BUS14 STR 2017</v>
          </cell>
          <cell r="DO3374" t="str">
            <v>Goods &amp; Passengers</v>
          </cell>
          <cell r="DP3374" t="str">
            <v>Paryatan Plus</v>
          </cell>
        </row>
        <row r="3375">
          <cell r="B3375"/>
          <cell r="BS3375">
            <v>2017</v>
          </cell>
          <cell r="BU3375" t="str">
            <v>TRAVELLER TD22 BSIV MEGA BUS14 STR 2017</v>
          </cell>
          <cell r="DO3375" t="str">
            <v>Goods &amp; Passengers</v>
          </cell>
          <cell r="DP3375" t="str">
            <v>Paryatan Plus</v>
          </cell>
        </row>
        <row r="3376">
          <cell r="B3376"/>
          <cell r="BS3376">
            <v>2023</v>
          </cell>
          <cell r="BU3376" t="str">
            <v>TOUR S CNG NEW 2023</v>
          </cell>
          <cell r="DO3376"/>
          <cell r="DP3376" t="str">
            <v>Paryatan Plus</v>
          </cell>
        </row>
        <row r="3377">
          <cell r="B3377"/>
          <cell r="BS3377">
            <v>2017</v>
          </cell>
          <cell r="BU3377" t="str">
            <v>TATA SUPER ACE MINT BS IV 2017</v>
          </cell>
          <cell r="DO3377" t="str">
            <v>Goods &amp; Passengers</v>
          </cell>
          <cell r="DP3377" t="str">
            <v>Goods Carrier</v>
          </cell>
        </row>
        <row r="3378">
          <cell r="B3378"/>
          <cell r="BS3378">
            <v>2017</v>
          </cell>
          <cell r="BU3378" t="str">
            <v>DOST LS FSD PICK UP 2017 GOODS CARRIER</v>
          </cell>
          <cell r="DO3378" t="str">
            <v>Goods &amp; Passengers</v>
          </cell>
          <cell r="DP3378" t="str">
            <v>Classic Used Car</v>
          </cell>
        </row>
        <row r="3379">
          <cell r="B3379">
            <v>431581301700146</v>
          </cell>
          <cell r="BS3379">
            <v>2017</v>
          </cell>
          <cell r="BU3379" t="str">
            <v>DOST LS FSD PICK UP 2017 GOODS CARRIER</v>
          </cell>
          <cell r="DO3379" t="str">
            <v>Goods &amp; Passengers</v>
          </cell>
          <cell r="DP3379" t="str">
            <v>Classic Used Car</v>
          </cell>
        </row>
        <row r="3380">
          <cell r="B3380">
            <v>431111301700179</v>
          </cell>
          <cell r="BS3380">
            <v>2017</v>
          </cell>
          <cell r="BU3380" t="str">
            <v>TATA SUPER ACE MINT BS IV 2017</v>
          </cell>
          <cell r="DO3380" t="str">
            <v>Goods &amp; Passengers</v>
          </cell>
          <cell r="DP3380" t="str">
            <v>Goods Carrier</v>
          </cell>
        </row>
        <row r="3381">
          <cell r="B3381">
            <v>412331301700181</v>
          </cell>
          <cell r="BS3381">
            <v>2017</v>
          </cell>
          <cell r="BU3381" t="str">
            <v>TRAVELLER T2 27 STR 2017</v>
          </cell>
          <cell r="DO3381" t="str">
            <v>Goods &amp; Passengers</v>
          </cell>
          <cell r="DP3381" t="str">
            <v>Safari</v>
          </cell>
        </row>
        <row r="3382">
          <cell r="B3382"/>
          <cell r="BS3382">
            <v>2017</v>
          </cell>
          <cell r="BU3382" t="str">
            <v>TRAVELLER T2 27 STR 2017</v>
          </cell>
          <cell r="DO3382" t="str">
            <v>Goods &amp; Passengers</v>
          </cell>
          <cell r="DP3382" t="str">
            <v>Safari</v>
          </cell>
        </row>
        <row r="3383">
          <cell r="B3383"/>
          <cell r="BS3383">
            <v>2023</v>
          </cell>
          <cell r="BU3383" t="str">
            <v>MARUTHI TOUR H3 1 2 5MT DREAM 2023 5STR</v>
          </cell>
          <cell r="DO3383" t="str">
            <v>Car</v>
          </cell>
          <cell r="DP3383" t="str">
            <v>Dream Car</v>
          </cell>
        </row>
        <row r="3384">
          <cell r="B3384"/>
          <cell r="BS3384">
            <v>2017</v>
          </cell>
          <cell r="BU3384" t="str">
            <v>TATA LPT 3718 TC GOODS CARRIER 2017</v>
          </cell>
          <cell r="DO3384" t="str">
            <v>Goods &amp; Passengers</v>
          </cell>
          <cell r="DP3384" t="str">
            <v>Goods Carrier</v>
          </cell>
        </row>
        <row r="3385">
          <cell r="B3385">
            <v>431351301700283</v>
          </cell>
          <cell r="BS3385">
            <v>2023</v>
          </cell>
          <cell r="BU3385" t="str">
            <v>MARUTHI TOUR H3 1 2 5MT DREAM 2023 5STR</v>
          </cell>
          <cell r="DO3385" t="str">
            <v>Car</v>
          </cell>
          <cell r="DP3385" t="str">
            <v>Dream Car</v>
          </cell>
        </row>
        <row r="3386">
          <cell r="B3386">
            <v>433461301700055</v>
          </cell>
          <cell r="BS3386">
            <v>2017</v>
          </cell>
          <cell r="BU3386" t="str">
            <v>TATA LPT 3718 TC GOODS CARRIER 2017</v>
          </cell>
          <cell r="DO3386" t="str">
            <v>Goods &amp; Passengers</v>
          </cell>
          <cell r="DP3386" t="str">
            <v>Goods Carrier</v>
          </cell>
        </row>
        <row r="3387">
          <cell r="B3387"/>
          <cell r="BS3387">
            <v>2023</v>
          </cell>
          <cell r="BU3387" t="str">
            <v>MARUTHI TOUR H3 1 2 5MT DREAM 2023 5STR</v>
          </cell>
          <cell r="DO3387"/>
          <cell r="DP3387" t="str">
            <v>Paryatan Plus</v>
          </cell>
        </row>
        <row r="3388">
          <cell r="B3388"/>
          <cell r="BS3388">
            <v>2016</v>
          </cell>
          <cell r="BU3388" t="str">
            <v>LPT 3118 TC BSIII 8 2 COWL 2016</v>
          </cell>
          <cell r="DO3388" t="str">
            <v>Goods &amp; Passengers</v>
          </cell>
          <cell r="DP3388" t="str">
            <v>Goods Carrier</v>
          </cell>
        </row>
        <row r="3389">
          <cell r="B3389"/>
          <cell r="BS3389">
            <v>2023</v>
          </cell>
          <cell r="BU3389" t="str">
            <v>DZIRE ZXI ERTIGA NEW 2023</v>
          </cell>
          <cell r="DO3389"/>
          <cell r="DP3389" t="str">
            <v>Paryatan Plus</v>
          </cell>
        </row>
        <row r="3390">
          <cell r="B3390">
            <v>412831301700226</v>
          </cell>
          <cell r="BS3390">
            <v>2023</v>
          </cell>
          <cell r="BU3390" t="str">
            <v>DZIRE ZXI ERTIGA NEW 2023</v>
          </cell>
          <cell r="DO3390"/>
          <cell r="DP3390" t="str">
            <v>Paryatan Plus</v>
          </cell>
        </row>
        <row r="3391">
          <cell r="B3391">
            <v>434731301700019</v>
          </cell>
          <cell r="BS3391">
            <v>2016</v>
          </cell>
          <cell r="BU3391" t="str">
            <v>LPT 3118 TC BSIII 8 2 COWL 2016</v>
          </cell>
          <cell r="DO3391" t="str">
            <v>Goods &amp; Passengers</v>
          </cell>
          <cell r="DP3391" t="str">
            <v>Goods Carrier</v>
          </cell>
        </row>
        <row r="3392">
          <cell r="B3392"/>
          <cell r="BS3392">
            <v>2013</v>
          </cell>
          <cell r="BU3392" t="str">
            <v>Innova-INNOVA EURO 3 2.5 G DIESEL 7 SEATER</v>
          </cell>
          <cell r="DO3392" t="str">
            <v>Car</v>
          </cell>
          <cell r="DP3392" t="str">
            <v>Classic Used Car</v>
          </cell>
        </row>
        <row r="3393">
          <cell r="B3393">
            <v>412331301700182</v>
          </cell>
          <cell r="BS3393">
            <v>2013</v>
          </cell>
          <cell r="BU3393" t="str">
            <v>Innova-INNOVA EURO 3 2.5 G DIESEL 7 SEATER</v>
          </cell>
          <cell r="DO3393" t="str">
            <v>Car</v>
          </cell>
          <cell r="DP3393" t="str">
            <v>Classic Used Car</v>
          </cell>
        </row>
        <row r="3394">
          <cell r="B3394">
            <v>431351301700281</v>
          </cell>
          <cell r="BS3394">
            <v>2023</v>
          </cell>
          <cell r="BU3394" t="str">
            <v>MARUTHI TOUR H3 1 2 5MT DREAM 2023 5STR</v>
          </cell>
          <cell r="DO3394"/>
          <cell r="DP3394" t="str">
            <v>Paryatan Plus</v>
          </cell>
        </row>
        <row r="3395">
          <cell r="B3395"/>
          <cell r="BS3395">
            <v>2018</v>
          </cell>
          <cell r="BU3395" t="str">
            <v>MARUTHI TOUR S DIESEL 2018 5STR TN</v>
          </cell>
          <cell r="DO3395" t="str">
            <v>Car</v>
          </cell>
          <cell r="DP3395" t="str">
            <v>Paryatan Plus</v>
          </cell>
        </row>
        <row r="3396">
          <cell r="B3396"/>
          <cell r="BS3396">
            <v>2023</v>
          </cell>
          <cell r="BU3396" t="str">
            <v>MARUTHI TOUR H3 1 2 5MT DREAM 2023 5STR</v>
          </cell>
          <cell r="DO3396"/>
          <cell r="DP3396" t="str">
            <v>Paryatan Plus</v>
          </cell>
        </row>
        <row r="3397">
          <cell r="B3397">
            <v>431351301700282</v>
          </cell>
          <cell r="BS3397">
            <v>2018</v>
          </cell>
          <cell r="BU3397" t="str">
            <v>MARUTHI TOUR S DIESEL 2018 5STR TN</v>
          </cell>
          <cell r="DO3397" t="str">
            <v>Car</v>
          </cell>
          <cell r="DP3397" t="str">
            <v>Paryatan Plus</v>
          </cell>
        </row>
        <row r="3398">
          <cell r="B3398"/>
          <cell r="BS3398">
            <v>2019</v>
          </cell>
          <cell r="BU3398" t="str">
            <v>MAHINDRA XYLO H4 M HAWK CRDE 2 2019 8STR CLASSIC</v>
          </cell>
          <cell r="DO3398" t="str">
            <v>Car</v>
          </cell>
          <cell r="DP3398" t="str">
            <v>Paryatan Plus</v>
          </cell>
        </row>
        <row r="3399">
          <cell r="B3399"/>
          <cell r="BS3399">
            <v>2018</v>
          </cell>
          <cell r="BU3399" t="str">
            <v>MAHINDRA XYLO D4 MDI CRDE 2WD 8STR 2018</v>
          </cell>
          <cell r="DO3399" t="str">
            <v>Car</v>
          </cell>
          <cell r="DP3399" t="str">
            <v>Paryatan Plus</v>
          </cell>
        </row>
        <row r="3400">
          <cell r="B3400"/>
          <cell r="BS3400">
            <v>2015</v>
          </cell>
          <cell r="BU3400" t="str">
            <v>MARUTI SWIFT DZIRE TOUR DIESEL BSI 5STR 2015 CAB</v>
          </cell>
          <cell r="DO3400" t="str">
            <v>Car</v>
          </cell>
          <cell r="DP3400" t="str">
            <v>Paryatan Plus</v>
          </cell>
        </row>
        <row r="3401">
          <cell r="B3401"/>
          <cell r="BS3401">
            <v>2019</v>
          </cell>
          <cell r="BU3401" t="str">
            <v>Marazzo-M2 7 Seater</v>
          </cell>
          <cell r="DO3401" t="str">
            <v>Car</v>
          </cell>
          <cell r="DP3401" t="str">
            <v>Paryatan Plus</v>
          </cell>
        </row>
        <row r="3402">
          <cell r="B3402"/>
          <cell r="BS3402">
            <v>2020</v>
          </cell>
          <cell r="BU3402" t="str">
            <v>TATA ACE GOLD BS IV 2STR 2020LGV</v>
          </cell>
          <cell r="DO3402" t="str">
            <v>Goods &amp; Passengers</v>
          </cell>
          <cell r="DP3402" t="str">
            <v>Goods Carrier</v>
          </cell>
        </row>
        <row r="3403">
          <cell r="B3403">
            <v>431351301700285</v>
          </cell>
          <cell r="BS3403">
            <v>2015</v>
          </cell>
          <cell r="BU3403" t="str">
            <v>MARUTI SWIFT DZIRE TOUR DIESEL BSI 5STR 2015 CAB</v>
          </cell>
          <cell r="DO3403" t="str">
            <v>Car</v>
          </cell>
          <cell r="DP3403" t="str">
            <v>Paryatan Plus</v>
          </cell>
        </row>
        <row r="3404">
          <cell r="B3404">
            <v>413191301700150</v>
          </cell>
          <cell r="BS3404">
            <v>2018</v>
          </cell>
          <cell r="BU3404" t="str">
            <v>MAHINDRA XYLO D4 MDI CRDE 2WD 8STR 2018</v>
          </cell>
          <cell r="DO3404" t="str">
            <v>Car</v>
          </cell>
          <cell r="DP3404" t="str">
            <v>Paryatan Plus</v>
          </cell>
        </row>
        <row r="3405">
          <cell r="B3405">
            <v>431111301700180</v>
          </cell>
          <cell r="BS3405">
            <v>2019</v>
          </cell>
          <cell r="BU3405" t="str">
            <v>Marazzo-M2 7 Seater</v>
          </cell>
          <cell r="DO3405" t="str">
            <v>Car</v>
          </cell>
          <cell r="DP3405" t="str">
            <v>Paryatan Plus</v>
          </cell>
        </row>
        <row r="3406">
          <cell r="B3406">
            <v>431581301700148</v>
          </cell>
          <cell r="BS3406">
            <v>2020</v>
          </cell>
          <cell r="BU3406" t="str">
            <v>TATA ACE GOLD BS IV 2STR 2020LGV</v>
          </cell>
          <cell r="DO3406" t="str">
            <v>Goods &amp; Passengers</v>
          </cell>
          <cell r="DP3406" t="str">
            <v>Goods Carrier</v>
          </cell>
        </row>
        <row r="3407">
          <cell r="B3407"/>
          <cell r="BS3407">
            <v>2023</v>
          </cell>
          <cell r="BU3407" t="str">
            <v>MARUTI TOUR S PETROL NEW 2023</v>
          </cell>
          <cell r="DO3407"/>
          <cell r="DP3407" t="str">
            <v>Dream Car</v>
          </cell>
        </row>
        <row r="3408">
          <cell r="B3408">
            <v>413191301700153</v>
          </cell>
          <cell r="BS3408">
            <v>2023</v>
          </cell>
          <cell r="BU3408" t="str">
            <v>MARUTI TOUR S PETROL NEW 2023</v>
          </cell>
          <cell r="DO3408"/>
          <cell r="DP3408" t="str">
            <v>Dream Car</v>
          </cell>
        </row>
        <row r="3409">
          <cell r="B3409"/>
          <cell r="BS3409">
            <v>2023</v>
          </cell>
          <cell r="BU3409" t="str">
            <v>MARUTI TOUR S PETROL NEW 2023</v>
          </cell>
          <cell r="DO3409"/>
          <cell r="DP3409" t="str">
            <v>Dream Car</v>
          </cell>
        </row>
        <row r="3410">
          <cell r="B3410"/>
          <cell r="BS3410">
            <v>2019</v>
          </cell>
          <cell r="BU3410" t="str">
            <v>MARUTI TOUR S</v>
          </cell>
          <cell r="DO3410" t="str">
            <v>Car</v>
          </cell>
          <cell r="DP3410" t="str">
            <v>Paryatan Plus</v>
          </cell>
        </row>
        <row r="3411">
          <cell r="B3411">
            <v>431351301700286</v>
          </cell>
          <cell r="BS3411">
            <v>2019</v>
          </cell>
          <cell r="BU3411" t="str">
            <v>MARUTI TOUR S</v>
          </cell>
          <cell r="DO3411" t="str">
            <v>Car</v>
          </cell>
          <cell r="DP3411" t="str">
            <v>Paryatan Plus</v>
          </cell>
        </row>
        <row r="3412">
          <cell r="B3412">
            <v>413191301700152</v>
          </cell>
          <cell r="BS3412">
            <v>2017</v>
          </cell>
          <cell r="BU3412" t="str">
            <v>XCENT-XcentE CRDI</v>
          </cell>
          <cell r="DO3412" t="str">
            <v>Car</v>
          </cell>
          <cell r="DP3412" t="str">
            <v>Paryatan Plus</v>
          </cell>
        </row>
        <row r="3413">
          <cell r="B3413"/>
          <cell r="BS3413">
            <v>2016</v>
          </cell>
          <cell r="BU3413" t="str">
            <v>MARUTHI SWIFT DZIRE TOUR DIESEL BS1 5STR</v>
          </cell>
          <cell r="DO3413" t="str">
            <v>Car</v>
          </cell>
          <cell r="DP3413" t="str">
            <v>Paryatan Plus</v>
          </cell>
        </row>
        <row r="3414">
          <cell r="B3414"/>
          <cell r="BS3414">
            <v>2017</v>
          </cell>
          <cell r="BU3414" t="str">
            <v>XCENT-XcentE CRDI</v>
          </cell>
          <cell r="DO3414" t="str">
            <v>Car</v>
          </cell>
          <cell r="DP3414" t="str">
            <v>Paryatan Plus</v>
          </cell>
        </row>
        <row r="3415">
          <cell r="B3415"/>
          <cell r="BS3415">
            <v>2014</v>
          </cell>
          <cell r="BU3415" t="str">
            <v>LPT 1109H TRUCK OPEN BODY 2014</v>
          </cell>
          <cell r="DO3415" t="str">
            <v>Goods &amp; Passengers</v>
          </cell>
          <cell r="DP3415" t="str">
            <v>Goods Carrier</v>
          </cell>
        </row>
        <row r="3416">
          <cell r="B3416">
            <v>412331301700183</v>
          </cell>
          <cell r="BS3416">
            <v>2014</v>
          </cell>
          <cell r="BU3416" t="str">
            <v>TATA LPO7 5 42WB BS III BUS 35 STRS</v>
          </cell>
          <cell r="DO3416" t="str">
            <v>Goods &amp; Passengers</v>
          </cell>
          <cell r="DP3416" t="str">
            <v>Safari</v>
          </cell>
        </row>
        <row r="3417">
          <cell r="B3417"/>
          <cell r="BS3417">
            <v>2014</v>
          </cell>
          <cell r="BU3417" t="str">
            <v>TATA LPO7 5 42WB BS III BUS 35 STRS</v>
          </cell>
          <cell r="DO3417" t="str">
            <v>Goods &amp; Passengers</v>
          </cell>
          <cell r="DP3417" t="str">
            <v>Safari</v>
          </cell>
        </row>
        <row r="3418">
          <cell r="B3418">
            <v>433461301700056</v>
          </cell>
          <cell r="BS3418">
            <v>2014</v>
          </cell>
          <cell r="BU3418" t="str">
            <v>LPT 1109H TRUCK OPEN BODY 2014</v>
          </cell>
          <cell r="DO3418" t="str">
            <v>Goods &amp; Passengers</v>
          </cell>
          <cell r="DP3418" t="str">
            <v>Goods Carrier</v>
          </cell>
        </row>
        <row r="3419">
          <cell r="B3419">
            <v>431351301700317</v>
          </cell>
          <cell r="BS3419">
            <v>2016</v>
          </cell>
          <cell r="BU3419" t="str">
            <v>MARUTHI SWIFT DZIRE TOUR DIESEL BS1 5STR</v>
          </cell>
          <cell r="DO3419" t="str">
            <v>Car</v>
          </cell>
          <cell r="DP3419" t="str">
            <v>Paryatan Plus</v>
          </cell>
        </row>
        <row r="3420">
          <cell r="B3420">
            <v>431351301700292</v>
          </cell>
          <cell r="BS3420">
            <v>2019</v>
          </cell>
          <cell r="BU3420" t="str">
            <v>NISSAN SUNNY DCI XL 5STR 2019</v>
          </cell>
          <cell r="DO3420" t="str">
            <v>Car</v>
          </cell>
          <cell r="DP3420" t="str">
            <v>Paryatan Plus</v>
          </cell>
        </row>
        <row r="3421">
          <cell r="B3421"/>
          <cell r="BS3421">
            <v>2019</v>
          </cell>
          <cell r="BU3421" t="str">
            <v>NISSAN SUNNY DCI XL 5STR 2019</v>
          </cell>
          <cell r="DO3421" t="str">
            <v>Car</v>
          </cell>
          <cell r="DP3421" t="str">
            <v>Paryatan Plus</v>
          </cell>
        </row>
        <row r="3422">
          <cell r="B3422">
            <v>431111301700181</v>
          </cell>
          <cell r="BS3422">
            <v>2017</v>
          </cell>
          <cell r="BU3422" t="str">
            <v>MARUTHI SWIFT DZIRE TOUR DIESEL 5 STR 2017</v>
          </cell>
          <cell r="DO3422" t="str">
            <v>Car</v>
          </cell>
          <cell r="DP3422" t="str">
            <v>Paryatan Plus</v>
          </cell>
        </row>
        <row r="3423">
          <cell r="B3423"/>
          <cell r="BS3423">
            <v>2017</v>
          </cell>
          <cell r="BU3423" t="str">
            <v>MARUTHI SWIFT DZIRE TOUR DIESEL 5 STR 2017</v>
          </cell>
          <cell r="DO3423" t="str">
            <v>Car</v>
          </cell>
          <cell r="DP3423" t="str">
            <v>Paryatan Plus</v>
          </cell>
        </row>
        <row r="3424">
          <cell r="B3424">
            <v>434731301700020</v>
          </cell>
          <cell r="BS3424">
            <v>2016</v>
          </cell>
          <cell r="BU3424" t="str">
            <v>CUUISER 12 D A C PS ABS BSIII 2016</v>
          </cell>
          <cell r="DO3424" t="str">
            <v>Goods &amp; Passengers</v>
          </cell>
          <cell r="DP3424" t="str">
            <v>Paryatan Plus</v>
          </cell>
        </row>
        <row r="3425">
          <cell r="B3425"/>
          <cell r="BS3425">
            <v>2014</v>
          </cell>
          <cell r="BU3425" t="str">
            <v>BOLERO CAMPER GOLD 2WD</v>
          </cell>
          <cell r="DO3425"/>
          <cell r="DP3425" t="str">
            <v>Paryatan Plus</v>
          </cell>
        </row>
        <row r="3426">
          <cell r="B3426"/>
          <cell r="BS3426">
            <v>2017</v>
          </cell>
          <cell r="BU3426" t="str">
            <v>SWIFT DZIRE TOUR DIESEL BS IV</v>
          </cell>
          <cell r="DO3426" t="str">
            <v>Car</v>
          </cell>
          <cell r="DP3426" t="str">
            <v>Paryatan Plus</v>
          </cell>
        </row>
        <row r="3427">
          <cell r="B3427"/>
          <cell r="BS3427">
            <v>2016</v>
          </cell>
          <cell r="BU3427" t="str">
            <v>CUUISER 12 D A C PS ABS BSIII 2016</v>
          </cell>
          <cell r="DO3427" t="str">
            <v>Goods &amp; Passengers</v>
          </cell>
          <cell r="DP3427" t="str">
            <v>Paryatan Plus</v>
          </cell>
        </row>
        <row r="3428">
          <cell r="B3428">
            <v>431351301700287</v>
          </cell>
          <cell r="BS3428">
            <v>2017</v>
          </cell>
          <cell r="BU3428" t="str">
            <v>SWIFT DZIRE TOUR DIESEL BS IV</v>
          </cell>
          <cell r="DO3428" t="str">
            <v>Car</v>
          </cell>
          <cell r="DP3428" t="str">
            <v>Paryatan Plus</v>
          </cell>
        </row>
        <row r="3429">
          <cell r="B3429"/>
          <cell r="BS3429">
            <v>2018</v>
          </cell>
          <cell r="BU3429" t="str">
            <v>TOYOTA ETIOS GD 2018 CAB 5STR PARYATAN</v>
          </cell>
          <cell r="DO3429" t="str">
            <v>Car</v>
          </cell>
          <cell r="DP3429" t="str">
            <v>Paryatan Plus</v>
          </cell>
        </row>
        <row r="3430">
          <cell r="B3430">
            <v>413191301700151</v>
          </cell>
          <cell r="BS3430">
            <v>2017</v>
          </cell>
          <cell r="BU3430" t="str">
            <v>SWIFT DZIRE TOUR DIESEL BS IV</v>
          </cell>
          <cell r="DO3430" t="str">
            <v>Car</v>
          </cell>
          <cell r="DP3430" t="str">
            <v>Paryatan Plus</v>
          </cell>
        </row>
        <row r="3431">
          <cell r="B3431">
            <v>431111301700182</v>
          </cell>
          <cell r="BS3431">
            <v>2018</v>
          </cell>
          <cell r="BU3431" t="str">
            <v>TOYOTA ETIOS GD 2018 CAB 5STR PARYATAN</v>
          </cell>
          <cell r="DO3431" t="str">
            <v>Car</v>
          </cell>
          <cell r="DP3431" t="str">
            <v>Paryatan Plus</v>
          </cell>
        </row>
        <row r="3432">
          <cell r="B3432"/>
          <cell r="BS3432">
            <v>2017</v>
          </cell>
          <cell r="BU3432" t="str">
            <v>SWIFT DZIRE TOUR DIESEL BS IV</v>
          </cell>
          <cell r="DO3432" t="str">
            <v>Car</v>
          </cell>
          <cell r="DP3432" t="str">
            <v>Paryatan Plus</v>
          </cell>
        </row>
        <row r="3433">
          <cell r="B3433"/>
          <cell r="BS3433">
            <v>2014</v>
          </cell>
          <cell r="BU3433" t="str">
            <v>BOL XL 2WD MAXI CAB 2014</v>
          </cell>
          <cell r="DO3433" t="str">
            <v>Goods &amp; Passengers</v>
          </cell>
          <cell r="DP3433" t="str">
            <v>Paryatan Plus</v>
          </cell>
        </row>
        <row r="3434">
          <cell r="B3434">
            <v>431581301700149</v>
          </cell>
          <cell r="BS3434">
            <v>2014</v>
          </cell>
          <cell r="BU3434" t="str">
            <v>BOL XL 2WD MAXI CAB 2014</v>
          </cell>
          <cell r="DO3434" t="str">
            <v>Goods &amp; Passengers</v>
          </cell>
          <cell r="DP3434" t="str">
            <v>Paryatan Plus</v>
          </cell>
        </row>
        <row r="3435">
          <cell r="B3435">
            <v>412831301700228</v>
          </cell>
          <cell r="BS3435">
            <v>2018</v>
          </cell>
          <cell r="BU3435" t="str">
            <v>INNOVA CRYSTA 2 4G BS 4 2018 8STR</v>
          </cell>
          <cell r="DO3435" t="str">
            <v>Car</v>
          </cell>
          <cell r="DP3435" t="str">
            <v>Paryatan Plus</v>
          </cell>
        </row>
        <row r="3436">
          <cell r="B3436"/>
          <cell r="BS3436">
            <v>2018</v>
          </cell>
          <cell r="BU3436" t="str">
            <v>INNOVA CRYSTA 2 4G BS 4 2018 8STR</v>
          </cell>
          <cell r="DO3436" t="str">
            <v>Car</v>
          </cell>
          <cell r="DP3436" t="str">
            <v>Paryatan Plus</v>
          </cell>
        </row>
        <row r="3437">
          <cell r="B3437">
            <v>431111301700183</v>
          </cell>
          <cell r="BS3437">
            <v>2022</v>
          </cell>
          <cell r="BU3437" t="str">
            <v>MARUTHI TOUR S STC O 2022 5STR CAB PARYATAN</v>
          </cell>
          <cell r="DO3437" t="str">
            <v>Car</v>
          </cell>
          <cell r="DP3437" t="str">
            <v>Paryatan Plus</v>
          </cell>
        </row>
        <row r="3438">
          <cell r="B3438"/>
          <cell r="BS3438">
            <v>2022</v>
          </cell>
          <cell r="BU3438" t="str">
            <v>MARUTHI TOUR S STC O 2022 5STR CAB PARYATAN</v>
          </cell>
          <cell r="DO3438" t="str">
            <v>Car</v>
          </cell>
          <cell r="DP3438" t="str">
            <v>Paryatan Plus</v>
          </cell>
        </row>
        <row r="3439">
          <cell r="B3439"/>
          <cell r="BS3439">
            <v>2023</v>
          </cell>
          <cell r="BU3439" t="str">
            <v>ERTIGA VXI CNG NEW 2023</v>
          </cell>
          <cell r="DO3439"/>
          <cell r="DP3439" t="str">
            <v>Paryatan Plus</v>
          </cell>
        </row>
        <row r="3440">
          <cell r="B3440"/>
          <cell r="BS3440">
            <v>2015</v>
          </cell>
          <cell r="BU3440" t="str">
            <v>ASHOK LEYLAND OPEN BODY 2015</v>
          </cell>
          <cell r="DO3440" t="str">
            <v>Goods &amp; Passengers</v>
          </cell>
          <cell r="DP3440" t="str">
            <v>Goods Carrier</v>
          </cell>
        </row>
        <row r="3441">
          <cell r="B3441">
            <v>431351301700288</v>
          </cell>
          <cell r="BS3441">
            <v>2015</v>
          </cell>
          <cell r="BU3441" t="str">
            <v>ASHOK LEYLAND OPEN BODY 2015</v>
          </cell>
          <cell r="DO3441" t="str">
            <v>Goods &amp; Passengers</v>
          </cell>
          <cell r="DP3441" t="str">
            <v>Goods Carrier</v>
          </cell>
        </row>
        <row r="3442">
          <cell r="B3442">
            <v>431581301700150</v>
          </cell>
          <cell r="BS3442">
            <v>2019</v>
          </cell>
          <cell r="BU3442" t="str">
            <v>MAHINDRA BOLERO PIK UP FB PS 1 7T XL GOODS 2019</v>
          </cell>
          <cell r="DO3442" t="str">
            <v>Goods &amp; Passengers</v>
          </cell>
          <cell r="DP3442" t="str">
            <v>Goods Carrier</v>
          </cell>
        </row>
        <row r="3443">
          <cell r="B3443"/>
          <cell r="BS3443">
            <v>2019</v>
          </cell>
          <cell r="BU3443" t="str">
            <v>MAHINDRA BOLERO PIK UP FB PS 1 7T XL GOODS 2019</v>
          </cell>
          <cell r="DO3443" t="str">
            <v>Goods &amp; Passengers</v>
          </cell>
          <cell r="DP3443" t="str">
            <v>Goods Carrier</v>
          </cell>
        </row>
        <row r="3444">
          <cell r="B3444"/>
          <cell r="BS3444">
            <v>2018</v>
          </cell>
          <cell r="BU3444" t="str">
            <v>TATA ZEST XE QJET 75PS BSIV 2018</v>
          </cell>
          <cell r="DO3444" t="str">
            <v>Car</v>
          </cell>
          <cell r="DP3444" t="str">
            <v>Paryatan Plus</v>
          </cell>
        </row>
        <row r="3445">
          <cell r="B3445"/>
          <cell r="BS3445">
            <v>2015</v>
          </cell>
          <cell r="BU3445" t="str">
            <v>TRAVELLER DI HR BSIII L 12D 2015</v>
          </cell>
          <cell r="DO3445" t="str">
            <v>Goods &amp; Passengers</v>
          </cell>
          <cell r="DP3445" t="str">
            <v>Safari</v>
          </cell>
        </row>
        <row r="3446">
          <cell r="B3446">
            <v>431351301700289</v>
          </cell>
          <cell r="BS3446">
            <v>2018</v>
          </cell>
          <cell r="BU3446" t="str">
            <v>TATA ZEST XE QJET 75PS BSIV 2018</v>
          </cell>
          <cell r="DO3446" t="str">
            <v>Car</v>
          </cell>
          <cell r="DP3446" t="str">
            <v>Paryatan Plus</v>
          </cell>
        </row>
        <row r="3447">
          <cell r="B3447">
            <v>434731301700021</v>
          </cell>
          <cell r="BS3447">
            <v>2021</v>
          </cell>
          <cell r="BU3447" t="str">
            <v>AMAZE 1 5 S MT I DTEC 2021</v>
          </cell>
          <cell r="DO3447" t="str">
            <v>Car</v>
          </cell>
          <cell r="DP3447" t="str">
            <v>Paryatan Plus</v>
          </cell>
        </row>
        <row r="3448">
          <cell r="B3448">
            <v>431581301700151</v>
          </cell>
          <cell r="BS3448">
            <v>2019</v>
          </cell>
          <cell r="BU3448" t="str">
            <v>TATA LPT 1212 CR X 42WB BS IV LOAD BODY 2019</v>
          </cell>
          <cell r="DO3448" t="str">
            <v>Goods &amp; Passengers</v>
          </cell>
          <cell r="DP3448" t="str">
            <v>Goods Carrier</v>
          </cell>
        </row>
        <row r="3449">
          <cell r="B3449">
            <v>412831301700229</v>
          </cell>
          <cell r="BS3449">
            <v>2015</v>
          </cell>
          <cell r="BU3449" t="str">
            <v>TRAVELLER DI HR BSIII L 12D 2015</v>
          </cell>
          <cell r="DO3449" t="str">
            <v>Goods &amp; Passengers</v>
          </cell>
          <cell r="DP3449" t="str">
            <v>Safari</v>
          </cell>
        </row>
        <row r="3450">
          <cell r="B3450"/>
          <cell r="BS3450">
            <v>2018</v>
          </cell>
          <cell r="BU3450" t="str">
            <v>TATA ZEST XE QJET 75PS BSIV 2018</v>
          </cell>
          <cell r="DO3450" t="str">
            <v>Car</v>
          </cell>
          <cell r="DP3450" t="str">
            <v>Paryatan Plus</v>
          </cell>
        </row>
        <row r="3451">
          <cell r="B3451"/>
          <cell r="BS3451">
            <v>2021</v>
          </cell>
          <cell r="BU3451" t="str">
            <v>AMAZE 1 5 S MT I DTEC 2021</v>
          </cell>
          <cell r="DO3451" t="str">
            <v>Car</v>
          </cell>
          <cell r="DP3451" t="str">
            <v>Paryatan Plus</v>
          </cell>
        </row>
        <row r="3452">
          <cell r="B3452"/>
          <cell r="BS3452">
            <v>2019</v>
          </cell>
          <cell r="BU3452" t="str">
            <v>TATA LPT 1212 CR X 42WB BS IV LOAD BODY 2019</v>
          </cell>
          <cell r="DO3452" t="str">
            <v>Goods &amp; Passengers</v>
          </cell>
          <cell r="DP3452" t="str">
            <v>Goods Carrier</v>
          </cell>
        </row>
        <row r="3453">
          <cell r="B3453"/>
          <cell r="BS3453">
            <v>2014</v>
          </cell>
          <cell r="BU3453" t="str">
            <v>FORCE TRAVELLER 18 STR 2013</v>
          </cell>
          <cell r="DO3453" t="str">
            <v>Goods &amp; Passengers</v>
          </cell>
          <cell r="DP3453" t="str">
            <v>Safari</v>
          </cell>
        </row>
        <row r="3454">
          <cell r="B3454">
            <v>433461301700057</v>
          </cell>
          <cell r="BS3454">
            <v>2022</v>
          </cell>
          <cell r="BU3454" t="str">
            <v>NISSAN MAGNITE MT XL 5 STR</v>
          </cell>
          <cell r="DO3454" t="str">
            <v>Car</v>
          </cell>
          <cell r="DP3454" t="str">
            <v>Classic Used Car</v>
          </cell>
        </row>
        <row r="3455">
          <cell r="B3455"/>
          <cell r="BS3455">
            <v>2022</v>
          </cell>
          <cell r="BU3455" t="str">
            <v>NISSAN MAGNITE MT XL 5 STR</v>
          </cell>
          <cell r="DO3455" t="str">
            <v>Car</v>
          </cell>
          <cell r="DP3455" t="str">
            <v>Classic Used Car</v>
          </cell>
        </row>
        <row r="3456">
          <cell r="B3456">
            <v>412331301700184</v>
          </cell>
          <cell r="BS3456">
            <v>2013</v>
          </cell>
          <cell r="BU3456" t="str">
            <v>FORCE TRAVELLER 18 STR 2013</v>
          </cell>
          <cell r="DO3456" t="str">
            <v>Goods &amp; Passengers</v>
          </cell>
          <cell r="DP3456" t="str">
            <v>Safari</v>
          </cell>
        </row>
        <row r="3457">
          <cell r="B3457"/>
          <cell r="BS3457">
            <v>2013</v>
          </cell>
          <cell r="BU3457" t="str">
            <v>FORCE TRAVELLER 18 STR 2013</v>
          </cell>
          <cell r="DO3457" t="str">
            <v>Goods &amp; Passengers</v>
          </cell>
          <cell r="DP3457" t="str">
            <v>Safari</v>
          </cell>
        </row>
        <row r="3458">
          <cell r="B3458">
            <v>434731301700022</v>
          </cell>
          <cell r="BS3458">
            <v>2017</v>
          </cell>
          <cell r="BU3458" t="str">
            <v>LPT3718 68 TC 10 2 TCH 2017</v>
          </cell>
          <cell r="DO3458" t="str">
            <v>Goods &amp; Passengers</v>
          </cell>
          <cell r="DP3458" t="str">
            <v>Goods Carrier</v>
          </cell>
        </row>
        <row r="3459">
          <cell r="B3459">
            <v>431111301700184</v>
          </cell>
          <cell r="BS3459">
            <v>2021</v>
          </cell>
          <cell r="BU3459" t="str">
            <v>MARUTHI TOUR S STD 5</v>
          </cell>
          <cell r="DO3459" t="str">
            <v>Car</v>
          </cell>
          <cell r="DP3459" t="str">
            <v>Paryatan Plus</v>
          </cell>
        </row>
        <row r="3460">
          <cell r="B3460"/>
          <cell r="BS3460">
            <v>2021</v>
          </cell>
          <cell r="BU3460" t="str">
            <v>MARUTHI TOUR S STD 5</v>
          </cell>
          <cell r="DO3460" t="str">
            <v>Car</v>
          </cell>
          <cell r="DP3460" t="str">
            <v>Paryatan Plus</v>
          </cell>
        </row>
        <row r="3461">
          <cell r="B3461"/>
          <cell r="BS3461">
            <v>2017</v>
          </cell>
          <cell r="BU3461" t="str">
            <v>LPT3718 68 TC 10 2 TCH 2017</v>
          </cell>
          <cell r="DO3461" t="str">
            <v>Goods &amp; Passengers</v>
          </cell>
          <cell r="DP3461" t="str">
            <v>Goods Carrier</v>
          </cell>
        </row>
        <row r="3462">
          <cell r="B3462"/>
          <cell r="BS3462">
            <v>2018</v>
          </cell>
          <cell r="BU3462" t="str">
            <v>FORCE TRAVELLER T 2 2018 27 STR</v>
          </cell>
          <cell r="DO3462" t="str">
            <v>Goods &amp; Passengers</v>
          </cell>
          <cell r="DP3462" t="str">
            <v>Safari</v>
          </cell>
        </row>
        <row r="3463">
          <cell r="B3463">
            <v>412331301700185</v>
          </cell>
          <cell r="BS3463">
            <v>2018</v>
          </cell>
          <cell r="BU3463" t="str">
            <v>FORCE TRAVELLER T 2 2018 27 STR</v>
          </cell>
          <cell r="DO3463" t="str">
            <v>Goods &amp; Passengers</v>
          </cell>
          <cell r="DP3463" t="str">
            <v>Safari</v>
          </cell>
        </row>
        <row r="3464">
          <cell r="B3464"/>
          <cell r="BS3464">
            <v>2023</v>
          </cell>
          <cell r="BU3464" t="str">
            <v>TOUR S CNG NEW</v>
          </cell>
          <cell r="DO3464"/>
          <cell r="DP3464" t="str">
            <v>Dream Car</v>
          </cell>
        </row>
        <row r="3465">
          <cell r="B3465">
            <v>413191301700154</v>
          </cell>
          <cell r="BS3465">
            <v>2023</v>
          </cell>
          <cell r="BU3465" t="str">
            <v>TOUR S CNG NEW</v>
          </cell>
          <cell r="DO3465"/>
          <cell r="DP3465" t="str">
            <v>Dream Car</v>
          </cell>
        </row>
        <row r="3466">
          <cell r="B3466"/>
          <cell r="BS3466">
            <v>2019</v>
          </cell>
          <cell r="BU3466" t="str">
            <v>TATA LPO 8 5 BUS 35 STR 2019</v>
          </cell>
          <cell r="DO3466" t="str">
            <v>Goods &amp; Passengers</v>
          </cell>
          <cell r="DP3466" t="str">
            <v>Safari</v>
          </cell>
        </row>
        <row r="3467">
          <cell r="B3467">
            <v>412331301700186</v>
          </cell>
          <cell r="BS3467">
            <v>2019</v>
          </cell>
          <cell r="BU3467" t="str">
            <v>TATA LPO 8 5 BUS 35 STR 2019</v>
          </cell>
          <cell r="DO3467" t="str">
            <v>Goods &amp; Passengers</v>
          </cell>
          <cell r="DP3467" t="str">
            <v>Safari</v>
          </cell>
        </row>
        <row r="3468">
          <cell r="B3468"/>
          <cell r="BS3468">
            <v>2017</v>
          </cell>
          <cell r="BU3468" t="str">
            <v>SUPRO T4 PICK UP 2017</v>
          </cell>
          <cell r="DO3468" t="str">
            <v>Goods &amp; Passengers</v>
          </cell>
          <cell r="DP3468" t="str">
            <v>Goods Carrier</v>
          </cell>
        </row>
        <row r="3469">
          <cell r="B3469">
            <v>431581301700152</v>
          </cell>
          <cell r="BS3469">
            <v>2017</v>
          </cell>
          <cell r="BU3469" t="str">
            <v>SUPRO T4 PICK UP 2017</v>
          </cell>
          <cell r="DO3469" t="str">
            <v>Goods &amp; Passengers</v>
          </cell>
          <cell r="DP3469" t="str">
            <v>Goods Carrier</v>
          </cell>
        </row>
        <row r="3470">
          <cell r="B3470"/>
          <cell r="BS3470">
            <v>2019</v>
          </cell>
          <cell r="BU3470" t="str">
            <v>MARUTI TOUR S</v>
          </cell>
          <cell r="DO3470" t="str">
            <v>Car</v>
          </cell>
          <cell r="DP3470" t="str">
            <v>Paryatan Plus</v>
          </cell>
        </row>
        <row r="3471">
          <cell r="B3471">
            <v>431351301700290</v>
          </cell>
          <cell r="BS3471">
            <v>2019</v>
          </cell>
          <cell r="BU3471" t="str">
            <v>MARUTI TOUR S</v>
          </cell>
          <cell r="DO3471" t="str">
            <v>Car</v>
          </cell>
          <cell r="DP3471" t="str">
            <v>Paryatan Plus</v>
          </cell>
        </row>
        <row r="3472">
          <cell r="B3472">
            <v>431351301700291</v>
          </cell>
          <cell r="BS3472">
            <v>2016</v>
          </cell>
          <cell r="BU3472" t="str">
            <v>SWIFT DEZIRE TOUR DIESEL 2016 5STR CAB</v>
          </cell>
          <cell r="DO3472" t="str">
            <v>Car</v>
          </cell>
          <cell r="DP3472" t="str">
            <v>Paryatan Plus</v>
          </cell>
        </row>
        <row r="3473">
          <cell r="B3473"/>
          <cell r="BS3473">
            <v>2016</v>
          </cell>
          <cell r="BU3473" t="str">
            <v>SWIFT DEZIRE TOUR DIESEL 2016 5STR CAB</v>
          </cell>
          <cell r="DO3473" t="str">
            <v>Car</v>
          </cell>
          <cell r="DP3473" t="str">
            <v>Paryatan Plus</v>
          </cell>
        </row>
        <row r="3474">
          <cell r="B3474">
            <v>413191301700157</v>
          </cell>
          <cell r="BS3474">
            <v>2018</v>
          </cell>
          <cell r="BU3474" t="str">
            <v>MAHINDRA XYLO D4 MDI CRDE 2WD 8STR 2018</v>
          </cell>
          <cell r="DO3474" t="str">
            <v>Car</v>
          </cell>
          <cell r="DP3474" t="str">
            <v>Paryatan Plus</v>
          </cell>
        </row>
        <row r="3475">
          <cell r="B3475">
            <v>412331301700187</v>
          </cell>
          <cell r="BS3475">
            <v>2017</v>
          </cell>
          <cell r="BU3475" t="str">
            <v>FORCE TRAVELLER MINI BUS BSIV</v>
          </cell>
          <cell r="DO3475" t="str">
            <v>Goods &amp; Passengers</v>
          </cell>
          <cell r="DP3475" t="str">
            <v>Safari</v>
          </cell>
        </row>
        <row r="3476">
          <cell r="B3476"/>
          <cell r="BS3476">
            <v>2018</v>
          </cell>
          <cell r="BU3476" t="str">
            <v>MAHINDRA XYLO D4 MDI CRDE 2WD 8STR 2018</v>
          </cell>
          <cell r="DO3476" t="str">
            <v>Car</v>
          </cell>
          <cell r="DP3476" t="str">
            <v>Paryatan Plus</v>
          </cell>
        </row>
        <row r="3477">
          <cell r="B3477"/>
          <cell r="BS3477">
            <v>2017</v>
          </cell>
          <cell r="BU3477" t="str">
            <v>FORCE TRAVELLER MINI BUS BSIV</v>
          </cell>
          <cell r="DO3477" t="str">
            <v>Goods &amp; Passengers</v>
          </cell>
          <cell r="DP3477" t="str">
            <v>Safari</v>
          </cell>
        </row>
        <row r="3478">
          <cell r="B3478"/>
          <cell r="BS3478">
            <v>2022</v>
          </cell>
          <cell r="BU3478" t="str">
            <v>MARUTI TOUR S STD O 5STR 2022</v>
          </cell>
          <cell r="DO3478" t="str">
            <v>Car</v>
          </cell>
          <cell r="DP3478" t="str">
            <v>Paryatan Plus</v>
          </cell>
        </row>
        <row r="3479">
          <cell r="B3479">
            <v>431111301700185</v>
          </cell>
          <cell r="BS3479">
            <v>2022</v>
          </cell>
          <cell r="BU3479" t="str">
            <v>MARUTI TOUR S STD O 5STR 2022</v>
          </cell>
          <cell r="DO3479" t="str">
            <v>Car</v>
          </cell>
          <cell r="DP3479" t="str">
            <v>Paryatan Plus</v>
          </cell>
        </row>
        <row r="3480">
          <cell r="B3480">
            <v>413191301700155</v>
          </cell>
          <cell r="BS3480">
            <v>2018</v>
          </cell>
          <cell r="BU3480" t="str">
            <v>MARUTI TOUR S DIESEL 2018 5STR CAB PARYATAN PULS</v>
          </cell>
          <cell r="DO3480" t="str">
            <v>Car</v>
          </cell>
          <cell r="DP3480" t="str">
            <v>Paryatan Plus</v>
          </cell>
        </row>
        <row r="3481">
          <cell r="B3481"/>
          <cell r="BS3481">
            <v>2019</v>
          </cell>
          <cell r="BU3481" t="str">
            <v>TATA ACE GOLD BS IV 2019 2STR GOODS CARRIER</v>
          </cell>
          <cell r="DO3481" t="str">
            <v>Goods &amp; Passengers</v>
          </cell>
          <cell r="DP3481" t="str">
            <v>Goods Carrier</v>
          </cell>
        </row>
        <row r="3482">
          <cell r="B3482"/>
          <cell r="BS3482">
            <v>2018</v>
          </cell>
          <cell r="BU3482" t="str">
            <v>MARUTI TOUR S DIESEL 2018 5STR CAB PARYATAN PULS</v>
          </cell>
          <cell r="DO3482" t="str">
            <v>Car</v>
          </cell>
          <cell r="DP3482" t="str">
            <v>Paryatan Plus</v>
          </cell>
        </row>
        <row r="3483">
          <cell r="B3483"/>
          <cell r="BS3483">
            <v>2024</v>
          </cell>
          <cell r="BU3483" t="str">
            <v>FORCE TRAVELLER T1 MB 3350 NEW</v>
          </cell>
          <cell r="DO3483"/>
          <cell r="DP3483" t="str">
            <v>Safari</v>
          </cell>
        </row>
        <row r="3484">
          <cell r="B3484">
            <v>412831301700230</v>
          </cell>
          <cell r="BS3484">
            <v>2024</v>
          </cell>
          <cell r="BU3484" t="str">
            <v>FORCE TRAVELLER T1 MB 3350 NEW</v>
          </cell>
          <cell r="DO3484"/>
          <cell r="DP3484" t="str">
            <v>Safari</v>
          </cell>
        </row>
        <row r="3485">
          <cell r="B3485">
            <v>431581301700153</v>
          </cell>
          <cell r="BS3485">
            <v>2019</v>
          </cell>
          <cell r="BU3485" t="str">
            <v>TATA ACE GOLD BS IV 2019 2STR GOODS CARRIER</v>
          </cell>
          <cell r="DO3485" t="str">
            <v>Goods &amp; Passengers</v>
          </cell>
          <cell r="DP3485" t="str">
            <v>Goods Carrier</v>
          </cell>
        </row>
        <row r="3486">
          <cell r="B3486">
            <v>431581301700154</v>
          </cell>
          <cell r="BS3486">
            <v>2016</v>
          </cell>
          <cell r="BU3486" t="str">
            <v>WAGON R VXIS 2016</v>
          </cell>
          <cell r="DO3486" t="str">
            <v>Car</v>
          </cell>
          <cell r="DP3486" t="str">
            <v>Classic Used Car</v>
          </cell>
        </row>
        <row r="3487">
          <cell r="B3487"/>
          <cell r="BS3487">
            <v>2016</v>
          </cell>
          <cell r="BU3487" t="str">
            <v>WAGON R VXIS 2016</v>
          </cell>
          <cell r="DO3487" t="str">
            <v>Car</v>
          </cell>
          <cell r="DP3487" t="str">
            <v>Classic Used Car</v>
          </cell>
        </row>
        <row r="3488">
          <cell r="B3488">
            <v>431111301700186</v>
          </cell>
          <cell r="BS3488">
            <v>2018</v>
          </cell>
          <cell r="BU3488" t="str">
            <v>TOYOTA ETIOS GD 2018 CAB 5STR PARYATAN</v>
          </cell>
          <cell r="DO3488" t="str">
            <v>Car</v>
          </cell>
          <cell r="DP3488" t="str">
            <v>Paryatan Plus</v>
          </cell>
        </row>
        <row r="3489">
          <cell r="B3489"/>
          <cell r="BS3489">
            <v>2018</v>
          </cell>
          <cell r="BU3489" t="str">
            <v>TOYOTA ETIOS GD 2018 CAB 5STR PARYATAN</v>
          </cell>
          <cell r="DO3489" t="str">
            <v>Car</v>
          </cell>
          <cell r="DP3489" t="str">
            <v>Paryatan Plus</v>
          </cell>
        </row>
        <row r="3490">
          <cell r="B3490">
            <v>431111301700187</v>
          </cell>
          <cell r="BS3490">
            <v>2019</v>
          </cell>
          <cell r="BU3490" t="str">
            <v>MARUTHI TOUR S DIESEL 5 SEAT 2019</v>
          </cell>
          <cell r="DO3490" t="str">
            <v>Car</v>
          </cell>
          <cell r="DP3490" t="str">
            <v>Paryatan Plus</v>
          </cell>
        </row>
        <row r="3491">
          <cell r="B3491"/>
          <cell r="BS3491">
            <v>2019</v>
          </cell>
          <cell r="BU3491" t="str">
            <v>MARUTHI TOUR S DIESEL 5 SEAT 2019</v>
          </cell>
          <cell r="DO3491" t="str">
            <v>Car</v>
          </cell>
          <cell r="DP3491" t="str">
            <v>Paryatan Plus</v>
          </cell>
        </row>
        <row r="3492">
          <cell r="B3492"/>
          <cell r="BS3492">
            <v>2016</v>
          </cell>
          <cell r="BU3492" t="str">
            <v>Bolero-Bolero SLE BS 4 Power +</v>
          </cell>
          <cell r="DO3492" t="str">
            <v>Goods &amp; Passengers</v>
          </cell>
          <cell r="DP3492" t="str">
            <v>Goods Carrier</v>
          </cell>
        </row>
        <row r="3493">
          <cell r="B3493"/>
          <cell r="BS3493">
            <v>2023</v>
          </cell>
          <cell r="BU3493" t="str">
            <v>ERTIGA VXI CNG NEW 2023</v>
          </cell>
          <cell r="DO3493"/>
          <cell r="DP3493" t="str">
            <v>Paryatan Plus</v>
          </cell>
        </row>
        <row r="3494">
          <cell r="B3494">
            <v>412831301700231</v>
          </cell>
          <cell r="BS3494">
            <v>2023</v>
          </cell>
          <cell r="BU3494" t="str">
            <v>ERTIGA VXI CNG NEW 2023</v>
          </cell>
          <cell r="DO3494"/>
          <cell r="DP3494" t="str">
            <v>Paryatan Plus</v>
          </cell>
        </row>
        <row r="3495">
          <cell r="B3495">
            <v>413191301700156</v>
          </cell>
          <cell r="BS3495">
            <v>2017</v>
          </cell>
          <cell r="BU3495" t="str">
            <v>MARUTI SWIFT DZIRE LDI TOUR BS4 2017 5STR</v>
          </cell>
          <cell r="DO3495" t="str">
            <v>Car</v>
          </cell>
          <cell r="DP3495" t="str">
            <v>Paryatan Plus</v>
          </cell>
        </row>
        <row r="3496">
          <cell r="B3496"/>
          <cell r="BS3496">
            <v>2017</v>
          </cell>
          <cell r="BU3496" t="str">
            <v>MARUTI SWIFT DZIRE LDI TOUR BS4 2017 5STR</v>
          </cell>
          <cell r="DO3496" t="str">
            <v>Car</v>
          </cell>
          <cell r="DP3496" t="str">
            <v>Paryatan Plus</v>
          </cell>
        </row>
        <row r="3497">
          <cell r="B3497">
            <v>431581301700156</v>
          </cell>
          <cell r="BS3497">
            <v>2016</v>
          </cell>
          <cell r="BU3497" t="str">
            <v>Bolero-Bolero SLE BS 4 Power +</v>
          </cell>
          <cell r="DO3497" t="str">
            <v>Goods &amp; Passengers</v>
          </cell>
          <cell r="DP3497" t="str">
            <v>Goods Carrier</v>
          </cell>
        </row>
        <row r="3498">
          <cell r="B3498"/>
          <cell r="BS3498">
            <v>2023</v>
          </cell>
          <cell r="BU3498" t="str">
            <v>MARUTHI TOUR H3 1 2 5MT DREAM 2023 5STR</v>
          </cell>
          <cell r="DO3498"/>
          <cell r="DP3498" t="str">
            <v>Safari</v>
          </cell>
        </row>
        <row r="3499">
          <cell r="B3499"/>
          <cell r="BS3499">
            <v>2017</v>
          </cell>
          <cell r="BU3499" t="str">
            <v>MARUTI SWIFT DZIRE LDI TOUR BS4 2017 5STR</v>
          </cell>
          <cell r="DO3499" t="str">
            <v>Car</v>
          </cell>
          <cell r="DP3499" t="str">
            <v>Paryatan Plus</v>
          </cell>
        </row>
        <row r="3500">
          <cell r="B3500"/>
          <cell r="BS3500">
            <v>2016</v>
          </cell>
          <cell r="BU3500" t="str">
            <v>Bolero-Bolero SLE BS 4 Power +</v>
          </cell>
          <cell r="DO3500" t="str">
            <v>Goods &amp; Passengers</v>
          </cell>
          <cell r="DP3500" t="str">
            <v>Goods Carrier</v>
          </cell>
        </row>
        <row r="3501">
          <cell r="B3501"/>
          <cell r="BS3501">
            <v>2016</v>
          </cell>
          <cell r="BU3501" t="str">
            <v>Celerio-CELERIO VDI DIESEL 5 SEATER</v>
          </cell>
          <cell r="DO3501" t="str">
            <v>Car</v>
          </cell>
          <cell r="DP3501" t="str">
            <v>Paryatan Plus</v>
          </cell>
        </row>
        <row r="3502">
          <cell r="B3502">
            <v>412331301700189</v>
          </cell>
          <cell r="BS3502">
            <v>2014</v>
          </cell>
          <cell r="BU3502" t="str">
            <v>TRAVELLER MINI BUS 18STR</v>
          </cell>
          <cell r="DO3502" t="str">
            <v>Goods &amp; Passengers</v>
          </cell>
          <cell r="DP3502" t="str">
            <v>Safari</v>
          </cell>
        </row>
        <row r="3503">
          <cell r="B3503">
            <v>431111301700188</v>
          </cell>
          <cell r="BS3503">
            <v>2017</v>
          </cell>
          <cell r="BU3503" t="str">
            <v>MARUTI SWIFT DZIRE LDI TOUR BS4 2017 5STR</v>
          </cell>
          <cell r="DO3503" t="str">
            <v>Car</v>
          </cell>
          <cell r="DP3503" t="str">
            <v>Paryatan Plus</v>
          </cell>
        </row>
        <row r="3504">
          <cell r="B3504">
            <v>412331301700188</v>
          </cell>
          <cell r="BS3504">
            <v>2016</v>
          </cell>
          <cell r="BU3504" t="str">
            <v>Celerio-CELERIO VDI DIESEL 5 SEATER</v>
          </cell>
          <cell r="DO3504" t="str">
            <v>Car</v>
          </cell>
          <cell r="DP3504" t="str">
            <v>Paryatan Plus</v>
          </cell>
        </row>
        <row r="3505">
          <cell r="B3505"/>
          <cell r="BS3505">
            <v>2014</v>
          </cell>
          <cell r="BU3505" t="str">
            <v>TRAVELLER MINI BUS 18STR</v>
          </cell>
          <cell r="DO3505" t="str">
            <v>Goods &amp; Passengers</v>
          </cell>
          <cell r="DP3505" t="str">
            <v>Safari</v>
          </cell>
        </row>
        <row r="3506">
          <cell r="B3506">
            <v>434731301700023</v>
          </cell>
          <cell r="BS3506">
            <v>2023</v>
          </cell>
          <cell r="BU3506" t="str">
            <v>DZIRE ZXI CNG NEW</v>
          </cell>
          <cell r="DO3506"/>
          <cell r="DP3506" t="str">
            <v>Dream Car</v>
          </cell>
        </row>
        <row r="3507">
          <cell r="B3507"/>
          <cell r="BS3507">
            <v>2023</v>
          </cell>
          <cell r="BU3507" t="str">
            <v>DZIRE ZXI CNG NEW</v>
          </cell>
          <cell r="DO3507"/>
          <cell r="DP3507" t="str">
            <v>Dream Car</v>
          </cell>
        </row>
        <row r="3508">
          <cell r="B3508">
            <v>412331301700190</v>
          </cell>
          <cell r="BS3508">
            <v>2015</v>
          </cell>
          <cell r="BU3508" t="str">
            <v>Innova-INNOVA EURO 4 2.5 G DIESEL 7 SEATER</v>
          </cell>
          <cell r="DO3508" t="str">
            <v>Car</v>
          </cell>
          <cell r="DP3508" t="str">
            <v>Paryatan Plus</v>
          </cell>
        </row>
        <row r="3509">
          <cell r="B3509"/>
          <cell r="BS3509">
            <v>2015</v>
          </cell>
          <cell r="BU3509" t="str">
            <v>Innova-INNOVA EURO 4 2.5 G DIESEL 7 SEATER</v>
          </cell>
          <cell r="DO3509" t="str">
            <v>Car</v>
          </cell>
          <cell r="DP3509" t="str">
            <v>Paryatan Plus</v>
          </cell>
        </row>
        <row r="3510">
          <cell r="B3510">
            <v>431351301700293</v>
          </cell>
          <cell r="BS3510">
            <v>2023</v>
          </cell>
          <cell r="BU3510" t="str">
            <v>MARUTI TOUR S PETROL NEW 2023</v>
          </cell>
          <cell r="DO3510" t="str">
            <v>Car</v>
          </cell>
          <cell r="DP3510" t="str">
            <v>Paryatan Plus</v>
          </cell>
        </row>
        <row r="3511">
          <cell r="B3511"/>
          <cell r="BS3511">
            <v>2023</v>
          </cell>
          <cell r="BU3511" t="str">
            <v>MARUTI TOUR S PETROL NEW 2023</v>
          </cell>
          <cell r="DO3511" t="str">
            <v>Car</v>
          </cell>
          <cell r="DP3511" t="str">
            <v>Paryatan Plus</v>
          </cell>
        </row>
        <row r="3512">
          <cell r="B3512"/>
          <cell r="BS3512">
            <v>2020</v>
          </cell>
          <cell r="BU3512" t="str">
            <v>TATA ACE GOLD BS IV 2STR 2020LGV</v>
          </cell>
          <cell r="DO3512" t="str">
            <v>Goods &amp; Passengers</v>
          </cell>
          <cell r="DP3512" t="str">
            <v>Goods Carrier</v>
          </cell>
        </row>
        <row r="3513">
          <cell r="B3513"/>
          <cell r="BS3513">
            <v>2024</v>
          </cell>
          <cell r="BU3513" t="str">
            <v>MARUTI DZIRE LXI NEW2024</v>
          </cell>
          <cell r="DO3513" t="str">
            <v>Car</v>
          </cell>
          <cell r="DP3513" t="str">
            <v>Paryatan Plus</v>
          </cell>
        </row>
        <row r="3514">
          <cell r="B3514">
            <v>431351301700294</v>
          </cell>
          <cell r="BS3514">
            <v>2024</v>
          </cell>
          <cell r="BU3514" t="str">
            <v>MARUTI DZIRE LXI NEW2024</v>
          </cell>
          <cell r="DO3514" t="str">
            <v>Car</v>
          </cell>
          <cell r="DP3514" t="str">
            <v>Paryatan Plus</v>
          </cell>
        </row>
        <row r="3515">
          <cell r="B3515">
            <v>431581301700157</v>
          </cell>
          <cell r="BS3515">
            <v>2020</v>
          </cell>
          <cell r="BU3515" t="str">
            <v>TATA ACE GOLD BS IV 2STR 2020LGV</v>
          </cell>
          <cell r="DO3515" t="str">
            <v>Goods &amp; Passengers</v>
          </cell>
          <cell r="DP3515" t="str">
            <v>Goods Carrier</v>
          </cell>
        </row>
        <row r="3516">
          <cell r="B3516">
            <v>431111301700189</v>
          </cell>
          <cell r="BS3516">
            <v>2019</v>
          </cell>
          <cell r="BU3516" t="str">
            <v>TOYOTA ETIOS GD 2019</v>
          </cell>
          <cell r="DO3516" t="str">
            <v>Car</v>
          </cell>
          <cell r="DP3516" t="str">
            <v>Paryatan Plus</v>
          </cell>
        </row>
        <row r="3517">
          <cell r="B3517"/>
          <cell r="BS3517">
            <v>2019</v>
          </cell>
          <cell r="BU3517" t="str">
            <v>TOYOTA ETIOS GD 2019</v>
          </cell>
          <cell r="DO3517" t="str">
            <v>Car</v>
          </cell>
          <cell r="DP3517" t="str">
            <v>Paryatan Plus</v>
          </cell>
        </row>
        <row r="3518">
          <cell r="B3518"/>
          <cell r="BS3518">
            <v>2019</v>
          </cell>
          <cell r="BU3518" t="str">
            <v>TOUR S DIESEL</v>
          </cell>
          <cell r="DO3518" t="str">
            <v>Car</v>
          </cell>
          <cell r="DP3518" t="str">
            <v>Paryatan Plus</v>
          </cell>
        </row>
        <row r="3519">
          <cell r="B3519">
            <v>413191301700163</v>
          </cell>
          <cell r="BS3519">
            <v>2019</v>
          </cell>
          <cell r="BU3519" t="str">
            <v>TOUR S DIESEL</v>
          </cell>
          <cell r="DO3519" t="str">
            <v>Car</v>
          </cell>
          <cell r="DP3519" t="str">
            <v>Paryatan Plus</v>
          </cell>
        </row>
        <row r="3520">
          <cell r="B3520"/>
          <cell r="BS3520">
            <v>2019</v>
          </cell>
          <cell r="BU3520" t="str">
            <v>MAHINDRA XYLO H4 M HAWK CRDE 2 2019 8STR CLASSIC</v>
          </cell>
          <cell r="DO3520" t="str">
            <v>Car</v>
          </cell>
          <cell r="DP3520" t="str">
            <v>Paryatan Plus</v>
          </cell>
        </row>
        <row r="3521">
          <cell r="B3521">
            <v>413191301700159</v>
          </cell>
          <cell r="BS3521">
            <v>2019</v>
          </cell>
          <cell r="BU3521" t="str">
            <v>MAHINDRA XYLO H4 M HAWK CRDE 2 2019 8STR CLASSIC</v>
          </cell>
          <cell r="DO3521" t="str">
            <v>Car</v>
          </cell>
          <cell r="DP3521" t="str">
            <v>Paryatan Plus</v>
          </cell>
        </row>
        <row r="3522">
          <cell r="B3522"/>
          <cell r="BS3522">
            <v>2018</v>
          </cell>
          <cell r="BU3522" t="str">
            <v>MARUTI TOUR S DIESEL BSIV 2018 5STR CAB TAXI</v>
          </cell>
          <cell r="DO3522" t="str">
            <v>Car</v>
          </cell>
          <cell r="DP3522" t="str">
            <v>Classic Used Car</v>
          </cell>
        </row>
        <row r="3523">
          <cell r="B3523">
            <v>413191301700161</v>
          </cell>
          <cell r="BS3523">
            <v>2020</v>
          </cell>
          <cell r="BU3523" t="str">
            <v>Marazzo-M2 7 Seater</v>
          </cell>
          <cell r="DO3523" t="str">
            <v>Car</v>
          </cell>
          <cell r="DP3523" t="str">
            <v>Paryatan Plus</v>
          </cell>
        </row>
        <row r="3524">
          <cell r="B3524"/>
          <cell r="BS3524">
            <v>2020</v>
          </cell>
          <cell r="BU3524" t="str">
            <v>Marazzo-M2 7 Seater</v>
          </cell>
          <cell r="DO3524" t="str">
            <v>Car</v>
          </cell>
          <cell r="DP3524" t="str">
            <v>Paryatan Plus</v>
          </cell>
        </row>
        <row r="3525">
          <cell r="B3525">
            <v>413191301700160</v>
          </cell>
          <cell r="BS3525">
            <v>2018</v>
          </cell>
          <cell r="BU3525" t="str">
            <v>MARUTI TOUR S DIESEL BSIV 2018 5STR CAB TAXI</v>
          </cell>
          <cell r="DO3525" t="str">
            <v>Car</v>
          </cell>
          <cell r="DP3525" t="str">
            <v>Classic Used Car</v>
          </cell>
        </row>
        <row r="3526">
          <cell r="B3526"/>
          <cell r="BS3526">
            <v>2018</v>
          </cell>
          <cell r="BU3526" t="str">
            <v>TOYOTA ETIOS GD BSIV 2018</v>
          </cell>
          <cell r="DO3526" t="str">
            <v>Car</v>
          </cell>
          <cell r="DP3526" t="str">
            <v>Classic Used Car</v>
          </cell>
        </row>
        <row r="3527">
          <cell r="B3527"/>
          <cell r="BS3527">
            <v>2018</v>
          </cell>
          <cell r="BU3527" t="str">
            <v>TATA ZEST XE QJET 75 P S BS 4</v>
          </cell>
          <cell r="DO3527" t="str">
            <v>Goods &amp; Passengers</v>
          </cell>
          <cell r="DP3527" t="str">
            <v>Paryatan Plus</v>
          </cell>
        </row>
        <row r="3528">
          <cell r="B3528"/>
          <cell r="BS3528">
            <v>2016</v>
          </cell>
          <cell r="BU3528" t="str">
            <v>ONE LPT 3118 TC BS COWL 2016</v>
          </cell>
          <cell r="DO3528" t="str">
            <v>Goods &amp; Passengers</v>
          </cell>
          <cell r="DP3528" t="str">
            <v>Goods Carrier</v>
          </cell>
        </row>
        <row r="3529">
          <cell r="B3529"/>
          <cell r="BS3529">
            <v>2019</v>
          </cell>
          <cell r="BU3529" t="str">
            <v>MARUTI TOUR H2 2019</v>
          </cell>
          <cell r="DO3529" t="str">
            <v>Car</v>
          </cell>
          <cell r="DP3529" t="str">
            <v>Paryatan Plus</v>
          </cell>
        </row>
        <row r="3530">
          <cell r="B3530">
            <v>431581301700158</v>
          </cell>
          <cell r="BS3530">
            <v>2018</v>
          </cell>
          <cell r="BU3530" t="str">
            <v>CE SOLO 2018</v>
          </cell>
          <cell r="DO3530" t="str">
            <v>Goods &amp; Passengers</v>
          </cell>
          <cell r="DP3530" t="str">
            <v>Goods Carrier</v>
          </cell>
        </row>
        <row r="3531">
          <cell r="B3531">
            <v>431351301700295</v>
          </cell>
          <cell r="BS3531">
            <v>2018</v>
          </cell>
          <cell r="BU3531" t="str">
            <v>TATA ZEST XE QJET 75 P S BS 4</v>
          </cell>
          <cell r="DO3531" t="str">
            <v>Goods &amp; Passengers</v>
          </cell>
          <cell r="DP3531" t="str">
            <v>Paryatan Plus</v>
          </cell>
        </row>
        <row r="3532">
          <cell r="B3532">
            <v>413191301700165</v>
          </cell>
          <cell r="BS3532">
            <v>2018</v>
          </cell>
          <cell r="BU3532" t="str">
            <v>TOYOTA ETIOS GD BSIV 2018</v>
          </cell>
          <cell r="DO3532" t="str">
            <v>Car</v>
          </cell>
          <cell r="DP3532" t="str">
            <v>Classic Used Car</v>
          </cell>
        </row>
        <row r="3533">
          <cell r="B3533">
            <v>433461301700058</v>
          </cell>
          <cell r="BS3533">
            <v>2016</v>
          </cell>
          <cell r="BU3533" t="str">
            <v>ONE LPT 3118 TC BS COWL 2016</v>
          </cell>
          <cell r="DO3533" t="str">
            <v>Goods &amp; Passengers</v>
          </cell>
          <cell r="DP3533" t="str">
            <v>Goods Carrier</v>
          </cell>
        </row>
        <row r="3534">
          <cell r="B3534">
            <v>413191301700162</v>
          </cell>
          <cell r="BS3534">
            <v>2019</v>
          </cell>
          <cell r="BU3534" t="str">
            <v>MARUTI TOUR H2 2019</v>
          </cell>
          <cell r="DO3534" t="str">
            <v>Car</v>
          </cell>
          <cell r="DP3534" t="str">
            <v>Paryatan Plus</v>
          </cell>
        </row>
        <row r="3535">
          <cell r="B3535"/>
          <cell r="BS3535">
            <v>2018</v>
          </cell>
          <cell r="BU3535" t="str">
            <v>CE SOLO 2018</v>
          </cell>
          <cell r="DO3535" t="str">
            <v>Goods &amp; Passengers</v>
          </cell>
          <cell r="DP3535" t="str">
            <v>Goods Carrier</v>
          </cell>
        </row>
        <row r="3536">
          <cell r="B3536"/>
          <cell r="BS3536">
            <v>2024</v>
          </cell>
          <cell r="BU3536" t="str">
            <v>AURA S CNG 2024 BD 6 NEW</v>
          </cell>
          <cell r="DO3536"/>
          <cell r="DP3536" t="str">
            <v>Paryatan Plus</v>
          </cell>
        </row>
        <row r="3537">
          <cell r="B3537"/>
          <cell r="BS3537">
            <v>2018</v>
          </cell>
          <cell r="BU3537" t="str">
            <v>MAHINDRA XYLO D4 MDI CRDE 2WD 8STR 2018</v>
          </cell>
          <cell r="DO3537" t="str">
            <v>Car</v>
          </cell>
          <cell r="DP3537" t="str">
            <v>Paryatan Plus</v>
          </cell>
        </row>
        <row r="3538">
          <cell r="B3538"/>
          <cell r="BS3538">
            <v>2014</v>
          </cell>
          <cell r="BU3538" t="str">
            <v>TRAVELLER MINIBUS BS III 2013</v>
          </cell>
          <cell r="DO3538" t="str">
            <v>Car</v>
          </cell>
          <cell r="DP3538" t="str">
            <v>Safari</v>
          </cell>
        </row>
        <row r="3539">
          <cell r="B3539"/>
          <cell r="BS3539">
            <v>2024</v>
          </cell>
          <cell r="BU3539" t="str">
            <v>TOUR S CNG NEW 2024</v>
          </cell>
          <cell r="DO3539"/>
          <cell r="DP3539" t="str">
            <v>Paryatan Plus</v>
          </cell>
        </row>
        <row r="3540">
          <cell r="B3540">
            <v>412331301700191</v>
          </cell>
          <cell r="BS3540">
            <v>2014</v>
          </cell>
          <cell r="BU3540" t="str">
            <v>TRAVELLER MINIBUS BS III 2013</v>
          </cell>
          <cell r="DO3540" t="str">
            <v>Car</v>
          </cell>
          <cell r="DP3540" t="str">
            <v>Safari</v>
          </cell>
        </row>
        <row r="3541">
          <cell r="B3541">
            <v>413191301700164</v>
          </cell>
          <cell r="BS3541">
            <v>2018</v>
          </cell>
          <cell r="BU3541" t="str">
            <v>MAHINDRA XYLO D4 MDI CRDE 2WD 8STR 2018</v>
          </cell>
          <cell r="DO3541" t="str">
            <v>Car</v>
          </cell>
          <cell r="DP3541" t="str">
            <v>Paryatan Plus</v>
          </cell>
        </row>
        <row r="3542">
          <cell r="B3542">
            <v>431351301700296</v>
          </cell>
          <cell r="BS3542">
            <v>2016</v>
          </cell>
          <cell r="BU3542" t="str">
            <v>TATA ACEFACELIFT HT BSIII 2016</v>
          </cell>
          <cell r="DO3542" t="str">
            <v>Car</v>
          </cell>
          <cell r="DP3542" t="str">
            <v>Goods Carrier</v>
          </cell>
        </row>
        <row r="3543">
          <cell r="B3543">
            <v>431111301700190</v>
          </cell>
          <cell r="BS3543">
            <v>2024</v>
          </cell>
          <cell r="BU3543" t="str">
            <v>TOUR S CNG NEW 2024</v>
          </cell>
          <cell r="DO3543"/>
          <cell r="DP3543" t="str">
            <v>Paryatan Plus</v>
          </cell>
        </row>
        <row r="3544">
          <cell r="B3544">
            <v>431111301700191</v>
          </cell>
          <cell r="BS3544">
            <v>2024</v>
          </cell>
          <cell r="BU3544" t="str">
            <v>AURA S CNG 2024 BD 6 NEW</v>
          </cell>
          <cell r="DO3544"/>
          <cell r="DP3544" t="str">
            <v>Paryatan Plus</v>
          </cell>
        </row>
        <row r="3545">
          <cell r="B3545"/>
          <cell r="BS3545">
            <v>2016</v>
          </cell>
          <cell r="BU3545" t="str">
            <v>TATA ACEFACELIFT HT BSIII 2016</v>
          </cell>
          <cell r="DO3545" t="str">
            <v>Car</v>
          </cell>
          <cell r="DP3545" t="str">
            <v>Goods Carrier</v>
          </cell>
        </row>
        <row r="3546">
          <cell r="B3546"/>
          <cell r="BS3546">
            <v>2016</v>
          </cell>
          <cell r="BU3546" t="str">
            <v>TATA LPT 1613 GOODS CARRIER 2016</v>
          </cell>
          <cell r="DO3546" t="str">
            <v>Goods &amp; Passengers</v>
          </cell>
          <cell r="DP3546" t="str">
            <v>Goods Carrier</v>
          </cell>
        </row>
        <row r="3547">
          <cell r="B3547">
            <v>431581301700159</v>
          </cell>
          <cell r="BS3547">
            <v>2016</v>
          </cell>
          <cell r="BU3547" t="str">
            <v>TATA LPT 1613 GOODS CARRIER 2016</v>
          </cell>
          <cell r="DO3547" t="str">
            <v>Goods &amp; Passengers</v>
          </cell>
          <cell r="DP3547" t="str">
            <v>Goods Carrier</v>
          </cell>
        </row>
        <row r="3548">
          <cell r="B3548">
            <v>413191301700166</v>
          </cell>
          <cell r="BS3548">
            <v>2016</v>
          </cell>
          <cell r="BU3548" t="str">
            <v>Ritz-RITZ MC LDI BS IV DIESEL 5 SEATER</v>
          </cell>
          <cell r="DO3548"/>
          <cell r="DP3548" t="str">
            <v>Paryatan Plus</v>
          </cell>
        </row>
        <row r="3549">
          <cell r="B3549"/>
          <cell r="BS3549">
            <v>2016</v>
          </cell>
          <cell r="BU3549" t="str">
            <v>Ritz-RITZ MC LDI BS IV DIESEL 5 SEATER</v>
          </cell>
          <cell r="DO3549"/>
          <cell r="DP3549" t="str">
            <v>Paryatan Plus</v>
          </cell>
        </row>
        <row r="3550">
          <cell r="B3550"/>
          <cell r="BS3550">
            <v>2017</v>
          </cell>
          <cell r="BU3550" t="str">
            <v>BOLERO SLE 7 STR 2017</v>
          </cell>
          <cell r="DO3550" t="str">
            <v>Car</v>
          </cell>
          <cell r="DP3550" t="str">
            <v>Paryatan Plus</v>
          </cell>
        </row>
        <row r="3551">
          <cell r="B3551">
            <v>431581301700160</v>
          </cell>
          <cell r="BS3551">
            <v>2017</v>
          </cell>
          <cell r="BU3551" t="str">
            <v>BOLERO SLE 7 STR 2017</v>
          </cell>
          <cell r="DO3551" t="str">
            <v>Car</v>
          </cell>
          <cell r="DP3551" t="str">
            <v>Paryatan Plus</v>
          </cell>
        </row>
        <row r="3552">
          <cell r="B3552">
            <v>431351301700297</v>
          </cell>
          <cell r="BS3552">
            <v>2020</v>
          </cell>
          <cell r="BU3552" t="str">
            <v>NISSAN SUNNY DCI XE 2020</v>
          </cell>
          <cell r="DO3552" t="str">
            <v>Car</v>
          </cell>
          <cell r="DP3552" t="str">
            <v>Paryatan Plus</v>
          </cell>
        </row>
        <row r="3553">
          <cell r="B3553"/>
          <cell r="BS3553">
            <v>2020</v>
          </cell>
          <cell r="BU3553" t="str">
            <v>NISSAN SUNNY DCI XE 2020</v>
          </cell>
          <cell r="DO3553" t="str">
            <v>Car</v>
          </cell>
          <cell r="DP3553" t="str">
            <v>Paryatan Plus</v>
          </cell>
        </row>
        <row r="3554">
          <cell r="B3554"/>
          <cell r="BS3554">
            <v>2020</v>
          </cell>
          <cell r="BU3554" t="str">
            <v>SUPER CARRYSTD GOODS CARRIER 2020</v>
          </cell>
          <cell r="DO3554" t="str">
            <v>Goods &amp; Passengers</v>
          </cell>
          <cell r="DP3554" t="str">
            <v>Goods Carrier</v>
          </cell>
        </row>
        <row r="3555">
          <cell r="B3555">
            <v>412831301700232</v>
          </cell>
          <cell r="BS3555">
            <v>2020</v>
          </cell>
          <cell r="BU3555" t="str">
            <v>SUPER CARRYSTD GOODS CARRIER 2020</v>
          </cell>
          <cell r="DO3555" t="str">
            <v>Goods &amp; Passengers</v>
          </cell>
          <cell r="DP3555" t="str">
            <v>Goods Carrier</v>
          </cell>
        </row>
        <row r="3556">
          <cell r="B3556">
            <v>413191301700167</v>
          </cell>
          <cell r="BS3556">
            <v>2024</v>
          </cell>
          <cell r="BU3556" t="str">
            <v>DZIRE TOURS CNG NEW 2024</v>
          </cell>
          <cell r="DO3556"/>
          <cell r="DP3556" t="str">
            <v>Paryatan Plus</v>
          </cell>
        </row>
        <row r="3557">
          <cell r="B3557"/>
          <cell r="BS3557">
            <v>2024</v>
          </cell>
          <cell r="BU3557" t="str">
            <v>DZIRE TOURS CNG NEW 2024</v>
          </cell>
          <cell r="DO3557"/>
          <cell r="DP3557" t="str">
            <v>Paryatan Plus</v>
          </cell>
        </row>
        <row r="3558">
          <cell r="B3558">
            <v>413191301700168</v>
          </cell>
          <cell r="BS3558">
            <v>2018</v>
          </cell>
          <cell r="BU3558" t="str">
            <v>TOYOTA ETIOS GD F 2018 5STR CAB PARYATAN</v>
          </cell>
          <cell r="DO3558" t="str">
            <v>Car</v>
          </cell>
          <cell r="DP3558" t="str">
            <v>Paryatan Plus</v>
          </cell>
        </row>
        <row r="3559">
          <cell r="B3559"/>
          <cell r="BS3559">
            <v>2014</v>
          </cell>
          <cell r="BU3559" t="str">
            <v>TRAVELLER SMOOTH 19D BSIII P</v>
          </cell>
          <cell r="DO3559" t="str">
            <v>Goods &amp; Passengers</v>
          </cell>
          <cell r="DP3559" t="str">
            <v>Safari</v>
          </cell>
        </row>
        <row r="3560">
          <cell r="B3560"/>
          <cell r="BS3560">
            <v>2016</v>
          </cell>
          <cell r="BU3560" t="str">
            <v>TOYOTA ETIOS GD M 5 5STR 2016</v>
          </cell>
          <cell r="DO3560" t="str">
            <v>Car</v>
          </cell>
          <cell r="DP3560" t="str">
            <v>Paryatan Plus</v>
          </cell>
        </row>
        <row r="3561">
          <cell r="B3561"/>
          <cell r="BS3561">
            <v>2018</v>
          </cell>
          <cell r="BU3561" t="str">
            <v>TOYOTA ETIOS GD F 2018 5STR CAB PARYATAN</v>
          </cell>
          <cell r="DO3561" t="str">
            <v>Car</v>
          </cell>
          <cell r="DP3561" t="str">
            <v>Paryatan Plus</v>
          </cell>
        </row>
        <row r="3562">
          <cell r="B3562">
            <v>412331301700192</v>
          </cell>
          <cell r="BS3562">
            <v>2014</v>
          </cell>
          <cell r="BU3562" t="str">
            <v>TRAVELLER SMOOTH 19D BSIII P</v>
          </cell>
          <cell r="DO3562" t="str">
            <v>Goods &amp; Passengers</v>
          </cell>
          <cell r="DP3562" t="str">
            <v>Safari</v>
          </cell>
        </row>
        <row r="3563">
          <cell r="B3563"/>
          <cell r="BS3563">
            <v>2019</v>
          </cell>
          <cell r="BU3563" t="str">
            <v>MAHINDRA XYLO D4 MDI CRDI 2WD 2019</v>
          </cell>
          <cell r="DO3563" t="str">
            <v>Car</v>
          </cell>
          <cell r="DP3563" t="str">
            <v>Paryatan Plus</v>
          </cell>
        </row>
        <row r="3564">
          <cell r="B3564">
            <v>412831301700233</v>
          </cell>
          <cell r="BS3564">
            <v>2016</v>
          </cell>
          <cell r="BU3564" t="str">
            <v>TOYOTA ETIOS GD M 5 5STR 2016</v>
          </cell>
          <cell r="DO3564" t="str">
            <v>Car</v>
          </cell>
          <cell r="DP3564" t="str">
            <v>Paryatan Plus</v>
          </cell>
        </row>
        <row r="3565">
          <cell r="B3565">
            <v>431111301700192</v>
          </cell>
          <cell r="BS3565">
            <v>2019</v>
          </cell>
          <cell r="BU3565" t="str">
            <v>MAHINDRA XYLO D4 MDI CRDI 2WD 2019</v>
          </cell>
          <cell r="DO3565" t="str">
            <v>Car</v>
          </cell>
          <cell r="DP3565" t="str">
            <v>Paryatan Plus</v>
          </cell>
        </row>
        <row r="3566">
          <cell r="B3566"/>
          <cell r="BS3566">
            <v>2024</v>
          </cell>
          <cell r="BU3566" t="str">
            <v>SWIFT VXI NEW 2024</v>
          </cell>
          <cell r="DO3566"/>
          <cell r="DP3566" t="str">
            <v>Dream Car</v>
          </cell>
        </row>
        <row r="3567">
          <cell r="B3567"/>
          <cell r="BS3567">
            <v>2024</v>
          </cell>
          <cell r="BU3567" t="str">
            <v>AURA S CNG 2024 BD 6 NEW</v>
          </cell>
          <cell r="DO3567"/>
          <cell r="DP3567" t="str">
            <v>Paryatan Plus</v>
          </cell>
        </row>
        <row r="3568">
          <cell r="B3568">
            <v>431351301700298</v>
          </cell>
          <cell r="BS3568">
            <v>2018</v>
          </cell>
          <cell r="BU3568" t="str">
            <v>MARUTI SWIFT DZIRE TOUR</v>
          </cell>
          <cell r="DO3568" t="str">
            <v>Car</v>
          </cell>
          <cell r="DP3568" t="str">
            <v>Paryatan Plus</v>
          </cell>
        </row>
        <row r="3569">
          <cell r="B3569"/>
          <cell r="BS3569">
            <v>2024</v>
          </cell>
          <cell r="BU3569" t="str">
            <v>AURA S CNG 2024 BD 6 NEW</v>
          </cell>
          <cell r="DO3569"/>
          <cell r="DP3569" t="str">
            <v>Paryatan Plus</v>
          </cell>
        </row>
        <row r="3570">
          <cell r="B3570"/>
          <cell r="BS3570">
            <v>2024</v>
          </cell>
          <cell r="BU3570" t="str">
            <v>ERTIGA ZXI CNG BS 6 2024</v>
          </cell>
          <cell r="DO3570"/>
          <cell r="DP3570" t="str">
            <v>Paryatan Plus</v>
          </cell>
        </row>
        <row r="3571">
          <cell r="B3571">
            <v>431111301700194</v>
          </cell>
          <cell r="BS3571">
            <v>2024</v>
          </cell>
          <cell r="BU3571" t="str">
            <v>AURA S CNG 2024 BD 6 NEW</v>
          </cell>
          <cell r="DO3571"/>
          <cell r="DP3571" t="str">
            <v>Paryatan Plus</v>
          </cell>
        </row>
        <row r="3572">
          <cell r="B3572"/>
          <cell r="BS3572">
            <v>2024</v>
          </cell>
          <cell r="BU3572" t="str">
            <v>MARUTI TOUR H3 CNG NEW 2024</v>
          </cell>
          <cell r="DO3572"/>
          <cell r="DP3572" t="str">
            <v>Dream Car</v>
          </cell>
        </row>
        <row r="3573">
          <cell r="B3573">
            <v>431111301700193</v>
          </cell>
          <cell r="BS3573">
            <v>2024</v>
          </cell>
          <cell r="BU3573" t="str">
            <v>AURA S CNG 2024 BD 6 NEW</v>
          </cell>
          <cell r="DO3573"/>
          <cell r="DP3573" t="str">
            <v>Paryatan Plus</v>
          </cell>
        </row>
        <row r="3574">
          <cell r="B3574">
            <v>413191301700169</v>
          </cell>
          <cell r="BS3574">
            <v>2024</v>
          </cell>
          <cell r="BU3574" t="str">
            <v>MARUTI TOUR H3 CNG NEW 2024</v>
          </cell>
          <cell r="DO3574"/>
          <cell r="DP3574" t="str">
            <v>Dream Car</v>
          </cell>
        </row>
        <row r="3575">
          <cell r="B3575"/>
          <cell r="BS3575">
            <v>2018</v>
          </cell>
          <cell r="BU3575" t="str">
            <v>MARUTI SWIFT DZIRE TOUR</v>
          </cell>
          <cell r="DO3575" t="str">
            <v>Car</v>
          </cell>
          <cell r="DP3575" t="str">
            <v>Paryatan Plus</v>
          </cell>
        </row>
        <row r="3576">
          <cell r="B3576"/>
          <cell r="BS3576">
            <v>2018</v>
          </cell>
          <cell r="BU3576" t="str">
            <v>TOYOTA ETIOS GD BSIV 2018</v>
          </cell>
          <cell r="DO3576" t="str">
            <v>Car</v>
          </cell>
          <cell r="DP3576" t="str">
            <v>Paryatan Plus</v>
          </cell>
        </row>
        <row r="3577">
          <cell r="B3577"/>
          <cell r="BS3577">
            <v>2021</v>
          </cell>
          <cell r="BU3577" t="str">
            <v>TATA ACE GOLD BIESEL BS VI 2021 2STR</v>
          </cell>
          <cell r="DO3577"/>
          <cell r="DP3577" t="str">
            <v>Goods Carrier</v>
          </cell>
        </row>
        <row r="3578">
          <cell r="B3578"/>
          <cell r="BS3578">
            <v>2018</v>
          </cell>
          <cell r="BU3578" t="str">
            <v>TATA ACE FACELIFT HT BS4 2ST</v>
          </cell>
          <cell r="DO3578" t="str">
            <v>Goods &amp; Passengers</v>
          </cell>
          <cell r="DP3578" t="str">
            <v>Goods Carrier</v>
          </cell>
        </row>
        <row r="3579">
          <cell r="B3579">
            <v>431581301700161</v>
          </cell>
          <cell r="BS3579">
            <v>2018</v>
          </cell>
          <cell r="BU3579" t="str">
            <v>TATA ACE FACELIFT HT BS4 2ST</v>
          </cell>
          <cell r="DO3579" t="str">
            <v>Goods &amp; Passengers</v>
          </cell>
          <cell r="DP3579" t="str">
            <v>Goods Carrier</v>
          </cell>
        </row>
        <row r="3580">
          <cell r="B3580"/>
          <cell r="BS3580">
            <v>2015</v>
          </cell>
          <cell r="BU3580" t="str">
            <v>TOYOTA ETIOS VXD M 2015</v>
          </cell>
          <cell r="DO3580"/>
          <cell r="DP3580" t="str">
            <v>Paryatan Plus</v>
          </cell>
        </row>
        <row r="3581">
          <cell r="B3581">
            <v>413191301700170</v>
          </cell>
          <cell r="BS3581">
            <v>2018</v>
          </cell>
          <cell r="BU3581" t="str">
            <v>TOYOTA ETIOS GD BSIV 2018</v>
          </cell>
          <cell r="DO3581" t="str">
            <v>Car</v>
          </cell>
          <cell r="DP3581" t="str">
            <v>Paryatan Plus</v>
          </cell>
        </row>
        <row r="3582">
          <cell r="B3582">
            <v>431581301700162</v>
          </cell>
          <cell r="BS3582">
            <v>2021</v>
          </cell>
          <cell r="BU3582" t="str">
            <v>TATA ACE GOLD BIESEL BS VI 2021 2STR</v>
          </cell>
          <cell r="DO3582" t="str">
            <v>Goods &amp; Passengers</v>
          </cell>
          <cell r="DP3582" t="str">
            <v>Goods Carrier</v>
          </cell>
        </row>
        <row r="3583">
          <cell r="B3583"/>
          <cell r="BS3583">
            <v>2021</v>
          </cell>
          <cell r="BU3583" t="str">
            <v>TATA ACE GOLD BIESEL BS VI 2021 2STR</v>
          </cell>
          <cell r="DO3583" t="str">
            <v>Goods &amp; Passengers</v>
          </cell>
          <cell r="DP3583" t="str">
            <v>Goods Carrier</v>
          </cell>
        </row>
        <row r="3584">
          <cell r="B3584"/>
          <cell r="BS3584">
            <v>2024</v>
          </cell>
          <cell r="BU3584" t="str">
            <v>MARUTI TOUR H3 CNG NEW 2024</v>
          </cell>
          <cell r="DO3584" t="str">
            <v>Car</v>
          </cell>
          <cell r="DP3584" t="str">
            <v>Paryatan Plus</v>
          </cell>
        </row>
        <row r="3585">
          <cell r="B3585"/>
          <cell r="BS3585">
            <v>2024</v>
          </cell>
          <cell r="BU3585" t="str">
            <v>TOUR S PETROL NEW 2024</v>
          </cell>
          <cell r="DO3585"/>
          <cell r="DP3585" t="str">
            <v>Paryatan Plus</v>
          </cell>
        </row>
        <row r="3586">
          <cell r="B3586">
            <v>431351301700299</v>
          </cell>
          <cell r="BS3586">
            <v>2024</v>
          </cell>
          <cell r="BU3586" t="str">
            <v>MARUTI TOUR H3 CNG NEW 2024</v>
          </cell>
          <cell r="DO3586" t="str">
            <v>Car</v>
          </cell>
          <cell r="DP3586" t="str">
            <v>Paryatan Plus</v>
          </cell>
        </row>
        <row r="3587">
          <cell r="B3587">
            <v>431581301700164</v>
          </cell>
          <cell r="BS3587">
            <v>2018</v>
          </cell>
          <cell r="BU3587" t="str">
            <v>MARUTI SUPER CARRY DIESEL STD GOODS CARRIER</v>
          </cell>
          <cell r="DO3587" t="str">
            <v>Goods &amp; Passengers</v>
          </cell>
          <cell r="DP3587" t="str">
            <v>Goods Carrier</v>
          </cell>
        </row>
        <row r="3588">
          <cell r="B3588"/>
          <cell r="BS3588">
            <v>2018</v>
          </cell>
          <cell r="BU3588" t="str">
            <v>MARUTI SUPER CARRY DIESEL STD GOODS CARRIER</v>
          </cell>
          <cell r="DO3588" t="str">
            <v>Goods &amp; Passengers</v>
          </cell>
          <cell r="DP3588" t="str">
            <v>Goods Carrier</v>
          </cell>
        </row>
        <row r="3589">
          <cell r="B3589"/>
          <cell r="BS3589">
            <v>2020</v>
          </cell>
          <cell r="BU3589" t="str">
            <v>710 LPT DCR 38 HSD 100B6M5 2020</v>
          </cell>
          <cell r="DO3589" t="str">
            <v>Goods &amp; Passengers</v>
          </cell>
          <cell r="DP3589" t="str">
            <v>Goods Carrier</v>
          </cell>
        </row>
        <row r="3590">
          <cell r="B3590">
            <v>413191301700171</v>
          </cell>
          <cell r="BS3590">
            <v>2019</v>
          </cell>
          <cell r="BU3590" t="str">
            <v>MARUTHI TOUR S DIESEL 5 SEAT 2019</v>
          </cell>
          <cell r="DO3590"/>
          <cell r="DP3590" t="str">
            <v>Paryatan Plus</v>
          </cell>
        </row>
        <row r="3591">
          <cell r="B3591"/>
          <cell r="BS3591">
            <v>2019</v>
          </cell>
          <cell r="BU3591" t="str">
            <v>MARUTHI TOUR S DIESEL 5 SEAT 2019</v>
          </cell>
          <cell r="DO3591"/>
          <cell r="DP3591" t="str">
            <v>Paryatan Plus</v>
          </cell>
        </row>
        <row r="3592">
          <cell r="B3592"/>
          <cell r="BS3592">
            <v>2019</v>
          </cell>
          <cell r="BU3592" t="str">
            <v>MARUTHI TOUR S DIESEL 5 SEAT 2019</v>
          </cell>
          <cell r="DO3592" t="str">
            <v>Car</v>
          </cell>
          <cell r="DP3592" t="str">
            <v>Paryatan Plus</v>
          </cell>
        </row>
        <row r="3593">
          <cell r="B3593">
            <v>431581301700163</v>
          </cell>
          <cell r="BS3593">
            <v>2020</v>
          </cell>
          <cell r="BU3593" t="str">
            <v>710 LPT DCR 38 HSD 100B6M5 2020</v>
          </cell>
          <cell r="DO3593" t="str">
            <v>Goods &amp; Passengers</v>
          </cell>
          <cell r="DP3593" t="str">
            <v>Goods Carrier</v>
          </cell>
        </row>
        <row r="3594">
          <cell r="B3594"/>
          <cell r="BS3594">
            <v>2023</v>
          </cell>
          <cell r="BU3594" t="str">
            <v>INNOVA CRYSTA 2 4V MT 2023</v>
          </cell>
          <cell r="DO3594"/>
          <cell r="DP3594" t="str">
            <v>Paryatan Plus</v>
          </cell>
        </row>
        <row r="3595">
          <cell r="B3595">
            <v>412831301700234</v>
          </cell>
          <cell r="BS3595">
            <v>2016</v>
          </cell>
          <cell r="BU3595" t="str">
            <v>SWIFT DZIRE TOUR DSL BS IV 2016</v>
          </cell>
          <cell r="DO3595" t="str">
            <v>Car</v>
          </cell>
          <cell r="DP3595" t="str">
            <v>Paryatan Plus</v>
          </cell>
        </row>
        <row r="3596">
          <cell r="B3596">
            <v>431351301700300</v>
          </cell>
          <cell r="BS3596">
            <v>2019</v>
          </cell>
          <cell r="BU3596" t="str">
            <v>MARUTHI TOUR S DIESEL 5 SEAT 2019</v>
          </cell>
          <cell r="DO3596" t="str">
            <v>Car</v>
          </cell>
          <cell r="DP3596" t="str">
            <v>Paryatan Plus</v>
          </cell>
        </row>
        <row r="3597">
          <cell r="B3597"/>
          <cell r="BS3597">
            <v>2016</v>
          </cell>
          <cell r="BU3597" t="str">
            <v>SWIFT DZIRE TOUR DSL BS IV 2016</v>
          </cell>
          <cell r="DO3597" t="str">
            <v>Car</v>
          </cell>
          <cell r="DP3597" t="str">
            <v>Paryatan Plus</v>
          </cell>
        </row>
        <row r="3598">
          <cell r="B3598"/>
          <cell r="BS3598">
            <v>2015</v>
          </cell>
          <cell r="BU3598" t="str">
            <v>ALCO 3 105 BUS 34 STR 2015</v>
          </cell>
          <cell r="DO3598" t="str">
            <v>Goods &amp; Passengers</v>
          </cell>
          <cell r="DP3598" t="str">
            <v>Safari</v>
          </cell>
        </row>
        <row r="3599">
          <cell r="B3599"/>
          <cell r="BS3599">
            <v>2018</v>
          </cell>
          <cell r="BU3599" t="str">
            <v>INNOVA CRYSTA 2 4G 7 STR 2018</v>
          </cell>
          <cell r="DO3599" t="str">
            <v>Car</v>
          </cell>
          <cell r="DP3599" t="str">
            <v>Paryatan Plus</v>
          </cell>
        </row>
        <row r="3600">
          <cell r="B3600"/>
          <cell r="BS3600">
            <v>2016</v>
          </cell>
          <cell r="BU3600" t="str">
            <v>Etios-ToyotaEtios GD</v>
          </cell>
          <cell r="DO3600" t="str">
            <v>Car</v>
          </cell>
          <cell r="DP3600" t="str">
            <v>Paryatan Plus</v>
          </cell>
        </row>
        <row r="3601">
          <cell r="B3601"/>
          <cell r="BS3601">
            <v>2018</v>
          </cell>
          <cell r="BU3601" t="str">
            <v>MARUTI TOUR S DIESEL 2018 5STR CAB PARYATAN PULS</v>
          </cell>
          <cell r="DO3601" t="str">
            <v>Car</v>
          </cell>
          <cell r="DP3601" t="str">
            <v>Paryatan Plus</v>
          </cell>
        </row>
        <row r="3602">
          <cell r="B3602">
            <v>412331301700193</v>
          </cell>
          <cell r="BS3602">
            <v>2016</v>
          </cell>
          <cell r="BU3602" t="str">
            <v>Etios-ToyotaEtios GD</v>
          </cell>
          <cell r="DO3602" t="str">
            <v>Car</v>
          </cell>
          <cell r="DP3602" t="str">
            <v>Paryatan Plus</v>
          </cell>
        </row>
        <row r="3603">
          <cell r="B3603">
            <v>413191301700172</v>
          </cell>
          <cell r="BS3603">
            <v>2018</v>
          </cell>
          <cell r="BU3603" t="str">
            <v>INNOVA CRYSTA 2 4G 7 STR 2018</v>
          </cell>
          <cell r="DO3603" t="str">
            <v>Car</v>
          </cell>
          <cell r="DP3603" t="str">
            <v>Paryatan Plus</v>
          </cell>
        </row>
        <row r="3604">
          <cell r="B3604">
            <v>431111301700196</v>
          </cell>
          <cell r="BS3604">
            <v>2018</v>
          </cell>
          <cell r="BU3604" t="str">
            <v>MARUTI TOUR S DIESEL 2018 5STR CAB PARYATAN PULS</v>
          </cell>
          <cell r="DO3604" t="str">
            <v>Car</v>
          </cell>
          <cell r="DP3604" t="str">
            <v>Paryatan Plus</v>
          </cell>
        </row>
        <row r="3605">
          <cell r="B3605">
            <v>412831301700235</v>
          </cell>
          <cell r="BS3605">
            <v>2015</v>
          </cell>
          <cell r="BU3605" t="str">
            <v>ALCO 3 105 BUS 34 STR 2015</v>
          </cell>
          <cell r="DO3605" t="str">
            <v>Goods &amp; Passengers</v>
          </cell>
          <cell r="DP3605" t="str">
            <v>Safari</v>
          </cell>
        </row>
        <row r="3606">
          <cell r="B3606">
            <v>431111301700195</v>
          </cell>
          <cell r="BS3606">
            <v>2024</v>
          </cell>
          <cell r="BU3606" t="str">
            <v>TOUR S PETROL NEW 2024</v>
          </cell>
          <cell r="DO3606"/>
          <cell r="DP3606" t="str">
            <v>Paryatan Plus</v>
          </cell>
        </row>
        <row r="3607">
          <cell r="B3607"/>
          <cell r="BS3607">
            <v>2024</v>
          </cell>
          <cell r="BU3607" t="str">
            <v>TOUR S PETROL NEW 2024</v>
          </cell>
          <cell r="DO3607"/>
          <cell r="DP3607" t="str">
            <v>Paryatan Plus</v>
          </cell>
        </row>
        <row r="3608">
          <cell r="B3608"/>
          <cell r="BS3608">
            <v>2016</v>
          </cell>
          <cell r="BU3608" t="str">
            <v>Ritz-RITZ LXI BS IV PETROL 5 SEATER</v>
          </cell>
          <cell r="DO3608" t="str">
            <v>Car</v>
          </cell>
          <cell r="DP3608" t="str">
            <v>Paryatan Plus</v>
          </cell>
        </row>
        <row r="3609">
          <cell r="B3609">
            <v>434731301700024</v>
          </cell>
          <cell r="BS3609">
            <v>2024</v>
          </cell>
          <cell r="BU3609" t="str">
            <v>TOUR S CNG O NEW</v>
          </cell>
          <cell r="DO3609"/>
          <cell r="DP3609" t="str">
            <v>Dream Car</v>
          </cell>
        </row>
        <row r="3610">
          <cell r="B3610"/>
          <cell r="BS3610">
            <v>2023</v>
          </cell>
          <cell r="BU3610" t="str">
            <v>INNOVA CRYSTA 2 4 V MT 2023</v>
          </cell>
          <cell r="DO3610" t="str">
            <v>Car</v>
          </cell>
          <cell r="DP3610" t="str">
            <v>Paryatan Plus</v>
          </cell>
        </row>
        <row r="3611">
          <cell r="B3611"/>
          <cell r="BS3611">
            <v>2014</v>
          </cell>
          <cell r="BU3611" t="str">
            <v>INNOVA 2 5 G 8 STR 2014</v>
          </cell>
          <cell r="DO3611" t="str">
            <v>Car</v>
          </cell>
          <cell r="DP3611" t="str">
            <v>Paryatan Plus</v>
          </cell>
        </row>
        <row r="3612">
          <cell r="B3612">
            <v>412831301700236</v>
          </cell>
          <cell r="BS3612">
            <v>2023</v>
          </cell>
          <cell r="BU3612" t="str">
            <v>INNOVA CRYSTA 2 4 V MT 2023</v>
          </cell>
          <cell r="DO3612" t="str">
            <v>Car</v>
          </cell>
          <cell r="DP3612" t="str">
            <v>Paryatan Plus</v>
          </cell>
        </row>
        <row r="3613">
          <cell r="B3613"/>
          <cell r="BS3613">
            <v>2018</v>
          </cell>
          <cell r="BU3613" t="str">
            <v>Etios-ToyotaEtios GD</v>
          </cell>
          <cell r="DO3613" t="str">
            <v>Car</v>
          </cell>
          <cell r="DP3613" t="str">
            <v>Paryatan Plus</v>
          </cell>
        </row>
        <row r="3614">
          <cell r="B3614">
            <v>431351301700302</v>
          </cell>
          <cell r="BS3614">
            <v>2018</v>
          </cell>
          <cell r="BU3614" t="str">
            <v>Etios-ToyotaEtios GD</v>
          </cell>
          <cell r="DO3614" t="str">
            <v>Car</v>
          </cell>
          <cell r="DP3614" t="str">
            <v>Paryatan Plus</v>
          </cell>
        </row>
        <row r="3615">
          <cell r="B3615">
            <v>431111301700197</v>
          </cell>
          <cell r="BS3615">
            <v>2014</v>
          </cell>
          <cell r="BU3615" t="str">
            <v>INNOVA 2 5 G 8 STR 2014</v>
          </cell>
          <cell r="DO3615" t="str">
            <v>Car</v>
          </cell>
          <cell r="DP3615" t="str">
            <v>Paryatan Plus</v>
          </cell>
        </row>
        <row r="3616">
          <cell r="B3616">
            <v>431351301700301</v>
          </cell>
          <cell r="BS3616">
            <v>2016</v>
          </cell>
          <cell r="BU3616" t="str">
            <v>Ritz-RITZ LXI BS IV PETROL 5 SEATER</v>
          </cell>
          <cell r="DO3616" t="str">
            <v>Car</v>
          </cell>
          <cell r="DP3616" t="str">
            <v>Paryatan Plus</v>
          </cell>
        </row>
        <row r="3617">
          <cell r="B3617"/>
          <cell r="BS3617">
            <v>2024</v>
          </cell>
          <cell r="BU3617" t="str">
            <v>TOUR S CNG O NEW</v>
          </cell>
          <cell r="DO3617"/>
          <cell r="DP3617" t="str">
            <v>Dream Car</v>
          </cell>
        </row>
        <row r="3618">
          <cell r="B3618"/>
          <cell r="BS3618">
            <v>2018</v>
          </cell>
          <cell r="BU3618" t="str">
            <v>FORCE TRAVELLER MINI BUS BSIV 20STR 2018 BUS</v>
          </cell>
          <cell r="DO3618"/>
          <cell r="DP3618" t="str">
            <v>Goods Carrier</v>
          </cell>
        </row>
        <row r="3619">
          <cell r="B3619"/>
          <cell r="BS3619">
            <v>2024</v>
          </cell>
          <cell r="BU3619" t="str">
            <v>TOUR M CNG NEW 2024</v>
          </cell>
          <cell r="DO3619"/>
          <cell r="DP3619" t="str">
            <v>Paryatan Plus</v>
          </cell>
        </row>
        <row r="3620">
          <cell r="B3620">
            <v>431111301700198</v>
          </cell>
          <cell r="BS3620">
            <v>2024</v>
          </cell>
          <cell r="BU3620" t="str">
            <v>AURA S CNG 2024 BD 6 NEW</v>
          </cell>
          <cell r="DO3620"/>
          <cell r="DP3620" t="str">
            <v>Paryatan Plus</v>
          </cell>
        </row>
        <row r="3621">
          <cell r="B3621"/>
          <cell r="BS3621">
            <v>2024</v>
          </cell>
          <cell r="BU3621" t="str">
            <v>AURA S CNG 2024 BD 6 NEW</v>
          </cell>
          <cell r="DO3621"/>
          <cell r="DP3621" t="str">
            <v>Paryatan Plus</v>
          </cell>
        </row>
        <row r="3622">
          <cell r="B3622">
            <v>431351301700304</v>
          </cell>
          <cell r="BS3622">
            <v>2019</v>
          </cell>
          <cell r="BU3622" t="str">
            <v>MARUTHI TOUR S DIESEL 5 SEAT 2019</v>
          </cell>
          <cell r="DO3622" t="str">
            <v>Car</v>
          </cell>
          <cell r="DP3622" t="str">
            <v>Paryatan Plus</v>
          </cell>
        </row>
        <row r="3623">
          <cell r="B3623"/>
          <cell r="BS3623">
            <v>2024</v>
          </cell>
          <cell r="BU3623" t="str">
            <v>MARUTI ERTIGA ZXI P AND CNG 2014</v>
          </cell>
          <cell r="DO3623"/>
          <cell r="DP3623" t="str">
            <v>Paryatan Plus</v>
          </cell>
        </row>
        <row r="3624">
          <cell r="B3624"/>
          <cell r="BS3624">
            <v>2018</v>
          </cell>
          <cell r="BU3624" t="str">
            <v>TATA LPT 3718 CRE BS IV 10X2</v>
          </cell>
          <cell r="DO3624" t="str">
            <v>Goods &amp; Passengers</v>
          </cell>
          <cell r="DP3624" t="str">
            <v>Goods Carrier</v>
          </cell>
        </row>
        <row r="3625">
          <cell r="B3625">
            <v>412831301700238</v>
          </cell>
          <cell r="BS3625">
            <v>2024</v>
          </cell>
          <cell r="BU3625" t="str">
            <v>MARUTI ERTIGA ZXI P AND CNG 2014</v>
          </cell>
          <cell r="DO3625"/>
          <cell r="DP3625" t="str">
            <v>Paryatan Plus</v>
          </cell>
        </row>
        <row r="3626">
          <cell r="B3626">
            <v>431111301700200</v>
          </cell>
          <cell r="BS3626">
            <v>2024</v>
          </cell>
          <cell r="BU3626" t="str">
            <v>TOUR M CNG NEW 2024</v>
          </cell>
          <cell r="DO3626"/>
          <cell r="DP3626" t="str">
            <v>Paryatan Plus</v>
          </cell>
        </row>
        <row r="3627">
          <cell r="B3627"/>
          <cell r="BS3627">
            <v>2019</v>
          </cell>
          <cell r="BU3627" t="str">
            <v>MARUTHI TOUR S DIESEL 5 SEAT 2019</v>
          </cell>
          <cell r="DO3627" t="str">
            <v>Car</v>
          </cell>
          <cell r="DP3627" t="str">
            <v>Paryatan Plus</v>
          </cell>
        </row>
        <row r="3628">
          <cell r="B3628">
            <v>413191301700173</v>
          </cell>
          <cell r="BS3628">
            <v>2024</v>
          </cell>
          <cell r="BU3628" t="str">
            <v>DZIRE TOURS CNG NEW 2024</v>
          </cell>
          <cell r="DO3628"/>
          <cell r="DP3628" t="str">
            <v>Dream Car</v>
          </cell>
        </row>
        <row r="3629">
          <cell r="B3629"/>
          <cell r="BS3629">
            <v>2024</v>
          </cell>
          <cell r="BU3629" t="str">
            <v>DZIRE TOURS CNG NEW 2024</v>
          </cell>
          <cell r="DO3629"/>
          <cell r="DP3629" t="str">
            <v>Dream Car</v>
          </cell>
        </row>
        <row r="3630">
          <cell r="B3630"/>
          <cell r="BS3630">
            <v>2018</v>
          </cell>
          <cell r="BU3630" t="str">
            <v>TATA LPT 3718 CRE BS IV 10X2</v>
          </cell>
          <cell r="DO3630" t="str">
            <v>Goods &amp; Passengers</v>
          </cell>
          <cell r="DP3630" t="str">
            <v>Goods Carrier</v>
          </cell>
        </row>
        <row r="3631">
          <cell r="B3631"/>
          <cell r="BS3631">
            <v>2015</v>
          </cell>
          <cell r="BU3631" t="str">
            <v>FORCE A FIRODIA ENTERPRISE 18 STR 2015 BUS</v>
          </cell>
          <cell r="DO3631" t="str">
            <v>Goods &amp; Passengers</v>
          </cell>
          <cell r="DP3631" t="str">
            <v>Safari</v>
          </cell>
        </row>
        <row r="3632">
          <cell r="B3632"/>
          <cell r="BS3632">
            <v>2024</v>
          </cell>
          <cell r="BU3632" t="str">
            <v>DZIRE VXI 1 2L MT NEW 2024</v>
          </cell>
          <cell r="DO3632" t="str">
            <v>Car</v>
          </cell>
          <cell r="DP3632" t="str">
            <v>Paryatan Plus</v>
          </cell>
        </row>
        <row r="3633">
          <cell r="B3633"/>
          <cell r="BS3633">
            <v>2016</v>
          </cell>
          <cell r="BU3633" t="str">
            <v>MAHINDRA XYLO D4 MDI CRDE 2WD 8STR 2016 CAB</v>
          </cell>
          <cell r="DO3633" t="str">
            <v>Car</v>
          </cell>
          <cell r="DP3633" t="str">
            <v>Paryatan Plus</v>
          </cell>
        </row>
        <row r="3634">
          <cell r="B3634">
            <v>412331301700195</v>
          </cell>
          <cell r="BS3634">
            <v>2015</v>
          </cell>
          <cell r="BU3634" t="str">
            <v>FORCE A FIRODIA ENTERPRISE 18 STR 2015 BUS</v>
          </cell>
          <cell r="DO3634" t="str">
            <v>Goods &amp; Passengers</v>
          </cell>
          <cell r="DP3634" t="str">
            <v>Safari</v>
          </cell>
        </row>
        <row r="3635">
          <cell r="B3635"/>
          <cell r="BS3635">
            <v>2018</v>
          </cell>
          <cell r="BU3635" t="str">
            <v>MAHINDRA BLAZO 31 8 X 2 6 C CR2</v>
          </cell>
          <cell r="DO3635" t="str">
            <v>Goods &amp; Passengers</v>
          </cell>
          <cell r="DP3635" t="str">
            <v>Goods Carrier</v>
          </cell>
        </row>
        <row r="3636">
          <cell r="B3636"/>
          <cell r="BS3636">
            <v>2022</v>
          </cell>
          <cell r="BU3636" t="str">
            <v>BOLERO PIK UP FB PS 1 7T XL 2022</v>
          </cell>
          <cell r="DO3636" t="str">
            <v>Goods &amp; Passengers</v>
          </cell>
          <cell r="DP3636" t="str">
            <v>Goods Carrier</v>
          </cell>
        </row>
        <row r="3637">
          <cell r="B3637">
            <v>431351301700306</v>
          </cell>
          <cell r="BS3637">
            <v>2016</v>
          </cell>
          <cell r="BU3637" t="str">
            <v>MAHINDRA XYLO D4 MDI CRDE 2WD 8STR 2016 CAB</v>
          </cell>
          <cell r="DO3637" t="str">
            <v>Car</v>
          </cell>
          <cell r="DP3637" t="str">
            <v>Paryatan Plus</v>
          </cell>
        </row>
        <row r="3638">
          <cell r="B3638">
            <v>431351301700303</v>
          </cell>
          <cell r="BS3638">
            <v>2024</v>
          </cell>
          <cell r="BU3638" t="str">
            <v>DZIRE VXI 1 2L MT NEW 2024</v>
          </cell>
          <cell r="DO3638" t="str">
            <v>Car</v>
          </cell>
          <cell r="DP3638" t="str">
            <v>Paryatan Plus</v>
          </cell>
        </row>
        <row r="3639">
          <cell r="B3639">
            <v>433461301700059</v>
          </cell>
          <cell r="BS3639">
            <v>2018</v>
          </cell>
          <cell r="BU3639" t="str">
            <v>TATA LPT 3718 CRE BS IV 10X2</v>
          </cell>
          <cell r="DO3639" t="str">
            <v>Goods &amp; Passengers</v>
          </cell>
          <cell r="DP3639" t="str">
            <v>Goods Carrier</v>
          </cell>
        </row>
        <row r="3640">
          <cell r="B3640">
            <v>431581301700165</v>
          </cell>
          <cell r="BS3640">
            <v>2022</v>
          </cell>
          <cell r="BU3640" t="str">
            <v>BOLERO PIK UP FB PS 1 7T XL 2022</v>
          </cell>
          <cell r="DO3640" t="str">
            <v>Goods &amp; Passengers</v>
          </cell>
          <cell r="DP3640" t="str">
            <v>Goods Carrier</v>
          </cell>
        </row>
        <row r="3641">
          <cell r="B3641">
            <v>412831301700239</v>
          </cell>
          <cell r="BS3641">
            <v>2015</v>
          </cell>
          <cell r="BU3641" t="str">
            <v>TOYOTA ETIOS VXD M 2015</v>
          </cell>
          <cell r="DO3641" t="str">
            <v>Car</v>
          </cell>
          <cell r="DP3641" t="str">
            <v>Paryatan Plus</v>
          </cell>
        </row>
        <row r="3642">
          <cell r="B3642"/>
          <cell r="BS3642">
            <v>2019</v>
          </cell>
          <cell r="BU3642" t="str">
            <v>MARUTHI TOUR S DIESEL 5 SEAT 2019</v>
          </cell>
          <cell r="DO3642" t="str">
            <v>Car</v>
          </cell>
          <cell r="DP3642" t="str">
            <v>Paryatan Plus</v>
          </cell>
        </row>
        <row r="3643">
          <cell r="B3643"/>
          <cell r="BS3643">
            <v>2015</v>
          </cell>
          <cell r="BU3643" t="str">
            <v>TOYOTA ETIOS VXD M 2015</v>
          </cell>
          <cell r="DO3643" t="str">
            <v>Car</v>
          </cell>
          <cell r="DP3643" t="str">
            <v>Paryatan Plus</v>
          </cell>
        </row>
        <row r="3644">
          <cell r="B3644">
            <v>431351301700305</v>
          </cell>
          <cell r="BS3644">
            <v>2019</v>
          </cell>
          <cell r="BU3644" t="str">
            <v>MARUTHI TOUR S DIESEL 5 SEAT 2019</v>
          </cell>
          <cell r="DO3644" t="str">
            <v>Car</v>
          </cell>
          <cell r="DP3644" t="str">
            <v>Paryatan Plus</v>
          </cell>
        </row>
        <row r="3645">
          <cell r="B3645"/>
          <cell r="BS3645">
            <v>2016</v>
          </cell>
          <cell r="BU3645" t="str">
            <v>TOYOTA ETIOS GD BS4 2016</v>
          </cell>
          <cell r="DO3645" t="str">
            <v>Car</v>
          </cell>
          <cell r="DP3645" t="str">
            <v>Paryatan Plus</v>
          </cell>
        </row>
        <row r="3646">
          <cell r="B3646">
            <v>431351301700307</v>
          </cell>
          <cell r="BS3646">
            <v>2024</v>
          </cell>
          <cell r="BU3646" t="str">
            <v>TOUR S PETROL NEW 5STR 2024</v>
          </cell>
          <cell r="DO3646" t="str">
            <v>Car</v>
          </cell>
          <cell r="DP3646" t="str">
            <v>Paryatan Plus</v>
          </cell>
        </row>
        <row r="3647">
          <cell r="B3647"/>
          <cell r="BS3647">
            <v>2019</v>
          </cell>
          <cell r="BU3647" t="str">
            <v>MARUTHI TOUR S DIESEL 5 SEAT 2019</v>
          </cell>
          <cell r="DO3647" t="str">
            <v>Car</v>
          </cell>
          <cell r="DP3647" t="str">
            <v>Paryatan Plus</v>
          </cell>
        </row>
        <row r="3648">
          <cell r="B3648"/>
          <cell r="BS3648">
            <v>2024</v>
          </cell>
          <cell r="BU3648" t="str">
            <v>TOUR S PETROL NEW 5STR 2024</v>
          </cell>
          <cell r="DO3648"/>
          <cell r="DP3648" t="str">
            <v>Dream Car</v>
          </cell>
        </row>
        <row r="3649">
          <cell r="B3649">
            <v>412831301700237</v>
          </cell>
          <cell r="BS3649">
            <v>2016</v>
          </cell>
          <cell r="BU3649" t="str">
            <v>TOYOTA ETIOS GD BS4 2016</v>
          </cell>
          <cell r="DO3649" t="str">
            <v>Car</v>
          </cell>
          <cell r="DP3649" t="str">
            <v>Paryatan Plus</v>
          </cell>
        </row>
        <row r="3650">
          <cell r="B3650">
            <v>413191301700174</v>
          </cell>
          <cell r="BS3650">
            <v>2019</v>
          </cell>
          <cell r="BU3650" t="str">
            <v>MARUTHI TOUR S DIESEL 5 SEAT 2019</v>
          </cell>
          <cell r="DO3650" t="str">
            <v>Car</v>
          </cell>
          <cell r="DP3650" t="str">
            <v>Paryatan Plus</v>
          </cell>
        </row>
        <row r="3651">
          <cell r="B3651">
            <v>412331301700197</v>
          </cell>
          <cell r="BS3651">
            <v>2017</v>
          </cell>
          <cell r="BU3651" t="str">
            <v>FORCE TRAVELLER MINI BUS BSIV</v>
          </cell>
          <cell r="DO3651" t="str">
            <v>Goods &amp; Passengers</v>
          </cell>
          <cell r="DP3651" t="str">
            <v>Safari</v>
          </cell>
        </row>
        <row r="3652">
          <cell r="B3652">
            <v>413191301700175</v>
          </cell>
          <cell r="BS3652">
            <v>2024</v>
          </cell>
          <cell r="BU3652" t="str">
            <v>TOUR S PETROL NEW 5STR 2024</v>
          </cell>
          <cell r="DO3652"/>
          <cell r="DP3652" t="str">
            <v>Dream Car</v>
          </cell>
        </row>
        <row r="3653">
          <cell r="B3653"/>
          <cell r="BS3653">
            <v>2017</v>
          </cell>
          <cell r="BU3653" t="str">
            <v>FORCE TRAVELLER MINI BUS BSIV</v>
          </cell>
          <cell r="DO3653" t="str">
            <v>Goods &amp; Passengers</v>
          </cell>
          <cell r="DP3653" t="str">
            <v>Safari</v>
          </cell>
        </row>
        <row r="3654">
          <cell r="B3654"/>
          <cell r="BS3654">
            <v>2024</v>
          </cell>
          <cell r="BU3654" t="str">
            <v>TOUR S PETROL NEW 5STR 2024</v>
          </cell>
          <cell r="DO3654" t="str">
            <v>Car</v>
          </cell>
          <cell r="DP3654" t="str">
            <v>Paryatan Plus</v>
          </cell>
        </row>
        <row r="3655">
          <cell r="B3655">
            <v>412331301700196</v>
          </cell>
          <cell r="BS3655">
            <v>2016</v>
          </cell>
          <cell r="BU3655" t="str">
            <v>TATA LPO 7 5 35 STR 2016</v>
          </cell>
          <cell r="DO3655" t="str">
            <v>Goods &amp; Passengers</v>
          </cell>
          <cell r="DP3655" t="str">
            <v>Safari</v>
          </cell>
        </row>
        <row r="3656">
          <cell r="B3656"/>
          <cell r="BS3656">
            <v>2024</v>
          </cell>
          <cell r="BU3656" t="str">
            <v>AURA S CNG 2024 BD 6 NEW</v>
          </cell>
          <cell r="DO3656"/>
          <cell r="DP3656" t="str">
            <v>Paryatan Plus</v>
          </cell>
        </row>
        <row r="3657">
          <cell r="B3657"/>
          <cell r="BS3657">
            <v>2016</v>
          </cell>
          <cell r="BU3657" t="str">
            <v>TATA WINGER 4 DL TCIC 13 STR 2016</v>
          </cell>
          <cell r="DO3657" t="str">
            <v>Goods &amp; Passengers</v>
          </cell>
          <cell r="DP3657" t="str">
            <v>Paryatan Plus</v>
          </cell>
        </row>
        <row r="3658">
          <cell r="B3658">
            <v>412831301700240</v>
          </cell>
          <cell r="BS3658">
            <v>2016</v>
          </cell>
          <cell r="BU3658" t="str">
            <v>TATA WINGER 4 DL TCIC 13 STR 2016</v>
          </cell>
          <cell r="DO3658" t="str">
            <v>Goods &amp; Passengers</v>
          </cell>
          <cell r="DP3658" t="str">
            <v>Paryatan Plus</v>
          </cell>
        </row>
        <row r="3659">
          <cell r="B3659">
            <v>431111301700199</v>
          </cell>
          <cell r="BS3659">
            <v>2024</v>
          </cell>
          <cell r="BU3659" t="str">
            <v>AURA S CNG 2024 BD 6 NEW</v>
          </cell>
          <cell r="DO3659"/>
          <cell r="DP3659" t="str">
            <v>Paryatan Plus</v>
          </cell>
        </row>
        <row r="3660">
          <cell r="B3660"/>
          <cell r="BS3660">
            <v>2016</v>
          </cell>
          <cell r="BU3660" t="str">
            <v>TATA LPO 7 5 35 STR 2016</v>
          </cell>
          <cell r="DO3660" t="str">
            <v>Goods &amp; Passengers</v>
          </cell>
          <cell r="DP3660" t="str">
            <v>Safari</v>
          </cell>
        </row>
        <row r="3661">
          <cell r="B3661"/>
          <cell r="BS3661">
            <v>2019</v>
          </cell>
          <cell r="BU3661" t="str">
            <v>TOUR S DIESEL</v>
          </cell>
          <cell r="DO3661" t="str">
            <v>Car</v>
          </cell>
          <cell r="DP3661" t="str">
            <v>Paryatan Plus</v>
          </cell>
        </row>
        <row r="3662">
          <cell r="B3662">
            <v>413191301700176</v>
          </cell>
          <cell r="BS3662">
            <v>2019</v>
          </cell>
          <cell r="BU3662" t="str">
            <v>TOUR S DIESEL</v>
          </cell>
          <cell r="DO3662" t="str">
            <v>Car</v>
          </cell>
          <cell r="DP3662" t="str">
            <v>Paryatan Plus</v>
          </cell>
        </row>
        <row r="3663">
          <cell r="B3663"/>
          <cell r="BS3663">
            <v>2024</v>
          </cell>
          <cell r="BU3663" t="str">
            <v>INNOVA CRYSTA GX 8 SLE NEW 2024</v>
          </cell>
          <cell r="DO3663"/>
          <cell r="DP3663" t="str">
            <v>Paryatan Plus</v>
          </cell>
        </row>
        <row r="3664">
          <cell r="B3664"/>
          <cell r="BS3664">
            <v>2016</v>
          </cell>
          <cell r="BU3664" t="str">
            <v>TOYOTA INNOVA CRYSTA 2 4 GX8SMT 2016</v>
          </cell>
          <cell r="DO3664" t="str">
            <v>Car</v>
          </cell>
          <cell r="DP3664" t="str">
            <v>Paryatan Plus</v>
          </cell>
        </row>
        <row r="3665">
          <cell r="B3665"/>
          <cell r="BS3665">
            <v>2015</v>
          </cell>
          <cell r="BU3665" t="str">
            <v>WV26S TC III SM DC 21 STR 2015</v>
          </cell>
          <cell r="DO3665" t="str">
            <v>Goods &amp; Passengers</v>
          </cell>
          <cell r="DP3665" t="str">
            <v>Safari</v>
          </cell>
        </row>
        <row r="3666">
          <cell r="B3666">
            <v>412331301700200</v>
          </cell>
          <cell r="BS3666">
            <v>2015</v>
          </cell>
          <cell r="BU3666" t="str">
            <v>TEMPO TRAVELLER 2015</v>
          </cell>
          <cell r="DO3666" t="str">
            <v>Goods &amp; Passengers</v>
          </cell>
          <cell r="DP3666" t="str">
            <v>Safari</v>
          </cell>
        </row>
        <row r="3667">
          <cell r="B3667">
            <v>412831301700242</v>
          </cell>
          <cell r="BS3667">
            <v>2015</v>
          </cell>
          <cell r="BU3667" t="str">
            <v>WV26S TC III SM DC 21 STR 2015</v>
          </cell>
          <cell r="DO3667" t="str">
            <v>Goods &amp; Passengers</v>
          </cell>
          <cell r="DP3667" t="str">
            <v>Safari</v>
          </cell>
        </row>
        <row r="3668">
          <cell r="B3668">
            <v>412331301700198</v>
          </cell>
          <cell r="BS3668">
            <v>2016</v>
          </cell>
          <cell r="BU3668" t="str">
            <v>TOYOTA INNOVA CRYSTA 2 4 GX8SMT 2016</v>
          </cell>
          <cell r="DO3668" t="str">
            <v>Car</v>
          </cell>
          <cell r="DP3668" t="str">
            <v>Paryatan Plus</v>
          </cell>
        </row>
        <row r="3669">
          <cell r="B3669"/>
          <cell r="BS3669">
            <v>2015</v>
          </cell>
          <cell r="BU3669" t="str">
            <v>TEMPO TRAVELLER 2015</v>
          </cell>
          <cell r="DO3669" t="str">
            <v>Goods &amp; Passengers</v>
          </cell>
          <cell r="DP3669" t="str">
            <v>Safari</v>
          </cell>
        </row>
        <row r="3670">
          <cell r="B3670"/>
          <cell r="BS3670">
            <v>2014</v>
          </cell>
          <cell r="BU3670" t="str">
            <v>Innova-INNOVA EURO 4 2.5 G DIESEL 7 SEATER</v>
          </cell>
          <cell r="DO3670" t="str">
            <v>Goods &amp; Passengers</v>
          </cell>
          <cell r="DP3670" t="str">
            <v>Paryatan Plus</v>
          </cell>
        </row>
        <row r="3671">
          <cell r="B3671">
            <v>412331301700199</v>
          </cell>
          <cell r="BS3671">
            <v>2014</v>
          </cell>
          <cell r="BU3671" t="str">
            <v>Innova-INNOVA EURO 4 2.5 G DIESEL 7 SEATER</v>
          </cell>
          <cell r="DO3671" t="str">
            <v>Goods &amp; Passengers</v>
          </cell>
          <cell r="DP3671" t="str">
            <v>Paryatan Plus</v>
          </cell>
        </row>
        <row r="3672">
          <cell r="B3672"/>
          <cell r="BS3672">
            <v>2017</v>
          </cell>
          <cell r="BU3672" t="str">
            <v>Xylo-XyloH8 ABS AIRBAG</v>
          </cell>
          <cell r="DO3672" t="str">
            <v>Goods &amp; Passengers</v>
          </cell>
          <cell r="DP3672" t="str">
            <v>Paryatan Plus</v>
          </cell>
        </row>
        <row r="3673">
          <cell r="B3673"/>
          <cell r="BS3673">
            <v>2017</v>
          </cell>
          <cell r="BU3673" t="str">
            <v>BHARATBENZ 2523C6X4 4275 WBB GOOD CARRIER 2017B</v>
          </cell>
          <cell r="DO3673"/>
          <cell r="DP3673" t="str">
            <v>Paryatan Plus</v>
          </cell>
        </row>
        <row r="3674">
          <cell r="B3674"/>
          <cell r="BS3674">
            <v>2016</v>
          </cell>
          <cell r="BU3674" t="str">
            <v>EICHER 10 75 COWL CHASSIS BS 3 22 STR BUS 2016</v>
          </cell>
          <cell r="DO3674" t="str">
            <v>Goods &amp; Passengers</v>
          </cell>
          <cell r="DP3674" t="str">
            <v>Safari</v>
          </cell>
        </row>
        <row r="3675">
          <cell r="B3675">
            <v>412831301700246</v>
          </cell>
          <cell r="BS3675">
            <v>2016</v>
          </cell>
          <cell r="BU3675" t="str">
            <v>EICHER 10 75 COWL CHASSIS BS 3 22 STR BUS 2016</v>
          </cell>
          <cell r="DO3675" t="str">
            <v>Goods &amp; Passengers</v>
          </cell>
          <cell r="DP3675" t="str">
            <v>Safari</v>
          </cell>
        </row>
        <row r="3676">
          <cell r="B3676">
            <v>431581301700166</v>
          </cell>
          <cell r="BS3676">
            <v>2021</v>
          </cell>
          <cell r="BU3676" t="str">
            <v>TATA INTRA V 10 BS VI 2021</v>
          </cell>
          <cell r="DO3676" t="str">
            <v>Goods &amp; Passengers</v>
          </cell>
          <cell r="DP3676" t="str">
            <v>Goods Carrier</v>
          </cell>
        </row>
        <row r="3677">
          <cell r="B3677"/>
          <cell r="BS3677">
            <v>2021</v>
          </cell>
          <cell r="BU3677" t="str">
            <v>TATA INTRA V 10 BS VI 2021</v>
          </cell>
          <cell r="DO3677" t="str">
            <v>Goods &amp; Passengers</v>
          </cell>
          <cell r="DP3677" t="str">
            <v>Goods Carrier</v>
          </cell>
        </row>
        <row r="3678">
          <cell r="B3678"/>
          <cell r="BS3678">
            <v>2024</v>
          </cell>
          <cell r="BU3678" t="str">
            <v>TOUR S CNG NEW 2024</v>
          </cell>
          <cell r="DO3678"/>
          <cell r="DP3678" t="str">
            <v>Paryatan Plus</v>
          </cell>
        </row>
        <row r="3679">
          <cell r="B3679"/>
          <cell r="BS3679">
            <v>2022</v>
          </cell>
          <cell r="BU3679" t="str">
            <v>MARUTI TOUR S STD O CNG 2022 5STR CAB PRAYATAN</v>
          </cell>
          <cell r="DO3679" t="str">
            <v>Car</v>
          </cell>
          <cell r="DP3679" t="str">
            <v>Paryatan Plus</v>
          </cell>
        </row>
        <row r="3680">
          <cell r="B3680">
            <v>431111301700202</v>
          </cell>
          <cell r="BS3680">
            <v>2019</v>
          </cell>
          <cell r="BU3680" t="str">
            <v>INNOVA CRYSTA 2 4 G 2019</v>
          </cell>
          <cell r="DO3680" t="str">
            <v>Car</v>
          </cell>
          <cell r="DP3680" t="str">
            <v>Paryatan Plus</v>
          </cell>
        </row>
        <row r="3681">
          <cell r="B3681">
            <v>413191301700177</v>
          </cell>
          <cell r="BS3681">
            <v>2022</v>
          </cell>
          <cell r="BU3681" t="str">
            <v>MARUTI TOUR S STD O CNG 2022 5STR CAB PRAYATAN</v>
          </cell>
          <cell r="DO3681" t="str">
            <v>Car</v>
          </cell>
          <cell r="DP3681" t="str">
            <v>Paryatan Plus</v>
          </cell>
        </row>
        <row r="3682">
          <cell r="B3682">
            <v>431111301700201</v>
          </cell>
          <cell r="BS3682">
            <v>2024</v>
          </cell>
          <cell r="BU3682" t="str">
            <v>TOUR S CNG NEW 2024</v>
          </cell>
          <cell r="DO3682"/>
          <cell r="DP3682" t="str">
            <v>Paryatan Plus</v>
          </cell>
        </row>
        <row r="3683">
          <cell r="B3683"/>
          <cell r="BS3683">
            <v>2019</v>
          </cell>
          <cell r="BU3683" t="str">
            <v>INNOVA CRYSTA 2 4 G 2019</v>
          </cell>
          <cell r="DO3683" t="str">
            <v>Car</v>
          </cell>
          <cell r="DP3683" t="str">
            <v>Paryatan Plus</v>
          </cell>
        </row>
        <row r="3684">
          <cell r="B3684"/>
          <cell r="BS3684">
            <v>2017</v>
          </cell>
          <cell r="BU3684" t="str">
            <v>MTB T32 BUS REG32S COMFIO</v>
          </cell>
          <cell r="DO3684" t="str">
            <v>Van</v>
          </cell>
          <cell r="DP3684" t="str">
            <v>Safari</v>
          </cell>
        </row>
        <row r="3685">
          <cell r="B3685"/>
          <cell r="BS3685">
            <v>2024</v>
          </cell>
          <cell r="BU3685" t="str">
            <v>AURA S CNG 2024 BD 6 NEW</v>
          </cell>
          <cell r="DO3685"/>
          <cell r="DP3685" t="str">
            <v>Paryatan Plus</v>
          </cell>
        </row>
        <row r="3686">
          <cell r="B3686"/>
          <cell r="BS3686">
            <v>2024</v>
          </cell>
          <cell r="BU3686" t="str">
            <v>INNOVA CRYSTA GX 8 SLE NEW 2024</v>
          </cell>
          <cell r="DO3686"/>
          <cell r="DP3686" t="str">
            <v>Paryatan Plus</v>
          </cell>
        </row>
        <row r="3687">
          <cell r="B3687">
            <v>412831301700241</v>
          </cell>
          <cell r="BS3687">
            <v>2024</v>
          </cell>
          <cell r="BU3687" t="str">
            <v>INNOVA CRYSTA GX 8 SLE NEW 2024</v>
          </cell>
          <cell r="DO3687"/>
          <cell r="DP3687" t="str">
            <v>Paryatan Plus</v>
          </cell>
        </row>
        <row r="3688">
          <cell r="B3688">
            <v>412831301700244</v>
          </cell>
          <cell r="BS3688">
            <v>2017</v>
          </cell>
          <cell r="BU3688" t="str">
            <v>MTB T32 BUS REG32S COMFIO</v>
          </cell>
          <cell r="DO3688" t="str">
            <v>Van</v>
          </cell>
          <cell r="DP3688" t="str">
            <v>Safari</v>
          </cell>
        </row>
        <row r="3689">
          <cell r="B3689">
            <v>431111301700203</v>
          </cell>
          <cell r="BS3689">
            <v>2024</v>
          </cell>
          <cell r="BU3689" t="str">
            <v>AURA S CNG 2024 BD 6 NEW</v>
          </cell>
          <cell r="DO3689"/>
          <cell r="DP3689" t="str">
            <v>Paryatan Plus</v>
          </cell>
        </row>
        <row r="3690">
          <cell r="B3690">
            <v>431111301700204</v>
          </cell>
          <cell r="BS3690">
            <v>2024</v>
          </cell>
          <cell r="BU3690" t="str">
            <v>AURA S CNG 2024 BD 6 NEW</v>
          </cell>
          <cell r="DO3690"/>
          <cell r="DP3690" t="str">
            <v>Paryatan Plus</v>
          </cell>
        </row>
        <row r="3691">
          <cell r="B3691"/>
          <cell r="BS3691">
            <v>2024</v>
          </cell>
          <cell r="BU3691" t="str">
            <v>AURA S CNG 2024 BD 6 NEW</v>
          </cell>
          <cell r="DO3691"/>
          <cell r="DP3691" t="str">
            <v>Paryatan Plus</v>
          </cell>
        </row>
        <row r="3692">
          <cell r="B3692"/>
          <cell r="BS3692">
            <v>2024</v>
          </cell>
          <cell r="BU3692" t="str">
            <v>MARUTI DZIRE VXI NEW 2024</v>
          </cell>
          <cell r="DO3692"/>
          <cell r="DP3692" t="str">
            <v>Dream Car</v>
          </cell>
        </row>
        <row r="3693">
          <cell r="B3693">
            <v>431581301700167</v>
          </cell>
          <cell r="BS3693">
            <v>2019</v>
          </cell>
          <cell r="BU3693" t="str">
            <v>TATA ACE GOLD BSIV 2STR 2019 GOODS LGV</v>
          </cell>
          <cell r="DO3693" t="str">
            <v>Goods &amp; Passengers</v>
          </cell>
          <cell r="DP3693" t="str">
            <v>Goods Carrier</v>
          </cell>
        </row>
        <row r="3694">
          <cell r="B3694">
            <v>434731301700025</v>
          </cell>
          <cell r="BS3694">
            <v>2024</v>
          </cell>
          <cell r="BU3694" t="str">
            <v>MARUTI DZIRE VXI NEW 2024</v>
          </cell>
          <cell r="DO3694"/>
          <cell r="DP3694" t="str">
            <v>Dream Car</v>
          </cell>
        </row>
        <row r="3695">
          <cell r="B3695"/>
          <cell r="BS3695">
            <v>2019</v>
          </cell>
          <cell r="BU3695" t="str">
            <v>TATA ACE GOLD BSIV 2STR 2019 GOODS LGV</v>
          </cell>
          <cell r="DO3695" t="str">
            <v>Goods &amp; Passengers</v>
          </cell>
          <cell r="DP3695" t="str">
            <v>Goods Carrier</v>
          </cell>
        </row>
        <row r="3696">
          <cell r="B3696"/>
          <cell r="BS3696">
            <v>2024</v>
          </cell>
          <cell r="BU3696" t="str">
            <v>TOYOTA INNOVA CRYSTAGX 8S NEW 2024</v>
          </cell>
          <cell r="DO3696"/>
          <cell r="DP3696" t="str">
            <v>Paryatan Plus</v>
          </cell>
        </row>
        <row r="3697">
          <cell r="B3697">
            <v>413191301700178</v>
          </cell>
          <cell r="BS3697">
            <v>2020</v>
          </cell>
          <cell r="BU3697" t="str">
            <v>MARUTI SUZUKI TOUR S STD 5STR 2020 CAB</v>
          </cell>
          <cell r="DO3697" t="str">
            <v>Car</v>
          </cell>
          <cell r="DP3697" t="str">
            <v>Paryatan Plus</v>
          </cell>
        </row>
        <row r="3698">
          <cell r="B3698"/>
          <cell r="BS3698">
            <v>2020</v>
          </cell>
          <cell r="BU3698" t="str">
            <v>MARUTI SUZUKI TOUR S STD 5STR 2020 CAB</v>
          </cell>
          <cell r="DO3698" t="str">
            <v>Car</v>
          </cell>
          <cell r="DP3698" t="str">
            <v>Paryatan Plus</v>
          </cell>
        </row>
        <row r="3699">
          <cell r="B3699"/>
          <cell r="BS3699">
            <v>2019</v>
          </cell>
          <cell r="BU3699" t="str">
            <v>MARUTHI TOUR S DIESEL 5 SEAT 2019</v>
          </cell>
          <cell r="DO3699"/>
          <cell r="DP3699" t="str">
            <v>Paryatan Plus</v>
          </cell>
        </row>
        <row r="3700">
          <cell r="B3700"/>
          <cell r="BS3700">
            <v>2017</v>
          </cell>
          <cell r="BU3700" t="str">
            <v>Etios-ToyotaEtios GD</v>
          </cell>
          <cell r="DO3700" t="str">
            <v>Car</v>
          </cell>
          <cell r="DP3700" t="str">
            <v>Paryatan Plus</v>
          </cell>
        </row>
        <row r="3701">
          <cell r="B3701">
            <v>431581301700168</v>
          </cell>
          <cell r="BS3701">
            <v>2021</v>
          </cell>
          <cell r="BU3701" t="str">
            <v>TATA INTRA V30 AC BS VI 2021</v>
          </cell>
          <cell r="DO3701" t="str">
            <v>Goods &amp; Passengers</v>
          </cell>
          <cell r="DP3701" t="str">
            <v>Goods Carrier</v>
          </cell>
        </row>
        <row r="3702">
          <cell r="B3702">
            <v>431351301700308</v>
          </cell>
          <cell r="BS3702">
            <v>2017</v>
          </cell>
          <cell r="BU3702" t="str">
            <v>Etios-ToyotaEtios GD</v>
          </cell>
          <cell r="DO3702" t="str">
            <v>Car</v>
          </cell>
          <cell r="DP3702" t="str">
            <v>Paryatan Plus</v>
          </cell>
        </row>
        <row r="3703">
          <cell r="B3703"/>
          <cell r="BS3703">
            <v>2021</v>
          </cell>
          <cell r="BU3703" t="str">
            <v>TATA INTRA V30 AC BS VI 2021</v>
          </cell>
          <cell r="DO3703" t="str">
            <v>Goods &amp; Passengers</v>
          </cell>
          <cell r="DP3703" t="str">
            <v>Goods Carrier</v>
          </cell>
        </row>
        <row r="3704">
          <cell r="B3704"/>
          <cell r="BS3704">
            <v>2024</v>
          </cell>
          <cell r="BU3704" t="str">
            <v>INNOVA CRYSTA GX 8 SLE NEW 2024</v>
          </cell>
          <cell r="DO3704"/>
          <cell r="DP3704" t="str">
            <v>Paryatan Plus</v>
          </cell>
        </row>
        <row r="3705">
          <cell r="B3705"/>
          <cell r="BS3705">
            <v>2019</v>
          </cell>
          <cell r="BU3705" t="str">
            <v>BHARATBENZ 1214R BSIV 15 GOODS CARRIER 2019</v>
          </cell>
          <cell r="DO3705" t="str">
            <v>Goods &amp; Passengers</v>
          </cell>
          <cell r="DP3705" t="str">
            <v>Goods Carrier</v>
          </cell>
        </row>
        <row r="3706">
          <cell r="B3706"/>
          <cell r="BS3706">
            <v>2024</v>
          </cell>
          <cell r="BU3706" t="str">
            <v>TOYOTA INNOVA CRYSTAGX 8S NEW 2024</v>
          </cell>
          <cell r="DO3706"/>
          <cell r="DP3706" t="str">
            <v>Paryatan Plus</v>
          </cell>
        </row>
        <row r="3707">
          <cell r="B3707"/>
          <cell r="BS3707">
            <v>2015</v>
          </cell>
          <cell r="BU3707" t="str">
            <v>FORCE TRAVELLER 27 STR 2015</v>
          </cell>
          <cell r="DO3707" t="str">
            <v>Goods &amp; Passengers</v>
          </cell>
          <cell r="DP3707" t="str">
            <v>Safari</v>
          </cell>
        </row>
        <row r="3708">
          <cell r="B3708"/>
          <cell r="BS3708">
            <v>2019</v>
          </cell>
          <cell r="BU3708" t="str">
            <v>TOUR S DIESEL</v>
          </cell>
          <cell r="DO3708" t="str">
            <v>Car</v>
          </cell>
          <cell r="DP3708" t="str">
            <v>Paryatan Plus</v>
          </cell>
        </row>
        <row r="3709">
          <cell r="B3709">
            <v>413191301700180</v>
          </cell>
          <cell r="BS3709">
            <v>2019</v>
          </cell>
          <cell r="BU3709" t="str">
            <v>TOUR S DIESEL</v>
          </cell>
          <cell r="DO3709" t="str">
            <v>Car</v>
          </cell>
          <cell r="DP3709" t="str">
            <v>Paryatan Plus</v>
          </cell>
        </row>
        <row r="3710">
          <cell r="B3710">
            <v>413191301700179</v>
          </cell>
          <cell r="BS3710">
            <v>2019</v>
          </cell>
          <cell r="BU3710" t="str">
            <v>TATA ZEST XE QJET 75PS BS4</v>
          </cell>
          <cell r="DO3710" t="str">
            <v>Car</v>
          </cell>
          <cell r="DP3710" t="str">
            <v>Paryatan Plus</v>
          </cell>
        </row>
        <row r="3711">
          <cell r="B3711">
            <v>412331301700203</v>
          </cell>
          <cell r="BS3711">
            <v>2019</v>
          </cell>
          <cell r="BU3711" t="str">
            <v>BHARATBENZ 1214R BSIV 15 GOODS CARRIER 2019</v>
          </cell>
          <cell r="DO3711" t="str">
            <v>Goods &amp; Passengers</v>
          </cell>
          <cell r="DP3711" t="str">
            <v>Goods Carrier</v>
          </cell>
        </row>
        <row r="3712">
          <cell r="B3712">
            <v>412831301700245</v>
          </cell>
          <cell r="BS3712">
            <v>2024</v>
          </cell>
          <cell r="BU3712" t="str">
            <v>TOYOTA INNOVA CRYSTAGX 8S NEW 2024</v>
          </cell>
          <cell r="DO3712"/>
          <cell r="DP3712" t="str">
            <v>Paryatan Plus</v>
          </cell>
        </row>
        <row r="3713">
          <cell r="B3713">
            <v>412331301700201</v>
          </cell>
          <cell r="BS3713">
            <v>2015</v>
          </cell>
          <cell r="BU3713" t="str">
            <v>FORCE TRAVELLER 27 STR 2015</v>
          </cell>
          <cell r="DO3713" t="str">
            <v>Goods &amp; Passengers</v>
          </cell>
          <cell r="DP3713" t="str">
            <v>Safari</v>
          </cell>
        </row>
        <row r="3714">
          <cell r="B3714"/>
          <cell r="BS3714">
            <v>2019</v>
          </cell>
          <cell r="BU3714" t="str">
            <v>TATA ZEST XE QJET 75PS BS4</v>
          </cell>
          <cell r="DO3714" t="str">
            <v>Car</v>
          </cell>
          <cell r="DP3714" t="str">
            <v>Paryatan Plus</v>
          </cell>
        </row>
        <row r="3715">
          <cell r="B3715"/>
          <cell r="BS3715">
            <v>2017</v>
          </cell>
          <cell r="BU3715" t="str">
            <v>TATA ZEST XE QJET 75PS BSIV</v>
          </cell>
          <cell r="DO3715" t="str">
            <v>Car</v>
          </cell>
          <cell r="DP3715" t="str">
            <v>Classic Used Car</v>
          </cell>
        </row>
        <row r="3716">
          <cell r="B3716"/>
          <cell r="BS3716">
            <v>2015</v>
          </cell>
          <cell r="BU3716" t="str">
            <v>TOYOTA KIRLOSKAR 2 5 G 8 STR 2015</v>
          </cell>
          <cell r="DO3716" t="str">
            <v>Car</v>
          </cell>
          <cell r="DP3716" t="str">
            <v>Paryatan Plus</v>
          </cell>
        </row>
        <row r="3717">
          <cell r="B3717"/>
          <cell r="BS3717">
            <v>2024</v>
          </cell>
          <cell r="BU3717" t="str">
            <v>MARUTI TOUR S CNG NEW 2024</v>
          </cell>
          <cell r="DO3717"/>
          <cell r="DP3717" t="str">
            <v>Paryatan Plus</v>
          </cell>
        </row>
        <row r="3718">
          <cell r="B3718"/>
          <cell r="BS3718">
            <v>2024</v>
          </cell>
          <cell r="BU3718" t="str">
            <v>INNOVA CRYSTA GX 8 SLE NEW 2024</v>
          </cell>
          <cell r="DO3718"/>
          <cell r="DP3718" t="str">
            <v>Paryatan Plus</v>
          </cell>
        </row>
        <row r="3719">
          <cell r="B3719"/>
          <cell r="BS3719">
            <v>2024</v>
          </cell>
          <cell r="BU3719" t="str">
            <v>FORCE T1MB3350FM2 6 CR BS6 2 ACPSABS12D NEW 2024</v>
          </cell>
          <cell r="DO3719"/>
          <cell r="DP3719" t="str">
            <v>Safari</v>
          </cell>
        </row>
        <row r="3720">
          <cell r="B3720">
            <v>413191301700181</v>
          </cell>
          <cell r="BS3720">
            <v>2024</v>
          </cell>
          <cell r="BU3720" t="str">
            <v>MARUTI TOUR S CNG NEW 2024</v>
          </cell>
          <cell r="DO3720"/>
          <cell r="DP3720" t="str">
            <v>Paryatan Plus</v>
          </cell>
        </row>
        <row r="3721">
          <cell r="B3721">
            <v>431111301700205</v>
          </cell>
          <cell r="BS3721">
            <v>2015</v>
          </cell>
          <cell r="BU3721" t="str">
            <v>TOYOTA KIRLOSKAR 2 5 G 8 STR 2015</v>
          </cell>
          <cell r="DO3721" t="str">
            <v>Car</v>
          </cell>
          <cell r="DP3721" t="str">
            <v>Paryatan Plus</v>
          </cell>
        </row>
        <row r="3722">
          <cell r="B3722">
            <v>412831301700243</v>
          </cell>
          <cell r="BS3722">
            <v>2024</v>
          </cell>
          <cell r="BU3722" t="str">
            <v>FORCE T1MB3350FM2 6 CR BS6 2 ACPSABS12D NEW 2024</v>
          </cell>
          <cell r="DO3722"/>
          <cell r="DP3722" t="str">
            <v>Safari</v>
          </cell>
        </row>
        <row r="3723">
          <cell r="B3723">
            <v>431351301700309</v>
          </cell>
          <cell r="BS3723">
            <v>2017</v>
          </cell>
          <cell r="BU3723" t="str">
            <v>TATA ZEST XE QJET 75PS BSIV</v>
          </cell>
          <cell r="DO3723" t="str">
            <v>Car</v>
          </cell>
          <cell r="DP3723" t="str">
            <v>Classic Used Car</v>
          </cell>
        </row>
        <row r="3724">
          <cell r="B3724">
            <v>412831301700248</v>
          </cell>
          <cell r="BS3724">
            <v>2024</v>
          </cell>
          <cell r="BU3724" t="str">
            <v>INNOVA CRYSTA GX 8 SLE NEW 2024</v>
          </cell>
          <cell r="DO3724"/>
          <cell r="DP3724" t="str">
            <v>Paryatan Plus</v>
          </cell>
        </row>
        <row r="3725">
          <cell r="B3725"/>
          <cell r="BS3725">
            <v>2019</v>
          </cell>
          <cell r="BU3725" t="str">
            <v>ASHOK LEYLAND DOST PULS RLS 2STR 2019 GOODS</v>
          </cell>
          <cell r="DO3725" t="str">
            <v>Goods &amp; Passengers</v>
          </cell>
          <cell r="DP3725" t="str">
            <v>Goods Carrier</v>
          </cell>
        </row>
        <row r="3726">
          <cell r="B3726"/>
          <cell r="BS3726">
            <v>2024</v>
          </cell>
          <cell r="BU3726" t="str">
            <v>MARUTI DZIRE VXI NEW 2024</v>
          </cell>
          <cell r="DO3726" t="str">
            <v>Van</v>
          </cell>
          <cell r="DP3726" t="str">
            <v>Paryatan Plus</v>
          </cell>
        </row>
        <row r="3727">
          <cell r="B3727"/>
          <cell r="BS3727">
            <v>2015</v>
          </cell>
          <cell r="BU3727" t="str">
            <v>ASHOK LEYLAND 4 185 BUS 50 STR 2015</v>
          </cell>
          <cell r="DO3727" t="str">
            <v>Goods &amp; Passengers</v>
          </cell>
          <cell r="DP3727" t="str">
            <v>Safari</v>
          </cell>
        </row>
        <row r="3728">
          <cell r="B3728">
            <v>412331301700202</v>
          </cell>
          <cell r="BS3728">
            <v>2015</v>
          </cell>
          <cell r="BU3728" t="str">
            <v>ASHOK LEYLAND 4 185 BUS 50 STR 2015</v>
          </cell>
          <cell r="DO3728" t="str">
            <v>Goods &amp; Passengers</v>
          </cell>
          <cell r="DP3728" t="str">
            <v>Safari</v>
          </cell>
        </row>
        <row r="3729">
          <cell r="B3729">
            <v>431351301700310</v>
          </cell>
          <cell r="BS3729">
            <v>2024</v>
          </cell>
          <cell r="BU3729" t="str">
            <v>MARUTI DZIRE VXI NEW 2024</v>
          </cell>
          <cell r="DO3729" t="str">
            <v>Van</v>
          </cell>
          <cell r="DP3729" t="str">
            <v>Paryatan Plus</v>
          </cell>
        </row>
        <row r="3730">
          <cell r="B3730">
            <v>431111301700206</v>
          </cell>
          <cell r="BS3730">
            <v>2024</v>
          </cell>
          <cell r="BU3730" t="str">
            <v>AURA S CNG 2024 BD 6 NEW</v>
          </cell>
          <cell r="DO3730"/>
          <cell r="DP3730" t="str">
            <v>Paryatan Plus</v>
          </cell>
        </row>
        <row r="3731">
          <cell r="B3731"/>
          <cell r="BS3731">
            <v>2024</v>
          </cell>
          <cell r="BU3731" t="str">
            <v>AURA S CNG 2024 BD 6 NEW</v>
          </cell>
          <cell r="DO3731"/>
          <cell r="DP3731" t="str">
            <v>Paryatan Plus</v>
          </cell>
        </row>
        <row r="3732">
          <cell r="B3732"/>
          <cell r="BS3732">
            <v>2017</v>
          </cell>
          <cell r="BU3732" t="str">
            <v>MARUTI SWIFT DZIRE LDI TOUR BS4 2017 5STR</v>
          </cell>
          <cell r="DO3732" t="str">
            <v>Car</v>
          </cell>
          <cell r="DP3732" t="str">
            <v>Paryatan Plus</v>
          </cell>
        </row>
        <row r="3733">
          <cell r="B3733"/>
          <cell r="BS3733">
            <v>2024</v>
          </cell>
          <cell r="BU3733" t="str">
            <v>TOUR S CNG NEW 2024</v>
          </cell>
          <cell r="DO3733" t="str">
            <v>Goods &amp; Passengers</v>
          </cell>
          <cell r="DP3733" t="str">
            <v>Paryatan Plus</v>
          </cell>
        </row>
        <row r="3734">
          <cell r="B3734">
            <v>431351301700312</v>
          </cell>
          <cell r="BS3734">
            <v>2024</v>
          </cell>
          <cell r="BU3734" t="str">
            <v>TOUR S CNG NEW 2024</v>
          </cell>
          <cell r="DO3734" t="str">
            <v>Goods &amp; Passengers</v>
          </cell>
          <cell r="DP3734" t="str">
            <v>Paryatan Plus</v>
          </cell>
        </row>
        <row r="3735">
          <cell r="B3735">
            <v>431351301700311</v>
          </cell>
          <cell r="BS3735">
            <v>2023</v>
          </cell>
          <cell r="BU3735" t="str">
            <v>MARUTHI TOUR H3 1 2 5MT DREAM 2023 5STR</v>
          </cell>
          <cell r="DO3735" t="str">
            <v>Car</v>
          </cell>
          <cell r="DP3735" t="str">
            <v>Paryatan Plus</v>
          </cell>
        </row>
        <row r="3736">
          <cell r="B3736">
            <v>431111301700208</v>
          </cell>
          <cell r="BS3736">
            <v>2017</v>
          </cell>
          <cell r="BU3736" t="str">
            <v>MARUTI SWIFT DZIRE LDI TOUR BS4 2017 5STR</v>
          </cell>
          <cell r="DO3736" t="str">
            <v>Car</v>
          </cell>
          <cell r="DP3736" t="str">
            <v>Paryatan Plus</v>
          </cell>
        </row>
        <row r="3737">
          <cell r="B3737"/>
          <cell r="BS3737">
            <v>2023</v>
          </cell>
          <cell r="BU3737" t="str">
            <v>MARUTHI TOUR H3 1 2 5MT DREAM 2023 5STR</v>
          </cell>
          <cell r="DO3737" t="str">
            <v>Car</v>
          </cell>
          <cell r="DP3737" t="str">
            <v>Paryatan Plus</v>
          </cell>
        </row>
        <row r="3738">
          <cell r="B3738">
            <v>431111301700207</v>
          </cell>
          <cell r="BS3738">
            <v>2024</v>
          </cell>
          <cell r="BU3738" t="str">
            <v>TOUR S CNG NEW 2024</v>
          </cell>
          <cell r="DO3738"/>
          <cell r="DP3738" t="str">
            <v>Paryatan Plus</v>
          </cell>
        </row>
        <row r="3739">
          <cell r="B3739"/>
          <cell r="BS3739">
            <v>2024</v>
          </cell>
          <cell r="BU3739" t="str">
            <v>TOUR S CNG NEW 2024</v>
          </cell>
          <cell r="DO3739"/>
          <cell r="DP3739" t="str">
            <v>Paryatan Plus</v>
          </cell>
        </row>
        <row r="3740">
          <cell r="B3740"/>
          <cell r="BS3740">
            <v>2022</v>
          </cell>
          <cell r="BU3740" t="str">
            <v>MARUTI TOUR S STD O 5STR 2022</v>
          </cell>
          <cell r="DO3740" t="str">
            <v>Car</v>
          </cell>
          <cell r="DP3740" t="str">
            <v>Paryatan Plus</v>
          </cell>
        </row>
        <row r="3741">
          <cell r="B3741"/>
          <cell r="BS3741">
            <v>2017</v>
          </cell>
          <cell r="BU3741" t="str">
            <v>MARUTI SWIFT DZIRE LDI TOUR BS4 2017 5STR</v>
          </cell>
          <cell r="DO3741" t="str">
            <v>Car</v>
          </cell>
          <cell r="DP3741" t="str">
            <v>Paryatan Plus</v>
          </cell>
        </row>
        <row r="3742">
          <cell r="B3742">
            <v>431111301700209</v>
          </cell>
          <cell r="BS3742">
            <v>2022</v>
          </cell>
          <cell r="BU3742" t="str">
            <v>MARUTI TOUR S STD O 5STR 2022</v>
          </cell>
          <cell r="DO3742" t="str">
            <v>Car</v>
          </cell>
          <cell r="DP3742" t="str">
            <v>Paryatan Plus</v>
          </cell>
        </row>
        <row r="3743">
          <cell r="B3743">
            <v>431351301700313</v>
          </cell>
          <cell r="BS3743">
            <v>2017</v>
          </cell>
          <cell r="BU3743" t="str">
            <v>MARUTI SWIFT DZIRE LDI TOUR BS4 2017 5STR</v>
          </cell>
          <cell r="DO3743" t="str">
            <v>Car</v>
          </cell>
          <cell r="DP3743" t="str">
            <v>Paryatan Plus</v>
          </cell>
        </row>
        <row r="3744">
          <cell r="B3744"/>
          <cell r="BS3744">
            <v>2018</v>
          </cell>
          <cell r="BU3744" t="str">
            <v>CLG 836 BSIII LIUGONG BACKLODER 2018</v>
          </cell>
          <cell r="DO3744" t="str">
            <v>Goods &amp; Passengers</v>
          </cell>
          <cell r="DP3744" t="str">
            <v>Dharthi</v>
          </cell>
        </row>
        <row r="3745">
          <cell r="B3745"/>
          <cell r="BS3745">
            <v>2016</v>
          </cell>
          <cell r="BU3745" t="str">
            <v>LPT 407 EX 2 34 WB MINI TK 2016</v>
          </cell>
          <cell r="DO3745" t="str">
            <v>Goods &amp; Passengers</v>
          </cell>
          <cell r="DP3745" t="str">
            <v>Goods Carrier</v>
          </cell>
        </row>
        <row r="3746">
          <cell r="B3746">
            <v>431581301700169</v>
          </cell>
          <cell r="BS3746">
            <v>2016</v>
          </cell>
          <cell r="BU3746" t="str">
            <v>LPT 407 EX 2 34 WB MINI TK 2016</v>
          </cell>
          <cell r="DO3746" t="str">
            <v>Goods &amp; Passengers</v>
          </cell>
          <cell r="DP3746" t="str">
            <v>Goods Carrier</v>
          </cell>
        </row>
        <row r="3747">
          <cell r="B3747">
            <v>412331301700204</v>
          </cell>
          <cell r="BS3747">
            <v>2014</v>
          </cell>
          <cell r="BU3747" t="str">
            <v>FORCE TRAVELLER EURO III P S BUS 13STR</v>
          </cell>
          <cell r="DO3747" t="str">
            <v>Goods &amp; Passengers</v>
          </cell>
          <cell r="DP3747" t="str">
            <v>Safari</v>
          </cell>
        </row>
        <row r="3748">
          <cell r="B3748"/>
          <cell r="BS3748">
            <v>2014</v>
          </cell>
          <cell r="BU3748" t="str">
            <v>FORCE TRAVELLER EURO III P S BUS 13STR</v>
          </cell>
          <cell r="DO3748" t="str">
            <v>Goods &amp; Passengers</v>
          </cell>
          <cell r="DP3748" t="str">
            <v>Safari</v>
          </cell>
        </row>
        <row r="3749">
          <cell r="B3749"/>
          <cell r="BS3749">
            <v>2018</v>
          </cell>
          <cell r="BU3749" t="str">
            <v>TOYOTA ETIOS GD 2018 CAB 5STR PARYATAN</v>
          </cell>
          <cell r="DO3749" t="str">
            <v>Car</v>
          </cell>
          <cell r="DP3749" t="str">
            <v>Paryatan Plus</v>
          </cell>
        </row>
        <row r="3750">
          <cell r="B3750"/>
          <cell r="BS3750">
            <v>2018</v>
          </cell>
          <cell r="BU3750" t="str">
            <v>MARUTI TOUR S DIESEL 005</v>
          </cell>
          <cell r="DO3750" t="str">
            <v>Car</v>
          </cell>
          <cell r="DP3750" t="str">
            <v>Paryatan Plus</v>
          </cell>
        </row>
        <row r="3751">
          <cell r="B3751">
            <v>431351301700314</v>
          </cell>
          <cell r="BS3751">
            <v>2018</v>
          </cell>
          <cell r="BU3751" t="str">
            <v>3DX 2WD BACKHOE LOADER 2018</v>
          </cell>
          <cell r="DO3751" t="str">
            <v>Goods &amp; Passengers</v>
          </cell>
          <cell r="DP3751" t="str">
            <v>Dharthi</v>
          </cell>
        </row>
        <row r="3752">
          <cell r="B3752">
            <v>431111301700210</v>
          </cell>
          <cell r="BS3752">
            <v>2018</v>
          </cell>
          <cell r="BU3752" t="str">
            <v>TOYOTA ETIOS GD 2018 CAB 5STR PARYATAN</v>
          </cell>
          <cell r="DO3752" t="str">
            <v>Car</v>
          </cell>
          <cell r="DP3752" t="str">
            <v>Paryatan Plus</v>
          </cell>
        </row>
        <row r="3753">
          <cell r="B3753">
            <v>413191301700182</v>
          </cell>
          <cell r="BS3753">
            <v>2018</v>
          </cell>
          <cell r="BU3753" t="str">
            <v>MARUTI TOUR S DIESEL 005</v>
          </cell>
          <cell r="DO3753" t="str">
            <v>Car</v>
          </cell>
          <cell r="DP3753" t="str">
            <v>Paryatan Plus</v>
          </cell>
        </row>
        <row r="3754">
          <cell r="B3754"/>
          <cell r="BS3754">
            <v>2018</v>
          </cell>
          <cell r="BU3754" t="str">
            <v>3DX 2WD BACKHOE LOADER 2018</v>
          </cell>
          <cell r="DO3754" t="str">
            <v>Goods &amp; Passengers</v>
          </cell>
          <cell r="DP3754" t="str">
            <v>Dharthi</v>
          </cell>
        </row>
        <row r="3755">
          <cell r="B3755"/>
          <cell r="BS3755">
            <v>2024</v>
          </cell>
          <cell r="BU3755" t="str">
            <v>TOUR M PETROL NEW 2024</v>
          </cell>
          <cell r="DO3755"/>
          <cell r="DP3755" t="str">
            <v>Paryatan Plus</v>
          </cell>
        </row>
        <row r="3756">
          <cell r="B3756"/>
          <cell r="BS3756">
            <v>2024</v>
          </cell>
          <cell r="BU3756" t="str">
            <v>TOUR M PETROL NEW 2024</v>
          </cell>
          <cell r="DO3756"/>
          <cell r="DP3756" t="str">
            <v>Paryatan Plus</v>
          </cell>
        </row>
        <row r="3757">
          <cell r="B3757">
            <v>431111301700212</v>
          </cell>
          <cell r="BS3757">
            <v>2024</v>
          </cell>
          <cell r="BU3757" t="str">
            <v>TOUR M PETROL NEW 2024</v>
          </cell>
          <cell r="DO3757"/>
          <cell r="DP3757" t="str">
            <v>Paryatan Plus</v>
          </cell>
        </row>
        <row r="3758">
          <cell r="B3758"/>
          <cell r="BS3758">
            <v>2024</v>
          </cell>
          <cell r="BU3758" t="str">
            <v>TOUR M PETROL NEW 2024</v>
          </cell>
          <cell r="DO3758"/>
          <cell r="DP3758" t="str">
            <v>Paryatan Plus</v>
          </cell>
        </row>
        <row r="3759">
          <cell r="B3759">
            <v>431111301700211</v>
          </cell>
          <cell r="BS3759">
            <v>2024</v>
          </cell>
          <cell r="BU3759" t="str">
            <v>TOUR M PETROL NEW 2024</v>
          </cell>
          <cell r="DO3759"/>
          <cell r="DP3759" t="str">
            <v>Paryatan Plus</v>
          </cell>
        </row>
        <row r="3760">
          <cell r="B3760"/>
          <cell r="BS3760">
            <v>2024</v>
          </cell>
          <cell r="BU3760" t="str">
            <v>TOUR M PETROL NEW 2024</v>
          </cell>
          <cell r="DO3760"/>
          <cell r="DP3760" t="str">
            <v>Paryatan Plus</v>
          </cell>
        </row>
        <row r="3761">
          <cell r="B3761"/>
          <cell r="BS3761">
            <v>2018</v>
          </cell>
          <cell r="BU3761" t="str">
            <v>HYUNDAI I20 ACTIVE CRDI SX 2018</v>
          </cell>
          <cell r="DO3761" t="str">
            <v>Car</v>
          </cell>
          <cell r="DP3761" t="str">
            <v>Classic Used Car</v>
          </cell>
        </row>
        <row r="3762">
          <cell r="B3762"/>
          <cell r="BS3762">
            <v>2016</v>
          </cell>
          <cell r="BU3762" t="str">
            <v>MARUTHI SWIFT DZIRE TOUR DIESEL BS1 5STR</v>
          </cell>
          <cell r="DO3762" t="str">
            <v>Car</v>
          </cell>
          <cell r="DP3762" t="str">
            <v>Paryatan Plus</v>
          </cell>
        </row>
        <row r="3763">
          <cell r="B3763"/>
          <cell r="BS3763">
            <v>2022</v>
          </cell>
          <cell r="BU3763" t="str">
            <v>SUPRO PROFITTRUCK MINI VX 2022</v>
          </cell>
          <cell r="DO3763" t="str">
            <v>Goods &amp; Passengers</v>
          </cell>
          <cell r="DP3763" t="str">
            <v>Goods Carrier</v>
          </cell>
        </row>
        <row r="3764">
          <cell r="B3764">
            <v>431351301700315</v>
          </cell>
          <cell r="BS3764">
            <v>2016</v>
          </cell>
          <cell r="BU3764" t="str">
            <v>MARUTHI SWIFT DZIRE TOUR DIESEL BS1 5STR</v>
          </cell>
          <cell r="DO3764" t="str">
            <v>Car</v>
          </cell>
          <cell r="DP3764" t="str">
            <v>Paryatan Plus</v>
          </cell>
        </row>
        <row r="3765">
          <cell r="B3765">
            <v>431581301700170</v>
          </cell>
          <cell r="BS3765">
            <v>2022</v>
          </cell>
          <cell r="BU3765" t="str">
            <v>SUPRO PROFITTRUCK MINI VX 2022</v>
          </cell>
          <cell r="DO3765" t="str">
            <v>Goods &amp; Passengers</v>
          </cell>
          <cell r="DP3765" t="str">
            <v>Goods Carrier</v>
          </cell>
        </row>
        <row r="3766">
          <cell r="B3766">
            <v>434731301700026</v>
          </cell>
          <cell r="BS3766">
            <v>2018</v>
          </cell>
          <cell r="BU3766" t="str">
            <v>HYUNDAI I20 ACTIVE CRDI SX 2018</v>
          </cell>
          <cell r="DO3766" t="str">
            <v>Car</v>
          </cell>
          <cell r="DP3766" t="str">
            <v>Classic Used Car</v>
          </cell>
        </row>
        <row r="3767">
          <cell r="B3767"/>
          <cell r="BS3767">
            <v>2024</v>
          </cell>
          <cell r="BU3767" t="str">
            <v>MAXX HD 2 0 LX BS 6 2 NEW 2024</v>
          </cell>
          <cell r="DO3767" t="str">
            <v>Goods &amp; Passengers</v>
          </cell>
          <cell r="DP3767" t="str">
            <v>Goods Carrier</v>
          </cell>
        </row>
        <row r="3768">
          <cell r="B3768">
            <v>431351301700320</v>
          </cell>
          <cell r="BS3768">
            <v>2024</v>
          </cell>
          <cell r="BU3768" t="str">
            <v>MAXX HD 2 0 LX BS 6 2 NEW 2024</v>
          </cell>
          <cell r="DO3768" t="str">
            <v>Goods &amp; Passengers</v>
          </cell>
          <cell r="DP3768" t="str">
            <v>Goods Carrier</v>
          </cell>
        </row>
        <row r="3769">
          <cell r="B3769">
            <v>412331301700205</v>
          </cell>
          <cell r="BS3769">
            <v>2018</v>
          </cell>
          <cell r="BU3769" t="str">
            <v>TATA LPO 1515 TC 53 BS IV BUS C 50STR</v>
          </cell>
          <cell r="DO3769" t="str">
            <v>Goods &amp; Passengers</v>
          </cell>
          <cell r="DP3769" t="str">
            <v>Safari</v>
          </cell>
        </row>
        <row r="3770">
          <cell r="B3770">
            <v>431351301700316</v>
          </cell>
          <cell r="BS3770">
            <v>2017</v>
          </cell>
          <cell r="BU3770" t="str">
            <v>XCENT-XcentE CRDI</v>
          </cell>
          <cell r="DO3770" t="str">
            <v>Car</v>
          </cell>
          <cell r="DP3770" t="str">
            <v>Paryatan Plus</v>
          </cell>
        </row>
        <row r="3771">
          <cell r="B3771"/>
          <cell r="BS3771">
            <v>2018</v>
          </cell>
          <cell r="BU3771" t="str">
            <v>INNOVA CRYSTA 2 4 Z7 STR 2018</v>
          </cell>
          <cell r="DO3771" t="str">
            <v>Car</v>
          </cell>
          <cell r="DP3771" t="str">
            <v>Paryatan Plus</v>
          </cell>
        </row>
        <row r="3772">
          <cell r="B3772">
            <v>431351301700319</v>
          </cell>
          <cell r="BS3772">
            <v>2018</v>
          </cell>
          <cell r="BU3772" t="str">
            <v>MARUTHI TOUR S DIESEL 2018 5STR TN</v>
          </cell>
          <cell r="DO3772" t="str">
            <v>Car</v>
          </cell>
          <cell r="DP3772" t="str">
            <v>Paryatan Plus</v>
          </cell>
        </row>
        <row r="3773">
          <cell r="B3773"/>
          <cell r="BS3773">
            <v>2018</v>
          </cell>
          <cell r="BU3773" t="str">
            <v>MARUTHI TOUR S DIESEL 2018 5STR TN</v>
          </cell>
          <cell r="DO3773" t="str">
            <v>Car</v>
          </cell>
          <cell r="DP3773" t="str">
            <v>Paryatan Plus</v>
          </cell>
        </row>
        <row r="3774">
          <cell r="B3774"/>
          <cell r="BS3774">
            <v>2018</v>
          </cell>
          <cell r="BU3774" t="str">
            <v>TATA LPO 1515 TC 53 BS IV BUS C 50STR</v>
          </cell>
          <cell r="DO3774" t="str">
            <v>Goods &amp; Passengers</v>
          </cell>
          <cell r="DP3774" t="str">
            <v>Safari</v>
          </cell>
        </row>
        <row r="3775">
          <cell r="B3775"/>
          <cell r="BS3775">
            <v>2017</v>
          </cell>
          <cell r="BU3775" t="str">
            <v>XCENT-XcentE CRDI</v>
          </cell>
          <cell r="DO3775" t="str">
            <v>Car</v>
          </cell>
          <cell r="DP3775" t="str">
            <v>Paryatan Plus</v>
          </cell>
        </row>
        <row r="3776">
          <cell r="B3776">
            <v>413191301700183</v>
          </cell>
          <cell r="BS3776">
            <v>2018</v>
          </cell>
          <cell r="BU3776" t="str">
            <v>INNOVA CRYSTA 2 4 Z7 STR 2018</v>
          </cell>
          <cell r="DO3776" t="str">
            <v>Car</v>
          </cell>
          <cell r="DP3776" t="str">
            <v>Paryatan Plus</v>
          </cell>
        </row>
        <row r="3777">
          <cell r="B3777">
            <v>431111301700213</v>
          </cell>
          <cell r="BS3777">
            <v>2018</v>
          </cell>
          <cell r="BU3777" t="str">
            <v>TATA ZEST XE QJET 75 P S BS 4</v>
          </cell>
          <cell r="DO3777" t="str">
            <v>Car</v>
          </cell>
          <cell r="DP3777" t="str">
            <v>Paryatan Plus</v>
          </cell>
        </row>
        <row r="3778">
          <cell r="B3778">
            <v>413191301700184</v>
          </cell>
          <cell r="BS3778">
            <v>2017</v>
          </cell>
          <cell r="BU3778" t="str">
            <v>SWIFT DZIRE TOUR BSIV 2017 5STR CAB</v>
          </cell>
          <cell r="DO3778" t="str">
            <v>Car</v>
          </cell>
          <cell r="DP3778" t="str">
            <v>Paryatan Plus</v>
          </cell>
        </row>
        <row r="3779">
          <cell r="B3779">
            <v>412831301700247</v>
          </cell>
          <cell r="BS3779">
            <v>2015</v>
          </cell>
          <cell r="BU3779" t="str">
            <v>PSV4 185 BS III 50 STR BUS 2015</v>
          </cell>
          <cell r="DO3779" t="str">
            <v>Goods &amp; Passengers</v>
          </cell>
          <cell r="DP3779" t="str">
            <v>Safari</v>
          </cell>
        </row>
        <row r="3780">
          <cell r="B3780"/>
          <cell r="BS3780">
            <v>2017</v>
          </cell>
          <cell r="BU3780" t="str">
            <v>TATA ZEST XE QJET 75PS BSIV</v>
          </cell>
          <cell r="DO3780" t="str">
            <v>Car</v>
          </cell>
          <cell r="DP3780" t="str">
            <v>Paryatan Plus</v>
          </cell>
        </row>
        <row r="3781">
          <cell r="B3781">
            <v>431351301700318</v>
          </cell>
          <cell r="BS3781">
            <v>2017</v>
          </cell>
          <cell r="BU3781" t="str">
            <v>TATA ZEST XE QJET 75PS BSIV</v>
          </cell>
          <cell r="DO3781" t="str">
            <v>Car</v>
          </cell>
          <cell r="DP3781" t="str">
            <v>Paryatan Plus</v>
          </cell>
        </row>
        <row r="3782">
          <cell r="B3782"/>
          <cell r="BS3782">
            <v>2018</v>
          </cell>
          <cell r="BU3782" t="str">
            <v>TATA ZEST XE QJET 75 P S BS 4</v>
          </cell>
          <cell r="DO3782" t="str">
            <v>Car</v>
          </cell>
          <cell r="DP3782" t="str">
            <v>Paryatan Plus</v>
          </cell>
        </row>
        <row r="3783">
          <cell r="B3783"/>
          <cell r="BS3783">
            <v>2018</v>
          </cell>
          <cell r="BU3783" t="str">
            <v>AL DOST LS BSIV 2018</v>
          </cell>
          <cell r="DO3783" t="str">
            <v>Goods &amp; Passengers</v>
          </cell>
          <cell r="DP3783" t="str">
            <v>Goods Carrier</v>
          </cell>
        </row>
        <row r="3784">
          <cell r="B3784"/>
          <cell r="BS3784">
            <v>2017</v>
          </cell>
          <cell r="BU3784" t="str">
            <v>SWIFT DZIRE TOUR BSIV 2017 5STR CAB</v>
          </cell>
          <cell r="DO3784" t="str">
            <v>Car</v>
          </cell>
          <cell r="DP3784" t="str">
            <v>Paryatan Plus</v>
          </cell>
        </row>
        <row r="3785">
          <cell r="B3785"/>
          <cell r="BS3785">
            <v>2015</v>
          </cell>
          <cell r="BU3785" t="str">
            <v>PSV4 185 BS III 50 STR BUS 2015</v>
          </cell>
          <cell r="DO3785" t="str">
            <v>Goods &amp; Passengers</v>
          </cell>
          <cell r="DP3785" t="str">
            <v>Safari</v>
          </cell>
        </row>
        <row r="3786">
          <cell r="B3786">
            <v>431581301700171</v>
          </cell>
          <cell r="BS3786">
            <v>2018</v>
          </cell>
          <cell r="BU3786" t="str">
            <v>AL DOST LS BSIV 2018</v>
          </cell>
          <cell r="DO3786" t="str">
            <v>Goods &amp; Passengers</v>
          </cell>
          <cell r="DP3786" t="str">
            <v>Goods Carrier</v>
          </cell>
        </row>
        <row r="3787">
          <cell r="B3787">
            <v>431581301700172</v>
          </cell>
          <cell r="BS3787">
            <v>2018</v>
          </cell>
          <cell r="BU3787" t="str">
            <v>TRAX KARGO KING GOODS CARRIER 2018</v>
          </cell>
          <cell r="DO3787" t="str">
            <v>Goods &amp; Passengers</v>
          </cell>
          <cell r="DP3787" t="str">
            <v>Goods Carrier</v>
          </cell>
        </row>
        <row r="3788">
          <cell r="B3788"/>
          <cell r="BS3788">
            <v>2018</v>
          </cell>
          <cell r="BU3788" t="str">
            <v>TRAX KARGO KING GOODS CARRIER 2018</v>
          </cell>
          <cell r="DO3788" t="str">
            <v>Goods &amp; Passengers</v>
          </cell>
          <cell r="DP3788" t="str">
            <v>Goods Carrier</v>
          </cell>
        </row>
        <row r="3789">
          <cell r="B3789"/>
          <cell r="BS3789">
            <v>2014</v>
          </cell>
          <cell r="BU3789" t="str">
            <v>AL BSV 185 210 WB BSIII 2014 50 STR BUS</v>
          </cell>
          <cell r="DO3789" t="str">
            <v>Goods &amp; Passengers</v>
          </cell>
          <cell r="DP3789" t="str">
            <v>Safari</v>
          </cell>
        </row>
        <row r="3790">
          <cell r="B3790"/>
          <cell r="BS3790">
            <v>2024</v>
          </cell>
          <cell r="BU3790" t="str">
            <v>TOURS STD 1 2 5 MT BSVI NEW 2024</v>
          </cell>
          <cell r="DO3790"/>
          <cell r="DP3790" t="str">
            <v>Dream Car</v>
          </cell>
        </row>
        <row r="3791">
          <cell r="B3791"/>
          <cell r="BS3791">
            <v>2024</v>
          </cell>
          <cell r="BU3791" t="str">
            <v>TOUR S PETROL NEW 2024</v>
          </cell>
          <cell r="DO3791"/>
          <cell r="DP3791" t="str">
            <v>Paryatan Plus</v>
          </cell>
        </row>
        <row r="3792">
          <cell r="B3792">
            <v>431111301700214</v>
          </cell>
          <cell r="BS3792">
            <v>2024</v>
          </cell>
          <cell r="BU3792" t="str">
            <v>TOUR S PETROL NEW 2024</v>
          </cell>
          <cell r="DO3792"/>
          <cell r="DP3792" t="str">
            <v>Paryatan Plus</v>
          </cell>
        </row>
        <row r="3793">
          <cell r="B3793">
            <v>413191301700185</v>
          </cell>
          <cell r="BS3793">
            <v>2024</v>
          </cell>
          <cell r="BU3793" t="str">
            <v>TOURS STD 1 2 5 MT BSVI NEW 2024</v>
          </cell>
          <cell r="DO3793"/>
          <cell r="DP3793" t="str">
            <v>Dream Car</v>
          </cell>
        </row>
        <row r="3794">
          <cell r="B3794">
            <v>412331301700209</v>
          </cell>
          <cell r="BS3794">
            <v>2014</v>
          </cell>
          <cell r="BU3794" t="str">
            <v>AL BSV 185 210 WB BSIII 2014 50 STR BUS</v>
          </cell>
          <cell r="DO3794" t="str">
            <v>Goods &amp; Passengers</v>
          </cell>
          <cell r="DP3794" t="str">
            <v>Safari</v>
          </cell>
        </row>
        <row r="3795">
          <cell r="B3795">
            <v>431581301700173</v>
          </cell>
          <cell r="BS3795">
            <v>2019</v>
          </cell>
          <cell r="BU3795" t="str">
            <v>BOLERO MAXITRUCK PLUS 1 2 T PS 2STR 2019</v>
          </cell>
          <cell r="DO3795" t="str">
            <v>Goods &amp; Passengers</v>
          </cell>
          <cell r="DP3795" t="str">
            <v>Goods Carrier</v>
          </cell>
        </row>
        <row r="3796">
          <cell r="B3796"/>
          <cell r="BS3796">
            <v>2015</v>
          </cell>
          <cell r="BU3796" t="str">
            <v>TOYOTA ETIOS GD BS4 2015</v>
          </cell>
          <cell r="DO3796" t="str">
            <v>Goods &amp; Passengers</v>
          </cell>
          <cell r="DP3796" t="str">
            <v>Paryatan Plus</v>
          </cell>
        </row>
        <row r="3797">
          <cell r="B3797"/>
          <cell r="BS3797">
            <v>2019</v>
          </cell>
          <cell r="BU3797" t="str">
            <v>BOLERO MAXITRUCK PLUS 1 2 T PS 2STR 2019</v>
          </cell>
          <cell r="DO3797" t="str">
            <v>Goods &amp; Passengers</v>
          </cell>
          <cell r="DP3797" t="str">
            <v>Goods Carrier</v>
          </cell>
        </row>
        <row r="3798">
          <cell r="B3798"/>
          <cell r="BS3798">
            <v>2024</v>
          </cell>
          <cell r="BU3798" t="str">
            <v>AURA 1 2 SX CNG TOPEND BS6 NEW 2024</v>
          </cell>
          <cell r="DO3798"/>
          <cell r="DP3798" t="str">
            <v>Paryatan Plus</v>
          </cell>
        </row>
        <row r="3799">
          <cell r="B3799"/>
          <cell r="BS3799">
            <v>2024</v>
          </cell>
          <cell r="BU3799" t="str">
            <v>AURA 1 2 SX CNG TOPEND BS6 NEW 2024</v>
          </cell>
          <cell r="DO3799"/>
          <cell r="DP3799" t="str">
            <v>Paryatan Plus</v>
          </cell>
        </row>
        <row r="3800">
          <cell r="B3800">
            <v>412331301700206</v>
          </cell>
          <cell r="BS3800">
            <v>2015</v>
          </cell>
          <cell r="BU3800" t="str">
            <v>TOYOTA ETIOS GD BS4 2015</v>
          </cell>
          <cell r="DO3800" t="str">
            <v>Goods &amp; Passengers</v>
          </cell>
          <cell r="DP3800" t="str">
            <v>Paryatan Plus</v>
          </cell>
        </row>
        <row r="3801">
          <cell r="B3801">
            <v>413191301700186</v>
          </cell>
          <cell r="BS3801">
            <v>2018</v>
          </cell>
          <cell r="BU3801" t="str">
            <v>XCENT-XcentE CRDI</v>
          </cell>
          <cell r="DO3801" t="str">
            <v>Car</v>
          </cell>
          <cell r="DP3801" t="str">
            <v>Paryatan Plus</v>
          </cell>
        </row>
        <row r="3802">
          <cell r="B3802"/>
          <cell r="BS3802">
            <v>2023</v>
          </cell>
          <cell r="BU3802" t="str">
            <v>TOUR S CNG NEW 2023</v>
          </cell>
          <cell r="DO3802" t="str">
            <v>Car</v>
          </cell>
          <cell r="DP3802" t="str">
            <v>Paryatan Plus</v>
          </cell>
        </row>
        <row r="3803">
          <cell r="B3803"/>
          <cell r="BS3803">
            <v>2018</v>
          </cell>
          <cell r="BU3803" t="str">
            <v>XCENT-XcentE CRDI</v>
          </cell>
          <cell r="DO3803" t="str">
            <v>Car</v>
          </cell>
          <cell r="DP3803" t="str">
            <v>Paryatan Plus</v>
          </cell>
        </row>
        <row r="3804">
          <cell r="B3804">
            <v>431111301700215</v>
          </cell>
          <cell r="BS3804">
            <v>2018</v>
          </cell>
          <cell r="BU3804" t="str">
            <v>MARUTHI TOUR S DIESEL 2018 5STR TN</v>
          </cell>
          <cell r="DO3804" t="str">
            <v>Car</v>
          </cell>
          <cell r="DP3804" t="str">
            <v>Paryatan Plus</v>
          </cell>
        </row>
        <row r="3805">
          <cell r="B3805"/>
          <cell r="BS3805">
            <v>2018</v>
          </cell>
          <cell r="BU3805" t="str">
            <v>MARUTHI TOUR S DIESEL 2018 5STR TN</v>
          </cell>
          <cell r="DO3805" t="str">
            <v>Car</v>
          </cell>
          <cell r="DP3805" t="str">
            <v>Paryatan Plus</v>
          </cell>
        </row>
        <row r="3806">
          <cell r="B3806">
            <v>431111301700216</v>
          </cell>
          <cell r="BS3806">
            <v>2023</v>
          </cell>
          <cell r="BU3806" t="str">
            <v>TOUR S CNG NEW 2023</v>
          </cell>
          <cell r="DO3806" t="str">
            <v>Car</v>
          </cell>
          <cell r="DP3806" t="str">
            <v>Paryatan Plus</v>
          </cell>
        </row>
        <row r="3807">
          <cell r="B3807">
            <v>431351301700321</v>
          </cell>
          <cell r="BS3807">
            <v>2016</v>
          </cell>
          <cell r="BU3807" t="str">
            <v>SWIFT DZIRE TOUR DIESEL BS I 2016</v>
          </cell>
          <cell r="DO3807" t="str">
            <v>Van</v>
          </cell>
          <cell r="DP3807" t="str">
            <v>Paryatan Plus</v>
          </cell>
        </row>
        <row r="3808">
          <cell r="B3808"/>
          <cell r="BS3808">
            <v>2016</v>
          </cell>
          <cell r="BU3808" t="str">
            <v>SWIFT DZIRE TOUR DIESEL BS I 2016</v>
          </cell>
          <cell r="DO3808" t="str">
            <v>Van</v>
          </cell>
          <cell r="DP3808" t="str">
            <v>Paryatan Plus</v>
          </cell>
        </row>
        <row r="3809">
          <cell r="B3809">
            <v>433461301700060</v>
          </cell>
          <cell r="BS3809">
            <v>2015</v>
          </cell>
          <cell r="BU3809" t="str">
            <v>TATA LPK3118 TIPPER GOODS CARRIER</v>
          </cell>
          <cell r="DO3809" t="str">
            <v>Goods &amp; Passengers</v>
          </cell>
          <cell r="DP3809" t="str">
            <v>Goods Carrier</v>
          </cell>
        </row>
        <row r="3810">
          <cell r="B3810"/>
          <cell r="BS3810">
            <v>2015</v>
          </cell>
          <cell r="BU3810" t="str">
            <v>TATA LPK3118 TIPPER GOODS CARRIER</v>
          </cell>
          <cell r="DO3810" t="str">
            <v>Goods &amp; Passengers</v>
          </cell>
          <cell r="DP3810" t="str">
            <v>Goods Carrier</v>
          </cell>
        </row>
        <row r="3811">
          <cell r="B3811"/>
          <cell r="BS3811">
            <v>2019</v>
          </cell>
          <cell r="BU3811" t="str">
            <v>Etios-ToyotaEtios GD</v>
          </cell>
          <cell r="DO3811" t="str">
            <v>Car</v>
          </cell>
          <cell r="DP3811" t="str">
            <v>Paryatan Plus</v>
          </cell>
        </row>
        <row r="3812">
          <cell r="B3812">
            <v>431351301700322</v>
          </cell>
          <cell r="BS3812">
            <v>2019</v>
          </cell>
          <cell r="BU3812" t="str">
            <v>Etios-ToyotaEtios GD</v>
          </cell>
          <cell r="DO3812" t="str">
            <v>Car</v>
          </cell>
          <cell r="DP3812" t="str">
            <v>Paryatan Plus</v>
          </cell>
        </row>
        <row r="3813">
          <cell r="B3813"/>
          <cell r="BS3813">
            <v>2016</v>
          </cell>
          <cell r="BU3813" t="str">
            <v>MARUTHI SWIFT DZIRE TOUR BSIV 5STR 2016 PARYATAN</v>
          </cell>
          <cell r="DO3813" t="str">
            <v>Car</v>
          </cell>
          <cell r="DP3813" t="str">
            <v>Paryatan Plus</v>
          </cell>
        </row>
        <row r="3814">
          <cell r="B3814">
            <v>431351301700323</v>
          </cell>
          <cell r="BS3814">
            <v>2016</v>
          </cell>
          <cell r="BU3814" t="str">
            <v>MARUTHI SWIFT DZIRE TOUR BSIV 5STR 2016 PARYATAN</v>
          </cell>
          <cell r="DO3814" t="str">
            <v>Car</v>
          </cell>
          <cell r="DP3814" t="str">
            <v>Paryatan Plus</v>
          </cell>
        </row>
        <row r="3815">
          <cell r="B3815">
            <v>431111301700218</v>
          </cell>
          <cell r="BS3815">
            <v>2024</v>
          </cell>
          <cell r="BU3815" t="str">
            <v>TOUR H3 CNG WAGONAR NEW 2024</v>
          </cell>
          <cell r="DO3815"/>
          <cell r="DP3815" t="str">
            <v>Paryatan Plus</v>
          </cell>
        </row>
        <row r="3816">
          <cell r="B3816">
            <v>431581301700174</v>
          </cell>
          <cell r="BS3816">
            <v>2019</v>
          </cell>
          <cell r="BU3816" t="str">
            <v>TATA LPT 3118 CR BS IV BX2 GOODS CARRIER 2019</v>
          </cell>
          <cell r="DO3816" t="str">
            <v>Goods &amp; Passengers</v>
          </cell>
          <cell r="DP3816" t="str">
            <v>Goods Carrier</v>
          </cell>
        </row>
        <row r="3817">
          <cell r="B3817"/>
          <cell r="BS3817">
            <v>2024</v>
          </cell>
          <cell r="BU3817" t="str">
            <v>TOUR H3 CNG WAGONAR NEW 2024</v>
          </cell>
          <cell r="DO3817"/>
          <cell r="DP3817" t="str">
            <v>Paryatan Plus</v>
          </cell>
        </row>
        <row r="3818">
          <cell r="B3818"/>
          <cell r="BS3818">
            <v>2019</v>
          </cell>
          <cell r="BU3818" t="str">
            <v>TATA LPT 3118 CR BS IV BX2 GOODS CARRIER 2019</v>
          </cell>
          <cell r="DO3818" t="str">
            <v>Goods &amp; Passengers</v>
          </cell>
          <cell r="DP3818" t="str">
            <v>Goods Carrier</v>
          </cell>
        </row>
        <row r="3819">
          <cell r="B3819"/>
          <cell r="BS3819">
            <v>2017</v>
          </cell>
          <cell r="BU3819" t="str">
            <v>MARUTHI SWIFT DZIRE TOUR DIESEL 5 STR 2017</v>
          </cell>
          <cell r="DO3819" t="str">
            <v>Goods &amp; Passengers</v>
          </cell>
          <cell r="DP3819" t="str">
            <v>Paryatan Plus</v>
          </cell>
        </row>
        <row r="3820">
          <cell r="B3820">
            <v>412331301700207</v>
          </cell>
          <cell r="BS3820">
            <v>2017</v>
          </cell>
          <cell r="BU3820" t="str">
            <v>MARUTHI SWIFT DZIRE TOUR DIESEL 5 STR 2017</v>
          </cell>
          <cell r="DO3820" t="str">
            <v>Goods &amp; Passengers</v>
          </cell>
          <cell r="DP3820" t="str">
            <v>Paryatan Plus</v>
          </cell>
        </row>
        <row r="3821">
          <cell r="B3821">
            <v>431351301700332</v>
          </cell>
          <cell r="BS3821">
            <v>2024</v>
          </cell>
          <cell r="BU3821" t="str">
            <v>TOUR M PETROL NEW 2024</v>
          </cell>
          <cell r="DO3821" t="str">
            <v>Goods &amp; Passengers</v>
          </cell>
          <cell r="DP3821" t="str">
            <v>Dream Car</v>
          </cell>
        </row>
        <row r="3822">
          <cell r="B3822"/>
          <cell r="BS3822">
            <v>2021</v>
          </cell>
          <cell r="BU3822" t="str">
            <v>MARUTHI TOUR S STD 5</v>
          </cell>
          <cell r="DO3822" t="str">
            <v>Car</v>
          </cell>
          <cell r="DP3822" t="str">
            <v>Paryatan Plus</v>
          </cell>
        </row>
        <row r="3823">
          <cell r="B3823"/>
          <cell r="BS3823">
            <v>2024</v>
          </cell>
          <cell r="BU3823" t="str">
            <v>TOUR M PETROL NEW 2024</v>
          </cell>
          <cell r="DO3823" t="str">
            <v>Goods &amp; Passengers</v>
          </cell>
          <cell r="DP3823" t="str">
            <v>Dream Car</v>
          </cell>
        </row>
        <row r="3824">
          <cell r="B3824">
            <v>431111301700219</v>
          </cell>
          <cell r="BS3824">
            <v>2017</v>
          </cell>
          <cell r="BU3824" t="str">
            <v>TATA ZEST XE QJET 75PS BSIV</v>
          </cell>
          <cell r="DO3824" t="str">
            <v>Car</v>
          </cell>
          <cell r="DP3824" t="str">
            <v>Paryatan Plus</v>
          </cell>
        </row>
        <row r="3825">
          <cell r="B3825"/>
          <cell r="BS3825">
            <v>2017</v>
          </cell>
          <cell r="BU3825" t="str">
            <v>TATA ZEST XE QJET 75PS BSIV</v>
          </cell>
          <cell r="DO3825" t="str">
            <v>Car</v>
          </cell>
          <cell r="DP3825" t="str">
            <v>Paryatan Plus</v>
          </cell>
        </row>
        <row r="3826">
          <cell r="B3826"/>
          <cell r="BS3826">
            <v>2016</v>
          </cell>
          <cell r="BU3826" t="str">
            <v>MAHINDRA XYLO D4 MDI CRDI 2WD 8S BSIV 2016</v>
          </cell>
          <cell r="DO3826" t="str">
            <v>Car</v>
          </cell>
          <cell r="DP3826" t="str">
            <v>Paryatan Plus</v>
          </cell>
        </row>
        <row r="3827">
          <cell r="B3827"/>
          <cell r="BS3827">
            <v>2018</v>
          </cell>
          <cell r="BU3827" t="str">
            <v>MARUTHI TOUR S DIESEL 2018 5STR TN</v>
          </cell>
          <cell r="DO3827" t="str">
            <v>Car</v>
          </cell>
          <cell r="DP3827" t="str">
            <v>Paryatan Plus</v>
          </cell>
        </row>
        <row r="3828">
          <cell r="B3828"/>
          <cell r="BS3828">
            <v>2015</v>
          </cell>
          <cell r="BU3828" t="str">
            <v>AL PSV 4 185 BS3 2015 50STR SAFARI LOAN</v>
          </cell>
          <cell r="DO3828" t="str">
            <v>Goods &amp; Passengers</v>
          </cell>
          <cell r="DP3828" t="str">
            <v>Safari</v>
          </cell>
        </row>
        <row r="3829">
          <cell r="B3829"/>
          <cell r="BS3829">
            <v>2019</v>
          </cell>
          <cell r="BU3829" t="str">
            <v>TOYOTA ETIOS GD 2019</v>
          </cell>
          <cell r="DO3829" t="str">
            <v>Car</v>
          </cell>
          <cell r="DP3829" t="str">
            <v>Paryatan Plus</v>
          </cell>
        </row>
        <row r="3830">
          <cell r="B3830">
            <v>413191301700188</v>
          </cell>
          <cell r="BS3830">
            <v>2018</v>
          </cell>
          <cell r="BU3830" t="str">
            <v>MARUTHI TOUR S DIESEL 2018 5STR TN</v>
          </cell>
          <cell r="DO3830" t="str">
            <v>Car</v>
          </cell>
          <cell r="DP3830" t="str">
            <v>Paryatan Plus</v>
          </cell>
        </row>
        <row r="3831">
          <cell r="B3831">
            <v>413191301700201</v>
          </cell>
          <cell r="BS3831">
            <v>2022</v>
          </cell>
          <cell r="BU3831" t="str">
            <v>MARUTI TOUR S STD O 5STR 2022</v>
          </cell>
          <cell r="DO3831" t="str">
            <v>Car</v>
          </cell>
          <cell r="DP3831" t="str">
            <v>Paryatan Plus</v>
          </cell>
        </row>
        <row r="3832">
          <cell r="B3832">
            <v>431111301700217</v>
          </cell>
          <cell r="BS3832">
            <v>2019</v>
          </cell>
          <cell r="BU3832" t="str">
            <v>TOYOTA ETIOS GD 2019</v>
          </cell>
          <cell r="DO3832" t="str">
            <v>Car</v>
          </cell>
          <cell r="DP3832" t="str">
            <v>Paryatan Plus</v>
          </cell>
        </row>
        <row r="3833">
          <cell r="B3833"/>
          <cell r="BS3833">
            <v>2022</v>
          </cell>
          <cell r="BU3833" t="str">
            <v>MARUTI TOUR S STD O 5STR 2022</v>
          </cell>
          <cell r="DO3833" t="str">
            <v>Car</v>
          </cell>
          <cell r="DP3833" t="str">
            <v>Paryatan Plus</v>
          </cell>
        </row>
        <row r="3834">
          <cell r="B3834">
            <v>431351301700325</v>
          </cell>
          <cell r="BS3834">
            <v>2016</v>
          </cell>
          <cell r="BU3834" t="str">
            <v>MAHINDRA XYLO D4 MDI CRDI 2WD 8S BSIV 2016</v>
          </cell>
          <cell r="DO3834" t="str">
            <v>Car</v>
          </cell>
          <cell r="DP3834" t="str">
            <v>Paryatan Plus</v>
          </cell>
        </row>
        <row r="3835">
          <cell r="B3835">
            <v>412831301700250</v>
          </cell>
          <cell r="BS3835">
            <v>2015</v>
          </cell>
          <cell r="BU3835" t="str">
            <v>AL PSV 4 185 BS3 2015 50STR SAFARI LOAN</v>
          </cell>
          <cell r="DO3835" t="str">
            <v>Goods &amp; Passengers</v>
          </cell>
          <cell r="DP3835" t="str">
            <v>Safari</v>
          </cell>
        </row>
        <row r="3836">
          <cell r="B3836">
            <v>431581301700175</v>
          </cell>
          <cell r="BS3836">
            <v>2014</v>
          </cell>
          <cell r="BU3836" t="str">
            <v>MAHINDRA BOL XL 2WD 2014 OMNI BUS 9STR</v>
          </cell>
          <cell r="DO3836" t="str">
            <v>Goods &amp; Passengers</v>
          </cell>
          <cell r="DP3836" t="str">
            <v>Paryatan Plus</v>
          </cell>
        </row>
        <row r="3837">
          <cell r="B3837">
            <v>412331301700208</v>
          </cell>
          <cell r="BS3837">
            <v>2016</v>
          </cell>
          <cell r="BU3837" t="str">
            <v>MARUTI ERTIGA VDI SHVS BS IV 7 STR 2016</v>
          </cell>
          <cell r="DO3837" t="str">
            <v>Car</v>
          </cell>
          <cell r="DP3837" t="str">
            <v>Paryatan Plus</v>
          </cell>
        </row>
        <row r="3838">
          <cell r="B3838"/>
          <cell r="BS3838">
            <v>2016</v>
          </cell>
          <cell r="BU3838" t="str">
            <v>MARUTI ERTIGA VDI SHVS BS IV 7 STR 2016</v>
          </cell>
          <cell r="DO3838" t="str">
            <v>Car</v>
          </cell>
          <cell r="DP3838" t="str">
            <v>Paryatan Plus</v>
          </cell>
        </row>
        <row r="3839">
          <cell r="B3839"/>
          <cell r="BS3839">
            <v>2014</v>
          </cell>
          <cell r="BU3839" t="str">
            <v>MAHINDRA BOL XL 2WD 2014 OMNI BUS 9STR</v>
          </cell>
          <cell r="DO3839" t="str">
            <v>Goods &amp; Passengers</v>
          </cell>
          <cell r="DP3839" t="str">
            <v>Paryatan Plus</v>
          </cell>
        </row>
        <row r="3840">
          <cell r="B3840">
            <v>413191301700189</v>
          </cell>
          <cell r="BS3840">
            <v>2024</v>
          </cell>
          <cell r="BU3840" t="str">
            <v>TOUR S PETROL NEW 5STR 2024</v>
          </cell>
          <cell r="DO3840"/>
          <cell r="DP3840" t="str">
            <v>Dream Car</v>
          </cell>
        </row>
        <row r="3841">
          <cell r="B3841"/>
          <cell r="BS3841">
            <v>2024</v>
          </cell>
          <cell r="BU3841" t="str">
            <v>TOUR S PETROL NEW 5STR 2024</v>
          </cell>
          <cell r="DO3841"/>
          <cell r="DP3841" t="str">
            <v>Dream Car</v>
          </cell>
        </row>
        <row r="3842">
          <cell r="B3842"/>
          <cell r="BS3842">
            <v>2018</v>
          </cell>
          <cell r="BU3842" t="str">
            <v>Xylo-XyloH4 BS IV</v>
          </cell>
          <cell r="DO3842" t="str">
            <v>Car</v>
          </cell>
          <cell r="DP3842" t="str">
            <v>Paryatan Plus</v>
          </cell>
        </row>
        <row r="3843">
          <cell r="B3843"/>
          <cell r="BS3843">
            <v>2015</v>
          </cell>
          <cell r="BU3843" t="str">
            <v>MARUTI SWIFT DZIRE TOUR DIESEL BSI 5STR 2015 CAB</v>
          </cell>
          <cell r="DO3843" t="str">
            <v>Car</v>
          </cell>
          <cell r="DP3843" t="str">
            <v>Paryatan Plus</v>
          </cell>
        </row>
        <row r="3844">
          <cell r="B3844">
            <v>412831301700249</v>
          </cell>
          <cell r="BS3844">
            <v>2018</v>
          </cell>
          <cell r="BU3844" t="str">
            <v>TOYOTA ETIOS GD F 20198</v>
          </cell>
          <cell r="DO3844" t="str">
            <v>Goods &amp; Passengers</v>
          </cell>
          <cell r="DP3844" t="str">
            <v>Paryatan Plus</v>
          </cell>
        </row>
        <row r="3845">
          <cell r="B3845"/>
          <cell r="BS3845">
            <v>2018</v>
          </cell>
          <cell r="BU3845" t="str">
            <v>TOYOTA ETIOS GD F 20198</v>
          </cell>
          <cell r="DO3845" t="str">
            <v>Goods &amp; Passengers</v>
          </cell>
          <cell r="DP3845" t="str">
            <v>Paryatan Plus</v>
          </cell>
        </row>
        <row r="3846">
          <cell r="B3846">
            <v>431351301700326</v>
          </cell>
          <cell r="BS3846">
            <v>2015</v>
          </cell>
          <cell r="BU3846" t="str">
            <v>MARUTI SWIFT DZIRE TOUR DIESEL BSI 5STR 2015 CAB</v>
          </cell>
          <cell r="DO3846" t="str">
            <v>Car</v>
          </cell>
          <cell r="DP3846" t="str">
            <v>Paryatan Plus</v>
          </cell>
        </row>
        <row r="3847">
          <cell r="B3847">
            <v>413191301700187</v>
          </cell>
          <cell r="BS3847">
            <v>2018</v>
          </cell>
          <cell r="BU3847" t="str">
            <v>Xylo-XyloH4 BS IV</v>
          </cell>
          <cell r="DO3847" t="str">
            <v>Car</v>
          </cell>
          <cell r="DP3847" t="str">
            <v>Paryatan Plus</v>
          </cell>
        </row>
        <row r="3848">
          <cell r="B3848"/>
          <cell r="BS3848">
            <v>2019</v>
          </cell>
          <cell r="BU3848" t="str">
            <v>MARUTHI TOUR S DIESEL 5 SEAT 2019</v>
          </cell>
          <cell r="DO3848" t="str">
            <v>Car</v>
          </cell>
          <cell r="DP3848" t="str">
            <v>Paryatan Plus</v>
          </cell>
        </row>
        <row r="3849">
          <cell r="B3849">
            <v>431351301700327</v>
          </cell>
          <cell r="BS3849">
            <v>2019</v>
          </cell>
          <cell r="BU3849" t="str">
            <v>MARUTHI TOUR S DIESEL 5 SEAT 2019</v>
          </cell>
          <cell r="DO3849" t="str">
            <v>Car</v>
          </cell>
          <cell r="DP3849" t="str">
            <v>Paryatan Plus</v>
          </cell>
        </row>
        <row r="3850">
          <cell r="B3850"/>
          <cell r="BS3850">
            <v>2024</v>
          </cell>
          <cell r="BU3850" t="str">
            <v>TOUR S PETROL NEW 2024</v>
          </cell>
          <cell r="DO3850"/>
          <cell r="DP3850" t="str">
            <v>Paryatan Plus</v>
          </cell>
        </row>
        <row r="3851">
          <cell r="B3851"/>
          <cell r="BS3851">
            <v>2018</v>
          </cell>
          <cell r="BU3851" t="str">
            <v>MARUTHI TOUR S DIESEL 2018 5STR TN</v>
          </cell>
          <cell r="DO3851" t="str">
            <v>Car</v>
          </cell>
          <cell r="DP3851" t="str">
            <v>Paryatan Plus</v>
          </cell>
        </row>
        <row r="3852">
          <cell r="B3852">
            <v>431351301700324</v>
          </cell>
          <cell r="BS3852">
            <v>2016</v>
          </cell>
          <cell r="BU3852" t="str">
            <v>MARUTHI SWIFT DZIRE TOUR DIESEL BS4 2016 5STR P</v>
          </cell>
          <cell r="DO3852" t="str">
            <v>Car</v>
          </cell>
          <cell r="DP3852" t="str">
            <v>Paryatan Plus</v>
          </cell>
        </row>
        <row r="3853">
          <cell r="B3853">
            <v>431351301700329</v>
          </cell>
          <cell r="BS3853">
            <v>2019</v>
          </cell>
          <cell r="BU3853" t="str">
            <v>MARUTHI TOUR S DIESEL 5 SEAT 2019</v>
          </cell>
          <cell r="DO3853" t="str">
            <v>Car</v>
          </cell>
          <cell r="DP3853" t="str">
            <v>Paryatan Plus</v>
          </cell>
        </row>
        <row r="3854">
          <cell r="B3854">
            <v>431111301700220</v>
          </cell>
          <cell r="BS3854">
            <v>2018</v>
          </cell>
          <cell r="BU3854" t="str">
            <v>MARUTHI TOUR S DIESEL 2018 5STR TN</v>
          </cell>
          <cell r="DO3854" t="str">
            <v>Car</v>
          </cell>
          <cell r="DP3854" t="str">
            <v>Paryatan Plus</v>
          </cell>
        </row>
        <row r="3855">
          <cell r="B3855">
            <v>431111301700221</v>
          </cell>
          <cell r="BS3855">
            <v>2024</v>
          </cell>
          <cell r="BU3855" t="str">
            <v>TOUR S PETROL NEW 2024</v>
          </cell>
          <cell r="DO3855"/>
          <cell r="DP3855" t="str">
            <v>Paryatan Plus</v>
          </cell>
        </row>
        <row r="3856">
          <cell r="B3856"/>
          <cell r="BS3856">
            <v>2019</v>
          </cell>
          <cell r="BU3856" t="str">
            <v>MARUTHI TOUR S DIESEL 5 SEAT 2019</v>
          </cell>
          <cell r="DO3856" t="str">
            <v>Car</v>
          </cell>
          <cell r="DP3856" t="str">
            <v>Paryatan Plus</v>
          </cell>
        </row>
        <row r="3857">
          <cell r="B3857"/>
          <cell r="BS3857">
            <v>2016</v>
          </cell>
          <cell r="BU3857" t="str">
            <v>MARUTHI SWIFT DZIRE TOUR DIESEL BS4 2016 5STR P</v>
          </cell>
          <cell r="DO3857" t="str">
            <v>Car</v>
          </cell>
          <cell r="DP3857" t="str">
            <v>Paryatan Plus</v>
          </cell>
        </row>
        <row r="3858">
          <cell r="B3858"/>
          <cell r="BS3858">
            <v>2016</v>
          </cell>
          <cell r="BU3858" t="str">
            <v>FORCE TRAVELLER D VAN 3350 27 STR 2016</v>
          </cell>
          <cell r="DO3858" t="str">
            <v>Goods &amp; Passengers</v>
          </cell>
          <cell r="DP3858" t="str">
            <v>Safari</v>
          </cell>
        </row>
        <row r="3859">
          <cell r="B3859"/>
          <cell r="BS3859">
            <v>2014</v>
          </cell>
          <cell r="BU3859" t="str">
            <v>FORCE A FIRODI MINIBUS 14 STR 2014</v>
          </cell>
          <cell r="DO3859" t="str">
            <v>Goods &amp; Passengers</v>
          </cell>
          <cell r="DP3859" t="str">
            <v>Paryatan Plus</v>
          </cell>
        </row>
        <row r="3860">
          <cell r="B3860"/>
          <cell r="BS3860">
            <v>2014</v>
          </cell>
          <cell r="BU3860" t="str">
            <v>EICHER 10 75 BSIII 2014 13 STR</v>
          </cell>
          <cell r="DO3860" t="str">
            <v>Van</v>
          </cell>
          <cell r="DP3860" t="str">
            <v>Safari</v>
          </cell>
        </row>
        <row r="3861">
          <cell r="B3861"/>
          <cell r="BS3861">
            <v>2019</v>
          </cell>
          <cell r="BU3861" t="str">
            <v>FORCE TRAVELLER T1 20 STR 2019</v>
          </cell>
          <cell r="DO3861" t="str">
            <v>Goods &amp; Passengers</v>
          </cell>
          <cell r="DP3861" t="str">
            <v>Safari</v>
          </cell>
        </row>
        <row r="3862">
          <cell r="B3862">
            <v>412331301700210</v>
          </cell>
          <cell r="BS3862">
            <v>2019</v>
          </cell>
          <cell r="BU3862" t="str">
            <v>FORCE TRAVELLER T1 20 STR 2019</v>
          </cell>
          <cell r="DO3862" t="str">
            <v>Goods &amp; Passengers</v>
          </cell>
          <cell r="DP3862" t="str">
            <v>Safari</v>
          </cell>
        </row>
        <row r="3863">
          <cell r="B3863">
            <v>412331301700212</v>
          </cell>
          <cell r="BS3863">
            <v>2016</v>
          </cell>
          <cell r="BU3863" t="str">
            <v>FORCE TRAVELLER D VAN 3350 27 STR 2016</v>
          </cell>
          <cell r="DO3863" t="str">
            <v>Goods &amp; Passengers</v>
          </cell>
          <cell r="DP3863" t="str">
            <v>Safari</v>
          </cell>
        </row>
        <row r="3864">
          <cell r="B3864">
            <v>431581301700176</v>
          </cell>
          <cell r="BS3864">
            <v>2014</v>
          </cell>
          <cell r="BU3864" t="str">
            <v>FORCE A FIRODI MINIBUS 14 STR 2014</v>
          </cell>
          <cell r="DO3864" t="str">
            <v>Goods &amp; Passengers</v>
          </cell>
          <cell r="DP3864" t="str">
            <v>Paryatan Plus</v>
          </cell>
        </row>
        <row r="3865">
          <cell r="B3865">
            <v>433461301700061</v>
          </cell>
          <cell r="BS3865">
            <v>2014</v>
          </cell>
          <cell r="BU3865" t="str">
            <v>TML LPT 1109H EX2 BSIII42 HDLB 2014 TRUCKF</v>
          </cell>
          <cell r="DO3865" t="str">
            <v>Goods &amp; Passengers</v>
          </cell>
          <cell r="DP3865" t="str">
            <v>Goods Carrier</v>
          </cell>
        </row>
        <row r="3866">
          <cell r="B3866">
            <v>412831301700251</v>
          </cell>
          <cell r="BS3866">
            <v>2014</v>
          </cell>
          <cell r="BU3866" t="str">
            <v>EICHER 10 75 BSIII 2014 13 STR</v>
          </cell>
          <cell r="DO3866" t="str">
            <v>Van</v>
          </cell>
          <cell r="DP3866" t="str">
            <v>Safari</v>
          </cell>
        </row>
        <row r="3867">
          <cell r="B3867"/>
          <cell r="BS3867">
            <v>2014</v>
          </cell>
          <cell r="BU3867" t="str">
            <v>TML LPT 1109H EX2 BSIII42 HDLB 2014 TRUCKF</v>
          </cell>
          <cell r="DO3867" t="str">
            <v>Goods &amp; Passengers</v>
          </cell>
          <cell r="DP3867" t="str">
            <v>Goods Carrier</v>
          </cell>
        </row>
        <row r="3868">
          <cell r="B3868"/>
          <cell r="BS3868">
            <v>2024</v>
          </cell>
          <cell r="BU3868" t="str">
            <v>BALENA SIGMA 1 2L ISS 5MT NEW 2024</v>
          </cell>
          <cell r="DO3868"/>
          <cell r="DP3868" t="str">
            <v>Dream Car</v>
          </cell>
        </row>
        <row r="3869">
          <cell r="B3869"/>
          <cell r="BS3869">
            <v>2015</v>
          </cell>
          <cell r="BU3869" t="str">
            <v>ASHOK LEYLAND ALPSV 3 105 35 STR 2015</v>
          </cell>
          <cell r="DO3869" t="str">
            <v>Goods &amp; Passengers</v>
          </cell>
          <cell r="DP3869" t="str">
            <v>Safari</v>
          </cell>
        </row>
        <row r="3870">
          <cell r="B3870"/>
          <cell r="BS3870">
            <v>2021</v>
          </cell>
          <cell r="BU3870" t="str">
            <v>MARUTHI TOUR S STD 5</v>
          </cell>
          <cell r="DO3870" t="str">
            <v>Car</v>
          </cell>
          <cell r="DP3870" t="str">
            <v>Paryatan Plus</v>
          </cell>
        </row>
        <row r="3871">
          <cell r="B3871">
            <v>434731301700027</v>
          </cell>
          <cell r="BS3871">
            <v>2024</v>
          </cell>
          <cell r="BU3871" t="str">
            <v>BALENA SIGMA 1 2L ISS 5MT NEW 2024</v>
          </cell>
          <cell r="DO3871"/>
          <cell r="DP3871" t="str">
            <v>Dream Car</v>
          </cell>
        </row>
        <row r="3872">
          <cell r="B3872">
            <v>431351301700328</v>
          </cell>
          <cell r="BS3872">
            <v>2021</v>
          </cell>
          <cell r="BU3872" t="str">
            <v>MARUTHI TOUR S STD 5</v>
          </cell>
          <cell r="DO3872" t="str">
            <v>Car</v>
          </cell>
          <cell r="DP3872" t="str">
            <v>Paryatan Plus</v>
          </cell>
        </row>
        <row r="3873">
          <cell r="B3873"/>
          <cell r="BS3873">
            <v>2015</v>
          </cell>
          <cell r="BU3873" t="str">
            <v>ASHOK LEYLAND ALPSV 3 105 35 STR 2015</v>
          </cell>
          <cell r="DO3873" t="str">
            <v>Goods &amp; Passengers</v>
          </cell>
          <cell r="DP3873" t="str">
            <v>Safari</v>
          </cell>
        </row>
        <row r="3874">
          <cell r="B3874">
            <v>412331301700211</v>
          </cell>
          <cell r="BS3874">
            <v>2015</v>
          </cell>
          <cell r="BU3874" t="str">
            <v>ASHOK LEYLAND ALPSV 3 105 35 STR 2015</v>
          </cell>
          <cell r="DO3874" t="str">
            <v>Goods &amp; Passengers</v>
          </cell>
          <cell r="DP3874" t="str">
            <v>Safari</v>
          </cell>
        </row>
        <row r="3875">
          <cell r="B3875">
            <v>413191301700191</v>
          </cell>
          <cell r="BS3875">
            <v>2019</v>
          </cell>
          <cell r="BU3875" t="str">
            <v>MARUTHI TOUR S DIESEL 5 SEAT 2019</v>
          </cell>
          <cell r="DO3875" t="str">
            <v>Car</v>
          </cell>
          <cell r="DP3875" t="str">
            <v>Paryatan Plus</v>
          </cell>
        </row>
        <row r="3876">
          <cell r="B3876"/>
          <cell r="BS3876">
            <v>2024</v>
          </cell>
          <cell r="BU3876" t="str">
            <v>MARUTI ERTIGA VXI NEW 2024</v>
          </cell>
          <cell r="DO3876"/>
          <cell r="DP3876" t="str">
            <v>Paryatan Plus</v>
          </cell>
        </row>
        <row r="3877">
          <cell r="B3877"/>
          <cell r="BS3877">
            <v>2019</v>
          </cell>
          <cell r="BU3877" t="str">
            <v>MARUTHI TOUR S DIESEL 5 SEAT 2019</v>
          </cell>
          <cell r="DO3877" t="str">
            <v>Car</v>
          </cell>
          <cell r="DP3877" t="str">
            <v>Paryatan Plus</v>
          </cell>
        </row>
        <row r="3878">
          <cell r="B3878">
            <v>412831301700252</v>
          </cell>
          <cell r="BS3878">
            <v>2024</v>
          </cell>
          <cell r="BU3878" t="str">
            <v>MARUTI ERTIGA VXI NEW 2024</v>
          </cell>
          <cell r="DO3878"/>
          <cell r="DP3878" t="str">
            <v>Paryatan Plus</v>
          </cell>
        </row>
        <row r="3879">
          <cell r="B3879"/>
          <cell r="BS3879">
            <v>2024</v>
          </cell>
          <cell r="BU3879" t="str">
            <v>HYUNDAI AURA S CNG NEW 2024</v>
          </cell>
          <cell r="DO3879"/>
          <cell r="DP3879" t="str">
            <v>Paryatan Plus</v>
          </cell>
        </row>
        <row r="3880">
          <cell r="B3880">
            <v>413191301700190</v>
          </cell>
          <cell r="BS3880">
            <v>2024</v>
          </cell>
          <cell r="BU3880" t="str">
            <v>HYUNDAI AURA S CNG NEW 2024</v>
          </cell>
          <cell r="DO3880"/>
          <cell r="DP3880" t="str">
            <v>Paryatan Plus</v>
          </cell>
        </row>
        <row r="3881">
          <cell r="B3881">
            <v>412831301700253</v>
          </cell>
          <cell r="BS3881">
            <v>2024</v>
          </cell>
          <cell r="BU3881" t="str">
            <v>T1 MB 3350 FM2 6 12 D AC ABS EBD G32 NEW 24</v>
          </cell>
          <cell r="DO3881"/>
          <cell r="DP3881" t="str">
            <v>Safari</v>
          </cell>
        </row>
        <row r="3882">
          <cell r="B3882">
            <v>431111301700222</v>
          </cell>
          <cell r="BS3882">
            <v>2021</v>
          </cell>
          <cell r="BU3882" t="str">
            <v>TOYOTA GLANZA V MT 2021</v>
          </cell>
          <cell r="DO3882" t="str">
            <v>Car</v>
          </cell>
          <cell r="DP3882" t="str">
            <v>Paryatan Plus</v>
          </cell>
        </row>
        <row r="3883">
          <cell r="B3883">
            <v>431351301700330</v>
          </cell>
          <cell r="BS3883">
            <v>2024</v>
          </cell>
          <cell r="BU3883" t="str">
            <v>TOUR S PETROL NEW 2024</v>
          </cell>
          <cell r="DO3883" t="str">
            <v>Goods &amp; Passengers</v>
          </cell>
          <cell r="DP3883" t="str">
            <v>Paryatan Plus</v>
          </cell>
        </row>
        <row r="3884">
          <cell r="B3884"/>
          <cell r="BS3884">
            <v>2024</v>
          </cell>
          <cell r="BU3884" t="str">
            <v>TOUR S PETROL NEW 2024</v>
          </cell>
          <cell r="DO3884" t="str">
            <v>Goods &amp; Passengers</v>
          </cell>
          <cell r="DP3884" t="str">
            <v>Paryatan Plus</v>
          </cell>
        </row>
        <row r="3885">
          <cell r="B3885"/>
          <cell r="BS3885">
            <v>2024</v>
          </cell>
          <cell r="BU3885" t="str">
            <v>T1 MB 3350 FM2 6 12 D AC ABS EBD G32 NEW 24</v>
          </cell>
          <cell r="DO3885"/>
          <cell r="DP3885" t="str">
            <v>Safari</v>
          </cell>
        </row>
        <row r="3886">
          <cell r="B3886"/>
          <cell r="BS3886">
            <v>2024</v>
          </cell>
          <cell r="BU3886" t="str">
            <v>MARUTI SUZUKI NEW AGE BALENO SIGMA MT NEW 24</v>
          </cell>
          <cell r="DO3886"/>
          <cell r="DP3886" t="str">
            <v>Dream Car</v>
          </cell>
        </row>
        <row r="3887">
          <cell r="B3887"/>
          <cell r="BS3887">
            <v>2021</v>
          </cell>
          <cell r="BU3887" t="str">
            <v>TOYOTA GLANZA V MT 2021</v>
          </cell>
          <cell r="DO3887" t="str">
            <v>Car</v>
          </cell>
          <cell r="DP3887" t="str">
            <v>Paryatan Plus</v>
          </cell>
        </row>
        <row r="3888">
          <cell r="B3888"/>
          <cell r="BS3888">
            <v>2018</v>
          </cell>
          <cell r="BU3888" t="str">
            <v>XCENT-XcentE CRDI</v>
          </cell>
          <cell r="DO3888" t="str">
            <v>Car</v>
          </cell>
          <cell r="DP3888" t="str">
            <v>Paryatan Plus</v>
          </cell>
        </row>
        <row r="3889">
          <cell r="B3889">
            <v>413191301700192</v>
          </cell>
          <cell r="BS3889">
            <v>2019</v>
          </cell>
          <cell r="BU3889" t="str">
            <v>TOYOTA ETIOS GD 2019</v>
          </cell>
          <cell r="DO3889" t="str">
            <v>Car</v>
          </cell>
          <cell r="DP3889" t="str">
            <v>Paryatan Plus</v>
          </cell>
        </row>
        <row r="3890">
          <cell r="B3890">
            <v>413191301700193</v>
          </cell>
          <cell r="BS3890">
            <v>2017</v>
          </cell>
          <cell r="BU3890" t="str">
            <v>XCENT-XcentE CRDI</v>
          </cell>
          <cell r="DO3890" t="str">
            <v>Car</v>
          </cell>
          <cell r="DP3890" t="str">
            <v>Paryatan Plus</v>
          </cell>
        </row>
        <row r="3891">
          <cell r="B3891"/>
          <cell r="BS3891">
            <v>2016</v>
          </cell>
          <cell r="BU3891" t="str">
            <v>Etios-ETIOS D 4D VD DIESEL 5 SEATER</v>
          </cell>
          <cell r="DO3891" t="str">
            <v>Car</v>
          </cell>
          <cell r="DP3891" t="str">
            <v>Paryatan Plus</v>
          </cell>
        </row>
        <row r="3892">
          <cell r="B3892">
            <v>431351301700331</v>
          </cell>
          <cell r="BS3892">
            <v>2018</v>
          </cell>
          <cell r="BU3892" t="str">
            <v>XCENT-XcentE CRDI</v>
          </cell>
          <cell r="DO3892" t="str">
            <v>Car</v>
          </cell>
          <cell r="DP3892" t="str">
            <v>Paryatan Plus</v>
          </cell>
        </row>
        <row r="3893">
          <cell r="B3893">
            <v>431111301700223</v>
          </cell>
          <cell r="BS3893">
            <v>2016</v>
          </cell>
          <cell r="BU3893" t="str">
            <v>Etios-ETIOS D 4D VD DIESEL 5 SEATER</v>
          </cell>
          <cell r="DO3893" t="str">
            <v>Car</v>
          </cell>
          <cell r="DP3893" t="str">
            <v>Paryatan Plus</v>
          </cell>
        </row>
        <row r="3894">
          <cell r="B3894"/>
          <cell r="BS3894">
            <v>2017</v>
          </cell>
          <cell r="BU3894" t="str">
            <v>XCENT-XcentE CRDI</v>
          </cell>
          <cell r="DO3894" t="str">
            <v>Car</v>
          </cell>
          <cell r="DP3894" t="str">
            <v>Paryatan Plus</v>
          </cell>
        </row>
        <row r="3895">
          <cell r="B3895"/>
          <cell r="BS3895">
            <v>2018</v>
          </cell>
          <cell r="BU3895" t="str">
            <v>PRIMA LX2525 K 6X4FBT TIPPER 2018</v>
          </cell>
          <cell r="DO3895"/>
          <cell r="DP3895" t="str">
            <v>Goods Carrier</v>
          </cell>
        </row>
        <row r="3896">
          <cell r="B3896">
            <v>431581301700177</v>
          </cell>
          <cell r="BS3896">
            <v>2015</v>
          </cell>
          <cell r="BU3896" t="str">
            <v>BOLORO MAXI TRUCK PLUS</v>
          </cell>
          <cell r="DO3896" t="str">
            <v>Goods &amp; Passengers</v>
          </cell>
          <cell r="DP3896" t="str">
            <v>Goods Carrier</v>
          </cell>
        </row>
        <row r="3897">
          <cell r="B3897">
            <v>413191301700194</v>
          </cell>
          <cell r="BS3897">
            <v>2018</v>
          </cell>
          <cell r="BU3897" t="str">
            <v>TATA ZEST XE QJET 75 P S BS 4</v>
          </cell>
          <cell r="DO3897" t="str">
            <v>Car</v>
          </cell>
          <cell r="DP3897" t="str">
            <v>Paryatan Plus</v>
          </cell>
        </row>
        <row r="3898">
          <cell r="B3898"/>
          <cell r="BS3898">
            <v>2018</v>
          </cell>
          <cell r="BU3898" t="str">
            <v>TATA ZEST XE QJET 75 P S BS 4</v>
          </cell>
          <cell r="DO3898" t="str">
            <v>Car</v>
          </cell>
          <cell r="DP3898" t="str">
            <v>Paryatan Plus</v>
          </cell>
        </row>
        <row r="3899">
          <cell r="B3899"/>
          <cell r="BS3899">
            <v>2015</v>
          </cell>
          <cell r="BU3899" t="str">
            <v>BOLORO MAXI TRUCK PLUS</v>
          </cell>
          <cell r="DO3899" t="str">
            <v>Goods &amp; Passengers</v>
          </cell>
          <cell r="DP3899" t="str">
            <v>Goods Carrier</v>
          </cell>
        </row>
        <row r="3900">
          <cell r="B3900"/>
          <cell r="BS3900">
            <v>2019</v>
          </cell>
          <cell r="BU3900" t="str">
            <v>TOYOTA ETIOS GD 2019</v>
          </cell>
          <cell r="DO3900" t="str">
            <v>Car</v>
          </cell>
          <cell r="DP3900" t="str">
            <v>Paryatan Plus</v>
          </cell>
        </row>
        <row r="3901">
          <cell r="B3901">
            <v>413191301700196</v>
          </cell>
          <cell r="BS3901">
            <v>2024</v>
          </cell>
          <cell r="BU3901" t="str">
            <v>DZIRE VXI CNG 1 25 MT NEW 2024</v>
          </cell>
          <cell r="DO3901"/>
          <cell r="DP3901" t="str">
            <v>Paryatan Plus</v>
          </cell>
        </row>
        <row r="3902">
          <cell r="B3902">
            <v>412331301700213</v>
          </cell>
          <cell r="BS3902">
            <v>2024</v>
          </cell>
          <cell r="BU3902" t="str">
            <v>DZIRE TOUR S CNG NEW 2024</v>
          </cell>
          <cell r="DO3902"/>
          <cell r="DP3902" t="str">
            <v>Dream Car</v>
          </cell>
        </row>
        <row r="3903">
          <cell r="B3903">
            <v>413191301700197</v>
          </cell>
          <cell r="BS3903">
            <v>2024</v>
          </cell>
          <cell r="BU3903" t="str">
            <v>DZIRE VXI CNG 1 25 MT NEW 2024</v>
          </cell>
          <cell r="DO3903"/>
          <cell r="DP3903" t="str">
            <v>Dream Car</v>
          </cell>
        </row>
        <row r="3904">
          <cell r="B3904">
            <v>413191301700195</v>
          </cell>
          <cell r="BS3904">
            <v>2019</v>
          </cell>
          <cell r="BU3904" t="str">
            <v>MARUTHI TOUR S DIESEL 5 SEAT 2019</v>
          </cell>
          <cell r="DO3904" t="str">
            <v>Car</v>
          </cell>
          <cell r="DP3904" t="str">
            <v>Paryatan Plus</v>
          </cell>
        </row>
        <row r="3905">
          <cell r="B3905"/>
          <cell r="BS3905">
            <v>2019</v>
          </cell>
          <cell r="BU3905" t="str">
            <v>MARUTHI TOUR S DIESEL 5 SEAT 2019</v>
          </cell>
          <cell r="DO3905" t="str">
            <v>Car</v>
          </cell>
          <cell r="DP3905" t="str">
            <v>Paryatan Plus</v>
          </cell>
        </row>
        <row r="3906">
          <cell r="B3906"/>
          <cell r="BS3906">
            <v>2024</v>
          </cell>
          <cell r="BU3906" t="str">
            <v>ERTIGA ZXI CNG BS 6 2024</v>
          </cell>
          <cell r="DO3906"/>
          <cell r="DP3906" t="str">
            <v>Paryatan Plus</v>
          </cell>
        </row>
        <row r="3907">
          <cell r="B3907"/>
          <cell r="BS3907">
            <v>2024</v>
          </cell>
          <cell r="BU3907" t="str">
            <v>FORCE T1 MB3350FM2 6 12 1 AC ABS EBD NEW 2024</v>
          </cell>
          <cell r="DO3907"/>
          <cell r="DP3907" t="str">
            <v>Safari</v>
          </cell>
        </row>
        <row r="3908">
          <cell r="B3908"/>
          <cell r="BS3908">
            <v>2024</v>
          </cell>
          <cell r="BU3908" t="str">
            <v>DZIRE VXI CNG 1 25 MT NEW 2024</v>
          </cell>
          <cell r="DO3908"/>
          <cell r="DP3908" t="str">
            <v>Dream Car</v>
          </cell>
        </row>
        <row r="3909">
          <cell r="B3909"/>
          <cell r="BS3909">
            <v>2024</v>
          </cell>
          <cell r="BU3909" t="str">
            <v>DZIRE TOUR S CNG NEW 2024</v>
          </cell>
          <cell r="DO3909"/>
          <cell r="DP3909" t="str">
            <v>Dream Car</v>
          </cell>
        </row>
        <row r="3910">
          <cell r="B3910"/>
          <cell r="BS3910">
            <v>2024</v>
          </cell>
          <cell r="BU3910" t="str">
            <v>DZIRE VXI CNG 1 25 MT NEW 2024</v>
          </cell>
          <cell r="DO3910"/>
          <cell r="DP3910" t="str">
            <v>Paryatan Plus</v>
          </cell>
        </row>
        <row r="3911">
          <cell r="B3911">
            <v>412831301700255</v>
          </cell>
          <cell r="BS3911">
            <v>2024</v>
          </cell>
          <cell r="BU3911" t="str">
            <v>FORCE T1 MB3350FM2 6 12 1 AC ABS EBD NEW 2024</v>
          </cell>
          <cell r="DO3911"/>
          <cell r="DP3911" t="str">
            <v>Safari</v>
          </cell>
        </row>
        <row r="3912">
          <cell r="B3912"/>
          <cell r="BS3912">
            <v>2024</v>
          </cell>
          <cell r="BU3912" t="str">
            <v>TOUR M PETROL NEW 2024</v>
          </cell>
          <cell r="DO3912"/>
          <cell r="DP3912" t="str">
            <v>Dream Car</v>
          </cell>
        </row>
        <row r="3913">
          <cell r="B3913">
            <v>413191301700198</v>
          </cell>
          <cell r="BS3913">
            <v>2024</v>
          </cell>
          <cell r="BU3913" t="str">
            <v>MARUTI TOUR S CNG NEW 2024</v>
          </cell>
          <cell r="DO3913"/>
          <cell r="DP3913" t="str">
            <v>Dream Car</v>
          </cell>
        </row>
        <row r="3914">
          <cell r="B3914"/>
          <cell r="BS3914">
            <v>2024</v>
          </cell>
          <cell r="BU3914" t="str">
            <v>FORCE T1 MB3350FM2 6 12 1 AC ABS EBD NEW 2024</v>
          </cell>
          <cell r="DO3914"/>
          <cell r="DP3914" t="str">
            <v>Safari</v>
          </cell>
        </row>
        <row r="3915">
          <cell r="B3915"/>
          <cell r="BS3915">
            <v>2019</v>
          </cell>
          <cell r="BU3915" t="str">
            <v>COSMO 2815 MAXI CAB 13 STR 2019</v>
          </cell>
          <cell r="DO3915" t="str">
            <v>Goods &amp; Passengers</v>
          </cell>
          <cell r="DP3915" t="str">
            <v>Safari</v>
          </cell>
        </row>
        <row r="3916">
          <cell r="B3916">
            <v>431581301700183</v>
          </cell>
          <cell r="BS3916">
            <v>2019</v>
          </cell>
          <cell r="BU3916" t="str">
            <v>TATA ACE FACELIFT HT BS BS IV 2019 2STR</v>
          </cell>
          <cell r="DO3916" t="str">
            <v>Goods &amp; Passengers</v>
          </cell>
          <cell r="DP3916" t="str">
            <v>Goods Carrier</v>
          </cell>
        </row>
        <row r="3917">
          <cell r="B3917"/>
          <cell r="BS3917">
            <v>2019</v>
          </cell>
          <cell r="BU3917" t="str">
            <v>TATA ACE FACELIFT HT BS BS IV 2019 2STR</v>
          </cell>
          <cell r="DO3917" t="str">
            <v>Goods &amp; Passengers</v>
          </cell>
          <cell r="DP3917" t="str">
            <v>Goods Carrier</v>
          </cell>
        </row>
        <row r="3918">
          <cell r="B3918">
            <v>412831301700254</v>
          </cell>
          <cell r="BS3918">
            <v>2019</v>
          </cell>
          <cell r="BU3918" t="str">
            <v>COSMO 2815 MAXI CAB 13 STR 2019</v>
          </cell>
          <cell r="DO3918" t="str">
            <v>Goods &amp; Passengers</v>
          </cell>
          <cell r="DP3918" t="str">
            <v>Safari</v>
          </cell>
        </row>
        <row r="3919">
          <cell r="B3919"/>
          <cell r="BS3919">
            <v>2024</v>
          </cell>
          <cell r="BU3919" t="str">
            <v>MARUTI TOUR S CNG NEW 2024</v>
          </cell>
          <cell r="DO3919"/>
          <cell r="DP3919" t="str">
            <v>Dream Car</v>
          </cell>
        </row>
        <row r="3920">
          <cell r="B3920"/>
          <cell r="BS3920">
            <v>2015</v>
          </cell>
          <cell r="BU3920" t="str">
            <v>TATA LPT 3118 56 TRUCK OPEN BODY</v>
          </cell>
          <cell r="DO3920" t="str">
            <v>Goods &amp; Passengers</v>
          </cell>
          <cell r="DP3920" t="str">
            <v>Goods Carrier</v>
          </cell>
        </row>
        <row r="3921">
          <cell r="B3921">
            <v>431581301700178</v>
          </cell>
          <cell r="BS3921">
            <v>2019</v>
          </cell>
          <cell r="BU3921" t="str">
            <v>DOST RLS BSIV 2019 2STR AL</v>
          </cell>
          <cell r="DO3921" t="str">
            <v>Goods &amp; Passengers</v>
          </cell>
          <cell r="DP3921" t="str">
            <v>Goods Carrier</v>
          </cell>
        </row>
        <row r="3922">
          <cell r="B3922"/>
          <cell r="BS3922">
            <v>2019</v>
          </cell>
          <cell r="BU3922" t="str">
            <v>DOST RLS BSIV 2019 2STR AL</v>
          </cell>
          <cell r="DO3922" t="str">
            <v>Goods &amp; Passengers</v>
          </cell>
          <cell r="DP3922" t="str">
            <v>Goods Carrier</v>
          </cell>
        </row>
        <row r="3923">
          <cell r="B3923"/>
          <cell r="BS3923">
            <v>2018</v>
          </cell>
          <cell r="BU3923" t="str">
            <v>MARUTHI TOUR S DIESEL 2018 5STR TN</v>
          </cell>
          <cell r="DO3923" t="str">
            <v>Car</v>
          </cell>
          <cell r="DP3923" t="str">
            <v>Paryatan Plus</v>
          </cell>
        </row>
        <row r="3924">
          <cell r="B3924">
            <v>413191301700199</v>
          </cell>
          <cell r="BS3924">
            <v>2018</v>
          </cell>
          <cell r="BU3924" t="str">
            <v>MARUTHI TOUR S DIESEL 2018 5STR TN</v>
          </cell>
          <cell r="DO3924" t="str">
            <v>Car</v>
          </cell>
          <cell r="DP3924" t="str">
            <v>Paryatan Plus</v>
          </cell>
        </row>
        <row r="3925">
          <cell r="B3925"/>
          <cell r="BS3925">
            <v>2018</v>
          </cell>
          <cell r="BU3925" t="str">
            <v>MARUTHI TOUR S DIESEL 2018 5STR TN</v>
          </cell>
          <cell r="DO3925"/>
          <cell r="DP3925" t="str">
            <v>Paryatan Plus</v>
          </cell>
        </row>
        <row r="3926">
          <cell r="B3926"/>
          <cell r="BS3926">
            <v>2024</v>
          </cell>
          <cell r="BU3926" t="str">
            <v>TOUR S PETROL NEW 5STR 2024</v>
          </cell>
          <cell r="DO3926"/>
          <cell r="DP3926" t="str">
            <v>Paryatan Plus</v>
          </cell>
        </row>
        <row r="3927">
          <cell r="B3927"/>
          <cell r="BS3927">
            <v>2016</v>
          </cell>
          <cell r="BU3927" t="str">
            <v>ASHOK LEYLAND TRUCK OPNE BODY 2016</v>
          </cell>
          <cell r="DO3927" t="str">
            <v>Goods &amp; Passengers</v>
          </cell>
          <cell r="DP3927" t="str">
            <v>Goods Carrier</v>
          </cell>
        </row>
        <row r="3928">
          <cell r="B3928">
            <v>431581301700179</v>
          </cell>
          <cell r="BS3928">
            <v>2016</v>
          </cell>
          <cell r="BU3928" t="str">
            <v>ASHOK LEYLAND TRUCK OPNE BODY 2016</v>
          </cell>
          <cell r="DO3928" t="str">
            <v>Goods &amp; Passengers</v>
          </cell>
          <cell r="DP3928" t="str">
            <v>Goods Carrier</v>
          </cell>
        </row>
        <row r="3929">
          <cell r="B3929">
            <v>413191301700200</v>
          </cell>
          <cell r="BS3929">
            <v>2024</v>
          </cell>
          <cell r="BU3929" t="str">
            <v>TOUR S PETROL NEW 5STR 2024</v>
          </cell>
          <cell r="DO3929"/>
          <cell r="DP3929" t="str">
            <v>Paryatan Plus</v>
          </cell>
        </row>
        <row r="3930">
          <cell r="B3930"/>
          <cell r="BS3930">
            <v>2024</v>
          </cell>
          <cell r="BU3930" t="str">
            <v>TOUR S PETROL NEW 5STR 2024</v>
          </cell>
          <cell r="DO3930"/>
          <cell r="DP3930" t="str">
            <v>Paryatan Plus</v>
          </cell>
        </row>
        <row r="3931">
          <cell r="B3931"/>
          <cell r="BS3931">
            <v>2017</v>
          </cell>
          <cell r="BU3931" t="str">
            <v>EICHER 10 75 H BS IV BUS 22 STR 2017</v>
          </cell>
          <cell r="DO3931" t="str">
            <v>Goods &amp; Passengers</v>
          </cell>
          <cell r="DP3931" t="str">
            <v>Safari</v>
          </cell>
        </row>
        <row r="3932">
          <cell r="B3932"/>
          <cell r="BS3932">
            <v>2017</v>
          </cell>
          <cell r="BU3932" t="str">
            <v>M AND M PICK UP GOODS CARRIER 2017</v>
          </cell>
          <cell r="DO3932" t="str">
            <v>Goods &amp; Passengers</v>
          </cell>
          <cell r="DP3932" t="str">
            <v>Goods Carrier</v>
          </cell>
        </row>
        <row r="3933">
          <cell r="B3933">
            <v>431581301700180</v>
          </cell>
          <cell r="BS3933">
            <v>2017</v>
          </cell>
          <cell r="BU3933" t="str">
            <v>M AND M PICK UP GOODS CARRIER 2017</v>
          </cell>
          <cell r="DO3933" t="str">
            <v>Goods &amp; Passengers</v>
          </cell>
          <cell r="DP3933" t="str">
            <v>Goods Carrier</v>
          </cell>
        </row>
        <row r="3934">
          <cell r="B3934">
            <v>412831301700256</v>
          </cell>
          <cell r="BS3934">
            <v>2017</v>
          </cell>
          <cell r="BU3934" t="str">
            <v>EICHER 10 75 H BS IV BUS 22 STR 2017</v>
          </cell>
          <cell r="DO3934" t="str">
            <v>Goods &amp; Passengers</v>
          </cell>
          <cell r="DP3934" t="str">
            <v>Safari</v>
          </cell>
        </row>
        <row r="3935">
          <cell r="B3935">
            <v>412831301700257</v>
          </cell>
          <cell r="BS3935">
            <v>2024</v>
          </cell>
          <cell r="BU3935" t="str">
            <v>DZIRE VXI PETROL NEW 2024</v>
          </cell>
          <cell r="DO3935"/>
          <cell r="DP3935" t="str">
            <v>Paryatan Plus</v>
          </cell>
        </row>
        <row r="3936">
          <cell r="B3936"/>
          <cell r="BS3936">
            <v>2024</v>
          </cell>
          <cell r="BU3936" t="str">
            <v>DZIRE VXI PETROL NEW 2024</v>
          </cell>
          <cell r="DO3936"/>
          <cell r="DP3936" t="str">
            <v>Paryatan Plus</v>
          </cell>
        </row>
        <row r="3937">
          <cell r="B3937">
            <v>431351301700333</v>
          </cell>
          <cell r="BS3937">
            <v>2016</v>
          </cell>
          <cell r="BU3937" t="str">
            <v>MARUTHI SWIFT DZIRE TOUR DIESEL BS4 2016 5STR P</v>
          </cell>
          <cell r="DO3937" t="str">
            <v>Car</v>
          </cell>
          <cell r="DP3937" t="str">
            <v>Paryatan Plus</v>
          </cell>
        </row>
        <row r="3938">
          <cell r="B3938"/>
          <cell r="BS3938">
            <v>2016</v>
          </cell>
          <cell r="BU3938" t="str">
            <v>MARUTHI SWIFT DZIRE TOUR DIESEL BS4 2016 5STR P</v>
          </cell>
          <cell r="DO3938" t="str">
            <v>Car</v>
          </cell>
          <cell r="DP3938" t="str">
            <v>Paryatan Plus</v>
          </cell>
        </row>
        <row r="3939">
          <cell r="B3939">
            <v>413191301700203</v>
          </cell>
          <cell r="BS3939">
            <v>2024</v>
          </cell>
          <cell r="BU3939" t="str">
            <v>MARUTI TOUR H3 CNG NEW 2024</v>
          </cell>
          <cell r="DO3939"/>
          <cell r="DP3939" t="str">
            <v>Paryatan Plus</v>
          </cell>
        </row>
        <row r="3940">
          <cell r="B3940"/>
          <cell r="BS3940">
            <v>2024</v>
          </cell>
          <cell r="BU3940" t="str">
            <v>MARUTI TOUR H3 CNG NEW 2024</v>
          </cell>
          <cell r="DO3940"/>
          <cell r="DP3940" t="str">
            <v>Paryatan Plus</v>
          </cell>
        </row>
        <row r="3941">
          <cell r="B3941"/>
          <cell r="BS3941">
            <v>2017</v>
          </cell>
          <cell r="BU3941" t="str">
            <v>XYLO H4 M HAWK CRDE 2WD 8 STR 2017</v>
          </cell>
          <cell r="DO3941" t="str">
            <v>Car</v>
          </cell>
          <cell r="DP3941" t="str">
            <v>Paryatan Plus</v>
          </cell>
        </row>
        <row r="3942">
          <cell r="B3942"/>
          <cell r="BS3942">
            <v>2017</v>
          </cell>
          <cell r="BU3942" t="str">
            <v>TATA ZEST XE QJET 75PS BSIV</v>
          </cell>
          <cell r="DO3942" t="str">
            <v>Car</v>
          </cell>
          <cell r="DP3942" t="str">
            <v>Paryatan Plus</v>
          </cell>
        </row>
        <row r="3943">
          <cell r="B3943">
            <v>431351301700336</v>
          </cell>
          <cell r="BS3943">
            <v>2017</v>
          </cell>
          <cell r="BU3943" t="str">
            <v>TATA ZEST XE QJET 75PS BSIV</v>
          </cell>
          <cell r="DO3943" t="str">
            <v>Car</v>
          </cell>
          <cell r="DP3943" t="str">
            <v>Paryatan Plus</v>
          </cell>
        </row>
        <row r="3944">
          <cell r="B3944">
            <v>431351301700334</v>
          </cell>
          <cell r="BS3944">
            <v>2016</v>
          </cell>
          <cell r="BU3944" t="str">
            <v>TATA ACEFACELIFT HT BSIII 2016</v>
          </cell>
          <cell r="DO3944" t="str">
            <v>Goods &amp; Passengers</v>
          </cell>
          <cell r="DP3944" t="str">
            <v>Goods Carrier</v>
          </cell>
        </row>
        <row r="3945">
          <cell r="B3945">
            <v>413191301700202</v>
          </cell>
          <cell r="BS3945">
            <v>2017</v>
          </cell>
          <cell r="BU3945" t="str">
            <v>XYLO H4 M HAWK CRDE 2WD 8 STR 2017</v>
          </cell>
          <cell r="DO3945" t="str">
            <v>Car</v>
          </cell>
          <cell r="DP3945" t="str">
            <v>Paryatan Plus</v>
          </cell>
        </row>
        <row r="3946">
          <cell r="B3946"/>
          <cell r="BS3946">
            <v>2016</v>
          </cell>
          <cell r="BU3946" t="str">
            <v>TATA ACEFACELIFT HT BSIII 2016</v>
          </cell>
          <cell r="DO3946" t="str">
            <v>Goods &amp; Passengers</v>
          </cell>
          <cell r="DP3946" t="str">
            <v>Goods Carrier</v>
          </cell>
        </row>
        <row r="3947">
          <cell r="B3947">
            <v>431581301700181</v>
          </cell>
          <cell r="BS3947">
            <v>2016</v>
          </cell>
          <cell r="BU3947" t="str">
            <v>TRUCK OPEN BODY AL 3118 IL 2016</v>
          </cell>
          <cell r="DO3947" t="str">
            <v>Goods &amp; Passengers</v>
          </cell>
          <cell r="DP3947" t="str">
            <v>Goods Carrier</v>
          </cell>
        </row>
        <row r="3948">
          <cell r="B3948"/>
          <cell r="BS3948">
            <v>2016</v>
          </cell>
          <cell r="BU3948" t="str">
            <v>TRUCK OPEN BODY AL 3118 IL 2016</v>
          </cell>
          <cell r="DO3948" t="str">
            <v>Goods &amp; Passengers</v>
          </cell>
          <cell r="DP3948" t="str">
            <v>Goods Carrier</v>
          </cell>
        </row>
        <row r="3949">
          <cell r="B3949"/>
          <cell r="BS3949">
            <v>2024</v>
          </cell>
          <cell r="BU3949" t="str">
            <v>MARUTI TOUR S CNG NEW 2024</v>
          </cell>
          <cell r="DO3949" t="str">
            <v>Goods &amp; Passengers</v>
          </cell>
          <cell r="DP3949" t="str">
            <v>Paryatan Plus</v>
          </cell>
        </row>
        <row r="3950">
          <cell r="B3950">
            <v>413191301700204</v>
          </cell>
          <cell r="BS3950">
            <v>2019</v>
          </cell>
          <cell r="BU3950" t="str">
            <v>MARUTI TOUR S</v>
          </cell>
          <cell r="DO3950" t="str">
            <v>Car</v>
          </cell>
          <cell r="DP3950" t="str">
            <v>Paryatan Plus</v>
          </cell>
        </row>
        <row r="3951">
          <cell r="B3951">
            <v>431351301700338</v>
          </cell>
          <cell r="BS3951">
            <v>2024</v>
          </cell>
          <cell r="BU3951" t="str">
            <v>MARUTI TOUR S CNG NEW 2024</v>
          </cell>
          <cell r="DO3951" t="str">
            <v>Goods &amp; Passengers</v>
          </cell>
          <cell r="DP3951" t="str">
            <v>Paryatan Plus</v>
          </cell>
        </row>
        <row r="3952">
          <cell r="B3952"/>
          <cell r="BS3952">
            <v>2019</v>
          </cell>
          <cell r="BU3952" t="str">
            <v>MARUTI TOUR S</v>
          </cell>
          <cell r="DO3952" t="str">
            <v>Car</v>
          </cell>
          <cell r="DP3952" t="str">
            <v>Paryatan Plus</v>
          </cell>
        </row>
        <row r="3953">
          <cell r="B3953"/>
          <cell r="BS3953">
            <v>2020</v>
          </cell>
          <cell r="BU3953" t="str">
            <v>TOUR S STD 2020</v>
          </cell>
          <cell r="DO3953" t="str">
            <v>Car</v>
          </cell>
          <cell r="DP3953" t="str">
            <v>Paryatan Plus</v>
          </cell>
        </row>
        <row r="3954">
          <cell r="B3954"/>
          <cell r="BS3954">
            <v>2017</v>
          </cell>
          <cell r="BU3954" t="str">
            <v>ALPSV4 185 210WB 2017 50STR</v>
          </cell>
          <cell r="DO3954" t="str">
            <v>Goods &amp; Passengers</v>
          </cell>
          <cell r="DP3954" t="str">
            <v>Safari</v>
          </cell>
        </row>
        <row r="3955">
          <cell r="B3955">
            <v>431351301700335</v>
          </cell>
          <cell r="BS3955">
            <v>2020</v>
          </cell>
          <cell r="BU3955" t="str">
            <v>TOUR S STD 2020</v>
          </cell>
          <cell r="DO3955" t="str">
            <v>Car</v>
          </cell>
          <cell r="DP3955" t="str">
            <v>Paryatan Plus</v>
          </cell>
        </row>
        <row r="3956">
          <cell r="B3956">
            <v>412831301700258</v>
          </cell>
          <cell r="BS3956">
            <v>2017</v>
          </cell>
          <cell r="BU3956" t="str">
            <v>ALPSV4 185 210WB 2017 50STR</v>
          </cell>
          <cell r="DO3956" t="str">
            <v>Goods &amp; Passengers</v>
          </cell>
          <cell r="DP3956" t="str">
            <v>Safari</v>
          </cell>
        </row>
        <row r="3957">
          <cell r="B3957"/>
          <cell r="BS3957">
            <v>2017</v>
          </cell>
          <cell r="BU3957" t="str">
            <v>AL PSV VK 1610 50ATR BUS 2017</v>
          </cell>
          <cell r="DO3957"/>
          <cell r="DP3957" t="str">
            <v>Safari</v>
          </cell>
        </row>
        <row r="3958">
          <cell r="B3958">
            <v>431581301700182</v>
          </cell>
          <cell r="BS3958">
            <v>2022</v>
          </cell>
          <cell r="BU3958" t="str">
            <v>BLOERO PIK UP FB PS 1 7 T XL 2022</v>
          </cell>
          <cell r="DO3958" t="str">
            <v>Goods &amp; Passengers</v>
          </cell>
          <cell r="DP3958" t="str">
            <v>Goods Carrier</v>
          </cell>
        </row>
        <row r="3959">
          <cell r="B3959"/>
          <cell r="BS3959">
            <v>2022</v>
          </cell>
          <cell r="BU3959" t="str">
            <v>BLOERO PIK UP FB PS 1 7 T XL 2022</v>
          </cell>
          <cell r="DO3959" t="str">
            <v>Goods &amp; Passengers</v>
          </cell>
          <cell r="DP3959" t="str">
            <v>Goods Carrier</v>
          </cell>
        </row>
        <row r="3960">
          <cell r="B3960">
            <v>431111301700224</v>
          </cell>
          <cell r="BS3960">
            <v>2018</v>
          </cell>
          <cell r="BU3960" t="str">
            <v>MARUTHI TOUR S DIESEL 2018 5STR TN</v>
          </cell>
          <cell r="DO3960" t="str">
            <v>Car</v>
          </cell>
          <cell r="DP3960" t="str">
            <v>Paryatan Plus</v>
          </cell>
        </row>
        <row r="3961">
          <cell r="B3961"/>
          <cell r="BS3961">
            <v>2018</v>
          </cell>
          <cell r="BU3961" t="str">
            <v>MARUTHI TOUR S DIESEL 2018 5STR TN</v>
          </cell>
          <cell r="DO3961" t="str">
            <v>Car</v>
          </cell>
          <cell r="DP3961" t="str">
            <v>Paryatan Plus</v>
          </cell>
        </row>
        <row r="3962">
          <cell r="B3962"/>
          <cell r="BS3962">
            <v>2015</v>
          </cell>
          <cell r="BU3962" t="str">
            <v>MARUTI SWIFT DZIRE TOUR DIESEL BSI 5STR 2015 CAB</v>
          </cell>
          <cell r="DO3962" t="str">
            <v>Car</v>
          </cell>
          <cell r="DP3962" t="str">
            <v>Paryatan Plus</v>
          </cell>
        </row>
        <row r="3963">
          <cell r="B3963">
            <v>431351301700337</v>
          </cell>
          <cell r="BS3963">
            <v>2015</v>
          </cell>
          <cell r="BU3963" t="str">
            <v>MARUTI SWIFT DZIRE TOUR DIESEL BSI 5STR 2015 CAB</v>
          </cell>
          <cell r="DO3963" t="str">
            <v>Car</v>
          </cell>
          <cell r="DP3963" t="str">
            <v>Paryatan Plus</v>
          </cell>
        </row>
        <row r="3964">
          <cell r="B3964"/>
          <cell r="BS3964">
            <v>2015</v>
          </cell>
          <cell r="BU3964" t="str">
            <v>MARUTI SWIFT DZIRE TOUR DIESEL BSI 5STR 2015 CAB</v>
          </cell>
          <cell r="DO3964" t="str">
            <v>Car</v>
          </cell>
          <cell r="DP3964" t="str">
            <v>Paryatan Plus</v>
          </cell>
        </row>
        <row r="3965">
          <cell r="B3965"/>
          <cell r="BS3965">
            <v>2017</v>
          </cell>
          <cell r="BU3965" t="str">
            <v>SWIFT DZIRE TOUR BSIV 2017 5STR CAB</v>
          </cell>
          <cell r="DO3965" t="str">
            <v>Car</v>
          </cell>
          <cell r="DP3965" t="str">
            <v>Paryatan Plus</v>
          </cell>
        </row>
        <row r="3966">
          <cell r="B3966">
            <v>431111301700225</v>
          </cell>
          <cell r="BS3966">
            <v>2017</v>
          </cell>
          <cell r="BU3966" t="str">
            <v>SWIFT DZIRE TOUR BSIV 2017 5STR CAB</v>
          </cell>
          <cell r="DO3966" t="str">
            <v>Car</v>
          </cell>
          <cell r="DP3966" t="str">
            <v>Paryatan Plus</v>
          </cell>
        </row>
        <row r="3967">
          <cell r="B3967"/>
          <cell r="BS3967">
            <v>2016</v>
          </cell>
          <cell r="BU3967" t="str">
            <v>Etios-ToyotaEtios GD</v>
          </cell>
          <cell r="DO3967" t="str">
            <v>Car</v>
          </cell>
          <cell r="DP3967" t="str">
            <v>Paryatan Plus</v>
          </cell>
        </row>
        <row r="3968">
          <cell r="B3968">
            <v>431351301700340</v>
          </cell>
          <cell r="BS3968">
            <v>2016</v>
          </cell>
          <cell r="BU3968" t="str">
            <v>Etios-ToyotaEtios GD</v>
          </cell>
          <cell r="DO3968" t="str">
            <v>Car</v>
          </cell>
          <cell r="DP3968" t="str">
            <v>Paryatan Plus</v>
          </cell>
        </row>
        <row r="3969">
          <cell r="B3969">
            <v>431111301700226</v>
          </cell>
          <cell r="BS3969">
            <v>2021</v>
          </cell>
          <cell r="BU3969" t="str">
            <v>TOYOTA GLANZA G MT 2021</v>
          </cell>
          <cell r="DO3969" t="str">
            <v>Car</v>
          </cell>
          <cell r="DP3969" t="str">
            <v>Classic Used Car</v>
          </cell>
        </row>
        <row r="3970">
          <cell r="B3970"/>
          <cell r="BS3970">
            <v>2021</v>
          </cell>
          <cell r="BU3970" t="str">
            <v>TOYOTA GLANZA G MT 2021</v>
          </cell>
          <cell r="DO3970" t="str">
            <v>Car</v>
          </cell>
          <cell r="DP3970" t="str">
            <v>Classic Used Car</v>
          </cell>
        </row>
        <row r="3971">
          <cell r="B3971"/>
          <cell r="BS3971">
            <v>2024</v>
          </cell>
          <cell r="BU3971" t="str">
            <v>AMAZE R SMT WHITE PETROL NEW 2024</v>
          </cell>
          <cell r="DO3971" t="str">
            <v>Goods &amp; Passengers</v>
          </cell>
          <cell r="DP3971" t="str">
            <v>Dream Car</v>
          </cell>
        </row>
        <row r="3972">
          <cell r="B3972"/>
          <cell r="BS3972">
            <v>2024</v>
          </cell>
          <cell r="BU3972" t="str">
            <v>MARRUTI CLAZ SIGMA 1 5 5MT BS6 2024</v>
          </cell>
          <cell r="DO3972"/>
          <cell r="DP3972" t="str">
            <v>Dream Car</v>
          </cell>
        </row>
        <row r="3973">
          <cell r="B3973"/>
          <cell r="BS3973">
            <v>2024</v>
          </cell>
          <cell r="BU3973" t="str">
            <v>DZIRE TOUR S CNG NEW 2024</v>
          </cell>
          <cell r="DO3973"/>
          <cell r="DP3973" t="str">
            <v>Dream Car</v>
          </cell>
        </row>
        <row r="3974">
          <cell r="B3974">
            <v>412831301700262</v>
          </cell>
          <cell r="BS3974">
            <v>2024</v>
          </cell>
          <cell r="BU3974" t="str">
            <v>MARRUTI CLAZ SIGMA 1 5 5MT BS6 2024</v>
          </cell>
          <cell r="DO3974"/>
          <cell r="DP3974" t="str">
            <v>Dream Car</v>
          </cell>
        </row>
        <row r="3975">
          <cell r="B3975">
            <v>431351301700339</v>
          </cell>
          <cell r="BS3975">
            <v>2024</v>
          </cell>
          <cell r="BU3975" t="str">
            <v>AMAZE R SMT WHITE PETROL NEW 2024</v>
          </cell>
          <cell r="DO3975" t="str">
            <v>Goods &amp; Passengers</v>
          </cell>
          <cell r="DP3975" t="str">
            <v>Dream Car</v>
          </cell>
        </row>
        <row r="3976">
          <cell r="B3976">
            <v>412331301700214</v>
          </cell>
          <cell r="BS3976">
            <v>2024</v>
          </cell>
          <cell r="BU3976" t="str">
            <v>DZIRE TOUR S CNG NEW 2024</v>
          </cell>
          <cell r="DO3976"/>
          <cell r="DP3976" t="str">
            <v>Dream Car</v>
          </cell>
        </row>
        <row r="3977">
          <cell r="B3977">
            <v>433461301700062</v>
          </cell>
          <cell r="BS3977">
            <v>2015</v>
          </cell>
          <cell r="BU3977" t="str">
            <v>TATA LPT 3118 56 TRUCK OPEN BODY</v>
          </cell>
          <cell r="DO3977" t="str">
            <v>Goods &amp; Passengers</v>
          </cell>
          <cell r="DP3977" t="str">
            <v>Goods Carrier</v>
          </cell>
        </row>
        <row r="3978">
          <cell r="B3978"/>
          <cell r="BS3978">
            <v>2015</v>
          </cell>
          <cell r="BU3978" t="str">
            <v>TATA LPT 3118 56 TRUCK OPEN BODY</v>
          </cell>
          <cell r="DO3978" t="str">
            <v>Goods &amp; Passengers</v>
          </cell>
          <cell r="DP3978" t="str">
            <v>Goods Carrier</v>
          </cell>
        </row>
        <row r="3979">
          <cell r="B3979"/>
          <cell r="BS3979">
            <v>2016</v>
          </cell>
          <cell r="BU3979" t="str">
            <v>EICHER PRO 1110XP G HSD BS III 2016</v>
          </cell>
          <cell r="DO3979" t="str">
            <v>Goods &amp; Passengers</v>
          </cell>
          <cell r="DP3979" t="str">
            <v>Goods Carrier</v>
          </cell>
        </row>
        <row r="3980">
          <cell r="B3980"/>
          <cell r="BS3980">
            <v>2024</v>
          </cell>
          <cell r="BU3980" t="str">
            <v>TOUR S CNG NEW 2024</v>
          </cell>
          <cell r="DO3980"/>
          <cell r="DP3980" t="str">
            <v>Paryatan Plus</v>
          </cell>
        </row>
        <row r="3981">
          <cell r="B3981"/>
          <cell r="BS3981">
            <v>2023</v>
          </cell>
          <cell r="BU3981" t="str">
            <v>FURIO 7HD D BS 6 33D H 14 HIGH SIDE DECK 2023</v>
          </cell>
          <cell r="DO3981" t="str">
            <v>Goods &amp; Passengers</v>
          </cell>
          <cell r="DP3981" t="str">
            <v>Goods Carrier</v>
          </cell>
        </row>
        <row r="3982">
          <cell r="B3982"/>
          <cell r="BS3982">
            <v>2016</v>
          </cell>
          <cell r="BU3982" t="str">
            <v>MARUTI SWIFT DZIRE TOUR BSIV 2016</v>
          </cell>
          <cell r="DO3982" t="str">
            <v>Car</v>
          </cell>
          <cell r="DP3982" t="str">
            <v>Paryatan Plus</v>
          </cell>
        </row>
        <row r="3983">
          <cell r="B3983">
            <v>431111301700228</v>
          </cell>
          <cell r="BS3983">
            <v>2023</v>
          </cell>
          <cell r="BU3983" t="str">
            <v>FURIO 7HD D BS 6 33D H 14 HIGH SIDE DECK 2023</v>
          </cell>
          <cell r="DO3983" t="str">
            <v>Goods &amp; Passengers</v>
          </cell>
          <cell r="DP3983" t="str">
            <v>Goods Carrier</v>
          </cell>
        </row>
        <row r="3984">
          <cell r="B3984">
            <v>434731301700028</v>
          </cell>
          <cell r="BS3984">
            <v>2016</v>
          </cell>
          <cell r="BU3984" t="str">
            <v>MARUTI SWIFT DZIRE TOUR BSIV 2016</v>
          </cell>
          <cell r="DO3984" t="str">
            <v>Car</v>
          </cell>
          <cell r="DP3984" t="str">
            <v>Paryatan Plus</v>
          </cell>
        </row>
        <row r="3985">
          <cell r="B3985">
            <v>412831301700259</v>
          </cell>
          <cell r="BS3985">
            <v>2018</v>
          </cell>
          <cell r="BU3985" t="str">
            <v>MAHINDRA MARAZZO 7 STR M4 2018</v>
          </cell>
          <cell r="DO3985" t="str">
            <v>Car</v>
          </cell>
          <cell r="DP3985" t="str">
            <v>Paryatan Plus</v>
          </cell>
        </row>
        <row r="3986">
          <cell r="B3986">
            <v>431111301700227</v>
          </cell>
          <cell r="BS3986">
            <v>2024</v>
          </cell>
          <cell r="BU3986" t="str">
            <v>TOUR S CNG NEW 2024</v>
          </cell>
          <cell r="DO3986"/>
          <cell r="DP3986" t="str">
            <v>Paryatan Plus</v>
          </cell>
        </row>
        <row r="3987">
          <cell r="B3987">
            <v>431351301700342</v>
          </cell>
          <cell r="BS3987">
            <v>2016</v>
          </cell>
          <cell r="BU3987" t="str">
            <v>EICHER PRO 1110XP G HSD BS III 2016</v>
          </cell>
          <cell r="DO3987" t="str">
            <v>Goods &amp; Passengers</v>
          </cell>
          <cell r="DP3987" t="str">
            <v>Goods Carrier</v>
          </cell>
        </row>
        <row r="3988">
          <cell r="B3988"/>
          <cell r="BS3988">
            <v>2018</v>
          </cell>
          <cell r="BU3988" t="str">
            <v>MAHINDRA MARAZZO 7 STR M4 2018</v>
          </cell>
          <cell r="DO3988" t="str">
            <v>Car</v>
          </cell>
          <cell r="DP3988" t="str">
            <v>Paryatan Plus</v>
          </cell>
        </row>
        <row r="3989">
          <cell r="B3989"/>
          <cell r="BS3989">
            <v>2024</v>
          </cell>
          <cell r="BU3989" t="str">
            <v>MARUTI TOUR H3 CNG NEW 2024</v>
          </cell>
          <cell r="DO3989"/>
          <cell r="DP3989" t="str">
            <v>Dream Car</v>
          </cell>
        </row>
        <row r="3990">
          <cell r="B3990">
            <v>412331301700217</v>
          </cell>
          <cell r="BS3990">
            <v>2014</v>
          </cell>
          <cell r="BU3990" t="str">
            <v>TRAVELLER TD 22BS 3 BUS 27STR 2014</v>
          </cell>
          <cell r="DO3990" t="str">
            <v>Goods &amp; Passengers</v>
          </cell>
          <cell r="DP3990" t="str">
            <v>Safari</v>
          </cell>
        </row>
        <row r="3991">
          <cell r="B3991">
            <v>413191301700205</v>
          </cell>
          <cell r="BS3991">
            <v>2024</v>
          </cell>
          <cell r="BU3991" t="str">
            <v>MARUTI TOUR H3 CNG NEW 2024</v>
          </cell>
          <cell r="DO3991"/>
          <cell r="DP3991" t="str">
            <v>Dream Car</v>
          </cell>
        </row>
        <row r="3992">
          <cell r="B3992"/>
          <cell r="BS3992">
            <v>2014</v>
          </cell>
          <cell r="BU3992" t="str">
            <v>TRAVELLER TD 22BS 3 BUS 27STR 2014</v>
          </cell>
          <cell r="DO3992" t="str">
            <v>Goods &amp; Passengers</v>
          </cell>
          <cell r="DP3992" t="str">
            <v>Safari</v>
          </cell>
        </row>
        <row r="3993">
          <cell r="B3993">
            <v>412831301700260</v>
          </cell>
          <cell r="BS3993">
            <v>2020</v>
          </cell>
          <cell r="BU3993" t="str">
            <v>CA1015 28 T TIP TIPPER 2020</v>
          </cell>
          <cell r="DO3993" t="str">
            <v>Goods &amp; Passengers</v>
          </cell>
          <cell r="DP3993" t="str">
            <v>Goods Carrier</v>
          </cell>
        </row>
        <row r="3994">
          <cell r="B3994"/>
          <cell r="BS3994">
            <v>2020</v>
          </cell>
          <cell r="BU3994" t="str">
            <v>CA1015 28 T TIP TIPPER 2020</v>
          </cell>
          <cell r="DO3994" t="str">
            <v>Goods &amp; Passengers</v>
          </cell>
          <cell r="DP3994" t="str">
            <v>Goods Carrier</v>
          </cell>
        </row>
        <row r="3995">
          <cell r="B3995"/>
          <cell r="BS3995">
            <v>2024</v>
          </cell>
          <cell r="BU3995" t="str">
            <v>MARUTI DZIRE ZXI 1 2 L MT 2024</v>
          </cell>
          <cell r="DO3995"/>
          <cell r="DP3995" t="str">
            <v>Dream Car</v>
          </cell>
        </row>
        <row r="3996">
          <cell r="B3996"/>
          <cell r="BS3996">
            <v>2017</v>
          </cell>
          <cell r="BU3996" t="str">
            <v>FORCE A FIRODI OMNI BUS 27 STR 2017</v>
          </cell>
          <cell r="DO3996" t="str">
            <v>Goods &amp; Passengers</v>
          </cell>
          <cell r="DP3996" t="str">
            <v>Paryatan Plus</v>
          </cell>
        </row>
        <row r="3997">
          <cell r="B3997">
            <v>431111301700229</v>
          </cell>
          <cell r="BS3997">
            <v>2018</v>
          </cell>
          <cell r="BU3997" t="str">
            <v>MARUTHI TOUR S DIESEL 2018 5STR TN</v>
          </cell>
          <cell r="DO3997" t="str">
            <v>Car</v>
          </cell>
          <cell r="DP3997" t="str">
            <v>Paryatan Plus</v>
          </cell>
        </row>
        <row r="3998">
          <cell r="B3998">
            <v>434731301700029</v>
          </cell>
          <cell r="BS3998">
            <v>2024</v>
          </cell>
          <cell r="BU3998" t="str">
            <v>MARUTI DZIRE ZXI 1 2 L MT 2024</v>
          </cell>
          <cell r="DO3998"/>
          <cell r="DP3998" t="str">
            <v>Dream Car</v>
          </cell>
        </row>
        <row r="3999">
          <cell r="B3999">
            <v>431581301700184</v>
          </cell>
          <cell r="BS3999">
            <v>2017</v>
          </cell>
          <cell r="BU3999" t="str">
            <v>FORCE A FIRODI OMNI BUS 27 STR 2017</v>
          </cell>
          <cell r="DO3999" t="str">
            <v>Goods &amp; Passengers</v>
          </cell>
          <cell r="DP3999" t="str">
            <v>Paryatan Plus</v>
          </cell>
        </row>
        <row r="4000">
          <cell r="B4000"/>
          <cell r="BS4000">
            <v>2018</v>
          </cell>
          <cell r="BU4000" t="str">
            <v>MARUTHI TOUR S DIESEL 2018 5STR TN</v>
          </cell>
          <cell r="DO4000" t="str">
            <v>Car</v>
          </cell>
          <cell r="DP4000" t="str">
            <v>Paryatan Plus</v>
          </cell>
        </row>
        <row r="4001">
          <cell r="B4001">
            <v>413191301700206</v>
          </cell>
          <cell r="BS4001">
            <v>2017</v>
          </cell>
          <cell r="BU4001" t="str">
            <v>SWIFT DZIRE TOUR DIESEL BS IV</v>
          </cell>
          <cell r="DO4001" t="str">
            <v>Car</v>
          </cell>
          <cell r="DP4001" t="str">
            <v>Paryatan Plus</v>
          </cell>
        </row>
        <row r="4002">
          <cell r="B4002"/>
          <cell r="BS4002">
            <v>2017</v>
          </cell>
          <cell r="BU4002" t="str">
            <v>SWIFT DZIRE TOUR DIESEL BS IV</v>
          </cell>
          <cell r="DO4002" t="str">
            <v>Car</v>
          </cell>
          <cell r="DP4002" t="str">
            <v>Paryatan Plus</v>
          </cell>
        </row>
        <row r="4003">
          <cell r="B4003">
            <v>412831301700266</v>
          </cell>
          <cell r="BS4003">
            <v>2024</v>
          </cell>
          <cell r="BU4003" t="str">
            <v>DZIRE TOURS CNG NEW 5 STR 2024</v>
          </cell>
          <cell r="DO4003"/>
          <cell r="DP4003" t="str">
            <v>Paryatan Plus</v>
          </cell>
        </row>
        <row r="4004">
          <cell r="B4004"/>
          <cell r="BS4004">
            <v>2024</v>
          </cell>
          <cell r="BU4004" t="str">
            <v>DZIRE TOURS CNG NEW 5 STR 2024</v>
          </cell>
          <cell r="DO4004"/>
          <cell r="DP4004" t="str">
            <v>Paryatan Plus</v>
          </cell>
        </row>
        <row r="4005">
          <cell r="B4005"/>
          <cell r="BS4005">
            <v>2017</v>
          </cell>
          <cell r="BU4005" t="str">
            <v>TATA LPT 3718 CR BS IV 10 2</v>
          </cell>
          <cell r="DO4005" t="str">
            <v>Goods &amp; Passengers</v>
          </cell>
          <cell r="DP4005" t="str">
            <v>Goods Carrier</v>
          </cell>
        </row>
        <row r="4006">
          <cell r="B4006"/>
          <cell r="BS4006">
            <v>2016</v>
          </cell>
          <cell r="BU4006" t="str">
            <v>MARUTHI SWIFT DZIRE TOUR BSIV 5STR 2016 PARYATAN</v>
          </cell>
          <cell r="DO4006" t="str">
            <v>Car</v>
          </cell>
          <cell r="DP4006" t="str">
            <v>Paryatan Plus</v>
          </cell>
        </row>
        <row r="4007">
          <cell r="B4007"/>
          <cell r="BS4007">
            <v>2024</v>
          </cell>
          <cell r="BU4007" t="str">
            <v>MARUTI ERTIGA VXI NEW 2024</v>
          </cell>
          <cell r="DO4007"/>
          <cell r="DP4007" t="str">
            <v>Paryatan Plus</v>
          </cell>
        </row>
        <row r="4008">
          <cell r="B4008"/>
          <cell r="BS4008">
            <v>2017</v>
          </cell>
          <cell r="BU4008" t="str">
            <v>EICHER 10 75 E CWC BS4 22 STR 2017</v>
          </cell>
          <cell r="DO4008" t="str">
            <v>Goods &amp; Passengers</v>
          </cell>
          <cell r="DP4008" t="str">
            <v>Safari</v>
          </cell>
        </row>
        <row r="4009">
          <cell r="B4009">
            <v>412831301700263</v>
          </cell>
          <cell r="BS4009">
            <v>2024</v>
          </cell>
          <cell r="BU4009" t="str">
            <v>MARUTI ERTIGA VXI NEW 2024</v>
          </cell>
          <cell r="DO4009"/>
          <cell r="DP4009" t="str">
            <v>Paryatan Plus</v>
          </cell>
        </row>
        <row r="4010">
          <cell r="B4010">
            <v>431351301700341</v>
          </cell>
          <cell r="BS4010">
            <v>2016</v>
          </cell>
          <cell r="BU4010" t="str">
            <v>MARUTHI SWIFT DZIRE TOUR BSIV 5STR 2016 PARYATAN</v>
          </cell>
          <cell r="DO4010" t="str">
            <v>Car</v>
          </cell>
          <cell r="DP4010" t="str">
            <v>Paryatan Plus</v>
          </cell>
        </row>
        <row r="4011">
          <cell r="B4011">
            <v>433461301700064</v>
          </cell>
          <cell r="BS4011">
            <v>2017</v>
          </cell>
          <cell r="BU4011" t="str">
            <v>TATA LPT 3718 CR BS IV 10 2</v>
          </cell>
          <cell r="DO4011" t="str">
            <v>Goods &amp; Passengers</v>
          </cell>
          <cell r="DP4011" t="str">
            <v>Goods Carrier</v>
          </cell>
        </row>
        <row r="4012">
          <cell r="B4012">
            <v>412831301700261</v>
          </cell>
          <cell r="BS4012">
            <v>2017</v>
          </cell>
          <cell r="BU4012" t="str">
            <v>EICHER 10 75 E CWC BS4 22 STR 2017</v>
          </cell>
          <cell r="DO4012" t="str">
            <v>Goods &amp; Passengers</v>
          </cell>
          <cell r="DP4012" t="str">
            <v>Safari</v>
          </cell>
        </row>
        <row r="4013">
          <cell r="B4013">
            <v>431351301700343</v>
          </cell>
          <cell r="BS4013">
            <v>2018</v>
          </cell>
          <cell r="BU4013" t="str">
            <v>TATA ZEST XE QJET 75PS BS 4 5STR 2018 CAB</v>
          </cell>
          <cell r="DO4013" t="str">
            <v>Car</v>
          </cell>
          <cell r="DP4013" t="str">
            <v>Paryatan Plus</v>
          </cell>
        </row>
        <row r="4014">
          <cell r="B4014"/>
          <cell r="BS4014">
            <v>2018</v>
          </cell>
          <cell r="BU4014" t="str">
            <v>TATA ZEST XE QJET 75PS BS 4 5STR 2018 CAB</v>
          </cell>
          <cell r="DO4014" t="str">
            <v>Car</v>
          </cell>
          <cell r="DP4014" t="str">
            <v>Paryatan Plus</v>
          </cell>
        </row>
        <row r="4015">
          <cell r="B4015"/>
          <cell r="BS4015">
            <v>2024</v>
          </cell>
          <cell r="BU4015" t="str">
            <v>MARUTI TOUR S CNG NEW 2024</v>
          </cell>
          <cell r="DO4015"/>
          <cell r="DP4015" t="str">
            <v>Dream Car</v>
          </cell>
        </row>
        <row r="4016">
          <cell r="B4016">
            <v>431351301700347</v>
          </cell>
          <cell r="BS4016">
            <v>2017</v>
          </cell>
          <cell r="BU4016" t="str">
            <v>XCENT-XcentE CRDI</v>
          </cell>
          <cell r="DO4016" t="str">
            <v>Car</v>
          </cell>
          <cell r="DP4016" t="str">
            <v>Paryatan Plus</v>
          </cell>
        </row>
        <row r="4017">
          <cell r="B4017">
            <v>413191301700207</v>
          </cell>
          <cell r="BS4017">
            <v>2024</v>
          </cell>
          <cell r="BU4017" t="str">
            <v>MARUTI TOUR S CNG NEW 2024</v>
          </cell>
          <cell r="DO4017"/>
          <cell r="DP4017" t="str">
            <v>Dream Car</v>
          </cell>
        </row>
        <row r="4018">
          <cell r="B4018"/>
          <cell r="BS4018">
            <v>2017</v>
          </cell>
          <cell r="BU4018" t="str">
            <v>XCENT-XcentE CRDI</v>
          </cell>
          <cell r="DO4018" t="str">
            <v>Car</v>
          </cell>
          <cell r="DP4018" t="str">
            <v>Paryatan Plus</v>
          </cell>
        </row>
        <row r="4019">
          <cell r="B4019"/>
          <cell r="BS4019">
            <v>2016</v>
          </cell>
          <cell r="BU4019" t="str">
            <v>MAHINDRA XYLO D4 MDI CRDE 2WD 8STR 2016 CAB</v>
          </cell>
          <cell r="DO4019" t="str">
            <v>Car</v>
          </cell>
          <cell r="DP4019" t="str">
            <v>Paryatan Plus</v>
          </cell>
        </row>
        <row r="4020">
          <cell r="B4020"/>
          <cell r="BS4020">
            <v>2016</v>
          </cell>
          <cell r="BU4020" t="str">
            <v>INNOVA 2 5 G E4 2016</v>
          </cell>
          <cell r="DO4020" t="str">
            <v>Car</v>
          </cell>
          <cell r="DP4020" t="str">
            <v>Paryatan Plus</v>
          </cell>
        </row>
        <row r="4021">
          <cell r="B4021"/>
          <cell r="BS4021">
            <v>2024</v>
          </cell>
          <cell r="BU4021" t="str">
            <v>DZIRE VXI NEW 2024</v>
          </cell>
          <cell r="DO4021"/>
          <cell r="DP4021" t="str">
            <v>Dream Car</v>
          </cell>
        </row>
        <row r="4022">
          <cell r="B4022"/>
          <cell r="BS4022">
            <v>2024</v>
          </cell>
          <cell r="BU4022" t="str">
            <v>MARUTI TOUR H3 CNG NEW 2024</v>
          </cell>
          <cell r="DO4022"/>
          <cell r="DP4022" t="str">
            <v>Paryatan Plus</v>
          </cell>
        </row>
        <row r="4023">
          <cell r="B4023"/>
          <cell r="BS4023">
            <v>2024</v>
          </cell>
          <cell r="BU4023" t="str">
            <v>TOUR S PETROL NEW 2024</v>
          </cell>
          <cell r="DO4023"/>
          <cell r="DP4023" t="str">
            <v>Paryatan Plus</v>
          </cell>
        </row>
        <row r="4024">
          <cell r="B4024"/>
          <cell r="BS4024">
            <v>2024</v>
          </cell>
          <cell r="BU4024" t="str">
            <v>DZIRE TOUR S CNG NEW 2024</v>
          </cell>
          <cell r="DO4024"/>
          <cell r="DP4024" t="str">
            <v>Dream Car</v>
          </cell>
        </row>
        <row r="4025">
          <cell r="B4025"/>
          <cell r="BS4025">
            <v>2024</v>
          </cell>
          <cell r="BU4025" t="str">
            <v>TOUR S PETROL NEW 5STR 2024</v>
          </cell>
          <cell r="DO4025"/>
          <cell r="DP4025" t="str">
            <v>Dream Car</v>
          </cell>
        </row>
        <row r="4026">
          <cell r="B4026">
            <v>431111301700231</v>
          </cell>
          <cell r="BS4026">
            <v>2024</v>
          </cell>
          <cell r="BU4026" t="str">
            <v>TOUR S PETROL NEW 2024</v>
          </cell>
          <cell r="DO4026"/>
          <cell r="DP4026" t="str">
            <v>Paryatan Plus</v>
          </cell>
        </row>
        <row r="4027">
          <cell r="B4027">
            <v>413191301700209</v>
          </cell>
          <cell r="BS4027">
            <v>2024</v>
          </cell>
          <cell r="BU4027" t="str">
            <v>TOUR S PETROL NEW 5STR 2024</v>
          </cell>
          <cell r="DO4027"/>
          <cell r="DP4027" t="str">
            <v>Dream Car</v>
          </cell>
        </row>
        <row r="4028">
          <cell r="B4028">
            <v>431351301700348</v>
          </cell>
          <cell r="BS4028">
            <v>2016</v>
          </cell>
          <cell r="BU4028" t="str">
            <v>MAHINDRA XYLO D4 MDI CRDE 2WD 8STR 2016 CAB</v>
          </cell>
          <cell r="DO4028" t="str">
            <v>Car</v>
          </cell>
          <cell r="DP4028" t="str">
            <v>Paryatan Plus</v>
          </cell>
        </row>
        <row r="4029">
          <cell r="B4029">
            <v>434731301700030</v>
          </cell>
          <cell r="BS4029">
            <v>2024</v>
          </cell>
          <cell r="BU4029" t="str">
            <v>DZIRE VXI NEW 2024</v>
          </cell>
          <cell r="DO4029"/>
          <cell r="DP4029" t="str">
            <v>Dream Car</v>
          </cell>
        </row>
        <row r="4030">
          <cell r="B4030">
            <v>412331301700215</v>
          </cell>
          <cell r="BS4030">
            <v>2024</v>
          </cell>
          <cell r="BU4030" t="str">
            <v>DZIRE TOUR S CNG NEW 2024</v>
          </cell>
          <cell r="DO4030"/>
          <cell r="DP4030" t="str">
            <v>Dream Car</v>
          </cell>
        </row>
        <row r="4031">
          <cell r="B4031">
            <v>431351301700345</v>
          </cell>
          <cell r="BS4031">
            <v>2016</v>
          </cell>
          <cell r="BU4031" t="str">
            <v>INNOVA 2 5 G E4 2016</v>
          </cell>
          <cell r="DO4031" t="str">
            <v>Car</v>
          </cell>
          <cell r="DP4031" t="str">
            <v>Paryatan Plus</v>
          </cell>
        </row>
        <row r="4032">
          <cell r="B4032">
            <v>431351301700344</v>
          </cell>
          <cell r="BS4032">
            <v>2018</v>
          </cell>
          <cell r="BU4032" t="str">
            <v>TATA BOLT XE QJET 75PS BS4 2018 5STR</v>
          </cell>
          <cell r="DO4032" t="str">
            <v>Car</v>
          </cell>
          <cell r="DP4032" t="str">
            <v>Paryatan Plus</v>
          </cell>
        </row>
        <row r="4033">
          <cell r="B4033"/>
          <cell r="BS4033">
            <v>2018</v>
          </cell>
          <cell r="BU4033" t="str">
            <v>TATA BOLT XE QJET 75PS BS4 2018 5STR</v>
          </cell>
          <cell r="DO4033" t="str">
            <v>Car</v>
          </cell>
          <cell r="DP4033" t="str">
            <v>Paryatan Plus</v>
          </cell>
        </row>
        <row r="4034">
          <cell r="B4034">
            <v>431111301700230</v>
          </cell>
          <cell r="BS4034">
            <v>2018</v>
          </cell>
          <cell r="BU4034" t="str">
            <v>TOYOTA ETIOS GD PARYATAN 2018 5STR CAB</v>
          </cell>
          <cell r="DO4034" t="str">
            <v>Car</v>
          </cell>
          <cell r="DP4034" t="str">
            <v>Paryatan Plus</v>
          </cell>
        </row>
        <row r="4035">
          <cell r="B4035"/>
          <cell r="BS4035">
            <v>2024</v>
          </cell>
          <cell r="BU4035" t="str">
            <v>TOUR H3 CNG WAGONAR NEW 2024</v>
          </cell>
          <cell r="DO4035" t="str">
            <v>Goods &amp; Passengers</v>
          </cell>
          <cell r="DP4035" t="str">
            <v>Dream Car</v>
          </cell>
        </row>
        <row r="4036">
          <cell r="B4036">
            <v>413191301700208</v>
          </cell>
          <cell r="BS4036">
            <v>2019</v>
          </cell>
          <cell r="BU4036" t="str">
            <v>TOYOTA ETIOS GD 2019</v>
          </cell>
          <cell r="DO4036" t="str">
            <v>Car</v>
          </cell>
          <cell r="DP4036" t="str">
            <v>Paryatan Plus</v>
          </cell>
        </row>
        <row r="4037">
          <cell r="B4037"/>
          <cell r="BS4037">
            <v>2019</v>
          </cell>
          <cell r="BU4037" t="str">
            <v>TOYOTA ETIOS GD 2019</v>
          </cell>
          <cell r="DO4037" t="str">
            <v>Car</v>
          </cell>
          <cell r="DP4037" t="str">
            <v>Paryatan Plus</v>
          </cell>
        </row>
        <row r="4038">
          <cell r="B4038">
            <v>431351301700346</v>
          </cell>
          <cell r="BS4038">
            <v>2024</v>
          </cell>
          <cell r="BU4038" t="str">
            <v>TOUR H3 CNG WAGONAR NEW 2024</v>
          </cell>
          <cell r="DO4038" t="str">
            <v>Goods &amp; Passengers</v>
          </cell>
          <cell r="DP4038" t="str">
            <v>Dream Car</v>
          </cell>
        </row>
        <row r="4039">
          <cell r="B4039"/>
          <cell r="BS4039">
            <v>2018</v>
          </cell>
          <cell r="BU4039" t="str">
            <v>TOYOTA ETIOS GD PARYATAN 2018 5STR CAB</v>
          </cell>
          <cell r="DO4039" t="str">
            <v>Car</v>
          </cell>
          <cell r="DP4039" t="str">
            <v>Paryatan Plus</v>
          </cell>
        </row>
        <row r="4040">
          <cell r="B4040">
            <v>413191301700210</v>
          </cell>
          <cell r="BS4040">
            <v>2024</v>
          </cell>
          <cell r="BU4040" t="str">
            <v>HYUNDAI AURA 1 2 MT CNG S NEW 2024</v>
          </cell>
          <cell r="DO4040"/>
          <cell r="DP4040" t="str">
            <v>Dream Car</v>
          </cell>
        </row>
        <row r="4041">
          <cell r="B4041"/>
          <cell r="BS4041">
            <v>2024</v>
          </cell>
          <cell r="BU4041" t="str">
            <v>DZIRE TOUR S CNG NEW 5 STR 2024</v>
          </cell>
          <cell r="DO4041"/>
          <cell r="DP4041" t="str">
            <v>Paryatan Plus</v>
          </cell>
        </row>
        <row r="4042">
          <cell r="B4042"/>
          <cell r="BS4042">
            <v>2017</v>
          </cell>
          <cell r="BU4042" t="str">
            <v>MARUTI TOURS DIESEL BS IV 2017</v>
          </cell>
          <cell r="DO4042" t="str">
            <v>Car</v>
          </cell>
          <cell r="DP4042" t="str">
            <v>Paryatan Plus</v>
          </cell>
        </row>
        <row r="4043">
          <cell r="B4043"/>
          <cell r="BS4043">
            <v>2016</v>
          </cell>
          <cell r="BU4043" t="str">
            <v>Ritz-RITZ MC LDI BS IV DIESEL 5 SEATER</v>
          </cell>
          <cell r="DO4043" t="str">
            <v>Car</v>
          </cell>
          <cell r="DP4043" t="str">
            <v>Paryatan Plus</v>
          </cell>
        </row>
        <row r="4044">
          <cell r="B4044"/>
          <cell r="BS4044">
            <v>2015</v>
          </cell>
          <cell r="BU4044" t="str">
            <v>TOYOTA ETIOS GD 2015</v>
          </cell>
          <cell r="DO4044" t="str">
            <v>Car</v>
          </cell>
          <cell r="DP4044" t="str">
            <v>Paryatan Plus</v>
          </cell>
        </row>
        <row r="4045">
          <cell r="B4045"/>
          <cell r="BS4045">
            <v>2017</v>
          </cell>
          <cell r="BU4045" t="str">
            <v>INNOVA CRYSTA 2 4 VX8 MT 8 STR 2017</v>
          </cell>
          <cell r="DO4045" t="str">
            <v>Car</v>
          </cell>
          <cell r="DP4045" t="str">
            <v>Paryatan Plus</v>
          </cell>
        </row>
        <row r="4046">
          <cell r="B4046"/>
          <cell r="BS4046">
            <v>2019</v>
          </cell>
          <cell r="BU4046" t="str">
            <v>TATA ACE FACELIFT HT BS BS IV 2019 2STR</v>
          </cell>
          <cell r="DO4046" t="str">
            <v>Goods &amp; Passengers</v>
          </cell>
          <cell r="DP4046" t="str">
            <v>Goods Carrier</v>
          </cell>
        </row>
        <row r="4047">
          <cell r="B4047"/>
          <cell r="BS4047">
            <v>2024</v>
          </cell>
          <cell r="BU4047" t="str">
            <v>HYUNDAI AURA 1 2 MT CNG S NEW 2024</v>
          </cell>
          <cell r="DO4047"/>
          <cell r="DP4047" t="str">
            <v>Dream Car</v>
          </cell>
        </row>
        <row r="4048">
          <cell r="B4048"/>
          <cell r="BS4048">
            <v>2019</v>
          </cell>
          <cell r="BU4048" t="str">
            <v>MARUTHI TOUR S DIESEL 5 SEAT 2019</v>
          </cell>
          <cell r="DO4048" t="str">
            <v>Car</v>
          </cell>
          <cell r="DP4048" t="str">
            <v>Paryatan Plus</v>
          </cell>
        </row>
        <row r="4049">
          <cell r="B4049"/>
          <cell r="BS4049">
            <v>2019</v>
          </cell>
          <cell r="BU4049" t="str">
            <v>ZT54ABD DRIVEA WAY CHASSIS SML BUS 24 STR</v>
          </cell>
          <cell r="DO4049" t="str">
            <v>Goods &amp; Passengers</v>
          </cell>
          <cell r="DP4049" t="str">
            <v>Safari</v>
          </cell>
        </row>
        <row r="4050">
          <cell r="B4050">
            <v>413191301700211</v>
          </cell>
          <cell r="BS4050">
            <v>2019</v>
          </cell>
          <cell r="BU4050" t="str">
            <v>MARUTHI TOUR S DIESEL 5 SEAT 2019</v>
          </cell>
          <cell r="DO4050" t="str">
            <v>Car</v>
          </cell>
          <cell r="DP4050" t="str">
            <v>Paryatan Plus</v>
          </cell>
        </row>
        <row r="4051">
          <cell r="B4051">
            <v>431581301700185</v>
          </cell>
          <cell r="BS4051">
            <v>2019</v>
          </cell>
          <cell r="BU4051" t="str">
            <v>TATA ACE FACELIFT HT BS BS IV 2019 2STR</v>
          </cell>
          <cell r="DO4051" t="str">
            <v>Goods &amp; Passengers</v>
          </cell>
          <cell r="DP4051" t="str">
            <v>Goods Carrier</v>
          </cell>
        </row>
        <row r="4052">
          <cell r="B4052">
            <v>412831301700264</v>
          </cell>
          <cell r="BS4052">
            <v>2019</v>
          </cell>
          <cell r="BU4052" t="str">
            <v>ZT54ABD DRIVEA WAY CHASSIS SML BUS 24 STR</v>
          </cell>
          <cell r="DO4052" t="str">
            <v>Goods &amp; Passengers</v>
          </cell>
          <cell r="DP4052" t="str">
            <v>Safari</v>
          </cell>
        </row>
        <row r="4053">
          <cell r="B4053">
            <v>412831301700265</v>
          </cell>
          <cell r="BS4053">
            <v>2024</v>
          </cell>
          <cell r="BU4053" t="str">
            <v>DZIRE TOUR S CNG NEW 5 STR 2024</v>
          </cell>
          <cell r="DO4053"/>
          <cell r="DP4053" t="str">
            <v>Paryatan Plus</v>
          </cell>
        </row>
        <row r="4054">
          <cell r="B4054">
            <v>431351301700349</v>
          </cell>
          <cell r="BS4054">
            <v>2016</v>
          </cell>
          <cell r="BU4054" t="str">
            <v>Ritz-RITZ MC LDI BS IV DIESEL 5 SEATER</v>
          </cell>
          <cell r="DO4054" t="str">
            <v>Car</v>
          </cell>
          <cell r="DP4054" t="str">
            <v>Paryatan Plus</v>
          </cell>
        </row>
        <row r="4055">
          <cell r="B4055">
            <v>412331301700216</v>
          </cell>
          <cell r="BS4055">
            <v>2017</v>
          </cell>
          <cell r="BU4055" t="str">
            <v>INNOVA CRYSTA 2 4 VX8 MT 8 STR 2017</v>
          </cell>
          <cell r="DO4055" t="str">
            <v>Car</v>
          </cell>
          <cell r="DP4055" t="str">
            <v>Paryatan Plus</v>
          </cell>
        </row>
        <row r="4056">
          <cell r="B4056">
            <v>431351301700350</v>
          </cell>
          <cell r="BS4056">
            <v>2017</v>
          </cell>
          <cell r="BU4056" t="str">
            <v>MARUTI TOURS DIESEL BS IV 2017</v>
          </cell>
          <cell r="DO4056" t="str">
            <v>Car</v>
          </cell>
          <cell r="DP4056" t="str">
            <v>Paryatan Plus</v>
          </cell>
        </row>
        <row r="4057">
          <cell r="B4057">
            <v>431111301700232</v>
          </cell>
          <cell r="BS4057">
            <v>2015</v>
          </cell>
          <cell r="BU4057" t="str">
            <v>TOYOTA ETIOS GD 2015</v>
          </cell>
          <cell r="DO4057" t="str">
            <v>Car</v>
          </cell>
          <cell r="DP4057" t="str">
            <v>Paryatan Plus</v>
          </cell>
        </row>
        <row r="4058">
          <cell r="B4058"/>
          <cell r="BS4058">
            <v>2015</v>
          </cell>
          <cell r="BU4058" t="str">
            <v>INNOVA 2 5 G E4 7 STR 2015</v>
          </cell>
          <cell r="DO4058" t="str">
            <v>Car</v>
          </cell>
          <cell r="DP4058" t="str">
            <v>Paryatan Plus</v>
          </cell>
        </row>
        <row r="4059">
          <cell r="B4059">
            <v>434731301700032</v>
          </cell>
          <cell r="BS4059">
            <v>2024</v>
          </cell>
          <cell r="BU4059" t="str">
            <v>BALENO SIGMA 1 2 L ISS 5MT NEW 2024</v>
          </cell>
          <cell r="DO4059"/>
          <cell r="DP4059" t="str">
            <v>Dream Car</v>
          </cell>
        </row>
        <row r="4060">
          <cell r="B4060"/>
          <cell r="BS4060">
            <v>2024</v>
          </cell>
          <cell r="BU4060" t="str">
            <v>BALENO SIGMA 1 2 L ISS 5MT NEW 2024</v>
          </cell>
          <cell r="DO4060"/>
          <cell r="DP4060" t="str">
            <v>Dream Car</v>
          </cell>
        </row>
        <row r="4061">
          <cell r="B4061">
            <v>431581301700186</v>
          </cell>
          <cell r="BS4061">
            <v>2018</v>
          </cell>
          <cell r="BU4061" t="str">
            <v>MAHINDRA SUPRO MINITRUCK PICK UP 2018</v>
          </cell>
          <cell r="DO4061" t="str">
            <v>Goods &amp; Passengers</v>
          </cell>
          <cell r="DP4061" t="str">
            <v>Goods Carrier</v>
          </cell>
        </row>
        <row r="4062">
          <cell r="B4062">
            <v>431111301700233</v>
          </cell>
          <cell r="BS4062">
            <v>2015</v>
          </cell>
          <cell r="BU4062" t="str">
            <v>INNOVA 2 5 G E4 7 STR 2015</v>
          </cell>
          <cell r="DO4062" t="str">
            <v>Car</v>
          </cell>
          <cell r="DP4062" t="str">
            <v>Paryatan Plus</v>
          </cell>
        </row>
        <row r="4063">
          <cell r="B4063"/>
          <cell r="BS4063">
            <v>2018</v>
          </cell>
          <cell r="BU4063" t="str">
            <v>MAHINDRA SUPRO MINITRUCK PICK UP 2018</v>
          </cell>
          <cell r="DO4063" t="str">
            <v>Goods &amp; Passengers</v>
          </cell>
          <cell r="DP4063" t="str">
            <v>Goods Carrier</v>
          </cell>
        </row>
        <row r="4064">
          <cell r="B4064"/>
          <cell r="BS4064">
            <v>2024</v>
          </cell>
          <cell r="BU4064" t="str">
            <v>MARUTI TOUR S CNG NEW 2024</v>
          </cell>
          <cell r="DO4064"/>
          <cell r="DP4064" t="str">
            <v>Dream Car</v>
          </cell>
        </row>
        <row r="4065">
          <cell r="B4065">
            <v>413191301700212</v>
          </cell>
          <cell r="BS4065">
            <v>2024</v>
          </cell>
          <cell r="BU4065" t="str">
            <v>MARUTI TOUR S CNG NEW 2024</v>
          </cell>
          <cell r="DO4065"/>
          <cell r="DP4065" t="str">
            <v>Dream Car</v>
          </cell>
        </row>
        <row r="4066">
          <cell r="B4066"/>
          <cell r="BS4066">
            <v>2024</v>
          </cell>
          <cell r="BU4066" t="str">
            <v>DZIRE VXI 1 2 L 5MT NEW 2024</v>
          </cell>
          <cell r="DO4066"/>
          <cell r="DP4066" t="str">
            <v>Dream Car</v>
          </cell>
        </row>
        <row r="4067">
          <cell r="B4067">
            <v>434731301700031</v>
          </cell>
          <cell r="BS4067">
            <v>2024</v>
          </cell>
          <cell r="BU4067" t="str">
            <v>DZIRE VXI 1 2 L 5MT NEW 2024</v>
          </cell>
          <cell r="DO4067"/>
          <cell r="DP4067" t="str">
            <v>Dream Car</v>
          </cell>
        </row>
        <row r="4068">
          <cell r="B4068">
            <v>412831301700267</v>
          </cell>
          <cell r="BS4068">
            <v>2017</v>
          </cell>
          <cell r="BU4068" t="str">
            <v>AL PSV VK 1610 50ATR BUS 2017</v>
          </cell>
          <cell r="DO4068" t="str">
            <v>Goods &amp; Passengers</v>
          </cell>
          <cell r="DP4068" t="str">
            <v>Safari</v>
          </cell>
        </row>
        <row r="4069">
          <cell r="B4069"/>
          <cell r="BS4069">
            <v>2020</v>
          </cell>
          <cell r="BU4069" t="str">
            <v>ASHOK DOST RI S COODS CARRIER 2020</v>
          </cell>
          <cell r="DO4069" t="str">
            <v>Goods &amp; Passengers</v>
          </cell>
          <cell r="DP4069" t="str">
            <v>Goods Carrier</v>
          </cell>
        </row>
        <row r="4070">
          <cell r="B4070">
            <v>431351301700351</v>
          </cell>
          <cell r="BS4070">
            <v>2020</v>
          </cell>
          <cell r="BU4070" t="str">
            <v>ASHOK DOST RI S COODS CARRIER 2020</v>
          </cell>
          <cell r="DO4070" t="str">
            <v>Goods &amp; Passengers</v>
          </cell>
          <cell r="DP4070" t="str">
            <v>Goods Carrier</v>
          </cell>
        </row>
        <row r="4071">
          <cell r="B4071"/>
          <cell r="BS4071">
            <v>2017</v>
          </cell>
          <cell r="BU4071" t="str">
            <v>AL PSV VK 1610 50ATR BUS 2017</v>
          </cell>
          <cell r="DO4071" t="str">
            <v>Goods &amp; Passengers</v>
          </cell>
          <cell r="DP4071" t="str">
            <v>Safari</v>
          </cell>
        </row>
        <row r="4072">
          <cell r="B4072">
            <v>431351301700352</v>
          </cell>
          <cell r="BS4072">
            <v>2018</v>
          </cell>
          <cell r="BU4072" t="str">
            <v>XCENT-XcentE CRDI</v>
          </cell>
          <cell r="DO4072" t="str">
            <v>Car</v>
          </cell>
          <cell r="DP4072" t="str">
            <v>Paryatan Plus</v>
          </cell>
        </row>
        <row r="4073">
          <cell r="B4073"/>
          <cell r="BS4073">
            <v>2018</v>
          </cell>
          <cell r="BU4073" t="str">
            <v>XCENT-XcentE CRDI</v>
          </cell>
          <cell r="DO4073" t="str">
            <v>Car</v>
          </cell>
          <cell r="DP4073" t="str">
            <v>Paryatan Plus</v>
          </cell>
        </row>
        <row r="4074">
          <cell r="B4074">
            <v>431351301700354</v>
          </cell>
          <cell r="BS4074">
            <v>2016</v>
          </cell>
          <cell r="BU4074" t="str">
            <v>SWIFT DZIRE TOUR DIESEL BS I 2016</v>
          </cell>
          <cell r="DO4074" t="str">
            <v>Car</v>
          </cell>
          <cell r="DP4074" t="str">
            <v>Paryatan Plus</v>
          </cell>
        </row>
        <row r="4075">
          <cell r="B4075"/>
          <cell r="BS4075">
            <v>2016</v>
          </cell>
          <cell r="BU4075" t="str">
            <v>SWIFT DZIRE TOUR DIESEL BS I 2016</v>
          </cell>
          <cell r="DO4075" t="str">
            <v>Car</v>
          </cell>
          <cell r="DP4075" t="str">
            <v>Paryatan Plus</v>
          </cell>
        </row>
        <row r="4076">
          <cell r="B4076"/>
          <cell r="BS4076">
            <v>2016</v>
          </cell>
          <cell r="BU4076" t="str">
            <v>MARUTHI SWIFT DZIRE TOUR BSIV 5STR 2016 PARYATAN</v>
          </cell>
          <cell r="DO4076"/>
          <cell r="DP4076" t="str">
            <v>Paryatan Plus</v>
          </cell>
        </row>
        <row r="4077">
          <cell r="B4077"/>
          <cell r="BS4077">
            <v>2018</v>
          </cell>
          <cell r="BU4077" t="str">
            <v>MARUTHI TOUR S DIESEL 2018 5STR TN</v>
          </cell>
          <cell r="DO4077" t="str">
            <v>Car</v>
          </cell>
          <cell r="DP4077" t="str">
            <v>Paryatan Plus</v>
          </cell>
        </row>
        <row r="4078">
          <cell r="B4078">
            <v>431351301700357</v>
          </cell>
          <cell r="BS4078">
            <v>2018</v>
          </cell>
          <cell r="BU4078" t="str">
            <v>MARUTHI TOUR S DIESEL 2018 5STR TN</v>
          </cell>
          <cell r="DO4078" t="str">
            <v>Car</v>
          </cell>
          <cell r="DP4078" t="str">
            <v>Paryatan Plus</v>
          </cell>
        </row>
        <row r="4079">
          <cell r="B4079">
            <v>431351301700353</v>
          </cell>
          <cell r="BS4079">
            <v>2019</v>
          </cell>
          <cell r="BU4079" t="str">
            <v>MARUTHI TOUR S DIESEL 5 SEAT 2019</v>
          </cell>
          <cell r="DO4079" t="str">
            <v>Car</v>
          </cell>
          <cell r="DP4079" t="str">
            <v>Paryatan Plus</v>
          </cell>
        </row>
        <row r="4080">
          <cell r="B4080">
            <v>431111301700235</v>
          </cell>
          <cell r="BS4080">
            <v>2022</v>
          </cell>
          <cell r="BU4080" t="str">
            <v>MARUTHI TOUR S STC O 2022 5STR CAB PARYATAN</v>
          </cell>
          <cell r="DO4080" t="str">
            <v>Car</v>
          </cell>
          <cell r="DP4080" t="str">
            <v>Paryatan Plus</v>
          </cell>
        </row>
        <row r="4081">
          <cell r="B4081"/>
          <cell r="BS4081">
            <v>2019</v>
          </cell>
          <cell r="BU4081" t="str">
            <v>MARUTHI TOUR S DIESEL 5 SEAT 2019</v>
          </cell>
          <cell r="DO4081" t="str">
            <v>Car</v>
          </cell>
          <cell r="DP4081" t="str">
            <v>Paryatan Plus</v>
          </cell>
        </row>
        <row r="4082">
          <cell r="B4082"/>
          <cell r="BS4082">
            <v>2022</v>
          </cell>
          <cell r="BU4082" t="str">
            <v>MARUTHI TOUR S STC O 2022 5STR CAB PARYATAN</v>
          </cell>
          <cell r="DO4082" t="str">
            <v>Car</v>
          </cell>
          <cell r="DP4082" t="str">
            <v>Paryatan Plus</v>
          </cell>
        </row>
        <row r="4083">
          <cell r="B4083">
            <v>431111301700234</v>
          </cell>
          <cell r="BS4083">
            <v>2015</v>
          </cell>
          <cell r="BU4083" t="str">
            <v>Etios Liva-ETIOS LIVA D 4D GD DIESEL 5 SEATER</v>
          </cell>
          <cell r="DO4083" t="str">
            <v>Car</v>
          </cell>
          <cell r="DP4083" t="str">
            <v>Paryatan Plus</v>
          </cell>
        </row>
        <row r="4084">
          <cell r="B4084">
            <v>412331301700218</v>
          </cell>
          <cell r="BS4084">
            <v>2015</v>
          </cell>
          <cell r="BU4084" t="str">
            <v>TRAVELLER EURO IIIP S</v>
          </cell>
          <cell r="DO4084" t="str">
            <v>Goods &amp; Passengers</v>
          </cell>
          <cell r="DP4084" t="str">
            <v>Safari</v>
          </cell>
        </row>
        <row r="4085">
          <cell r="B4085"/>
          <cell r="BS4085">
            <v>2015</v>
          </cell>
          <cell r="BU4085" t="str">
            <v>TRAVELLER EURO IIIP S</v>
          </cell>
          <cell r="DO4085" t="str">
            <v>Goods &amp; Passengers</v>
          </cell>
          <cell r="DP4085" t="str">
            <v>Safari</v>
          </cell>
        </row>
        <row r="4086">
          <cell r="B4086"/>
          <cell r="BS4086">
            <v>2015</v>
          </cell>
          <cell r="BU4086" t="str">
            <v>Etios Liva-ETIOS LIVA D 4D GD DIESEL 5 SEATER</v>
          </cell>
          <cell r="DO4086" t="str">
            <v>Car</v>
          </cell>
          <cell r="DP4086" t="str">
            <v>Paryatan Plus</v>
          </cell>
        </row>
        <row r="4087">
          <cell r="B4087"/>
          <cell r="BS4087">
            <v>2016</v>
          </cell>
          <cell r="BU4087" t="str">
            <v>MAHINDRA XYLO BS 4 2016</v>
          </cell>
          <cell r="DO4087" t="str">
            <v>Car</v>
          </cell>
          <cell r="DP4087" t="str">
            <v>Paryatan Plus</v>
          </cell>
        </row>
        <row r="4088">
          <cell r="B4088"/>
          <cell r="BS4088">
            <v>2019</v>
          </cell>
          <cell r="BU4088" t="str">
            <v>MARUTHI TOUR S DIESEL 5 SEAT 2019</v>
          </cell>
          <cell r="DO4088" t="str">
            <v>Car</v>
          </cell>
          <cell r="DP4088" t="str">
            <v>Paryatan Plus</v>
          </cell>
        </row>
        <row r="4089">
          <cell r="B4089">
            <v>431111301700236</v>
          </cell>
          <cell r="BS4089">
            <v>2018</v>
          </cell>
          <cell r="BU4089" t="str">
            <v>TOYOTA ETIOS GD F 2018 5STR CAB PARYATAN</v>
          </cell>
          <cell r="DO4089" t="str">
            <v>Car</v>
          </cell>
          <cell r="DP4089" t="str">
            <v>Paryatan Plus</v>
          </cell>
        </row>
        <row r="4090">
          <cell r="B4090"/>
          <cell r="BS4090">
            <v>2018</v>
          </cell>
          <cell r="BU4090" t="str">
            <v>TOYOTA ETIOS GD F 2018 5STR CAB PARYATAN</v>
          </cell>
          <cell r="DO4090" t="str">
            <v>Car</v>
          </cell>
          <cell r="DP4090" t="str">
            <v>Paryatan Plus</v>
          </cell>
        </row>
        <row r="4091">
          <cell r="B4091">
            <v>431351301700355</v>
          </cell>
          <cell r="BS4091">
            <v>2018</v>
          </cell>
          <cell r="BU4091" t="str">
            <v>MARUTHI TOUR S DIESEL 2018 5STR TN</v>
          </cell>
          <cell r="DO4091" t="str">
            <v>Car</v>
          </cell>
          <cell r="DP4091" t="str">
            <v>Paryatan Plus</v>
          </cell>
        </row>
        <row r="4092">
          <cell r="B4092"/>
          <cell r="BS4092">
            <v>2018</v>
          </cell>
          <cell r="BU4092" t="str">
            <v>MARUTHI TOUR S DIESEL 2018 5STR TN</v>
          </cell>
          <cell r="DO4092" t="str">
            <v>Car</v>
          </cell>
          <cell r="DP4092" t="str">
            <v>Paryatan Plus</v>
          </cell>
        </row>
        <row r="4093">
          <cell r="B4093">
            <v>413191301700215</v>
          </cell>
          <cell r="BS4093">
            <v>2019</v>
          </cell>
          <cell r="BU4093" t="str">
            <v>MARUTHI TOUR S DIESEL 5 SEAT 2019</v>
          </cell>
          <cell r="DO4093" t="str">
            <v>Car</v>
          </cell>
          <cell r="DP4093" t="str">
            <v>Paryatan Plus</v>
          </cell>
        </row>
        <row r="4094">
          <cell r="B4094">
            <v>412831301700272</v>
          </cell>
          <cell r="BS4094">
            <v>2016</v>
          </cell>
          <cell r="BU4094" t="str">
            <v>MAHINDRA XYLO BS 4 2016</v>
          </cell>
          <cell r="DO4094" t="str">
            <v>Car</v>
          </cell>
          <cell r="DP4094" t="str">
            <v>Paryatan Plus</v>
          </cell>
        </row>
        <row r="4095">
          <cell r="B4095"/>
          <cell r="BS4095">
            <v>2021</v>
          </cell>
          <cell r="BU4095" t="str">
            <v>TATA INTRA V10 BS VI 2021 3 STR</v>
          </cell>
          <cell r="DO4095" t="str">
            <v>Goods &amp; Passengers</v>
          </cell>
          <cell r="DP4095" t="str">
            <v>Goods Carrier</v>
          </cell>
        </row>
        <row r="4096">
          <cell r="B4096">
            <v>431351301700358</v>
          </cell>
          <cell r="BS4096">
            <v>2021</v>
          </cell>
          <cell r="BU4096" t="str">
            <v>TATA INTRA V10 BS VI 2021 3 STR</v>
          </cell>
          <cell r="DO4096" t="str">
            <v>Goods &amp; Passengers</v>
          </cell>
          <cell r="DP4096" t="str">
            <v>Goods Carrier</v>
          </cell>
        </row>
        <row r="4097">
          <cell r="B4097"/>
          <cell r="BS4097">
            <v>2024</v>
          </cell>
          <cell r="BU4097" t="str">
            <v>DZIRE VXI 2024</v>
          </cell>
          <cell r="DO4097"/>
          <cell r="DP4097" t="str">
            <v>Dream Car</v>
          </cell>
        </row>
        <row r="4098">
          <cell r="B4098"/>
          <cell r="BS4098">
            <v>2024</v>
          </cell>
          <cell r="BU4098" t="str">
            <v>MARUTI TOUR S CNG NEW 2024</v>
          </cell>
          <cell r="DO4098"/>
          <cell r="DP4098" t="str">
            <v>Dream Car</v>
          </cell>
        </row>
        <row r="4099">
          <cell r="B4099">
            <v>413191301700216</v>
          </cell>
          <cell r="BS4099">
            <v>2024</v>
          </cell>
          <cell r="BU4099" t="str">
            <v>MARUTI TOUR S CNG NEW 2024</v>
          </cell>
          <cell r="DO4099"/>
          <cell r="DP4099" t="str">
            <v>Dream Car</v>
          </cell>
        </row>
        <row r="4100">
          <cell r="B4100">
            <v>434731301700033</v>
          </cell>
          <cell r="BS4100">
            <v>2024</v>
          </cell>
          <cell r="BU4100" t="str">
            <v>DZIRE VXI 2024</v>
          </cell>
          <cell r="DO4100"/>
          <cell r="DP4100" t="str">
            <v>Dream Car</v>
          </cell>
        </row>
        <row r="4101">
          <cell r="B4101"/>
          <cell r="BS4101">
            <v>2016</v>
          </cell>
          <cell r="BU4101" t="str">
            <v>FORCE TRAVELLER T1 3700 18 STR 2016</v>
          </cell>
          <cell r="DO4101" t="str">
            <v>Goods &amp; Passengers</v>
          </cell>
          <cell r="DP4101" t="str">
            <v>Safari</v>
          </cell>
        </row>
        <row r="4102">
          <cell r="B4102">
            <v>412331301700219</v>
          </cell>
          <cell r="BS4102">
            <v>2016</v>
          </cell>
          <cell r="BU4102" t="str">
            <v>FORCE TRAVELLER T1 3700 18 STR 2016</v>
          </cell>
          <cell r="DO4102" t="str">
            <v>Goods &amp; Passengers</v>
          </cell>
          <cell r="DP4102" t="str">
            <v>Safari</v>
          </cell>
        </row>
        <row r="4103">
          <cell r="B4103"/>
          <cell r="BS4103">
            <v>2015</v>
          </cell>
          <cell r="BU4103" t="str">
            <v>MAHINDRA MAXXIMO MINI VAN VX BSIII 2015</v>
          </cell>
          <cell r="DO4103" t="str">
            <v>Van</v>
          </cell>
          <cell r="DP4103" t="str">
            <v>Paryatan Plus</v>
          </cell>
        </row>
        <row r="4104">
          <cell r="B4104"/>
          <cell r="BS4104">
            <v>2018</v>
          </cell>
          <cell r="BU4104" t="str">
            <v>MARUTI TOUR S DIESEL 2018 5STR CAB PARYATAN PULS</v>
          </cell>
          <cell r="DO4104" t="str">
            <v>Car</v>
          </cell>
          <cell r="DP4104" t="str">
            <v>Paryatan Plus</v>
          </cell>
        </row>
        <row r="4105">
          <cell r="B4105"/>
          <cell r="BS4105">
            <v>2015</v>
          </cell>
          <cell r="BU4105" t="str">
            <v>MAHINDRA MAXXIMO MINI VAN VX BSIII 2015</v>
          </cell>
          <cell r="DO4105" t="str">
            <v>Van</v>
          </cell>
          <cell r="DP4105" t="str">
            <v>Paryatan Plus</v>
          </cell>
        </row>
        <row r="4106">
          <cell r="B4106">
            <v>431351301700356</v>
          </cell>
          <cell r="BS4106">
            <v>2018</v>
          </cell>
          <cell r="BU4106" t="str">
            <v>MARUTI TOUR S DIESEL 2018 5STR CAB PARYATAN PULS</v>
          </cell>
          <cell r="DO4106" t="str">
            <v>Car</v>
          </cell>
          <cell r="DP4106" t="str">
            <v>Paryatan Plus</v>
          </cell>
        </row>
        <row r="4107">
          <cell r="B4107">
            <v>434731301700034</v>
          </cell>
          <cell r="BS4107">
            <v>2015</v>
          </cell>
          <cell r="BU4107" t="str">
            <v>MAHINDRA MAXXIMO MINI VAN VX BSIII 2015</v>
          </cell>
          <cell r="DO4107" t="str">
            <v>Van</v>
          </cell>
          <cell r="DP4107" t="str">
            <v>Paryatan Plus</v>
          </cell>
        </row>
        <row r="4108">
          <cell r="B4108">
            <v>413191301700213</v>
          </cell>
          <cell r="BS4108">
            <v>2024</v>
          </cell>
          <cell r="BU4108" t="str">
            <v>HYUNDAI AURA S CNG NEW 2024</v>
          </cell>
          <cell r="DO4108"/>
          <cell r="DP4108" t="str">
            <v>Dream Car</v>
          </cell>
        </row>
        <row r="4109">
          <cell r="B4109"/>
          <cell r="BS4109">
            <v>2024</v>
          </cell>
          <cell r="BU4109" t="str">
            <v>HYUNDAI AURA S CNG NEW 2024</v>
          </cell>
          <cell r="DO4109"/>
          <cell r="DP4109" t="str">
            <v>Dream Car</v>
          </cell>
        </row>
        <row r="4110">
          <cell r="B4110"/>
          <cell r="BS4110">
            <v>2024</v>
          </cell>
          <cell r="BU4110" t="str">
            <v>FORCE T1 MB 3350 FM 2 6 12 1 AC ABS EBD NEW 2024</v>
          </cell>
          <cell r="DO4110"/>
          <cell r="DP4110" t="str">
            <v>Safari</v>
          </cell>
        </row>
        <row r="4111">
          <cell r="B4111">
            <v>412831301700268</v>
          </cell>
          <cell r="BS4111">
            <v>2024</v>
          </cell>
          <cell r="BU4111" t="str">
            <v>FORCE T1 MB 3350 FM 2 6 12 1 AC ABS EBD NEW 2024</v>
          </cell>
          <cell r="DO4111"/>
          <cell r="DP4111" t="str">
            <v>Safari</v>
          </cell>
        </row>
        <row r="4112">
          <cell r="B4112">
            <v>433461301700063</v>
          </cell>
          <cell r="BS4112">
            <v>2014</v>
          </cell>
          <cell r="BU4112" t="str">
            <v>CITY 1 5 E MT</v>
          </cell>
          <cell r="DO4112" t="str">
            <v>Car</v>
          </cell>
          <cell r="DP4112" t="str">
            <v>Classic Used Car</v>
          </cell>
        </row>
        <row r="4113">
          <cell r="B4113"/>
          <cell r="BS4113">
            <v>2014</v>
          </cell>
          <cell r="BU4113" t="str">
            <v>CITY 1 5 E MT</v>
          </cell>
          <cell r="DO4113" t="str">
            <v>Car</v>
          </cell>
          <cell r="DP4113" t="str">
            <v>Classic Used Car</v>
          </cell>
        </row>
        <row r="4114">
          <cell r="B4114"/>
          <cell r="BS4114">
            <v>2019</v>
          </cell>
          <cell r="BU4114" t="str">
            <v>TOUR S DIESEL</v>
          </cell>
          <cell r="DO4114" t="str">
            <v>Car</v>
          </cell>
          <cell r="DP4114" t="str">
            <v>Paryatan Plus</v>
          </cell>
        </row>
        <row r="4115">
          <cell r="B4115"/>
          <cell r="BS4115">
            <v>2024</v>
          </cell>
          <cell r="BU4115" t="str">
            <v>TOUR H3 PETROL NEW 2024</v>
          </cell>
          <cell r="DO4115"/>
          <cell r="DP4115" t="str">
            <v>Dream Car</v>
          </cell>
        </row>
        <row r="4116">
          <cell r="B4116"/>
          <cell r="BS4116">
            <v>2024</v>
          </cell>
          <cell r="BU4116" t="str">
            <v>TOUR M NEW 2024</v>
          </cell>
          <cell r="DO4116"/>
          <cell r="DP4116" t="str">
            <v>Dream Car</v>
          </cell>
        </row>
        <row r="4117">
          <cell r="B4117"/>
          <cell r="BS4117">
            <v>2016</v>
          </cell>
          <cell r="BU4117" t="str">
            <v>TATA LPS 4018 2016</v>
          </cell>
          <cell r="DO4117" t="str">
            <v>Goods &amp; Passengers</v>
          </cell>
          <cell r="DP4117" t="str">
            <v>Goods Carrier</v>
          </cell>
        </row>
        <row r="4118">
          <cell r="B4118">
            <v>431581301700187</v>
          </cell>
          <cell r="BS4118">
            <v>2019</v>
          </cell>
          <cell r="BU4118" t="str">
            <v>TATA ACE FACELIFT HT BS BS IV 2019 2STR</v>
          </cell>
          <cell r="DO4118" t="str">
            <v>Goods &amp; Passengers</v>
          </cell>
          <cell r="DP4118" t="str">
            <v>Goods Carrier</v>
          </cell>
        </row>
        <row r="4119">
          <cell r="B4119">
            <v>413191301700214</v>
          </cell>
          <cell r="BS4119">
            <v>2024</v>
          </cell>
          <cell r="BU4119" t="str">
            <v>TOUR M NEW 2024</v>
          </cell>
          <cell r="DO4119"/>
          <cell r="DP4119" t="str">
            <v>Dream Car</v>
          </cell>
        </row>
        <row r="4120">
          <cell r="B4120">
            <v>431351301700370</v>
          </cell>
          <cell r="BS4120">
            <v>2019</v>
          </cell>
          <cell r="BU4120" t="str">
            <v>TOUR S DIESEL</v>
          </cell>
          <cell r="DO4120" t="str">
            <v>Car</v>
          </cell>
          <cell r="DP4120" t="str">
            <v>Paryatan Plus</v>
          </cell>
        </row>
        <row r="4121">
          <cell r="B4121">
            <v>431111301700237</v>
          </cell>
          <cell r="BS4121">
            <v>2024</v>
          </cell>
          <cell r="BU4121" t="str">
            <v>TOUR H3 PETROL NEW 2024</v>
          </cell>
          <cell r="DO4121"/>
          <cell r="DP4121" t="str">
            <v>Dream Car</v>
          </cell>
        </row>
        <row r="4122">
          <cell r="B4122">
            <v>433461301700066</v>
          </cell>
          <cell r="BS4122">
            <v>2016</v>
          </cell>
          <cell r="BU4122" t="str">
            <v>TATA LPS 4018 2016</v>
          </cell>
          <cell r="DO4122" t="str">
            <v>Goods &amp; Passengers</v>
          </cell>
          <cell r="DP4122" t="str">
            <v>Goods Carrier</v>
          </cell>
        </row>
        <row r="4123">
          <cell r="B4123"/>
          <cell r="BS4123">
            <v>2019</v>
          </cell>
          <cell r="BU4123" t="str">
            <v>TATA ACE FACELIFT HT BS BS IV 2019 2STR</v>
          </cell>
          <cell r="DO4123" t="str">
            <v>Goods &amp; Passengers</v>
          </cell>
          <cell r="DP4123" t="str">
            <v>Goods Carrier</v>
          </cell>
        </row>
        <row r="4124">
          <cell r="B4124"/>
          <cell r="BS4124">
            <v>2019</v>
          </cell>
          <cell r="BU4124" t="str">
            <v>TOYOTA ETIOS GD F 2019</v>
          </cell>
          <cell r="DO4124" t="str">
            <v>Car</v>
          </cell>
          <cell r="DP4124" t="str">
            <v>Paryatan Plus</v>
          </cell>
        </row>
        <row r="4125">
          <cell r="B4125"/>
          <cell r="BS4125">
            <v>2024</v>
          </cell>
          <cell r="BU4125" t="str">
            <v>DZIRE TOUR VXI CNG NEW 2024</v>
          </cell>
          <cell r="DO4125"/>
          <cell r="DP4125" t="str">
            <v>Dream Car</v>
          </cell>
        </row>
        <row r="4126">
          <cell r="B4126">
            <v>412831301700271</v>
          </cell>
          <cell r="BS4126">
            <v>2019</v>
          </cell>
          <cell r="BU4126" t="str">
            <v>TOYOTA ETIOS GD F 2019</v>
          </cell>
          <cell r="DO4126" t="str">
            <v>Car</v>
          </cell>
          <cell r="DP4126" t="str">
            <v>Paryatan Plus</v>
          </cell>
        </row>
        <row r="4127">
          <cell r="B4127">
            <v>434731301700035</v>
          </cell>
          <cell r="BS4127">
            <v>2024</v>
          </cell>
          <cell r="BU4127" t="str">
            <v>MARUTI DZIRE VXI NEW</v>
          </cell>
          <cell r="DO4127"/>
          <cell r="DP4127" t="str">
            <v>Dream Car</v>
          </cell>
        </row>
        <row r="4128">
          <cell r="B4128">
            <v>431111301700238</v>
          </cell>
          <cell r="BS4128">
            <v>2024</v>
          </cell>
          <cell r="BU4128" t="str">
            <v>DZIRE TOUR VXI CNG NEW 2024</v>
          </cell>
          <cell r="DO4128"/>
          <cell r="DP4128" t="str">
            <v>Dream Car</v>
          </cell>
        </row>
        <row r="4129">
          <cell r="B4129"/>
          <cell r="BS4129">
            <v>2024</v>
          </cell>
          <cell r="BU4129" t="str">
            <v>MARUTI DZIRE VXI NEW</v>
          </cell>
          <cell r="DO4129"/>
          <cell r="DP4129" t="str">
            <v>Dream Car</v>
          </cell>
        </row>
        <row r="4130">
          <cell r="B4130"/>
          <cell r="BS4130">
            <v>2024</v>
          </cell>
          <cell r="BU4130" t="str">
            <v>TOUR H3 CNG WAGONAR NEW 2024</v>
          </cell>
          <cell r="DO4130" t="str">
            <v>Goods &amp; Passengers</v>
          </cell>
          <cell r="DP4130" t="str">
            <v>Dream Car</v>
          </cell>
        </row>
        <row r="4131">
          <cell r="B4131"/>
          <cell r="BS4131">
            <v>2014</v>
          </cell>
          <cell r="BU4131" t="str">
            <v>TATA LPT 3118 2014</v>
          </cell>
          <cell r="DO4131" t="str">
            <v>Goods &amp; Passengers</v>
          </cell>
          <cell r="DP4131" t="str">
            <v>Goods Carrier</v>
          </cell>
        </row>
        <row r="4132">
          <cell r="B4132">
            <v>431351301700361</v>
          </cell>
          <cell r="BS4132">
            <v>2024</v>
          </cell>
          <cell r="BU4132" t="str">
            <v>TOUR H3 CNG WAGONAR NEW 2024</v>
          </cell>
          <cell r="DO4132" t="str">
            <v>Goods &amp; Passengers</v>
          </cell>
          <cell r="DP4132" t="str">
            <v>Dream Car</v>
          </cell>
        </row>
        <row r="4133">
          <cell r="B4133">
            <v>433461301700065</v>
          </cell>
          <cell r="BS4133">
            <v>2014</v>
          </cell>
          <cell r="BU4133" t="str">
            <v>TATA LPT 3118 2014</v>
          </cell>
          <cell r="DO4133" t="str">
            <v>Goods &amp; Passengers</v>
          </cell>
          <cell r="DP4133" t="str">
            <v>Goods Carrier</v>
          </cell>
        </row>
        <row r="4134">
          <cell r="B4134"/>
          <cell r="BS4134">
            <v>2017</v>
          </cell>
          <cell r="BU4134" t="str">
            <v>Maxi TRUCK Puls</v>
          </cell>
          <cell r="DO4134" t="str">
            <v>Goods &amp; Passengers</v>
          </cell>
          <cell r="DP4134" t="str">
            <v>Goods Carrier</v>
          </cell>
        </row>
        <row r="4135">
          <cell r="B4135"/>
          <cell r="BS4135">
            <v>2024</v>
          </cell>
          <cell r="BU4135" t="str">
            <v>MARUTI DZIRE VXI NEW</v>
          </cell>
          <cell r="DO4135"/>
          <cell r="DP4135" t="str">
            <v>Dream Car</v>
          </cell>
        </row>
        <row r="4136">
          <cell r="B4136">
            <v>431581301700188</v>
          </cell>
          <cell r="BS4136">
            <v>2017</v>
          </cell>
          <cell r="BU4136" t="str">
            <v>Maxi TRUCK Puls</v>
          </cell>
          <cell r="DO4136" t="str">
            <v>Goods &amp; Passengers</v>
          </cell>
          <cell r="DP4136" t="str">
            <v>Goods Carrier</v>
          </cell>
        </row>
        <row r="4137">
          <cell r="B4137"/>
          <cell r="BS4137">
            <v>2015</v>
          </cell>
          <cell r="BU4137" t="str">
            <v>TRAVELLER DI HR BSIII L 12 1D 2015</v>
          </cell>
          <cell r="DO4137" t="str">
            <v>Goods &amp; Passengers</v>
          </cell>
          <cell r="DP4137" t="str">
            <v>Safari</v>
          </cell>
        </row>
        <row r="4138">
          <cell r="B4138"/>
          <cell r="BS4138">
            <v>2019</v>
          </cell>
          <cell r="BU4138" t="str">
            <v>MARUTHI TOUR S DIESEL 5 SEAT 2019</v>
          </cell>
          <cell r="DO4138" t="str">
            <v>Car</v>
          </cell>
          <cell r="DP4138" t="str">
            <v>Paryatan Plus</v>
          </cell>
        </row>
        <row r="4139">
          <cell r="B4139"/>
          <cell r="BS4139">
            <v>2014</v>
          </cell>
          <cell r="BU4139" t="str">
            <v>FORCE BUS 27 STR 2014</v>
          </cell>
          <cell r="DO4139" t="str">
            <v>Goods &amp; Passengers</v>
          </cell>
          <cell r="DP4139" t="str">
            <v>Safari</v>
          </cell>
        </row>
        <row r="4140">
          <cell r="B4140"/>
          <cell r="BS4140">
            <v>2019</v>
          </cell>
          <cell r="BU4140" t="str">
            <v>TOYOTA ETIOS GD 2019</v>
          </cell>
          <cell r="DO4140" t="str">
            <v>Car</v>
          </cell>
          <cell r="DP4140" t="str">
            <v>Paryatan Plus</v>
          </cell>
        </row>
        <row r="4141">
          <cell r="B4141"/>
          <cell r="BS4141">
            <v>2024</v>
          </cell>
          <cell r="BU4141" t="str">
            <v>SUZUKI DEZIRE TOUR CNG 5 STR NEW 2024</v>
          </cell>
          <cell r="DO4141"/>
          <cell r="DP4141" t="str">
            <v>Paryatan Plus</v>
          </cell>
        </row>
        <row r="4142">
          <cell r="B4142"/>
          <cell r="BS4142">
            <v>2024</v>
          </cell>
          <cell r="BU4142" t="str">
            <v>AURA 1 2 SX CNG TOPEND BS6 NEW 2024</v>
          </cell>
          <cell r="DO4142" t="str">
            <v>Goods &amp; Passengers</v>
          </cell>
          <cell r="DP4142" t="str">
            <v>Dream Car</v>
          </cell>
        </row>
        <row r="4143">
          <cell r="B4143">
            <v>431351301700359</v>
          </cell>
          <cell r="BS4143">
            <v>2024</v>
          </cell>
          <cell r="BU4143" t="str">
            <v>AURA 1 2 SX CNG TOPEND BS6 NEW 2024</v>
          </cell>
          <cell r="DO4143" t="str">
            <v>Goods &amp; Passengers</v>
          </cell>
          <cell r="DP4143" t="str">
            <v>Dream Car</v>
          </cell>
        </row>
        <row r="4144">
          <cell r="B4144">
            <v>431351301700364</v>
          </cell>
          <cell r="BS4144">
            <v>2019</v>
          </cell>
          <cell r="BU4144" t="str">
            <v>TOYOTA ETIOS GD 2019</v>
          </cell>
          <cell r="DO4144" t="str">
            <v>Car</v>
          </cell>
          <cell r="DP4144" t="str">
            <v>Paryatan Plus</v>
          </cell>
        </row>
        <row r="4145">
          <cell r="B4145">
            <v>412831301700269</v>
          </cell>
          <cell r="BS4145">
            <v>2024</v>
          </cell>
          <cell r="BU4145" t="str">
            <v>SUZUKI DEZIRE TOUR CNG 5 STR NEW 2024</v>
          </cell>
          <cell r="DO4145"/>
          <cell r="DP4145" t="str">
            <v>Paryatan Plus</v>
          </cell>
        </row>
        <row r="4146">
          <cell r="B4146">
            <v>412331301700220</v>
          </cell>
          <cell r="BS4146">
            <v>2014</v>
          </cell>
          <cell r="BU4146" t="str">
            <v>FORCE BUS 27 STR 2014</v>
          </cell>
          <cell r="DO4146" t="str">
            <v>Goods &amp; Passengers</v>
          </cell>
          <cell r="DP4146" t="str">
            <v>Safari</v>
          </cell>
        </row>
        <row r="4147">
          <cell r="B4147">
            <v>431351301700360</v>
          </cell>
          <cell r="BS4147">
            <v>2019</v>
          </cell>
          <cell r="BU4147" t="str">
            <v>MARUTHI TOUR S DIESEL 5 SEAT 2019</v>
          </cell>
          <cell r="DO4147" t="str">
            <v>Car</v>
          </cell>
          <cell r="DP4147" t="str">
            <v>Paryatan Plus</v>
          </cell>
        </row>
        <row r="4148">
          <cell r="B4148"/>
          <cell r="BS4148">
            <v>2024</v>
          </cell>
          <cell r="BU4148" t="str">
            <v>HYUNDAI AURA TAXI NEW 2024</v>
          </cell>
          <cell r="DO4148"/>
          <cell r="DP4148" t="str">
            <v>Dream Car</v>
          </cell>
        </row>
        <row r="4149">
          <cell r="B4149">
            <v>412831301700270</v>
          </cell>
          <cell r="BS4149">
            <v>2015</v>
          </cell>
          <cell r="BU4149" t="str">
            <v>TRAVELLER DI HR BSIII L 12 1D 2015</v>
          </cell>
          <cell r="DO4149" t="str">
            <v>Goods &amp; Passengers</v>
          </cell>
          <cell r="DP4149" t="str">
            <v>Safari</v>
          </cell>
        </row>
        <row r="4150">
          <cell r="B4150">
            <v>413191301700217</v>
          </cell>
          <cell r="BS4150">
            <v>2024</v>
          </cell>
          <cell r="BU4150" t="str">
            <v>HYUNDAI AURA TAXI NEW 2024</v>
          </cell>
          <cell r="DO4150"/>
          <cell r="DP4150" t="str">
            <v>Dream Car</v>
          </cell>
        </row>
        <row r="4151">
          <cell r="B4151"/>
          <cell r="BS4151">
            <v>2015</v>
          </cell>
          <cell r="BU4151" t="str">
            <v>TRAVELLER DI HR BSIII L 12 1D 2015</v>
          </cell>
          <cell r="DO4151" t="str">
            <v>Goods &amp; Passengers</v>
          </cell>
          <cell r="DP4151" t="str">
            <v>Safari</v>
          </cell>
        </row>
        <row r="4152">
          <cell r="B4152"/>
          <cell r="BS4152">
            <v>2014</v>
          </cell>
          <cell r="BU4152" t="str">
            <v>MAHINDRA AND MAHINDRA LIMITED</v>
          </cell>
          <cell r="DO4152" t="str">
            <v>Goods &amp; Passengers</v>
          </cell>
          <cell r="DP4152" t="str">
            <v>Goods Carrier</v>
          </cell>
        </row>
        <row r="4153">
          <cell r="B4153"/>
          <cell r="BS4153">
            <v>2024</v>
          </cell>
          <cell r="BU4153" t="str">
            <v>HYUNDAI AURA S CNG NEW 2024</v>
          </cell>
          <cell r="DO4153"/>
          <cell r="DP4153" t="str">
            <v>Dream Car</v>
          </cell>
        </row>
        <row r="4154">
          <cell r="B4154"/>
          <cell r="BS4154">
            <v>2016</v>
          </cell>
          <cell r="BU4154" t="str">
            <v>MARUTHI SWIFT DZIRE TOUR BSIV 5STR 2016 PARYATAN</v>
          </cell>
          <cell r="DO4154"/>
          <cell r="DP4154" t="str">
            <v>Paryatan Plus</v>
          </cell>
        </row>
        <row r="4155">
          <cell r="B4155"/>
          <cell r="BS4155">
            <v>2016</v>
          </cell>
          <cell r="BU4155" t="str">
            <v>MAHINDRA XYLO D4 MDI CRDE 2WD 8STR 2016 CAB</v>
          </cell>
          <cell r="DO4155" t="str">
            <v>Car</v>
          </cell>
          <cell r="DP4155" t="str">
            <v>Paryatan Plus</v>
          </cell>
        </row>
        <row r="4156">
          <cell r="B4156">
            <v>413191301700218</v>
          </cell>
          <cell r="BS4156">
            <v>2016</v>
          </cell>
          <cell r="BU4156" t="str">
            <v>MARUTHI SWIFT DZIRE TOUR BSIV 5STR 2016 PARYATAN</v>
          </cell>
          <cell r="DO4156"/>
          <cell r="DP4156" t="str">
            <v>Paryatan Plus</v>
          </cell>
        </row>
        <row r="4157">
          <cell r="B4157">
            <v>413191301700219</v>
          </cell>
          <cell r="BS4157">
            <v>2024</v>
          </cell>
          <cell r="BU4157" t="str">
            <v>HYUNDAI AURA S CNG NEW 2024</v>
          </cell>
          <cell r="DO4157"/>
          <cell r="DP4157" t="str">
            <v>Dream Car</v>
          </cell>
        </row>
        <row r="4158">
          <cell r="B4158">
            <v>431581301700189</v>
          </cell>
          <cell r="BS4158">
            <v>2014</v>
          </cell>
          <cell r="BU4158" t="str">
            <v>MAHINDRA AND MAHINDRA LIMITED</v>
          </cell>
          <cell r="DO4158" t="str">
            <v>Goods &amp; Passengers</v>
          </cell>
          <cell r="DP4158" t="str">
            <v>Goods Carrier</v>
          </cell>
        </row>
        <row r="4159">
          <cell r="B4159">
            <v>431351301700362</v>
          </cell>
          <cell r="BS4159">
            <v>2016</v>
          </cell>
          <cell r="BU4159" t="str">
            <v>MAHINDRA XYLO D4 MDI CRDE 2WD 8STR 2016 CAB</v>
          </cell>
          <cell r="DO4159" t="str">
            <v>Car</v>
          </cell>
          <cell r="DP4159" t="str">
            <v>Paryatan Plus</v>
          </cell>
        </row>
        <row r="4160">
          <cell r="B4160"/>
          <cell r="BS4160">
            <v>2024</v>
          </cell>
          <cell r="BU4160" t="str">
            <v>MARUTI TOUR H3 CNG NEW 2024</v>
          </cell>
          <cell r="DO4160"/>
          <cell r="DP4160" t="str">
            <v>Paryatan Plus</v>
          </cell>
        </row>
        <row r="4161">
          <cell r="B4161"/>
          <cell r="BS4161">
            <v>2024</v>
          </cell>
          <cell r="BU4161" t="str">
            <v>HYUNDAI AURA SX CNG 1 2 NEW 2024</v>
          </cell>
          <cell r="DO4161"/>
          <cell r="DP4161" t="str">
            <v>Dream Car</v>
          </cell>
        </row>
        <row r="4162">
          <cell r="B4162">
            <v>412831301700275</v>
          </cell>
          <cell r="BS4162">
            <v>2024</v>
          </cell>
          <cell r="BU4162" t="str">
            <v>MARUTI DZIRE ZXI CNG NEW 2024</v>
          </cell>
          <cell r="DO4162"/>
          <cell r="DP4162" t="str">
            <v>Paryatan Plus</v>
          </cell>
        </row>
        <row r="4163">
          <cell r="B4163"/>
          <cell r="BS4163">
            <v>2024</v>
          </cell>
          <cell r="BU4163" t="str">
            <v>MARUTI DZIRE ZXI CNG NEW 2024</v>
          </cell>
          <cell r="DO4163"/>
          <cell r="DP4163" t="str">
            <v>Paryatan Plus</v>
          </cell>
        </row>
        <row r="4164">
          <cell r="B4164">
            <v>413191301700220</v>
          </cell>
          <cell r="BS4164">
            <v>2024</v>
          </cell>
          <cell r="BU4164" t="str">
            <v>HYUNDAI AURA SX CNG 1 2 NEW 2024</v>
          </cell>
          <cell r="DO4164"/>
          <cell r="DP4164" t="str">
            <v>Dream Car</v>
          </cell>
        </row>
        <row r="4165">
          <cell r="B4165"/>
          <cell r="BS4165">
            <v>2024</v>
          </cell>
          <cell r="BU4165" t="str">
            <v>FORCE T1MB3350FM2 6 CR BS6 2 ACPSABS12D NEW 2024</v>
          </cell>
          <cell r="DO4165"/>
          <cell r="DP4165" t="str">
            <v>Paryatan Plus</v>
          </cell>
        </row>
        <row r="4166">
          <cell r="B4166"/>
          <cell r="BS4166">
            <v>2024</v>
          </cell>
          <cell r="BU4166" t="str">
            <v>AURA 1 2 SX CNG TOPEND BS6 NEW 2024</v>
          </cell>
          <cell r="DO4166"/>
          <cell r="DP4166" t="str">
            <v>Paryatan Plus</v>
          </cell>
        </row>
        <row r="4167">
          <cell r="B4167"/>
          <cell r="BS4167">
            <v>2016</v>
          </cell>
          <cell r="BU4167" t="str">
            <v>INNOVA 2 5 G E4 2016</v>
          </cell>
          <cell r="DO4167" t="str">
            <v>Car</v>
          </cell>
          <cell r="DP4167" t="str">
            <v>Safari</v>
          </cell>
        </row>
        <row r="4168">
          <cell r="B4168">
            <v>412331301700221</v>
          </cell>
          <cell r="BS4168">
            <v>2016</v>
          </cell>
          <cell r="BU4168" t="str">
            <v>INNOVA 2 5 G E4 2016</v>
          </cell>
          <cell r="DO4168" t="str">
            <v>Car</v>
          </cell>
          <cell r="DP4168" t="str">
            <v>Safari</v>
          </cell>
        </row>
        <row r="4169">
          <cell r="B4169">
            <v>431111301700239</v>
          </cell>
          <cell r="BS4169">
            <v>2016</v>
          </cell>
          <cell r="BU4169" t="str">
            <v>FORCE TRAVELLER BS III VE MAXI CAB 2016</v>
          </cell>
          <cell r="DO4169" t="str">
            <v>Goods &amp; Passengers</v>
          </cell>
          <cell r="DP4169" t="str">
            <v>Safari</v>
          </cell>
        </row>
        <row r="4170">
          <cell r="B4170"/>
          <cell r="BS4170">
            <v>2016</v>
          </cell>
          <cell r="BU4170" t="str">
            <v>FORCE TRAVELLER BS III VE MAXI CAB 2016</v>
          </cell>
          <cell r="DO4170" t="str">
            <v>Goods &amp; Passengers</v>
          </cell>
          <cell r="DP4170" t="str">
            <v>Safari</v>
          </cell>
        </row>
        <row r="4171">
          <cell r="B4171"/>
          <cell r="BS4171">
            <v>2015</v>
          </cell>
          <cell r="BU4171" t="str">
            <v>ASHOK LEYALAND ALPS V4 88 50 STR BUS 2015</v>
          </cell>
          <cell r="DO4171" t="str">
            <v>Goods &amp; Passengers</v>
          </cell>
          <cell r="DP4171" t="str">
            <v>Safari</v>
          </cell>
        </row>
        <row r="4172">
          <cell r="B4172">
            <v>431111301700240</v>
          </cell>
          <cell r="BS4172">
            <v>2024</v>
          </cell>
          <cell r="BU4172" t="str">
            <v>TOUR S PETROL NEW 2024</v>
          </cell>
          <cell r="DO4172"/>
          <cell r="DP4172" t="str">
            <v>Dream Car</v>
          </cell>
        </row>
        <row r="4173">
          <cell r="B4173">
            <v>412331301700222</v>
          </cell>
          <cell r="BS4173">
            <v>2015</v>
          </cell>
          <cell r="BU4173" t="str">
            <v>ASHOK LEYALAND ALPS V4 88 50 STR BUS 2015</v>
          </cell>
          <cell r="DO4173" t="str">
            <v>Goods &amp; Passengers</v>
          </cell>
          <cell r="DP4173" t="str">
            <v>Safari</v>
          </cell>
        </row>
        <row r="4174">
          <cell r="B4174"/>
          <cell r="BS4174">
            <v>2024</v>
          </cell>
          <cell r="BU4174" t="str">
            <v>TOUR S PETROL NEW 2024</v>
          </cell>
          <cell r="DO4174"/>
          <cell r="DP4174" t="str">
            <v>Dream Car</v>
          </cell>
        </row>
        <row r="4175">
          <cell r="B4175"/>
          <cell r="BS4175">
            <v>2024</v>
          </cell>
          <cell r="BU4175" t="str">
            <v>TATA ACE GOLD DIESEL BS III NEW 2024</v>
          </cell>
          <cell r="DO4175"/>
          <cell r="DP4175" t="str">
            <v>Goods Carrier</v>
          </cell>
        </row>
        <row r="4176">
          <cell r="B4176"/>
          <cell r="BS4176">
            <v>2018</v>
          </cell>
          <cell r="BU4176" t="str">
            <v>MARUTHI TOUR S DIESEL 2018 5STR TN</v>
          </cell>
          <cell r="DO4176" t="str">
            <v>Car</v>
          </cell>
          <cell r="DP4176" t="str">
            <v>Paryatan Plus</v>
          </cell>
        </row>
        <row r="4177">
          <cell r="B4177">
            <v>412831301700273</v>
          </cell>
          <cell r="BS4177">
            <v>2024</v>
          </cell>
          <cell r="BU4177" t="str">
            <v>TATA ACE GOLD DIESEL BS III NEW 2024</v>
          </cell>
          <cell r="DO4177"/>
          <cell r="DP4177" t="str">
            <v>Goods Carrier</v>
          </cell>
        </row>
        <row r="4178">
          <cell r="B4178">
            <v>431351301700365</v>
          </cell>
          <cell r="BS4178">
            <v>2018</v>
          </cell>
          <cell r="BU4178" t="str">
            <v>MARUTHI TOUR S DIESEL 2018 5STR TN</v>
          </cell>
          <cell r="DO4178" t="str">
            <v>Car</v>
          </cell>
          <cell r="DP4178" t="str">
            <v>Paryatan Plus</v>
          </cell>
        </row>
        <row r="4179">
          <cell r="B4179">
            <v>431351301700363</v>
          </cell>
          <cell r="BS4179">
            <v>2015</v>
          </cell>
          <cell r="BU4179" t="str">
            <v>Celerio-CELERIO ZXI (O) PETROL 5 SEATER</v>
          </cell>
          <cell r="DO4179" t="str">
            <v>Car</v>
          </cell>
          <cell r="DP4179" t="str">
            <v>Classic Used Car</v>
          </cell>
        </row>
        <row r="4180">
          <cell r="B4180"/>
          <cell r="BS4180">
            <v>2015</v>
          </cell>
          <cell r="BU4180" t="str">
            <v>Celerio-CELERIO ZXI (O) PETROL 5 SEATER</v>
          </cell>
          <cell r="DO4180" t="str">
            <v>Car</v>
          </cell>
          <cell r="DP4180" t="str">
            <v>Classic Used Car</v>
          </cell>
        </row>
        <row r="4181">
          <cell r="B4181"/>
          <cell r="BS4181">
            <v>2021</v>
          </cell>
          <cell r="BU4181" t="str">
            <v>TATA INTRA V30 AC BS VI 2021</v>
          </cell>
          <cell r="DO4181" t="str">
            <v>Goods &amp; Passengers</v>
          </cell>
          <cell r="DP4181" t="str">
            <v>Goods Carrier</v>
          </cell>
        </row>
        <row r="4182">
          <cell r="B4182">
            <v>431581301700190</v>
          </cell>
          <cell r="BS4182">
            <v>2021</v>
          </cell>
          <cell r="BU4182" t="str">
            <v>TATA INTRA V30 AC BS VI 2021</v>
          </cell>
          <cell r="DO4182" t="str">
            <v>Goods &amp; Passengers</v>
          </cell>
          <cell r="DP4182" t="str">
            <v>Goods Carrier</v>
          </cell>
        </row>
        <row r="4183">
          <cell r="B4183"/>
          <cell r="BS4183">
            <v>2024</v>
          </cell>
          <cell r="BU4183" t="str">
            <v>TOUR M NEW 2024</v>
          </cell>
          <cell r="DO4183"/>
          <cell r="DP4183" t="str">
            <v>Dream Car</v>
          </cell>
        </row>
        <row r="4184">
          <cell r="B4184"/>
          <cell r="BS4184">
            <v>2024</v>
          </cell>
          <cell r="BU4184" t="str">
            <v>DZIRE VXI NEW 2024</v>
          </cell>
          <cell r="DO4184"/>
          <cell r="DP4184" t="str">
            <v>Dream Car</v>
          </cell>
        </row>
        <row r="4185">
          <cell r="B4185">
            <v>431111301700241</v>
          </cell>
          <cell r="BS4185">
            <v>2024</v>
          </cell>
          <cell r="BU4185" t="str">
            <v>TOUR S CNG NEW 2024</v>
          </cell>
          <cell r="DO4185"/>
          <cell r="DP4185" t="str">
            <v>Dream Car</v>
          </cell>
        </row>
        <row r="4186">
          <cell r="B4186">
            <v>434731301700036</v>
          </cell>
          <cell r="BS4186">
            <v>2024</v>
          </cell>
          <cell r="BU4186" t="str">
            <v>DZIRE VXI NEW 2024</v>
          </cell>
          <cell r="DO4186"/>
          <cell r="DP4186" t="str">
            <v>Dream Car</v>
          </cell>
        </row>
        <row r="4187">
          <cell r="B4187">
            <v>413191301700221</v>
          </cell>
          <cell r="BS4187">
            <v>2024</v>
          </cell>
          <cell r="BU4187" t="str">
            <v>TOUR M NEW 2024</v>
          </cell>
          <cell r="DO4187"/>
          <cell r="DP4187" t="str">
            <v>Dream Car</v>
          </cell>
        </row>
        <row r="4188">
          <cell r="B4188"/>
          <cell r="BS4188">
            <v>2024</v>
          </cell>
          <cell r="BU4188" t="str">
            <v>TOUR S CNG NEW 2024</v>
          </cell>
          <cell r="DO4188"/>
          <cell r="DP4188" t="str">
            <v>Dream Car</v>
          </cell>
        </row>
        <row r="4189">
          <cell r="B4189"/>
          <cell r="BS4189">
            <v>2024</v>
          </cell>
          <cell r="BU4189" t="str">
            <v>MARUTI DZIRE TOUR S CNG NEW 2024</v>
          </cell>
          <cell r="DO4189"/>
          <cell r="DP4189" t="str">
            <v>Paryatan Plus</v>
          </cell>
        </row>
        <row r="4190">
          <cell r="B4190"/>
          <cell r="BS4190">
            <v>2024</v>
          </cell>
          <cell r="BU4190" t="str">
            <v>MARUTI TOUR H3 CNG NEW 2024</v>
          </cell>
          <cell r="DO4190" t="str">
            <v>Goods &amp; Passengers</v>
          </cell>
          <cell r="DP4190" t="str">
            <v>Dream Car</v>
          </cell>
        </row>
        <row r="4191">
          <cell r="B4191">
            <v>412831301700274</v>
          </cell>
          <cell r="BS4191">
            <v>2024</v>
          </cell>
          <cell r="BU4191" t="str">
            <v>MARUTI DZIRE TOUR S CNG NEW 2024</v>
          </cell>
          <cell r="DO4191"/>
          <cell r="DP4191" t="str">
            <v>Paryatan Plus</v>
          </cell>
        </row>
        <row r="4192">
          <cell r="B4192">
            <v>431351301700367</v>
          </cell>
          <cell r="BS4192">
            <v>2024</v>
          </cell>
          <cell r="BU4192" t="str">
            <v>MARUTI TOUR H3 CNG NEW 2024</v>
          </cell>
          <cell r="DO4192" t="str">
            <v>Goods &amp; Passengers</v>
          </cell>
          <cell r="DP4192" t="str">
            <v>Dream Car</v>
          </cell>
        </row>
        <row r="4193">
          <cell r="B4193">
            <v>433461301700067</v>
          </cell>
          <cell r="BS4193">
            <v>2024</v>
          </cell>
          <cell r="BU4193" t="str">
            <v>TATA PUNCH PURE PETROL NEW 2024</v>
          </cell>
          <cell r="DO4193"/>
          <cell r="DP4193" t="str">
            <v>Dream Car</v>
          </cell>
        </row>
        <row r="4194">
          <cell r="B4194"/>
          <cell r="BS4194">
            <v>2024</v>
          </cell>
          <cell r="BU4194" t="str">
            <v>TATA PUNCH PURE PETROL NEW 2024</v>
          </cell>
          <cell r="DO4194"/>
          <cell r="DP4194" t="str">
            <v>Dream Car</v>
          </cell>
        </row>
        <row r="4195">
          <cell r="B4195"/>
          <cell r="BS4195">
            <v>2019</v>
          </cell>
          <cell r="BU4195" t="str">
            <v>MARUTHI TOUR S DIESEL 5 SEAT 2019</v>
          </cell>
          <cell r="DO4195" t="str">
            <v>Car</v>
          </cell>
          <cell r="DP4195" t="str">
            <v>Paryatan Plus</v>
          </cell>
        </row>
        <row r="4196">
          <cell r="B4196"/>
          <cell r="BS4196">
            <v>2024</v>
          </cell>
          <cell r="BU4196" t="str">
            <v>TOUR H3 PETROL NEW 2024</v>
          </cell>
          <cell r="DO4196"/>
          <cell r="DP4196" t="str">
            <v>Dream Car</v>
          </cell>
        </row>
        <row r="4197">
          <cell r="B4197"/>
          <cell r="BS4197">
            <v>2019</v>
          </cell>
          <cell r="BU4197" t="str">
            <v>MARUTHI TOUR S DIESEL 5 SEAT 2019</v>
          </cell>
          <cell r="DO4197" t="str">
            <v>Car</v>
          </cell>
          <cell r="DP4197" t="str">
            <v>Paryatan Plus</v>
          </cell>
        </row>
        <row r="4198">
          <cell r="B4198">
            <v>431111301700243</v>
          </cell>
          <cell r="BS4198">
            <v>2024</v>
          </cell>
          <cell r="BU4198" t="str">
            <v>AURA S CNG NEW 2024</v>
          </cell>
          <cell r="DO4198"/>
          <cell r="DP4198" t="str">
            <v>Dream Car</v>
          </cell>
        </row>
        <row r="4199">
          <cell r="B4199">
            <v>431111301700242</v>
          </cell>
          <cell r="BS4199">
            <v>2024</v>
          </cell>
          <cell r="BU4199" t="str">
            <v>TOUR H3 PETROL NEW 2024</v>
          </cell>
          <cell r="DO4199"/>
          <cell r="DP4199" t="str">
            <v>Dream Car</v>
          </cell>
        </row>
        <row r="4200">
          <cell r="B4200">
            <v>413191301700222</v>
          </cell>
          <cell r="BS4200">
            <v>2019</v>
          </cell>
          <cell r="BU4200" t="str">
            <v>MARUTHI TOUR S DIESEL 5 SEAT 2019</v>
          </cell>
          <cell r="DO4200" t="str">
            <v>Car</v>
          </cell>
          <cell r="DP4200" t="str">
            <v>Paryatan Plus</v>
          </cell>
        </row>
        <row r="4201">
          <cell r="B4201">
            <v>431351301700366</v>
          </cell>
          <cell r="BS4201">
            <v>2019</v>
          </cell>
          <cell r="BU4201" t="str">
            <v>MARUTHI TOUR S DIESEL 5 SEAT 2019</v>
          </cell>
          <cell r="DO4201" t="str">
            <v>Car</v>
          </cell>
          <cell r="DP4201" t="str">
            <v>Paryatan Plus</v>
          </cell>
        </row>
        <row r="4202">
          <cell r="B4202"/>
          <cell r="BS4202">
            <v>2024</v>
          </cell>
          <cell r="BU4202" t="str">
            <v>AURA S CNG NEW 2024</v>
          </cell>
          <cell r="DO4202"/>
          <cell r="DP4202" t="str">
            <v>Dream Car</v>
          </cell>
        </row>
        <row r="4203">
          <cell r="B4203"/>
          <cell r="BS4203">
            <v>2024</v>
          </cell>
          <cell r="BU4203" t="str">
            <v>DZIRE VXI MT NEW 2024</v>
          </cell>
          <cell r="DO4203"/>
          <cell r="DP4203" t="str">
            <v>Dream Car</v>
          </cell>
        </row>
        <row r="4204">
          <cell r="B4204"/>
          <cell r="BS4204">
            <v>2024</v>
          </cell>
          <cell r="BU4204" t="str">
            <v>DZIRE VXI CNG NEW 2024</v>
          </cell>
          <cell r="DO4204"/>
          <cell r="DP4204" t="str">
            <v>Dream Car</v>
          </cell>
        </row>
        <row r="4205">
          <cell r="B4205">
            <v>434731301700037</v>
          </cell>
          <cell r="BS4205">
            <v>2024</v>
          </cell>
          <cell r="BU4205" t="str">
            <v>DZIRE VXI CNG NEW 2024</v>
          </cell>
          <cell r="DO4205"/>
          <cell r="DP4205" t="str">
            <v>Dream Car</v>
          </cell>
        </row>
        <row r="4206">
          <cell r="B4206"/>
          <cell r="BS4206">
            <v>2024</v>
          </cell>
          <cell r="BU4206" t="str">
            <v>NEXA XL6 ZETA CNG WHITE NEW 2024</v>
          </cell>
          <cell r="DO4206"/>
          <cell r="DP4206" t="str">
            <v>Dream Car</v>
          </cell>
        </row>
        <row r="4207">
          <cell r="B4207">
            <v>413191301700225</v>
          </cell>
          <cell r="BS4207">
            <v>2024</v>
          </cell>
          <cell r="BU4207" t="str">
            <v>NEXA XL6 ZETA CNG WHITE NEW 2024</v>
          </cell>
          <cell r="DO4207"/>
          <cell r="DP4207" t="str">
            <v>Dream Car</v>
          </cell>
        </row>
        <row r="4208">
          <cell r="B4208"/>
          <cell r="BS4208">
            <v>2024</v>
          </cell>
          <cell r="BU4208" t="str">
            <v>MARUTI TOUR H3 CNG NEW 2024</v>
          </cell>
          <cell r="DO4208"/>
          <cell r="DP4208" t="str">
            <v>Paryatan Plus</v>
          </cell>
        </row>
        <row r="4209">
          <cell r="B4209"/>
          <cell r="BS4209">
            <v>2019</v>
          </cell>
          <cell r="BU4209" t="str">
            <v>TATA ACE GOLD BS IV GOODS CARRIER 2019</v>
          </cell>
          <cell r="DO4209" t="str">
            <v>Goods &amp; Passengers</v>
          </cell>
          <cell r="DP4209" t="str">
            <v>Goods Carrier</v>
          </cell>
        </row>
        <row r="4210">
          <cell r="B4210"/>
          <cell r="BS4210">
            <v>2021</v>
          </cell>
          <cell r="BU4210" t="str">
            <v>XCENT VTVT PRIME T 2021</v>
          </cell>
          <cell r="DO4210" t="str">
            <v>Car</v>
          </cell>
          <cell r="DP4210" t="str">
            <v>Paryatan Plus</v>
          </cell>
        </row>
        <row r="4211">
          <cell r="B4211">
            <v>412831301700276</v>
          </cell>
          <cell r="BS4211">
            <v>2019</v>
          </cell>
          <cell r="BU4211" t="str">
            <v>TATA ACE GOLD BS IV GOODS CARRIER 2019</v>
          </cell>
          <cell r="DO4211" t="str">
            <v>Goods &amp; Passengers</v>
          </cell>
          <cell r="DP4211" t="str">
            <v>Goods Carrier</v>
          </cell>
        </row>
        <row r="4212">
          <cell r="B4212">
            <v>412331301700223</v>
          </cell>
          <cell r="BS4212">
            <v>2019</v>
          </cell>
          <cell r="BU4212" t="str">
            <v>DOST RLS BSIV GOOD CARRIER 2019</v>
          </cell>
          <cell r="DO4212" t="str">
            <v>Goods &amp; Passengers</v>
          </cell>
          <cell r="DP4212" t="str">
            <v>Goods Carrier</v>
          </cell>
        </row>
        <row r="4213">
          <cell r="B4213">
            <v>431111301700244</v>
          </cell>
          <cell r="BS4213">
            <v>2021</v>
          </cell>
          <cell r="BU4213" t="str">
            <v>XCENT VTVT PRIME T 2021</v>
          </cell>
          <cell r="DO4213" t="str">
            <v>Car</v>
          </cell>
          <cell r="DP4213" t="str">
            <v>Paryatan Plus</v>
          </cell>
        </row>
        <row r="4214">
          <cell r="B4214"/>
          <cell r="BS4214">
            <v>2019</v>
          </cell>
          <cell r="BU4214" t="str">
            <v>DOST RLS BSIV GOOD CARRIER 2019</v>
          </cell>
          <cell r="DO4214" t="str">
            <v>Goods &amp; Passengers</v>
          </cell>
          <cell r="DP4214" t="str">
            <v>Goods Carrier</v>
          </cell>
        </row>
        <row r="4215">
          <cell r="B4215"/>
          <cell r="BS4215">
            <v>2019</v>
          </cell>
          <cell r="BU4215" t="str">
            <v>ASHOK LEYLAND DOST PLUS RLS 2019 2STR</v>
          </cell>
          <cell r="DO4215" t="str">
            <v>Goods &amp; Passengers</v>
          </cell>
          <cell r="DP4215" t="str">
            <v>Goods Carrier</v>
          </cell>
        </row>
        <row r="4216">
          <cell r="B4216">
            <v>413191301700224</v>
          </cell>
          <cell r="BS4216">
            <v>2024</v>
          </cell>
          <cell r="BU4216" t="str">
            <v>TOUR M NEW 2024</v>
          </cell>
          <cell r="DO4216"/>
          <cell r="DP4216" t="str">
            <v>Dream Car</v>
          </cell>
        </row>
        <row r="4217">
          <cell r="B4217">
            <v>431581301700192</v>
          </cell>
          <cell r="BS4217">
            <v>2019</v>
          </cell>
          <cell r="BU4217" t="str">
            <v>ASHOK LEYLAND DOST PLUS RLS 2019 2STR</v>
          </cell>
          <cell r="DO4217" t="str">
            <v>Goods &amp; Passengers</v>
          </cell>
          <cell r="DP4217" t="str">
            <v>Goods Carrier</v>
          </cell>
        </row>
        <row r="4218">
          <cell r="B4218"/>
          <cell r="BS4218">
            <v>2024</v>
          </cell>
          <cell r="BU4218" t="str">
            <v>TOUR M NEW 2024</v>
          </cell>
          <cell r="DO4218"/>
          <cell r="DP4218" t="str">
            <v>Dream Car</v>
          </cell>
        </row>
        <row r="4219">
          <cell r="B4219"/>
          <cell r="BS4219">
            <v>2024</v>
          </cell>
          <cell r="BU4219" t="str">
            <v>MAGNITE MT XE NEW 2024</v>
          </cell>
          <cell r="DO4219"/>
          <cell r="DP4219" t="str">
            <v>Dream Car</v>
          </cell>
        </row>
        <row r="4220">
          <cell r="B4220">
            <v>433461301700068</v>
          </cell>
          <cell r="BS4220">
            <v>2024</v>
          </cell>
          <cell r="BU4220" t="str">
            <v>MAGNITE MT XE NEW 2024</v>
          </cell>
          <cell r="DO4220"/>
          <cell r="DP4220" t="str">
            <v>Dream Car</v>
          </cell>
        </row>
        <row r="4221">
          <cell r="B4221"/>
          <cell r="BS4221">
            <v>2023</v>
          </cell>
          <cell r="BU4221" t="str">
            <v>INNOVA CRYSTA GX MT 8 STR 2023</v>
          </cell>
          <cell r="DO4221" t="str">
            <v>Car</v>
          </cell>
          <cell r="DP4221" t="str">
            <v>Paryatan Plus</v>
          </cell>
        </row>
        <row r="4222">
          <cell r="B4222">
            <v>412831301700279</v>
          </cell>
          <cell r="BS4222">
            <v>2023</v>
          </cell>
          <cell r="BU4222" t="str">
            <v>INNOVA CRYSTA GX MT 8 STR 2023</v>
          </cell>
          <cell r="DO4222" t="str">
            <v>Car</v>
          </cell>
          <cell r="DP4222" t="str">
            <v>Paryatan Plus</v>
          </cell>
        </row>
        <row r="4223">
          <cell r="B4223"/>
          <cell r="BS4223">
            <v>2024</v>
          </cell>
          <cell r="BU4223" t="str">
            <v>TOUR H 2024</v>
          </cell>
          <cell r="DO4223" t="str">
            <v>Car</v>
          </cell>
          <cell r="DP4223" t="str">
            <v>Paryatan Plus</v>
          </cell>
        </row>
        <row r="4224">
          <cell r="B4224"/>
          <cell r="BS4224">
            <v>2024</v>
          </cell>
          <cell r="BU4224" t="str">
            <v>TOUR H3 PETROL NEW 2024</v>
          </cell>
          <cell r="DO4224"/>
          <cell r="DP4224" t="str">
            <v>Paryatan Plus</v>
          </cell>
        </row>
        <row r="4225">
          <cell r="B4225"/>
          <cell r="BS4225">
            <v>2024</v>
          </cell>
          <cell r="BU4225" t="str">
            <v>WAGON R VXI CNG1L MTT NEW 2024</v>
          </cell>
          <cell r="DO4225" t="str">
            <v>Car</v>
          </cell>
          <cell r="DP4225" t="str">
            <v>Paryatan Plus</v>
          </cell>
        </row>
        <row r="4226">
          <cell r="B4226">
            <v>431111301700246</v>
          </cell>
          <cell r="BS4226">
            <v>2024</v>
          </cell>
          <cell r="BU4226" t="str">
            <v>TOUR H 2024</v>
          </cell>
          <cell r="DO4226" t="str">
            <v>Car</v>
          </cell>
          <cell r="DP4226" t="str">
            <v>Paryatan Plus</v>
          </cell>
        </row>
        <row r="4227">
          <cell r="B4227">
            <v>431351301700369</v>
          </cell>
          <cell r="BS4227">
            <v>2024</v>
          </cell>
          <cell r="BU4227" t="str">
            <v>MARUTI DZIRE TOUR S CNG NEW 2024</v>
          </cell>
          <cell r="DO4227" t="str">
            <v>Goods &amp; Passengers</v>
          </cell>
          <cell r="DP4227" t="str">
            <v>Dream Car</v>
          </cell>
        </row>
        <row r="4228">
          <cell r="B4228"/>
          <cell r="BS4228">
            <v>2024</v>
          </cell>
          <cell r="BU4228" t="str">
            <v>MARUTI DZIRE TOUR S CNG NEW 2024</v>
          </cell>
          <cell r="DO4228" t="str">
            <v>Goods &amp; Passengers</v>
          </cell>
          <cell r="DP4228" t="str">
            <v>Dream Car</v>
          </cell>
        </row>
        <row r="4229">
          <cell r="B4229">
            <v>431111301700245</v>
          </cell>
          <cell r="BS4229">
            <v>2024</v>
          </cell>
          <cell r="BU4229" t="str">
            <v>TOUR H3 PETROL NEW 2024</v>
          </cell>
          <cell r="DO4229"/>
          <cell r="DP4229" t="str">
            <v>Paryatan Plus</v>
          </cell>
        </row>
        <row r="4230">
          <cell r="B4230">
            <v>431351301700368</v>
          </cell>
          <cell r="BS4230">
            <v>2024</v>
          </cell>
          <cell r="BU4230" t="str">
            <v>WAGON R VXI CNG1L MTT NEW 2024</v>
          </cell>
          <cell r="DO4230" t="str">
            <v>Car</v>
          </cell>
          <cell r="DP4230" t="str">
            <v>Paryatan Plus</v>
          </cell>
        </row>
        <row r="4231">
          <cell r="B4231"/>
          <cell r="BS4231">
            <v>2024</v>
          </cell>
          <cell r="BU4231" t="str">
            <v>MARUTI DZIRE TOUR S CNG NEW 2024</v>
          </cell>
          <cell r="DO4231" t="str">
            <v>Goods &amp; Passengers</v>
          </cell>
          <cell r="DP4231" t="str">
            <v>Dream Car</v>
          </cell>
        </row>
        <row r="4232">
          <cell r="B4232"/>
          <cell r="BS4232">
            <v>2017</v>
          </cell>
          <cell r="BU4232" t="str">
            <v>TATA ZEST XE QJET 75PS BSIV</v>
          </cell>
          <cell r="DO4232" t="str">
            <v>Car</v>
          </cell>
          <cell r="DP4232" t="str">
            <v>Paryatan Plus</v>
          </cell>
        </row>
        <row r="4233">
          <cell r="B4233"/>
          <cell r="BS4233">
            <v>2017</v>
          </cell>
          <cell r="BU4233" t="str">
            <v>ASPIRE-FIGO ASPIRE TREND 1.5L MT DIESEL 5 SEATER</v>
          </cell>
          <cell r="DO4233" t="str">
            <v>Goods &amp; Passengers</v>
          </cell>
          <cell r="DP4233" t="str">
            <v>Classic Used Car</v>
          </cell>
        </row>
        <row r="4234">
          <cell r="B4234">
            <v>431351301700371</v>
          </cell>
          <cell r="BS4234">
            <v>2017</v>
          </cell>
          <cell r="BU4234" t="str">
            <v>TATA ZEST XE QJET 75PS BSIV</v>
          </cell>
          <cell r="DO4234" t="str">
            <v>Car</v>
          </cell>
          <cell r="DP4234" t="str">
            <v>Paryatan Plus</v>
          </cell>
        </row>
        <row r="4235">
          <cell r="B4235">
            <v>431581301700193</v>
          </cell>
          <cell r="BS4235">
            <v>2017</v>
          </cell>
          <cell r="BU4235" t="str">
            <v>ASPIRE-FIGO ASPIRE TREND 1.5L MT DIESEL 5 SEATER</v>
          </cell>
          <cell r="DO4235" t="str">
            <v>Goods &amp; Passengers</v>
          </cell>
          <cell r="DP4235" t="str">
            <v>Classic Used Car</v>
          </cell>
        </row>
        <row r="4236">
          <cell r="B4236"/>
          <cell r="BS4236">
            <v>2016</v>
          </cell>
          <cell r="BU4236" t="str">
            <v>TATA LPO 7 5 42 BS 3 34 STR 2016</v>
          </cell>
          <cell r="DO4236" t="str">
            <v>Goods &amp; Passengers</v>
          </cell>
          <cell r="DP4236" t="str">
            <v>Safari</v>
          </cell>
        </row>
        <row r="4237">
          <cell r="B4237"/>
          <cell r="BS4237">
            <v>2016</v>
          </cell>
          <cell r="BU4237" t="str">
            <v>TRAVELLER TD 22 BS 3 2016</v>
          </cell>
          <cell r="DO4237"/>
          <cell r="DP4237" t="str">
            <v>Safari</v>
          </cell>
        </row>
        <row r="4238">
          <cell r="B4238"/>
          <cell r="BS4238">
            <v>2016</v>
          </cell>
          <cell r="BU4238" t="str">
            <v>Sunny-SUNNY XL D DIESEL 5 SEATER</v>
          </cell>
          <cell r="DO4238" t="str">
            <v>Car</v>
          </cell>
          <cell r="DP4238" t="str">
            <v>Paryatan Plus</v>
          </cell>
        </row>
        <row r="4239">
          <cell r="B4239">
            <v>431581301700191</v>
          </cell>
          <cell r="BS4239">
            <v>2024</v>
          </cell>
          <cell r="BU4239" t="str">
            <v>TRAVELLER T1 MB3700 FM2 6 CR BSVI 2 PS AC ABS 17D</v>
          </cell>
          <cell r="DO4239"/>
          <cell r="DP4239" t="str">
            <v>Safari</v>
          </cell>
        </row>
        <row r="4240">
          <cell r="B4240">
            <v>431351301700379</v>
          </cell>
          <cell r="BS4240">
            <v>2016</v>
          </cell>
          <cell r="BU4240" t="str">
            <v>Sunny-SUNNY XL D DIESEL 5 SEATER</v>
          </cell>
          <cell r="DO4240" t="str">
            <v>Car</v>
          </cell>
          <cell r="DP4240" t="str">
            <v>Paryatan Plus</v>
          </cell>
        </row>
        <row r="4241">
          <cell r="B4241"/>
          <cell r="BS4241">
            <v>2024</v>
          </cell>
          <cell r="BU4241" t="str">
            <v>TRAVELLER T1 MB3700 FM2 6 CR BSVI 2 PS AC ABS 17D</v>
          </cell>
          <cell r="DO4241"/>
          <cell r="DP4241" t="str">
            <v>Safari</v>
          </cell>
        </row>
        <row r="4242">
          <cell r="B4242"/>
          <cell r="BS4242">
            <v>2024</v>
          </cell>
          <cell r="BU4242" t="str">
            <v>TOUR M NEW 2024</v>
          </cell>
          <cell r="DO4242"/>
          <cell r="DP4242" t="str">
            <v>Dream Car</v>
          </cell>
        </row>
        <row r="4243">
          <cell r="B4243"/>
          <cell r="BS4243">
            <v>2024</v>
          </cell>
          <cell r="BU4243" t="str">
            <v>WAGON R VXI P Y B NEW 2024</v>
          </cell>
          <cell r="DO4243"/>
          <cell r="DP4243" t="str">
            <v>Paryatan Plus</v>
          </cell>
        </row>
        <row r="4244">
          <cell r="B4244">
            <v>431111301700247</v>
          </cell>
          <cell r="BS4244">
            <v>2017</v>
          </cell>
          <cell r="BU4244" t="str">
            <v>XYLO H4 M HAWK CRDE 2 WD 8 2017</v>
          </cell>
          <cell r="DO4244" t="str">
            <v>Car</v>
          </cell>
          <cell r="DP4244" t="str">
            <v>Paryatan Plus</v>
          </cell>
        </row>
        <row r="4245">
          <cell r="B4245"/>
          <cell r="BS4245">
            <v>2017</v>
          </cell>
          <cell r="BU4245" t="str">
            <v>XYLO H4 M HAWK CRDE 2 WD 8 2017</v>
          </cell>
          <cell r="DO4245" t="str">
            <v>Car</v>
          </cell>
          <cell r="DP4245" t="str">
            <v>Paryatan Plus</v>
          </cell>
        </row>
        <row r="4246">
          <cell r="B4246">
            <v>412831301700277</v>
          </cell>
          <cell r="BS4246">
            <v>2024</v>
          </cell>
          <cell r="BU4246" t="str">
            <v>WAGON R VXI P Y B NEW 2024</v>
          </cell>
          <cell r="DO4246"/>
          <cell r="DP4246" t="str">
            <v>Paryatan Plus</v>
          </cell>
        </row>
        <row r="4247">
          <cell r="B4247"/>
          <cell r="BS4247">
            <v>2024</v>
          </cell>
          <cell r="BU4247" t="str">
            <v>TOUR M NEW 2024</v>
          </cell>
          <cell r="DO4247"/>
          <cell r="DP4247" t="str">
            <v>Dream Car</v>
          </cell>
        </row>
        <row r="4248">
          <cell r="B4248"/>
          <cell r="BS4248">
            <v>2018</v>
          </cell>
          <cell r="BU4248" t="str">
            <v>MARUTI TOUR S DIESEL 2018</v>
          </cell>
          <cell r="DO4248" t="str">
            <v>Car</v>
          </cell>
          <cell r="DP4248" t="str">
            <v>Paryatan Plus</v>
          </cell>
        </row>
        <row r="4249">
          <cell r="B4249"/>
          <cell r="BS4249">
            <v>2015</v>
          </cell>
          <cell r="BU4249" t="str">
            <v>TRAVELLER 19D 2015</v>
          </cell>
          <cell r="DO4249"/>
          <cell r="DP4249" t="str">
            <v>Paryatan Plus</v>
          </cell>
        </row>
        <row r="4250">
          <cell r="B4250">
            <v>413191301700226</v>
          </cell>
          <cell r="BS4250">
            <v>2024</v>
          </cell>
          <cell r="BU4250" t="str">
            <v>TOUR M NEW 2024</v>
          </cell>
          <cell r="DO4250"/>
          <cell r="DP4250" t="str">
            <v>Dream Car</v>
          </cell>
        </row>
        <row r="4251">
          <cell r="B4251">
            <v>412831301700286</v>
          </cell>
          <cell r="BS4251">
            <v>2018</v>
          </cell>
          <cell r="BU4251" t="str">
            <v>MARUTI TOUR S DIESEL 2018</v>
          </cell>
          <cell r="DO4251" t="str">
            <v>Car</v>
          </cell>
          <cell r="DP4251" t="str">
            <v>Paryatan Plus</v>
          </cell>
        </row>
        <row r="4252">
          <cell r="B4252">
            <v>431351301700372</v>
          </cell>
          <cell r="BS4252">
            <v>2016</v>
          </cell>
          <cell r="BU4252" t="str">
            <v>TOYOTA ETIOS GD 2016</v>
          </cell>
          <cell r="DO4252" t="str">
            <v>Car</v>
          </cell>
          <cell r="DP4252" t="str">
            <v>Paryatan Plus</v>
          </cell>
        </row>
        <row r="4253">
          <cell r="B4253"/>
          <cell r="BS4253">
            <v>2016</v>
          </cell>
          <cell r="BU4253" t="str">
            <v>TOYOTA ETIOS GD 2016</v>
          </cell>
          <cell r="DO4253" t="str">
            <v>Car</v>
          </cell>
          <cell r="DP4253" t="str">
            <v>Paryatan Plus</v>
          </cell>
        </row>
        <row r="4254">
          <cell r="B4254"/>
          <cell r="BS4254">
            <v>2024</v>
          </cell>
          <cell r="BU4254" t="str">
            <v>MARUTI TOUR H3 CNG NEW 2024</v>
          </cell>
          <cell r="DO4254"/>
          <cell r="DP4254" t="str">
            <v>Paryatan Plus</v>
          </cell>
        </row>
        <row r="4255">
          <cell r="B4255">
            <v>431111301700248</v>
          </cell>
          <cell r="BS4255">
            <v>2019</v>
          </cell>
          <cell r="BU4255" t="str">
            <v>MARUTHI TOUR S DIESEL 5 SEAT 2019</v>
          </cell>
          <cell r="DO4255" t="str">
            <v>Car</v>
          </cell>
          <cell r="DP4255" t="str">
            <v>Paryatan Plus</v>
          </cell>
        </row>
        <row r="4256">
          <cell r="B4256">
            <v>431351301700399</v>
          </cell>
          <cell r="BS4256">
            <v>2019</v>
          </cell>
          <cell r="BU4256" t="str">
            <v>MARUTHI TOUR S DIESEL 5 SEAT 2019</v>
          </cell>
          <cell r="DO4256" t="str">
            <v>Car</v>
          </cell>
          <cell r="DP4256" t="str">
            <v>Paryatan Plus</v>
          </cell>
        </row>
        <row r="4257">
          <cell r="B4257"/>
          <cell r="BS4257">
            <v>2015</v>
          </cell>
          <cell r="BU4257" t="str">
            <v>TOYOTA ETIOS GD 2015</v>
          </cell>
          <cell r="DO4257" t="str">
            <v>Car</v>
          </cell>
          <cell r="DP4257" t="str">
            <v>Paryatan Plus</v>
          </cell>
        </row>
        <row r="4258">
          <cell r="B4258"/>
          <cell r="BS4258">
            <v>2019</v>
          </cell>
          <cell r="BU4258" t="str">
            <v>MARUTHI TOUR S DIESEL 5 SEAT 2019</v>
          </cell>
          <cell r="DO4258" t="str">
            <v>Car</v>
          </cell>
          <cell r="DP4258" t="str">
            <v>Paryatan Plus</v>
          </cell>
        </row>
        <row r="4259">
          <cell r="B4259"/>
          <cell r="BS4259">
            <v>2019</v>
          </cell>
          <cell r="BU4259" t="str">
            <v>MARUTHI TOUR S DIESEL 5 SEAT 2019</v>
          </cell>
          <cell r="DO4259" t="str">
            <v>Car</v>
          </cell>
          <cell r="DP4259" t="str">
            <v>Paryatan Plus</v>
          </cell>
        </row>
        <row r="4260">
          <cell r="B4260"/>
          <cell r="BS4260">
            <v>2024</v>
          </cell>
          <cell r="BU4260" t="str">
            <v>TOUR M NEW 2024</v>
          </cell>
          <cell r="DO4260"/>
          <cell r="DP4260" t="str">
            <v>Dream Car</v>
          </cell>
        </row>
        <row r="4261">
          <cell r="B4261"/>
          <cell r="BS4261">
            <v>2024</v>
          </cell>
          <cell r="BU4261" t="str">
            <v>TOUR S CNG NEW 2024</v>
          </cell>
          <cell r="DO4261" t="str">
            <v>Goods &amp; Passengers</v>
          </cell>
          <cell r="DP4261" t="str">
            <v>Paryatan Plus</v>
          </cell>
        </row>
        <row r="4262">
          <cell r="B4262">
            <v>412331301700224</v>
          </cell>
          <cell r="BS4262">
            <v>2024</v>
          </cell>
          <cell r="BU4262" t="str">
            <v>MARUTI TOUR H3 CNG NEW 2024</v>
          </cell>
          <cell r="DO4262"/>
          <cell r="DP4262" t="str">
            <v>Paryatan Plus</v>
          </cell>
        </row>
        <row r="4263">
          <cell r="B4263">
            <v>431351301700374</v>
          </cell>
          <cell r="BS4263">
            <v>2024</v>
          </cell>
          <cell r="BU4263" t="str">
            <v>TOUR S CNG NEW 2024</v>
          </cell>
          <cell r="DO4263" t="str">
            <v>Goods &amp; Passengers</v>
          </cell>
          <cell r="DP4263" t="str">
            <v>Paryatan Plus</v>
          </cell>
        </row>
        <row r="4264">
          <cell r="B4264">
            <v>413191301700229</v>
          </cell>
          <cell r="BS4264">
            <v>2024</v>
          </cell>
          <cell r="BU4264" t="str">
            <v>TOUR M NEW 2024</v>
          </cell>
          <cell r="DO4264"/>
          <cell r="DP4264" t="str">
            <v>Dream Car</v>
          </cell>
        </row>
        <row r="4265">
          <cell r="B4265">
            <v>413191301700227</v>
          </cell>
          <cell r="BS4265">
            <v>2015</v>
          </cell>
          <cell r="BU4265" t="str">
            <v>TOYOTA ETIOS GD 2015</v>
          </cell>
          <cell r="DO4265" t="str">
            <v>Car</v>
          </cell>
          <cell r="DP4265" t="str">
            <v>Paryatan Plus</v>
          </cell>
        </row>
        <row r="4266">
          <cell r="B4266"/>
          <cell r="BS4266">
            <v>2024</v>
          </cell>
          <cell r="BU4266" t="str">
            <v>TATA ACE GOLD DIESEL PLUS NEW GOODS 2024</v>
          </cell>
          <cell r="DO4266"/>
          <cell r="DP4266" t="str">
            <v>Goods Carrier</v>
          </cell>
        </row>
        <row r="4267">
          <cell r="B4267"/>
          <cell r="BS4267">
            <v>2024</v>
          </cell>
          <cell r="BU4267" t="str">
            <v>TOUR M NEW 2024</v>
          </cell>
          <cell r="DO4267"/>
          <cell r="DP4267" t="str">
            <v>Dream Car</v>
          </cell>
        </row>
        <row r="4268">
          <cell r="B4268"/>
          <cell r="BS4268">
            <v>2018</v>
          </cell>
          <cell r="BU4268" t="str">
            <v>MARUTHI TOUR S DIESEL 2018 5STR TN</v>
          </cell>
          <cell r="DO4268" t="str">
            <v>Car</v>
          </cell>
          <cell r="DP4268" t="str">
            <v>Paryatan Plus</v>
          </cell>
        </row>
        <row r="4269">
          <cell r="B4269"/>
          <cell r="BS4269">
            <v>2019</v>
          </cell>
          <cell r="BU4269" t="str">
            <v>EICHER 20 15 M LPO 2019 50STR BUS</v>
          </cell>
          <cell r="DO4269" t="str">
            <v>Goods &amp; Passengers</v>
          </cell>
          <cell r="DP4269" t="str">
            <v>Safari</v>
          </cell>
        </row>
        <row r="4270">
          <cell r="B4270">
            <v>412831301700280</v>
          </cell>
          <cell r="BS4270">
            <v>2024</v>
          </cell>
          <cell r="BU4270" t="str">
            <v>TATA ACE GOLD DIESEL PLUS NEW GOODS 2024</v>
          </cell>
          <cell r="DO4270"/>
          <cell r="DP4270" t="str">
            <v>Goods Carrier</v>
          </cell>
        </row>
        <row r="4271">
          <cell r="B4271">
            <v>412831301700282</v>
          </cell>
          <cell r="BS4271">
            <v>2019</v>
          </cell>
          <cell r="BU4271" t="str">
            <v>EICHER 20 15 M LPO 2019 50STR BUS</v>
          </cell>
          <cell r="DO4271" t="str">
            <v>Goods &amp; Passengers</v>
          </cell>
          <cell r="DP4271" t="str">
            <v>Safari</v>
          </cell>
        </row>
        <row r="4272">
          <cell r="B4272">
            <v>413191301700228</v>
          </cell>
          <cell r="BS4272">
            <v>2024</v>
          </cell>
          <cell r="BU4272" t="str">
            <v>TOUR M NEW 2024</v>
          </cell>
          <cell r="DO4272"/>
          <cell r="DP4272" t="str">
            <v>Dream Car</v>
          </cell>
        </row>
        <row r="4273">
          <cell r="B4273">
            <v>412831301700278</v>
          </cell>
          <cell r="BS4273">
            <v>2024</v>
          </cell>
          <cell r="BU4273" t="str">
            <v>DZIRE VXI PETROL MT Y BNEW 2024</v>
          </cell>
          <cell r="DO4273"/>
          <cell r="DP4273" t="str">
            <v>Paryatan Plus</v>
          </cell>
        </row>
        <row r="4274">
          <cell r="B4274">
            <v>431351301700373</v>
          </cell>
          <cell r="BS4274">
            <v>2018</v>
          </cell>
          <cell r="BU4274" t="str">
            <v>MARUTHI TOUR S DIESEL 2018 5STR TN</v>
          </cell>
          <cell r="DO4274" t="str">
            <v>Car</v>
          </cell>
          <cell r="DP4274" t="str">
            <v>Paryatan Plus</v>
          </cell>
        </row>
        <row r="4275">
          <cell r="B4275"/>
          <cell r="BS4275">
            <v>2024</v>
          </cell>
          <cell r="BU4275" t="str">
            <v>DZIRE VXI PETROL MT Y BNEW 2024</v>
          </cell>
          <cell r="DO4275"/>
          <cell r="DP4275" t="str">
            <v>Paryatan Plus</v>
          </cell>
        </row>
        <row r="4276">
          <cell r="B4276"/>
          <cell r="BS4276">
            <v>2024</v>
          </cell>
          <cell r="BU4276" t="str">
            <v>TOUR S CNG NEW 2024</v>
          </cell>
          <cell r="DO4276"/>
          <cell r="DP4276" t="str">
            <v>Dream Car</v>
          </cell>
        </row>
        <row r="4277">
          <cell r="B4277">
            <v>431111301700249</v>
          </cell>
          <cell r="BS4277">
            <v>2024</v>
          </cell>
          <cell r="BU4277" t="str">
            <v>TOUR S CNG NEW 2024</v>
          </cell>
          <cell r="DO4277"/>
          <cell r="DP4277" t="str">
            <v>Dream Car</v>
          </cell>
        </row>
        <row r="4278">
          <cell r="B4278"/>
          <cell r="BS4278">
            <v>2017</v>
          </cell>
          <cell r="BU4278" t="str">
            <v>TRAVELLER 3700 MM WB 17 SD AC P 2017</v>
          </cell>
          <cell r="DO4278" t="str">
            <v>Goods &amp; Passengers</v>
          </cell>
          <cell r="DP4278" t="str">
            <v>Safari</v>
          </cell>
        </row>
        <row r="4279">
          <cell r="B4279">
            <v>412331301700225</v>
          </cell>
          <cell r="BS4279">
            <v>2017</v>
          </cell>
          <cell r="BU4279" t="str">
            <v>TRAVELLER 3700 MM WB 17 SD AC P 2017</v>
          </cell>
          <cell r="DO4279" t="str">
            <v>Goods &amp; Passengers</v>
          </cell>
          <cell r="DP4279" t="str">
            <v>Safari</v>
          </cell>
        </row>
        <row r="4280">
          <cell r="B4280"/>
          <cell r="BS4280">
            <v>2024</v>
          </cell>
          <cell r="BU4280" t="str">
            <v>MARUTI TOUR H3 CNG NEW 2024</v>
          </cell>
          <cell r="DO4280"/>
          <cell r="DP4280" t="str">
            <v>Dream Car</v>
          </cell>
        </row>
        <row r="4281">
          <cell r="B4281"/>
          <cell r="BS4281">
            <v>2018</v>
          </cell>
          <cell r="BU4281" t="str">
            <v>ASHOK LEYLAND 3118 2 BSIV 2018</v>
          </cell>
          <cell r="DO4281" t="str">
            <v>Goods &amp; Passengers</v>
          </cell>
          <cell r="DP4281" t="str">
            <v>Goods Carrier</v>
          </cell>
        </row>
        <row r="4282">
          <cell r="B4282"/>
          <cell r="BS4282">
            <v>2014</v>
          </cell>
          <cell r="BU4282" t="str">
            <v>TATASFC 709 38 2014</v>
          </cell>
          <cell r="DO4282" t="str">
            <v>Goods &amp; Passengers</v>
          </cell>
          <cell r="DP4282" t="str">
            <v>Goods Carrier</v>
          </cell>
        </row>
        <row r="4283">
          <cell r="B4283">
            <v>431581301700194</v>
          </cell>
          <cell r="BS4283">
            <v>2014</v>
          </cell>
          <cell r="BU4283" t="str">
            <v>TATASFC 709 38 2014</v>
          </cell>
          <cell r="DO4283" t="str">
            <v>Goods &amp; Passengers</v>
          </cell>
          <cell r="DP4283" t="str">
            <v>Goods Carrier</v>
          </cell>
        </row>
        <row r="4284">
          <cell r="B4284">
            <v>431351301700376</v>
          </cell>
          <cell r="BS4284">
            <v>2018</v>
          </cell>
          <cell r="BU4284" t="str">
            <v>ASHOK LEYLAND 3118 2 BSIV 2018</v>
          </cell>
          <cell r="DO4284" t="str">
            <v>Goods &amp; Passengers</v>
          </cell>
          <cell r="DP4284" t="str">
            <v>Goods Carrier</v>
          </cell>
        </row>
        <row r="4285">
          <cell r="B4285">
            <v>434731301700038</v>
          </cell>
          <cell r="BS4285">
            <v>2024</v>
          </cell>
          <cell r="BU4285" t="str">
            <v>NEXA FRONX DELTA MT 1 2 L NEW 2024</v>
          </cell>
          <cell r="DO4285"/>
          <cell r="DP4285" t="str">
            <v>Dream Car</v>
          </cell>
        </row>
        <row r="4286">
          <cell r="B4286"/>
          <cell r="BS4286">
            <v>2024</v>
          </cell>
          <cell r="BU4286" t="str">
            <v>NEXA FRONX DELTA MT 1 2 L NEW 2024</v>
          </cell>
          <cell r="DO4286"/>
          <cell r="DP4286" t="str">
            <v>Dream Car</v>
          </cell>
        </row>
        <row r="4287">
          <cell r="B4287"/>
          <cell r="BS4287">
            <v>2015</v>
          </cell>
          <cell r="BU4287" t="str">
            <v>LPT 3118TC TRUCK 2015</v>
          </cell>
          <cell r="DO4287" t="str">
            <v>Goods &amp; Passengers</v>
          </cell>
          <cell r="DP4287" t="str">
            <v>Goods Carrier</v>
          </cell>
        </row>
        <row r="4288">
          <cell r="B4288"/>
          <cell r="BS4288">
            <v>2014</v>
          </cell>
          <cell r="BU4288" t="str">
            <v>Swift-SWIFT VDI ABS</v>
          </cell>
          <cell r="DO4288" t="str">
            <v>Car</v>
          </cell>
          <cell r="DP4288" t="str">
            <v>Paryatan Plus</v>
          </cell>
        </row>
        <row r="4289">
          <cell r="B4289">
            <v>431351301700375</v>
          </cell>
          <cell r="BS4289">
            <v>2024</v>
          </cell>
          <cell r="BU4289" t="str">
            <v>TOUR H3 CNG WAGONAR NEW 2024</v>
          </cell>
          <cell r="DO4289" t="str">
            <v>Goods &amp; Passengers</v>
          </cell>
          <cell r="DP4289" t="str">
            <v>Dream Car</v>
          </cell>
        </row>
        <row r="4290">
          <cell r="B4290">
            <v>413191301700230</v>
          </cell>
          <cell r="BS4290">
            <v>2024</v>
          </cell>
          <cell r="BU4290" t="str">
            <v>HYUNDAI AURA SX CNG 1 2 NEW 2024</v>
          </cell>
          <cell r="DO4290"/>
          <cell r="DP4290" t="str">
            <v>Dream Car</v>
          </cell>
        </row>
        <row r="4291">
          <cell r="B4291"/>
          <cell r="BS4291">
            <v>2024</v>
          </cell>
          <cell r="BU4291" t="str">
            <v>HYUNDAI AURA SX CNG 1 2 NEW 2024</v>
          </cell>
          <cell r="DO4291"/>
          <cell r="DP4291" t="str">
            <v>Dream Car</v>
          </cell>
        </row>
        <row r="4292">
          <cell r="B4292"/>
          <cell r="BS4292">
            <v>2024</v>
          </cell>
          <cell r="BU4292" t="str">
            <v>TOUR H3 CNG WAGONAR NEW 2024</v>
          </cell>
          <cell r="DO4292" t="str">
            <v>Goods &amp; Passengers</v>
          </cell>
          <cell r="DP4292" t="str">
            <v>Dream Car</v>
          </cell>
        </row>
        <row r="4293">
          <cell r="B4293">
            <v>431351301700377</v>
          </cell>
          <cell r="BS4293">
            <v>2014</v>
          </cell>
          <cell r="BU4293" t="str">
            <v>Swift-SWIFT VDI ABS</v>
          </cell>
          <cell r="DO4293" t="str">
            <v>Car</v>
          </cell>
          <cell r="DP4293" t="str">
            <v>Paryatan Plus</v>
          </cell>
        </row>
        <row r="4294">
          <cell r="B4294">
            <v>433461301700069</v>
          </cell>
          <cell r="BS4294">
            <v>2015</v>
          </cell>
          <cell r="BU4294" t="str">
            <v>LPT 3118TC TRUCK 2015</v>
          </cell>
          <cell r="DO4294" t="str">
            <v>Goods &amp; Passengers</v>
          </cell>
          <cell r="DP4294" t="str">
            <v>Goods Carrier</v>
          </cell>
        </row>
        <row r="4295">
          <cell r="B4295"/>
          <cell r="BS4295">
            <v>2024</v>
          </cell>
          <cell r="BU4295" t="str">
            <v>MARUTI TOUR S CNG NEW 2024</v>
          </cell>
          <cell r="DO4295"/>
          <cell r="DP4295" t="str">
            <v>Dream Car</v>
          </cell>
        </row>
        <row r="4296">
          <cell r="B4296"/>
          <cell r="BS4296">
            <v>2014</v>
          </cell>
          <cell r="BU4296" t="str">
            <v>JCB 3DX 2WD 2014</v>
          </cell>
          <cell r="DO4296" t="str">
            <v>Goods &amp; Passengers</v>
          </cell>
          <cell r="DP4296" t="str">
            <v>Dharthi</v>
          </cell>
        </row>
        <row r="4297">
          <cell r="B4297"/>
          <cell r="BS4297">
            <v>2024</v>
          </cell>
          <cell r="BU4297" t="str">
            <v>ERTIGA VXI CNG NEW 2024</v>
          </cell>
          <cell r="DO4297"/>
          <cell r="DP4297" t="str">
            <v>Dream Car</v>
          </cell>
        </row>
        <row r="4298">
          <cell r="B4298"/>
          <cell r="BS4298">
            <v>2015</v>
          </cell>
          <cell r="BU4298" t="str">
            <v>PSV 4 185 BS III 2015 50 STR BUS</v>
          </cell>
          <cell r="DO4298" t="str">
            <v>Goods &amp; Passengers</v>
          </cell>
          <cell r="DP4298" t="str">
            <v>Safari</v>
          </cell>
        </row>
        <row r="4299">
          <cell r="B4299">
            <v>412831301700281</v>
          </cell>
          <cell r="BS4299">
            <v>2014</v>
          </cell>
          <cell r="BU4299" t="str">
            <v>JCB 3DX 2WD 2014</v>
          </cell>
          <cell r="DO4299" t="str">
            <v>Goods &amp; Passengers</v>
          </cell>
          <cell r="DP4299" t="str">
            <v>Dharthi</v>
          </cell>
        </row>
        <row r="4300">
          <cell r="B4300">
            <v>431111301700250</v>
          </cell>
          <cell r="BS4300">
            <v>2024</v>
          </cell>
          <cell r="BU4300" t="str">
            <v>TIGO R XE PETROL NEW 2024</v>
          </cell>
          <cell r="DO4300"/>
          <cell r="DP4300" t="str">
            <v>Dream Car</v>
          </cell>
        </row>
        <row r="4301">
          <cell r="B4301">
            <v>413191301700231</v>
          </cell>
          <cell r="BS4301">
            <v>2024</v>
          </cell>
          <cell r="BU4301" t="str">
            <v>MARUTI TOUR S CNG NEW 2024</v>
          </cell>
          <cell r="DO4301"/>
          <cell r="DP4301" t="str">
            <v>Dream Car</v>
          </cell>
        </row>
        <row r="4302">
          <cell r="B4302">
            <v>412831301700293</v>
          </cell>
          <cell r="BS4302">
            <v>2015</v>
          </cell>
          <cell r="BU4302" t="str">
            <v>PSV 4 185 BS III 2015 50 STR BUS</v>
          </cell>
          <cell r="DO4302" t="str">
            <v>Goods &amp; Passengers</v>
          </cell>
          <cell r="DP4302" t="str">
            <v>Safari</v>
          </cell>
        </row>
        <row r="4303">
          <cell r="B4303"/>
          <cell r="BS4303">
            <v>2024</v>
          </cell>
          <cell r="BU4303" t="str">
            <v>TIGO R XE PETROL NEW 2024</v>
          </cell>
          <cell r="DO4303"/>
          <cell r="DP4303" t="str">
            <v>Dream Car</v>
          </cell>
        </row>
        <row r="4304">
          <cell r="B4304"/>
          <cell r="BS4304">
            <v>2014</v>
          </cell>
          <cell r="BU4304" t="str">
            <v>TATASFC 709 38 2014</v>
          </cell>
          <cell r="DO4304" t="str">
            <v>Goods &amp; Passengers</v>
          </cell>
          <cell r="DP4304" t="str">
            <v>Goods Carrier</v>
          </cell>
        </row>
        <row r="4305">
          <cell r="B4305"/>
          <cell r="BS4305">
            <v>2018</v>
          </cell>
          <cell r="BU4305" t="str">
            <v>TOYOTA ETIOS GD BSIV 5 STR 2018</v>
          </cell>
          <cell r="DO4305" t="str">
            <v>Car</v>
          </cell>
          <cell r="DP4305" t="str">
            <v>Paryatan Plus</v>
          </cell>
        </row>
        <row r="4306">
          <cell r="B4306"/>
          <cell r="BS4306">
            <v>2024</v>
          </cell>
          <cell r="BU4306" t="str">
            <v>AURA S CNG NEW 2024</v>
          </cell>
          <cell r="DO4306"/>
          <cell r="DP4306" t="str">
            <v>Dream Car</v>
          </cell>
        </row>
        <row r="4307">
          <cell r="B4307">
            <v>431111301700252</v>
          </cell>
          <cell r="BS4307">
            <v>2024</v>
          </cell>
          <cell r="BU4307" t="str">
            <v>AURA S CNG NEW 2024</v>
          </cell>
          <cell r="DO4307"/>
          <cell r="DP4307" t="str">
            <v>Dream Car</v>
          </cell>
        </row>
        <row r="4308">
          <cell r="B4308">
            <v>431581301700195</v>
          </cell>
          <cell r="BS4308">
            <v>2014</v>
          </cell>
          <cell r="BU4308" t="str">
            <v>TATASFC 709 38 2014</v>
          </cell>
          <cell r="DO4308" t="str">
            <v>Goods &amp; Passengers</v>
          </cell>
          <cell r="DP4308" t="str">
            <v>Goods Carrier</v>
          </cell>
        </row>
        <row r="4309">
          <cell r="B4309">
            <v>431111301700251</v>
          </cell>
          <cell r="BS4309">
            <v>2024</v>
          </cell>
          <cell r="BU4309" t="str">
            <v>TOUR S PETROL NEW 2024</v>
          </cell>
          <cell r="DO4309"/>
          <cell r="DP4309" t="str">
            <v>Dream Car</v>
          </cell>
        </row>
        <row r="4310">
          <cell r="B4310">
            <v>412831301700287</v>
          </cell>
          <cell r="BS4310">
            <v>2018</v>
          </cell>
          <cell r="BU4310" t="str">
            <v>TOYOTA ETIOS GD BSIV 5 STR 2018</v>
          </cell>
          <cell r="DO4310" t="str">
            <v>Car</v>
          </cell>
          <cell r="DP4310" t="str">
            <v>Paryatan Plus</v>
          </cell>
        </row>
        <row r="4311">
          <cell r="B4311"/>
          <cell r="BS4311">
            <v>2024</v>
          </cell>
          <cell r="BU4311" t="str">
            <v>TOUR S PETROL NEW 2024</v>
          </cell>
          <cell r="DO4311"/>
          <cell r="DP4311" t="str">
            <v>Dream Car</v>
          </cell>
        </row>
        <row r="4312">
          <cell r="B4312"/>
          <cell r="BS4312">
            <v>2024</v>
          </cell>
          <cell r="BU4312" t="str">
            <v>TOUR H3 CNG WAGONAR NEW 2024</v>
          </cell>
          <cell r="DO4312" t="str">
            <v>Goods &amp; Passengers</v>
          </cell>
          <cell r="DP4312" t="str">
            <v>Dream Car</v>
          </cell>
        </row>
        <row r="4313">
          <cell r="B4313">
            <v>431351301700380</v>
          </cell>
          <cell r="BS4313">
            <v>2024</v>
          </cell>
          <cell r="BU4313" t="str">
            <v>TOUR H3 CNG WAGONAR NEW 2024</v>
          </cell>
          <cell r="DO4313" t="str">
            <v>Goods &amp; Passengers</v>
          </cell>
          <cell r="DP4313" t="str">
            <v>Dream Car</v>
          </cell>
        </row>
        <row r="4314">
          <cell r="B4314"/>
          <cell r="BS4314">
            <v>2018</v>
          </cell>
          <cell r="BU4314" t="str">
            <v>Etios-ToyotaEtios GD</v>
          </cell>
          <cell r="DO4314" t="str">
            <v>Car</v>
          </cell>
          <cell r="DP4314" t="str">
            <v>Paryatan Plus</v>
          </cell>
        </row>
        <row r="4315">
          <cell r="B4315">
            <v>431351301700378</v>
          </cell>
          <cell r="BS4315">
            <v>2018</v>
          </cell>
          <cell r="BU4315" t="str">
            <v>Etios-ToyotaEtios GD</v>
          </cell>
          <cell r="DO4315" t="str">
            <v>Car</v>
          </cell>
          <cell r="DP4315" t="str">
            <v>Paryatan Plus</v>
          </cell>
        </row>
        <row r="4316">
          <cell r="B4316"/>
          <cell r="BS4316">
            <v>2018</v>
          </cell>
          <cell r="BU4316" t="str">
            <v>XYLO H4 M HAWK CRDE 2 WD 8 STR 2018</v>
          </cell>
          <cell r="DO4316" t="str">
            <v>Car</v>
          </cell>
          <cell r="DP4316" t="str">
            <v>Paryatan Plus</v>
          </cell>
        </row>
        <row r="4317">
          <cell r="B4317"/>
          <cell r="BS4317">
            <v>2024</v>
          </cell>
          <cell r="BU4317" t="str">
            <v>TOUR H3 PETROL NEW 2024</v>
          </cell>
          <cell r="DO4317"/>
          <cell r="DP4317" t="str">
            <v>Dream Car</v>
          </cell>
        </row>
        <row r="4318">
          <cell r="B4318">
            <v>431111301700253</v>
          </cell>
          <cell r="BS4318">
            <v>2018</v>
          </cell>
          <cell r="BU4318" t="str">
            <v>TOYOTA ETIOS GD 2018 5STR MOTOR CAB 2</v>
          </cell>
          <cell r="DO4318" t="str">
            <v>Car</v>
          </cell>
          <cell r="DP4318" t="str">
            <v>Paryatan Plus</v>
          </cell>
        </row>
        <row r="4319">
          <cell r="B4319">
            <v>412331301700226</v>
          </cell>
          <cell r="BS4319">
            <v>2017</v>
          </cell>
          <cell r="BU4319" t="str">
            <v>TRAVELLER T1 SCHOOL BUS 2017 18 STR</v>
          </cell>
          <cell r="DO4319" t="str">
            <v>Car</v>
          </cell>
          <cell r="DP4319" t="str">
            <v>Safari</v>
          </cell>
        </row>
        <row r="4320">
          <cell r="B4320"/>
          <cell r="BS4320">
            <v>2017</v>
          </cell>
          <cell r="BU4320" t="str">
            <v>TRAVELLER T1 SCHOOL BUS 2017 18 STR</v>
          </cell>
          <cell r="DO4320" t="str">
            <v>Car</v>
          </cell>
          <cell r="DP4320" t="str">
            <v>Safari</v>
          </cell>
        </row>
        <row r="4321">
          <cell r="B4321">
            <v>431111301700254</v>
          </cell>
          <cell r="BS4321">
            <v>2024</v>
          </cell>
          <cell r="BU4321" t="str">
            <v>TOUR H3 PETROL NEW 2024</v>
          </cell>
          <cell r="DO4321"/>
          <cell r="DP4321" t="str">
            <v>Dream Car</v>
          </cell>
        </row>
        <row r="4322">
          <cell r="B4322"/>
          <cell r="BS4322">
            <v>2018</v>
          </cell>
          <cell r="BU4322" t="str">
            <v>TOYOTA ETIOS GD 2018 5STR MOTOR CAB 2</v>
          </cell>
          <cell r="DO4322" t="str">
            <v>Car</v>
          </cell>
          <cell r="DP4322" t="str">
            <v>Paryatan Plus</v>
          </cell>
        </row>
        <row r="4323">
          <cell r="B4323"/>
          <cell r="BS4323">
            <v>2024</v>
          </cell>
          <cell r="BU4323" t="str">
            <v>TOUR S CNG NEW 2024</v>
          </cell>
          <cell r="DO4323"/>
          <cell r="DP4323" t="str">
            <v>Dream Car</v>
          </cell>
        </row>
        <row r="4324">
          <cell r="B4324">
            <v>431351301700381</v>
          </cell>
          <cell r="BS4324">
            <v>2024</v>
          </cell>
          <cell r="BU4324" t="str">
            <v>TOUR M NEW 2024</v>
          </cell>
          <cell r="DO4324" t="str">
            <v>Goods &amp; Passengers</v>
          </cell>
          <cell r="DP4324" t="str">
            <v>Dream Car</v>
          </cell>
        </row>
        <row r="4325">
          <cell r="B4325"/>
          <cell r="BS4325">
            <v>2024</v>
          </cell>
          <cell r="BU4325" t="str">
            <v>TOUR M NEW 2024</v>
          </cell>
          <cell r="DO4325" t="str">
            <v>Goods &amp; Passengers</v>
          </cell>
          <cell r="DP4325" t="str">
            <v>Dream Car</v>
          </cell>
        </row>
        <row r="4326">
          <cell r="B4326"/>
          <cell r="BS4326">
            <v>2016</v>
          </cell>
          <cell r="BU4326" t="str">
            <v>TOYOTA ETIOS GD 2016</v>
          </cell>
          <cell r="DO4326" t="str">
            <v>Car</v>
          </cell>
          <cell r="DP4326" t="str">
            <v>Paryatan Plus</v>
          </cell>
        </row>
        <row r="4327">
          <cell r="B4327">
            <v>431111301700255</v>
          </cell>
          <cell r="BS4327">
            <v>2016</v>
          </cell>
          <cell r="BU4327" t="str">
            <v>TOYOTA ETIOS GD 2016</v>
          </cell>
          <cell r="DO4327" t="str">
            <v>Car</v>
          </cell>
          <cell r="DP4327" t="str">
            <v>Paryatan Plus</v>
          </cell>
        </row>
        <row r="4328">
          <cell r="B4328"/>
          <cell r="BS4328">
            <v>2023</v>
          </cell>
          <cell r="BU4328" t="str">
            <v>TOUR H3 2023</v>
          </cell>
          <cell r="DO4328" t="str">
            <v>Car</v>
          </cell>
          <cell r="DP4328" t="str">
            <v>Paryatan Plus</v>
          </cell>
        </row>
        <row r="4329">
          <cell r="B4329">
            <v>413191301700232</v>
          </cell>
          <cell r="BS4329">
            <v>2024</v>
          </cell>
          <cell r="BU4329" t="str">
            <v>MARUTI TOUR S CNG NEW 2024</v>
          </cell>
          <cell r="DO4329"/>
          <cell r="DP4329" t="str">
            <v>Dream Car</v>
          </cell>
        </row>
        <row r="4330">
          <cell r="B4330">
            <v>431111301700256</v>
          </cell>
          <cell r="BS4330">
            <v>2023</v>
          </cell>
          <cell r="BU4330" t="str">
            <v>TOUR H3 2023</v>
          </cell>
          <cell r="DO4330" t="str">
            <v>Car</v>
          </cell>
          <cell r="DP4330" t="str">
            <v>Paryatan Plus</v>
          </cell>
        </row>
        <row r="4331">
          <cell r="B4331">
            <v>431111301700257</v>
          </cell>
          <cell r="BS4331">
            <v>2024</v>
          </cell>
          <cell r="BU4331" t="str">
            <v>TOUR S CNG NEW 2024</v>
          </cell>
          <cell r="DO4331"/>
          <cell r="DP4331" t="str">
            <v>Dream Car</v>
          </cell>
        </row>
        <row r="4332">
          <cell r="B4332"/>
          <cell r="BS4332">
            <v>2024</v>
          </cell>
          <cell r="BU4332" t="str">
            <v>MARUTI TOUR S CNG NEW 2024</v>
          </cell>
          <cell r="DO4332"/>
          <cell r="DP4332" t="str">
            <v>Dream Car</v>
          </cell>
        </row>
        <row r="4333">
          <cell r="B4333"/>
          <cell r="BS4333">
            <v>2024</v>
          </cell>
          <cell r="BU4333" t="str">
            <v>TOUR S PETROL NEW 5STR 2024</v>
          </cell>
          <cell r="DO4333"/>
          <cell r="DP4333" t="str">
            <v>Dream Car</v>
          </cell>
        </row>
        <row r="4334">
          <cell r="B4334">
            <v>413191301700233</v>
          </cell>
          <cell r="BS4334">
            <v>2024</v>
          </cell>
          <cell r="BU4334" t="str">
            <v>TOUR S PETROL NEW 5STR 2024</v>
          </cell>
          <cell r="DO4334"/>
          <cell r="DP4334" t="str">
            <v>Dream Car</v>
          </cell>
        </row>
        <row r="4335">
          <cell r="B4335">
            <v>412831301700285</v>
          </cell>
          <cell r="BS4335">
            <v>2017</v>
          </cell>
          <cell r="BU4335" t="str">
            <v>AL PSV 4 185 50 STR BUS 2017</v>
          </cell>
          <cell r="DO4335" t="str">
            <v>Goods &amp; Passengers</v>
          </cell>
          <cell r="DP4335" t="str">
            <v>Safari</v>
          </cell>
        </row>
        <row r="4336">
          <cell r="B4336"/>
          <cell r="BS4336">
            <v>2017</v>
          </cell>
          <cell r="BU4336" t="str">
            <v>AL PSV 4 185 50 STR BUS 2017</v>
          </cell>
          <cell r="DO4336" t="str">
            <v>Goods &amp; Passengers</v>
          </cell>
          <cell r="DP4336" t="str">
            <v>Safari</v>
          </cell>
        </row>
        <row r="4337">
          <cell r="B4337"/>
          <cell r="BS4337">
            <v>2024</v>
          </cell>
          <cell r="BU4337" t="str">
            <v>TOURS CNG NEW 2024</v>
          </cell>
          <cell r="DO4337"/>
          <cell r="DP4337" t="str">
            <v>Dream Car</v>
          </cell>
        </row>
        <row r="4338">
          <cell r="B4338"/>
          <cell r="BS4338">
            <v>2016</v>
          </cell>
          <cell r="BU4338" t="str">
            <v>XCENT CRDI BSIV 2016</v>
          </cell>
          <cell r="DO4338"/>
          <cell r="DP4338" t="str">
            <v>Paryatan Plus</v>
          </cell>
        </row>
        <row r="4339">
          <cell r="B4339">
            <v>412831301700283</v>
          </cell>
          <cell r="BS4339">
            <v>2016</v>
          </cell>
          <cell r="BU4339" t="str">
            <v>XCENT CRDI BSIV 2016</v>
          </cell>
          <cell r="DO4339"/>
          <cell r="DP4339" t="str">
            <v>Paryatan Plus</v>
          </cell>
        </row>
        <row r="4340">
          <cell r="B4340"/>
          <cell r="BS4340">
            <v>2024</v>
          </cell>
          <cell r="BU4340" t="str">
            <v>TOUR M NEW 2024</v>
          </cell>
          <cell r="DO4340"/>
          <cell r="DP4340" t="str">
            <v>Dream Car</v>
          </cell>
        </row>
        <row r="4341">
          <cell r="B4341">
            <v>413191301700234</v>
          </cell>
          <cell r="BS4341">
            <v>2024</v>
          </cell>
          <cell r="BU4341" t="str">
            <v>TOUR M NEW 2024</v>
          </cell>
          <cell r="DO4341"/>
          <cell r="DP4341" t="str">
            <v>Dream Car</v>
          </cell>
        </row>
        <row r="4342">
          <cell r="B4342">
            <v>412331301700231</v>
          </cell>
          <cell r="BS4342">
            <v>2024</v>
          </cell>
          <cell r="BU4342" t="str">
            <v>TOURS CNG NEW 2024</v>
          </cell>
          <cell r="DO4342"/>
          <cell r="DP4342" t="str">
            <v>Dream Car</v>
          </cell>
        </row>
        <row r="4343">
          <cell r="B4343">
            <v>431351301700384</v>
          </cell>
          <cell r="BS4343">
            <v>2024</v>
          </cell>
          <cell r="BU4343" t="str">
            <v>MARUTI TOUR S CNG NEW 2024</v>
          </cell>
          <cell r="DO4343"/>
          <cell r="DP4343" t="str">
            <v>Dream Car</v>
          </cell>
        </row>
        <row r="4344">
          <cell r="B4344"/>
          <cell r="BS4344">
            <v>2024</v>
          </cell>
          <cell r="BU4344" t="str">
            <v>MARUTI TOUR S CNG NEW 2024</v>
          </cell>
          <cell r="DO4344"/>
          <cell r="DP4344" t="str">
            <v>Dream Car</v>
          </cell>
        </row>
        <row r="4345">
          <cell r="B4345"/>
          <cell r="BS4345">
            <v>2024</v>
          </cell>
          <cell r="BU4345" t="str">
            <v>SUZUKI DEZIRE TOUR CNG NEW 2024</v>
          </cell>
          <cell r="DO4345"/>
          <cell r="DP4345" t="str">
            <v>Paryatan Plus</v>
          </cell>
        </row>
        <row r="4346">
          <cell r="B4346">
            <v>412831301700284</v>
          </cell>
          <cell r="BS4346">
            <v>2024</v>
          </cell>
          <cell r="BU4346" t="str">
            <v>SUZUKI DEZIRE TOUR CNG NEW 2024</v>
          </cell>
          <cell r="DO4346"/>
          <cell r="DP4346" t="str">
            <v>Paryatan Plus</v>
          </cell>
        </row>
        <row r="4347">
          <cell r="B4347">
            <v>412331301700228</v>
          </cell>
          <cell r="BS4347">
            <v>2016</v>
          </cell>
          <cell r="BU4347" t="str">
            <v>FORCE TRAVELLER BUS 27STR 2016</v>
          </cell>
          <cell r="DO4347" t="str">
            <v>Goods &amp; Passengers</v>
          </cell>
          <cell r="DP4347" t="str">
            <v>Safari</v>
          </cell>
        </row>
        <row r="4348">
          <cell r="B4348"/>
          <cell r="BS4348">
            <v>2016</v>
          </cell>
          <cell r="BU4348" t="str">
            <v>FORCE TRAVELLER BUS 27STR 2016</v>
          </cell>
          <cell r="DO4348" t="str">
            <v>Goods &amp; Passengers</v>
          </cell>
          <cell r="DP4348" t="str">
            <v>Safari</v>
          </cell>
        </row>
        <row r="4349">
          <cell r="B4349"/>
          <cell r="BS4349">
            <v>2024</v>
          </cell>
          <cell r="BU4349" t="str">
            <v>AURA S CNG NEW 2024</v>
          </cell>
          <cell r="DO4349"/>
          <cell r="DP4349" t="str">
            <v>Dream Car</v>
          </cell>
        </row>
        <row r="4350">
          <cell r="B4350">
            <v>412831301700290</v>
          </cell>
          <cell r="BS4350">
            <v>2016</v>
          </cell>
          <cell r="BU4350" t="str">
            <v>TOYOTA ETIOS GD M 5 STR 2016</v>
          </cell>
          <cell r="DO4350" t="str">
            <v>Car</v>
          </cell>
          <cell r="DP4350" t="str">
            <v>Paryatan Plus</v>
          </cell>
        </row>
        <row r="4351">
          <cell r="B4351"/>
          <cell r="BS4351">
            <v>2018</v>
          </cell>
          <cell r="BU4351" t="str">
            <v>TATA LPT 3718 CRE BSIV 10X2 GOODS 2018</v>
          </cell>
          <cell r="DO4351" t="str">
            <v>Goods &amp; Passengers</v>
          </cell>
          <cell r="DP4351" t="str">
            <v>Goods Carrier</v>
          </cell>
        </row>
        <row r="4352">
          <cell r="B4352">
            <v>412331301700227</v>
          </cell>
          <cell r="BS4352">
            <v>2016</v>
          </cell>
          <cell r="BU4352" t="str">
            <v>FORCE TRAVELLER T1 3700 18 STR 2016</v>
          </cell>
          <cell r="DO4352" t="str">
            <v>Goods &amp; Passengers</v>
          </cell>
          <cell r="DP4352" t="str">
            <v>Safari</v>
          </cell>
        </row>
        <row r="4353">
          <cell r="B4353"/>
          <cell r="BS4353">
            <v>2016</v>
          </cell>
          <cell r="BU4353" t="str">
            <v>TOYOTA ETIOS GD M 5 STR 2016</v>
          </cell>
          <cell r="DO4353" t="str">
            <v>Car</v>
          </cell>
          <cell r="DP4353" t="str">
            <v>Paryatan Plus</v>
          </cell>
        </row>
        <row r="4354">
          <cell r="B4354">
            <v>433461301700070</v>
          </cell>
          <cell r="BS4354">
            <v>2018</v>
          </cell>
          <cell r="BU4354" t="str">
            <v>TATA LPT 3718 CRE BSIV 10X2 GOODS 2018</v>
          </cell>
          <cell r="DO4354" t="str">
            <v>Goods &amp; Passengers</v>
          </cell>
          <cell r="DP4354" t="str">
            <v>Goods Carrier</v>
          </cell>
        </row>
        <row r="4355">
          <cell r="B4355">
            <v>431111301700258</v>
          </cell>
          <cell r="BS4355">
            <v>2024</v>
          </cell>
          <cell r="BU4355" t="str">
            <v>AURA S CNG NEW 2024</v>
          </cell>
          <cell r="DO4355"/>
          <cell r="DP4355" t="str">
            <v>Dream Car</v>
          </cell>
        </row>
        <row r="4356">
          <cell r="B4356"/>
          <cell r="BS4356">
            <v>2016</v>
          </cell>
          <cell r="BU4356" t="str">
            <v>FORCE TRAVELLER T1 3700 18 STR 2016</v>
          </cell>
          <cell r="DO4356" t="str">
            <v>Goods &amp; Passengers</v>
          </cell>
          <cell r="DP4356" t="str">
            <v>Safari</v>
          </cell>
        </row>
        <row r="4357">
          <cell r="B4357"/>
          <cell r="BS4357">
            <v>2018</v>
          </cell>
          <cell r="BU4357" t="str">
            <v>JCB 3DX ZWD GOODS CARRIER 2018</v>
          </cell>
          <cell r="DO4357" t="str">
            <v>Goods &amp; Passengers</v>
          </cell>
          <cell r="DP4357" t="str">
            <v>Goods Carrier</v>
          </cell>
        </row>
        <row r="4358">
          <cell r="B4358">
            <v>412831301700289</v>
          </cell>
          <cell r="BS4358">
            <v>2024</v>
          </cell>
          <cell r="BU4358" t="str">
            <v>DZIRE ZXI CNG NEW 2024</v>
          </cell>
          <cell r="DO4358"/>
          <cell r="DP4358" t="str">
            <v>Paryatan Plus</v>
          </cell>
        </row>
        <row r="4359">
          <cell r="B4359"/>
          <cell r="BS4359">
            <v>2024</v>
          </cell>
          <cell r="BU4359" t="str">
            <v>DZIRE ZXI CNG NEW 2024</v>
          </cell>
          <cell r="DO4359"/>
          <cell r="DP4359" t="str">
            <v>Paryatan Plus</v>
          </cell>
        </row>
        <row r="4360">
          <cell r="B4360"/>
          <cell r="BS4360">
            <v>2024</v>
          </cell>
          <cell r="BU4360" t="str">
            <v>ERTIGA TOUR M CNG NEW 2024</v>
          </cell>
          <cell r="DO4360"/>
          <cell r="DP4360" t="str">
            <v>Dream Car</v>
          </cell>
        </row>
        <row r="4361">
          <cell r="B4361"/>
          <cell r="BS4361">
            <v>2024</v>
          </cell>
          <cell r="BU4361" t="str">
            <v>DZIRE VXI PETROL NEW 2024</v>
          </cell>
          <cell r="DO4361" t="str">
            <v>Car</v>
          </cell>
          <cell r="DP4361" t="str">
            <v>Paryatan Plus</v>
          </cell>
        </row>
        <row r="4362">
          <cell r="B4362">
            <v>431581301700196</v>
          </cell>
          <cell r="BS4362">
            <v>2018</v>
          </cell>
          <cell r="BU4362" t="str">
            <v>JCB 3DX ZWD GOODS CARRIER 2018</v>
          </cell>
          <cell r="DO4362" t="str">
            <v>Goods &amp; Passengers</v>
          </cell>
          <cell r="DP4362" t="str">
            <v>Goods Carrier</v>
          </cell>
        </row>
        <row r="4363">
          <cell r="B4363">
            <v>434731301700039</v>
          </cell>
          <cell r="BS4363">
            <v>2024</v>
          </cell>
          <cell r="BU4363" t="str">
            <v>ERTIGA TOUR M CNG NEW 2024</v>
          </cell>
          <cell r="DO4363"/>
          <cell r="DP4363" t="str">
            <v>Dream Car</v>
          </cell>
        </row>
        <row r="4364">
          <cell r="B4364">
            <v>431351301700382</v>
          </cell>
          <cell r="BS4364">
            <v>2024</v>
          </cell>
          <cell r="BU4364" t="str">
            <v>DZIRE VXI PETROL NEW 2024</v>
          </cell>
          <cell r="DO4364" t="str">
            <v>Car</v>
          </cell>
          <cell r="DP4364" t="str">
            <v>Paryatan Plus</v>
          </cell>
        </row>
        <row r="4365">
          <cell r="B4365"/>
          <cell r="BS4365">
            <v>2018</v>
          </cell>
          <cell r="BU4365" t="str">
            <v>JCB 3DX ZWD GOODS CARRIER 2018</v>
          </cell>
          <cell r="DO4365" t="str">
            <v>Goods &amp; Passengers</v>
          </cell>
          <cell r="DP4365" t="str">
            <v>Goods Carrier</v>
          </cell>
        </row>
        <row r="4366">
          <cell r="B4366"/>
          <cell r="BS4366">
            <v>2015</v>
          </cell>
          <cell r="BU4366" t="str">
            <v>TRAVELLER BSIII VE MINIBUS 18STR</v>
          </cell>
          <cell r="DO4366" t="str">
            <v>Goods &amp; Passengers</v>
          </cell>
          <cell r="DP4366" t="str">
            <v>Safari</v>
          </cell>
        </row>
        <row r="4367">
          <cell r="B4367"/>
          <cell r="BS4367">
            <v>2024</v>
          </cell>
          <cell r="BU4367" t="str">
            <v>MARUTI TOUR S CNG NEW 2024</v>
          </cell>
          <cell r="DO4367"/>
          <cell r="DP4367" t="str">
            <v>Dream Car</v>
          </cell>
        </row>
        <row r="4368">
          <cell r="B4368">
            <v>431351301700383</v>
          </cell>
          <cell r="BS4368">
            <v>2024</v>
          </cell>
          <cell r="BU4368" t="str">
            <v>TOUR H3 CNG WAGONAR NEW 2024</v>
          </cell>
          <cell r="DO4368" t="str">
            <v>Car</v>
          </cell>
          <cell r="DP4368" t="str">
            <v>Paryatan Plus</v>
          </cell>
        </row>
        <row r="4369">
          <cell r="B4369"/>
          <cell r="BS4369">
            <v>2015</v>
          </cell>
          <cell r="BU4369" t="str">
            <v>TRAVELLER 2015 13 STR</v>
          </cell>
          <cell r="DO4369" t="str">
            <v>Goods &amp; Passengers</v>
          </cell>
          <cell r="DP4369" t="str">
            <v>Safari</v>
          </cell>
        </row>
        <row r="4370">
          <cell r="B4370">
            <v>412831301700288</v>
          </cell>
          <cell r="BS4370">
            <v>2016</v>
          </cell>
          <cell r="BU4370" t="str">
            <v>TOYOTA ETIOS GD BS IV 2016</v>
          </cell>
          <cell r="DO4370" t="str">
            <v>Car</v>
          </cell>
          <cell r="DP4370" t="str">
            <v>Paryatan Plus</v>
          </cell>
        </row>
        <row r="4371">
          <cell r="B4371"/>
          <cell r="BS4371">
            <v>2024</v>
          </cell>
          <cell r="BU4371" t="str">
            <v>TOUR H3 CNG WAGONAR NEW 2024</v>
          </cell>
          <cell r="DO4371" t="str">
            <v>Car</v>
          </cell>
          <cell r="DP4371" t="str">
            <v>Paryatan Plus</v>
          </cell>
        </row>
        <row r="4372">
          <cell r="B4372">
            <v>413191301700240</v>
          </cell>
          <cell r="BS4372">
            <v>2024</v>
          </cell>
          <cell r="BU4372" t="str">
            <v>MARUTI TOUR S CNG NEW 2024</v>
          </cell>
          <cell r="DO4372"/>
          <cell r="DP4372" t="str">
            <v>Dream Car</v>
          </cell>
        </row>
        <row r="4373">
          <cell r="B4373">
            <v>412331301700229</v>
          </cell>
          <cell r="BS4373">
            <v>2015</v>
          </cell>
          <cell r="BU4373" t="str">
            <v>TRAVELLER 2015 13 STR</v>
          </cell>
          <cell r="DO4373" t="str">
            <v>Goods &amp; Passengers</v>
          </cell>
          <cell r="DP4373" t="str">
            <v>Safari</v>
          </cell>
        </row>
        <row r="4374">
          <cell r="B4374">
            <v>412331301700230</v>
          </cell>
          <cell r="BS4374">
            <v>2015</v>
          </cell>
          <cell r="BU4374" t="str">
            <v>TRAVELLER BSIII VE MINIBUS 18STR</v>
          </cell>
          <cell r="DO4374" t="str">
            <v>Goods &amp; Passengers</v>
          </cell>
          <cell r="DP4374" t="str">
            <v>Safari</v>
          </cell>
        </row>
        <row r="4375">
          <cell r="B4375"/>
          <cell r="BS4375">
            <v>2016</v>
          </cell>
          <cell r="BU4375" t="str">
            <v>TOYOTA ETIOS GD BS IV 2016</v>
          </cell>
          <cell r="DO4375" t="str">
            <v>Car</v>
          </cell>
          <cell r="DP4375" t="str">
            <v>Paryatan Plus</v>
          </cell>
        </row>
        <row r="4376">
          <cell r="B4376">
            <v>413191301700235</v>
          </cell>
          <cell r="BS4376">
            <v>2024</v>
          </cell>
          <cell r="BU4376" t="str">
            <v>MARUTI TOUR S CNG NEW 2024</v>
          </cell>
          <cell r="DO4376"/>
          <cell r="DP4376" t="str">
            <v>Dream Car</v>
          </cell>
        </row>
        <row r="4377">
          <cell r="B4377"/>
          <cell r="BS4377">
            <v>2024</v>
          </cell>
          <cell r="BU4377" t="str">
            <v>MARUTI TOUR S CNG NEW 2024</v>
          </cell>
          <cell r="DO4377"/>
          <cell r="DP4377" t="str">
            <v>Dream Car</v>
          </cell>
        </row>
        <row r="4378">
          <cell r="B4378"/>
          <cell r="BS4378">
            <v>2020</v>
          </cell>
          <cell r="BU4378" t="str">
            <v>SUPRO MINI TRUCK VX 2020</v>
          </cell>
          <cell r="DO4378" t="str">
            <v>Goods &amp; Passengers</v>
          </cell>
          <cell r="DP4378" t="str">
            <v>Goods Carrier</v>
          </cell>
        </row>
        <row r="4379">
          <cell r="B4379">
            <v>434731301700041</v>
          </cell>
          <cell r="BS4379">
            <v>2024</v>
          </cell>
          <cell r="BU4379" t="str">
            <v>ERTIGA VXI NEW 2024</v>
          </cell>
          <cell r="DO4379"/>
          <cell r="DP4379" t="str">
            <v>Dream Car</v>
          </cell>
        </row>
        <row r="4380">
          <cell r="B4380">
            <v>431351301700385</v>
          </cell>
          <cell r="BS4380">
            <v>2020</v>
          </cell>
          <cell r="BU4380" t="str">
            <v>SUPRO MINI TRUCK VX 2020</v>
          </cell>
          <cell r="DO4380" t="str">
            <v>Goods &amp; Passengers</v>
          </cell>
          <cell r="DP4380" t="str">
            <v>Goods Carrier</v>
          </cell>
        </row>
        <row r="4381">
          <cell r="B4381"/>
          <cell r="BS4381">
            <v>2024</v>
          </cell>
          <cell r="BU4381" t="str">
            <v>ERTIGA VXI NEW 2024</v>
          </cell>
          <cell r="DO4381"/>
          <cell r="DP4381" t="str">
            <v>Dream Car</v>
          </cell>
        </row>
        <row r="4382">
          <cell r="B4382">
            <v>413191301700236</v>
          </cell>
          <cell r="BS4382">
            <v>2024</v>
          </cell>
          <cell r="BU4382" t="str">
            <v>MARUTI TOUR H3 CNG NEW 2024</v>
          </cell>
          <cell r="DO4382"/>
          <cell r="DP4382" t="str">
            <v>Dream Car</v>
          </cell>
        </row>
        <row r="4383">
          <cell r="B4383"/>
          <cell r="BS4383">
            <v>2024</v>
          </cell>
          <cell r="BU4383" t="str">
            <v>MARUTI TOUR H3 CNG NEW 2024</v>
          </cell>
          <cell r="DO4383"/>
          <cell r="DP4383" t="str">
            <v>Dream Car</v>
          </cell>
        </row>
        <row r="4384">
          <cell r="B4384"/>
          <cell r="BS4384">
            <v>2024</v>
          </cell>
          <cell r="BU4384" t="str">
            <v>TOUR S CNG NEW 2024</v>
          </cell>
          <cell r="DO4384"/>
          <cell r="DP4384" t="str">
            <v>Dream Car</v>
          </cell>
        </row>
        <row r="4385">
          <cell r="B4385"/>
          <cell r="BS4385">
            <v>2018</v>
          </cell>
          <cell r="BU4385" t="str">
            <v>SUPPRO MAXI TRUCK T4 GOODS</v>
          </cell>
          <cell r="DO4385" t="str">
            <v>Goods &amp; Passengers</v>
          </cell>
          <cell r="DP4385" t="str">
            <v>Goods Carrier</v>
          </cell>
        </row>
        <row r="4386">
          <cell r="B4386"/>
          <cell r="BS4386">
            <v>2015</v>
          </cell>
          <cell r="BU4386" t="str">
            <v>A LEY PSV4185 2015 50STR BUS</v>
          </cell>
          <cell r="DO4386" t="str">
            <v>Van</v>
          </cell>
          <cell r="DP4386" t="str">
            <v>Safari</v>
          </cell>
        </row>
        <row r="4387">
          <cell r="B4387"/>
          <cell r="BS4387">
            <v>2024</v>
          </cell>
          <cell r="BU4387" t="str">
            <v>HYUNDAI AURA S CNG NEW 2024</v>
          </cell>
          <cell r="DO4387"/>
          <cell r="DP4387" t="str">
            <v>Dream Car</v>
          </cell>
        </row>
        <row r="4388">
          <cell r="B4388">
            <v>412831301700295</v>
          </cell>
          <cell r="BS4388">
            <v>2015</v>
          </cell>
          <cell r="BU4388" t="str">
            <v>A LEY PSV4185 2015 50STR BUS</v>
          </cell>
          <cell r="DO4388" t="str">
            <v>Van</v>
          </cell>
          <cell r="DP4388" t="str">
            <v>Safari</v>
          </cell>
        </row>
        <row r="4389">
          <cell r="B4389">
            <v>434731301700040</v>
          </cell>
          <cell r="BS4389">
            <v>2024</v>
          </cell>
          <cell r="BU4389" t="str">
            <v>FRONX SIGMA MT 1 2L NEW 2024</v>
          </cell>
          <cell r="DO4389"/>
          <cell r="DP4389" t="str">
            <v>Dream Car</v>
          </cell>
        </row>
        <row r="4390">
          <cell r="B4390">
            <v>413191301700237</v>
          </cell>
          <cell r="BS4390">
            <v>2024</v>
          </cell>
          <cell r="BU4390" t="str">
            <v>HYUNDAI AURA S CNG NEW 2024</v>
          </cell>
          <cell r="DO4390"/>
          <cell r="DP4390" t="str">
            <v>Dream Car</v>
          </cell>
        </row>
        <row r="4391">
          <cell r="B4391">
            <v>431111301700259</v>
          </cell>
          <cell r="BS4391">
            <v>2024</v>
          </cell>
          <cell r="BU4391" t="str">
            <v>TOUR S CNG NEW 2024</v>
          </cell>
          <cell r="DO4391"/>
          <cell r="DP4391" t="str">
            <v>Dream Car</v>
          </cell>
        </row>
        <row r="4392">
          <cell r="B4392"/>
          <cell r="BS4392">
            <v>2024</v>
          </cell>
          <cell r="BU4392" t="str">
            <v>FRONX SIGMA MT 1 2L NEW 2024</v>
          </cell>
          <cell r="DO4392"/>
          <cell r="DP4392" t="str">
            <v>Dream Car</v>
          </cell>
        </row>
        <row r="4393">
          <cell r="B4393"/>
          <cell r="BS4393">
            <v>2015</v>
          </cell>
          <cell r="BU4393" t="str">
            <v>MAXXIMO STD LOAD 2015</v>
          </cell>
          <cell r="DO4393" t="str">
            <v>Goods &amp; Passengers</v>
          </cell>
          <cell r="DP4393" t="str">
            <v>Goods Carrier</v>
          </cell>
        </row>
        <row r="4394">
          <cell r="B4394">
            <v>433461301700071</v>
          </cell>
          <cell r="BS4394">
            <v>2015</v>
          </cell>
          <cell r="BU4394" t="str">
            <v>MAXXIMO STD LOAD 2015</v>
          </cell>
          <cell r="DO4394" t="str">
            <v>Goods &amp; Passengers</v>
          </cell>
          <cell r="DP4394" t="str">
            <v>Goods Carrier</v>
          </cell>
        </row>
        <row r="4395">
          <cell r="B4395"/>
          <cell r="BS4395">
            <v>2016</v>
          </cell>
          <cell r="BU4395" t="str">
            <v>BOLERO PICKUP 2016</v>
          </cell>
          <cell r="DO4395"/>
          <cell r="DP4395" t="str">
            <v>Goods Carrier</v>
          </cell>
        </row>
        <row r="4396">
          <cell r="B4396">
            <v>431351301700393</v>
          </cell>
          <cell r="BS4396">
            <v>2018</v>
          </cell>
          <cell r="BU4396" t="str">
            <v>MARUTHI TOUR S DIESEL 2018 5STR TN</v>
          </cell>
          <cell r="DO4396" t="str">
            <v>Car</v>
          </cell>
          <cell r="DP4396" t="str">
            <v>Paryatan Plus</v>
          </cell>
        </row>
        <row r="4397">
          <cell r="B4397"/>
          <cell r="BS4397">
            <v>2018</v>
          </cell>
          <cell r="BU4397" t="str">
            <v>MARUTHI TOUR S DIESEL 2018 5STR TN</v>
          </cell>
          <cell r="DO4397" t="str">
            <v>Car</v>
          </cell>
          <cell r="DP4397" t="str">
            <v>Paryatan Plus</v>
          </cell>
        </row>
        <row r="4398">
          <cell r="B4398"/>
          <cell r="BS4398">
            <v>2020</v>
          </cell>
          <cell r="BU4398" t="str">
            <v>MARUTI SUZUKI TOUR S STD 5STR 2020 CAB</v>
          </cell>
          <cell r="DO4398" t="str">
            <v>Car</v>
          </cell>
          <cell r="DP4398" t="str">
            <v>Paryatan Plus</v>
          </cell>
        </row>
        <row r="4399">
          <cell r="B4399">
            <v>431351301700388</v>
          </cell>
          <cell r="BS4399">
            <v>2020</v>
          </cell>
          <cell r="BU4399" t="str">
            <v>MARUTI SUZUKI TOUR S STD 5STR 2020 CAB</v>
          </cell>
          <cell r="DO4399" t="str">
            <v>Car</v>
          </cell>
          <cell r="DP4399" t="str">
            <v>Paryatan Plus</v>
          </cell>
        </row>
        <row r="4400">
          <cell r="B4400"/>
          <cell r="BS4400">
            <v>2018</v>
          </cell>
          <cell r="BU4400" t="str">
            <v>MARUTHI TOUR S DIESEL 2018 5STR TN</v>
          </cell>
          <cell r="DO4400" t="str">
            <v>Car</v>
          </cell>
          <cell r="DP4400" t="str">
            <v>Paryatan Plus</v>
          </cell>
        </row>
        <row r="4401">
          <cell r="B4401">
            <v>413191301700238</v>
          </cell>
          <cell r="BS4401">
            <v>2024</v>
          </cell>
          <cell r="BU4401" t="str">
            <v>TOUR M NEW 2024</v>
          </cell>
          <cell r="DO4401"/>
          <cell r="DP4401" t="str">
            <v>Dream Car</v>
          </cell>
        </row>
        <row r="4402">
          <cell r="B4402"/>
          <cell r="BS4402">
            <v>2024</v>
          </cell>
          <cell r="BU4402" t="str">
            <v>TOUR M NEW 2024</v>
          </cell>
          <cell r="DO4402"/>
          <cell r="DP4402" t="str">
            <v>Dream Car</v>
          </cell>
        </row>
        <row r="4403">
          <cell r="B4403"/>
          <cell r="BS4403">
            <v>2016</v>
          </cell>
          <cell r="BU4403" t="str">
            <v>BOLERO PICKUP 2016</v>
          </cell>
          <cell r="DO4403" t="str">
            <v>Goods &amp; Passengers</v>
          </cell>
          <cell r="DP4403" t="str">
            <v>Goods Carrier</v>
          </cell>
        </row>
        <row r="4404">
          <cell r="B4404">
            <v>431581301700197</v>
          </cell>
          <cell r="BS4404">
            <v>2016</v>
          </cell>
          <cell r="BU4404" t="str">
            <v>BOLERO PICKUP 2016</v>
          </cell>
          <cell r="DO4404" t="str">
            <v>Goods &amp; Passengers</v>
          </cell>
          <cell r="DP4404" t="str">
            <v>Goods Carrier</v>
          </cell>
        </row>
        <row r="4405">
          <cell r="B4405"/>
          <cell r="BS4405">
            <v>2015</v>
          </cell>
          <cell r="BU4405" t="str">
            <v>MARUTI SWIFT DZIRE TOUR DIESEL BSI 5STR 2015 CAB</v>
          </cell>
          <cell r="DO4405" t="str">
            <v>Car</v>
          </cell>
          <cell r="DP4405" t="str">
            <v>Paryatan Plus</v>
          </cell>
        </row>
        <row r="4406">
          <cell r="B4406"/>
          <cell r="BS4406">
            <v>2018</v>
          </cell>
          <cell r="BU4406" t="str">
            <v>MARUTHI TOUR S DIESEL 2018 5STR TN</v>
          </cell>
          <cell r="DO4406" t="str">
            <v>Car</v>
          </cell>
          <cell r="DP4406" t="str">
            <v>Paryatan Plus</v>
          </cell>
        </row>
        <row r="4407">
          <cell r="B4407"/>
          <cell r="BS4407">
            <v>2024</v>
          </cell>
          <cell r="BU4407" t="str">
            <v>DZIRE TOUR S CNG NEW 2024</v>
          </cell>
          <cell r="DO4407"/>
          <cell r="DP4407" t="str">
            <v>Paryatan Plus</v>
          </cell>
        </row>
        <row r="4408">
          <cell r="B4408"/>
          <cell r="BS4408">
            <v>2019</v>
          </cell>
          <cell r="BU4408" t="str">
            <v>TATA ACE GOLD BS IV 2STR 2019 LGV GOODS</v>
          </cell>
          <cell r="DO4408" t="str">
            <v>Goods &amp; Passengers</v>
          </cell>
          <cell r="DP4408" t="str">
            <v>Goods Carrier</v>
          </cell>
        </row>
        <row r="4409">
          <cell r="B4409">
            <v>431351301700386</v>
          </cell>
          <cell r="BS4409">
            <v>2015</v>
          </cell>
          <cell r="BU4409" t="str">
            <v>MARUTI SWIFT DZIRE TOUR DIESEL BSI 5STR 2015 CAB</v>
          </cell>
          <cell r="DO4409" t="str">
            <v>Car</v>
          </cell>
          <cell r="DP4409" t="str">
            <v>Paryatan Plus</v>
          </cell>
        </row>
        <row r="4410">
          <cell r="B4410">
            <v>431351301700391</v>
          </cell>
          <cell r="BS4410">
            <v>2018</v>
          </cell>
          <cell r="BU4410" t="str">
            <v>MARUTHI TOUR S DIESEL 2018 5STR TN</v>
          </cell>
          <cell r="DO4410" t="str">
            <v>Car</v>
          </cell>
          <cell r="DP4410" t="str">
            <v>Paryatan Plus</v>
          </cell>
        </row>
        <row r="4411">
          <cell r="B4411">
            <v>431111301700260</v>
          </cell>
          <cell r="BS4411">
            <v>2024</v>
          </cell>
          <cell r="BU4411" t="str">
            <v>AURA S CNG BS 6 2024 NW</v>
          </cell>
          <cell r="DO4411"/>
          <cell r="DP4411" t="str">
            <v>Dream Car</v>
          </cell>
        </row>
        <row r="4412">
          <cell r="B4412">
            <v>431581301700198</v>
          </cell>
          <cell r="BS4412">
            <v>2019</v>
          </cell>
          <cell r="BU4412" t="str">
            <v>TATA ACE GOLD BS IV 2STR 2019 LGV GOODS</v>
          </cell>
          <cell r="DO4412" t="str">
            <v>Goods &amp; Passengers</v>
          </cell>
          <cell r="DP4412" t="str">
            <v>Goods Carrier</v>
          </cell>
        </row>
        <row r="4413">
          <cell r="B4413">
            <v>412331301700232</v>
          </cell>
          <cell r="BS4413">
            <v>2024</v>
          </cell>
          <cell r="BU4413" t="str">
            <v>DZIRE TOUR S CNG NEW 2024</v>
          </cell>
          <cell r="DO4413"/>
          <cell r="DP4413" t="str">
            <v>Paryatan Plus</v>
          </cell>
        </row>
        <row r="4414">
          <cell r="B4414"/>
          <cell r="BS4414">
            <v>2024</v>
          </cell>
          <cell r="BU4414" t="str">
            <v>AURA S CNG BS 6 2024 NW</v>
          </cell>
          <cell r="DO4414"/>
          <cell r="DP4414" t="str">
            <v>Dream Car</v>
          </cell>
        </row>
        <row r="4415">
          <cell r="B4415"/>
          <cell r="BS4415">
            <v>2018</v>
          </cell>
          <cell r="BU4415" t="str">
            <v>SUPPRO MAXI TRUCK T4 GOODS</v>
          </cell>
          <cell r="DO4415" t="str">
            <v>Goods &amp; Passengers</v>
          </cell>
          <cell r="DP4415" t="str">
            <v>Goods Carrier</v>
          </cell>
        </row>
        <row r="4416">
          <cell r="B4416"/>
          <cell r="BS4416">
            <v>2017</v>
          </cell>
          <cell r="BU4416" t="str">
            <v>AL PSV VK 1610 5D4R 210WB 2017</v>
          </cell>
          <cell r="DO4416" t="str">
            <v>Van</v>
          </cell>
          <cell r="DP4416" t="str">
            <v>Safari</v>
          </cell>
        </row>
        <row r="4417">
          <cell r="B4417">
            <v>413191301700239</v>
          </cell>
          <cell r="BS4417">
            <v>2024</v>
          </cell>
          <cell r="BU4417" t="str">
            <v>MARUTI TOUR S CNG NEW 2024</v>
          </cell>
          <cell r="DO4417"/>
          <cell r="DP4417" t="str">
            <v>Dream Car</v>
          </cell>
        </row>
        <row r="4418">
          <cell r="B4418">
            <v>431351301700387</v>
          </cell>
          <cell r="BS4418">
            <v>2018</v>
          </cell>
          <cell r="BU4418" t="str">
            <v>SUPPRO MAXI TRUCK T4 GOODS</v>
          </cell>
          <cell r="DO4418" t="str">
            <v>Goods &amp; Passengers</v>
          </cell>
          <cell r="DP4418" t="str">
            <v>Goods Carrier</v>
          </cell>
        </row>
        <row r="4419">
          <cell r="B4419"/>
          <cell r="BS4419">
            <v>2024</v>
          </cell>
          <cell r="BU4419" t="str">
            <v>ERTIGA TOUR M CNG NEW 2024</v>
          </cell>
          <cell r="DO4419"/>
          <cell r="DP4419" t="str">
            <v>Paryatan Plus</v>
          </cell>
        </row>
        <row r="4420">
          <cell r="B4420">
            <v>412831301700291</v>
          </cell>
          <cell r="BS4420">
            <v>2017</v>
          </cell>
          <cell r="BU4420" t="str">
            <v>AL PSV VK 1610 5D4R 210WB 2017</v>
          </cell>
          <cell r="DO4420" t="str">
            <v>Van</v>
          </cell>
          <cell r="DP4420" t="str">
            <v>Safari</v>
          </cell>
        </row>
        <row r="4421">
          <cell r="B4421"/>
          <cell r="BS4421">
            <v>2024</v>
          </cell>
          <cell r="BU4421" t="str">
            <v>MARUTI TOUR S CNG NEW 2024</v>
          </cell>
          <cell r="DO4421"/>
          <cell r="DP4421" t="str">
            <v>Dream Car</v>
          </cell>
        </row>
        <row r="4422">
          <cell r="B4422"/>
          <cell r="BS4422">
            <v>2019</v>
          </cell>
          <cell r="BU4422" t="str">
            <v>MARUTHI TOUR S DIESEL 5 SEAT 2019</v>
          </cell>
          <cell r="DO4422" t="str">
            <v>Car</v>
          </cell>
          <cell r="DP4422" t="str">
            <v>Paryatan Plus</v>
          </cell>
        </row>
        <row r="4423">
          <cell r="B4423"/>
          <cell r="BS4423">
            <v>2014</v>
          </cell>
          <cell r="BU4423" t="str">
            <v>TOYOTA ETIOS GD M 2014</v>
          </cell>
          <cell r="DO4423" t="str">
            <v>Car</v>
          </cell>
          <cell r="DP4423" t="str">
            <v>Paryatan Plus</v>
          </cell>
        </row>
        <row r="4424">
          <cell r="B4424"/>
          <cell r="BS4424">
            <v>2024</v>
          </cell>
          <cell r="BU4424" t="str">
            <v>TOUR S CNG NEW 2024</v>
          </cell>
          <cell r="DO4424"/>
          <cell r="DP4424" t="str">
            <v>Dream Car</v>
          </cell>
        </row>
        <row r="4425">
          <cell r="B4425">
            <v>431351301700389</v>
          </cell>
          <cell r="BS4425">
            <v>2016</v>
          </cell>
          <cell r="BU4425" t="str">
            <v>HYUNDAI XCENT CRDI PLUS ABS 2016 5STR</v>
          </cell>
          <cell r="DO4425" t="str">
            <v>Car</v>
          </cell>
          <cell r="DP4425" t="str">
            <v>Paryatan Plus</v>
          </cell>
        </row>
        <row r="4426">
          <cell r="B4426"/>
          <cell r="BS4426">
            <v>2018</v>
          </cell>
          <cell r="BU4426" t="str">
            <v>MARUTI TOUR S DIESEL BSIV 2018 5STR CAB TAXI</v>
          </cell>
          <cell r="DO4426" t="str">
            <v>Car</v>
          </cell>
          <cell r="DP4426" t="str">
            <v>Paryatan Plus</v>
          </cell>
        </row>
        <row r="4427">
          <cell r="B4427"/>
          <cell r="BS4427">
            <v>2016</v>
          </cell>
          <cell r="BU4427" t="str">
            <v>HYUNDAI XCENT CRDI PLUS ABS 2016 5STR</v>
          </cell>
          <cell r="DO4427" t="str">
            <v>Car</v>
          </cell>
          <cell r="DP4427" t="str">
            <v>Paryatan Plus</v>
          </cell>
        </row>
        <row r="4428">
          <cell r="B4428">
            <v>431351301700390</v>
          </cell>
          <cell r="BS4428">
            <v>2018</v>
          </cell>
          <cell r="BU4428" t="str">
            <v>MARUTI TOUR S DIESEL BSIV 2018 5STR CAB TAXI</v>
          </cell>
          <cell r="DO4428" t="str">
            <v>Car</v>
          </cell>
          <cell r="DP4428" t="str">
            <v>Paryatan Plus</v>
          </cell>
        </row>
        <row r="4429">
          <cell r="B4429">
            <v>413191301700241</v>
          </cell>
          <cell r="BS4429">
            <v>2019</v>
          </cell>
          <cell r="BU4429" t="str">
            <v>MARUTHI TOUR S DIESEL 5 SEAT 2019</v>
          </cell>
          <cell r="DO4429" t="str">
            <v>Car</v>
          </cell>
          <cell r="DP4429" t="str">
            <v>Paryatan Plus</v>
          </cell>
        </row>
        <row r="4430">
          <cell r="B4430">
            <v>431111301700261</v>
          </cell>
          <cell r="BS4430">
            <v>2024</v>
          </cell>
          <cell r="BU4430" t="str">
            <v>TOUR S CNG NEW 2024</v>
          </cell>
          <cell r="DO4430"/>
          <cell r="DP4430" t="str">
            <v>Dream Car</v>
          </cell>
        </row>
        <row r="4431">
          <cell r="B4431">
            <v>412831301700296</v>
          </cell>
          <cell r="BS4431">
            <v>2014</v>
          </cell>
          <cell r="BU4431" t="str">
            <v>TOYOTA ETIOS GD M 2014</v>
          </cell>
          <cell r="DO4431" t="str">
            <v>Car</v>
          </cell>
          <cell r="DP4431" t="str">
            <v>Paryatan Plus</v>
          </cell>
        </row>
        <row r="4432">
          <cell r="B4432"/>
          <cell r="BS4432">
            <v>2024</v>
          </cell>
          <cell r="BU4432" t="str">
            <v>TOUR S CNG NEW 2024</v>
          </cell>
          <cell r="DO4432"/>
          <cell r="DP4432" t="str">
            <v>Dream Car</v>
          </cell>
        </row>
        <row r="4433">
          <cell r="B4433">
            <v>431111301700262</v>
          </cell>
          <cell r="BS4433">
            <v>2024</v>
          </cell>
          <cell r="BU4433" t="str">
            <v>TOUR S CNG NEW 2024</v>
          </cell>
          <cell r="DO4433"/>
          <cell r="DP4433" t="str">
            <v>Dream Car</v>
          </cell>
        </row>
        <row r="4434">
          <cell r="B4434">
            <v>433461301700072</v>
          </cell>
          <cell r="BS4434">
            <v>2016</v>
          </cell>
          <cell r="BU4434" t="str">
            <v>ONE LPT 2518 TC 2016</v>
          </cell>
          <cell r="DO4434" t="str">
            <v>Goods &amp; Passengers</v>
          </cell>
          <cell r="DP4434" t="str">
            <v>Goods Carrier</v>
          </cell>
        </row>
        <row r="4435">
          <cell r="B4435"/>
          <cell r="BS4435">
            <v>2016</v>
          </cell>
          <cell r="BU4435" t="str">
            <v>ONE LPT 2518 TC 2016</v>
          </cell>
          <cell r="DO4435" t="str">
            <v>Goods &amp; Passengers</v>
          </cell>
          <cell r="DP4435" t="str">
            <v>Goods Carrier</v>
          </cell>
        </row>
        <row r="4436">
          <cell r="B4436"/>
          <cell r="BS4436">
            <v>2022</v>
          </cell>
          <cell r="BU4436" t="str">
            <v>MARUTI TOUR S STD O 5STR 2022</v>
          </cell>
          <cell r="DO4436" t="str">
            <v>Car</v>
          </cell>
          <cell r="DP4436" t="str">
            <v>Paryatan Plus</v>
          </cell>
        </row>
        <row r="4437">
          <cell r="B4437"/>
          <cell r="BS4437">
            <v>2021</v>
          </cell>
          <cell r="BU4437" t="str">
            <v>TATA INTRA V10 BS VI 2021 3 STR</v>
          </cell>
          <cell r="DO4437"/>
          <cell r="DP4437" t="str">
            <v>Goods Carrier</v>
          </cell>
        </row>
        <row r="4438">
          <cell r="B4438">
            <v>431111301700263</v>
          </cell>
          <cell r="BS4438">
            <v>2022</v>
          </cell>
          <cell r="BU4438" t="str">
            <v>MARUTI TOUR S STD O 5STR 2022</v>
          </cell>
          <cell r="DO4438" t="str">
            <v>Car</v>
          </cell>
          <cell r="DP4438" t="str">
            <v>Paryatan Plus</v>
          </cell>
        </row>
        <row r="4439">
          <cell r="B4439">
            <v>413191301700242</v>
          </cell>
          <cell r="BS4439">
            <v>2018</v>
          </cell>
          <cell r="BU4439" t="str">
            <v>XYLO H4 M HAWK CRDE 2 WD 8 STR 2018</v>
          </cell>
          <cell r="DO4439" t="str">
            <v>Car</v>
          </cell>
          <cell r="DP4439" t="str">
            <v>Paryatan Plus</v>
          </cell>
        </row>
        <row r="4440">
          <cell r="B4440"/>
          <cell r="BS4440">
            <v>2018</v>
          </cell>
          <cell r="BU4440" t="str">
            <v>XYLO H4 M HAWK CRDE 2 WD 8 STR 2018</v>
          </cell>
          <cell r="DO4440" t="str">
            <v>Car</v>
          </cell>
          <cell r="DP4440" t="str">
            <v>Paryatan Plus</v>
          </cell>
        </row>
        <row r="4441">
          <cell r="B4441">
            <v>431581301700199</v>
          </cell>
          <cell r="BS4441">
            <v>2021</v>
          </cell>
          <cell r="BU4441" t="str">
            <v>TATA INTRA V10 BS VI 2021 3 STR</v>
          </cell>
          <cell r="DO4441" t="str">
            <v>Goods &amp; Passengers</v>
          </cell>
          <cell r="DP4441" t="str">
            <v>Goods Carrier</v>
          </cell>
        </row>
        <row r="4442">
          <cell r="B4442"/>
          <cell r="BS4442">
            <v>2021</v>
          </cell>
          <cell r="BU4442" t="str">
            <v>TATA INTRA V10 BS VI 2021 3 STR</v>
          </cell>
          <cell r="DO4442" t="str">
            <v>Goods &amp; Passengers</v>
          </cell>
          <cell r="DP4442" t="str">
            <v>Goods Carrier</v>
          </cell>
        </row>
        <row r="4443">
          <cell r="B4443"/>
          <cell r="BS4443">
            <v>2015</v>
          </cell>
          <cell r="BU4443" t="str">
            <v>TRAVELLER TD 22</v>
          </cell>
          <cell r="DO4443" t="str">
            <v>Goods &amp; Passengers</v>
          </cell>
          <cell r="DP4443" t="str">
            <v>Safari</v>
          </cell>
        </row>
        <row r="4444">
          <cell r="B4444"/>
          <cell r="BS4444">
            <v>2024</v>
          </cell>
          <cell r="BU4444" t="str">
            <v>MARUTI TOUR S CNG NEW 2024</v>
          </cell>
          <cell r="DO4444"/>
          <cell r="DP4444" t="str">
            <v>Dream Car</v>
          </cell>
        </row>
        <row r="4445">
          <cell r="B4445">
            <v>431351301700394</v>
          </cell>
          <cell r="BS4445">
            <v>2018</v>
          </cell>
          <cell r="BU4445" t="str">
            <v>MARUTHI TOUR S DIESEL 2018 5STR TN</v>
          </cell>
          <cell r="DO4445" t="str">
            <v>Car</v>
          </cell>
          <cell r="DP4445" t="str">
            <v>Paryatan Plus</v>
          </cell>
        </row>
        <row r="4446">
          <cell r="B4446"/>
          <cell r="BS4446">
            <v>2018</v>
          </cell>
          <cell r="BU4446" t="str">
            <v>MARUTHI TOUR S DIESEL 2018 5STR TN</v>
          </cell>
          <cell r="DO4446" t="str">
            <v>Car</v>
          </cell>
          <cell r="DP4446" t="str">
            <v>Paryatan Plus</v>
          </cell>
        </row>
        <row r="4447">
          <cell r="B4447">
            <v>412331301700233</v>
          </cell>
          <cell r="BS4447">
            <v>2015</v>
          </cell>
          <cell r="BU4447" t="str">
            <v>TRAVELLER TD 22</v>
          </cell>
          <cell r="DO4447" t="str">
            <v>Goods &amp; Passengers</v>
          </cell>
          <cell r="DP4447" t="str">
            <v>Safari</v>
          </cell>
        </row>
        <row r="4448">
          <cell r="B4448"/>
          <cell r="BS4448">
            <v>2019</v>
          </cell>
          <cell r="BU4448" t="str">
            <v>MARUTHI TOUR S DIESEL 5 SEAT 2019</v>
          </cell>
          <cell r="DO4448" t="str">
            <v>Car</v>
          </cell>
          <cell r="DP4448" t="str">
            <v>Paryatan Plus</v>
          </cell>
        </row>
        <row r="4449">
          <cell r="B4449">
            <v>413191301700244</v>
          </cell>
          <cell r="BS4449">
            <v>2019</v>
          </cell>
          <cell r="BU4449" t="str">
            <v>MARUTHI TOUR S DIESEL 5 SEAT 2019</v>
          </cell>
          <cell r="DO4449" t="str">
            <v>Car</v>
          </cell>
          <cell r="DP4449" t="str">
            <v>Paryatan Plus</v>
          </cell>
        </row>
        <row r="4450">
          <cell r="B4450">
            <v>413191301700243</v>
          </cell>
          <cell r="BS4450">
            <v>2024</v>
          </cell>
          <cell r="BU4450" t="str">
            <v>MARUTI TOUR S CNG NEW 2024</v>
          </cell>
          <cell r="DO4450"/>
          <cell r="DP4450" t="str">
            <v>Dream Car</v>
          </cell>
        </row>
        <row r="4451">
          <cell r="B4451"/>
          <cell r="BS4451">
            <v>2024</v>
          </cell>
          <cell r="BU4451" t="str">
            <v>DZIRE VXI MT NEW 2024</v>
          </cell>
          <cell r="DO4451"/>
          <cell r="DP4451" t="str">
            <v>Paryatan Plus</v>
          </cell>
        </row>
        <row r="4452">
          <cell r="B4452"/>
          <cell r="BS4452">
            <v>2024</v>
          </cell>
          <cell r="BU4452" t="str">
            <v>DZIRE VXI MT NEW 2024</v>
          </cell>
          <cell r="DO4452" t="str">
            <v>Car</v>
          </cell>
          <cell r="DP4452" t="str">
            <v>Paryatan Plus</v>
          </cell>
        </row>
        <row r="4453">
          <cell r="B4453">
            <v>431111301700264</v>
          </cell>
          <cell r="BS4453">
            <v>2024</v>
          </cell>
          <cell r="BU4453" t="str">
            <v>CARENS 1 5 M DRIVE T BOARD NEW 2024</v>
          </cell>
          <cell r="DO4453"/>
          <cell r="DP4453" t="str">
            <v>Dream Car</v>
          </cell>
        </row>
        <row r="4454">
          <cell r="B4454"/>
          <cell r="BS4454">
            <v>2024</v>
          </cell>
          <cell r="BU4454" t="str">
            <v>CARENS 1 5 M DRIVE T BOARD NEW 2024</v>
          </cell>
          <cell r="DO4454"/>
          <cell r="DP4454" t="str">
            <v>Dream Car</v>
          </cell>
        </row>
        <row r="4455">
          <cell r="B4455">
            <v>431351301700392</v>
          </cell>
          <cell r="BS4455">
            <v>2024</v>
          </cell>
          <cell r="BU4455" t="str">
            <v>DZIRE VXI MT NEW 2024</v>
          </cell>
          <cell r="DO4455" t="str">
            <v>Car</v>
          </cell>
          <cell r="DP4455" t="str">
            <v>Paryatan Plus</v>
          </cell>
        </row>
        <row r="4456">
          <cell r="B4456"/>
          <cell r="BS4456">
            <v>2024</v>
          </cell>
          <cell r="BU4456" t="str">
            <v>DZIRE TOUR VXI CNG NEW 2024</v>
          </cell>
          <cell r="DO4456" t="str">
            <v>Car</v>
          </cell>
          <cell r="DP4456" t="str">
            <v>Dream Car</v>
          </cell>
        </row>
        <row r="4457">
          <cell r="B4457">
            <v>431351301700396</v>
          </cell>
          <cell r="BS4457">
            <v>2024</v>
          </cell>
          <cell r="BU4457" t="str">
            <v>DZIRE TOUR VXI CNG NEW 2024</v>
          </cell>
          <cell r="DO4457" t="str">
            <v>Car</v>
          </cell>
          <cell r="DP4457" t="str">
            <v>Dream Car</v>
          </cell>
        </row>
        <row r="4458">
          <cell r="B4458"/>
          <cell r="BS4458">
            <v>2024</v>
          </cell>
          <cell r="BU4458" t="str">
            <v>KL 19 D PS ABS FM2 6 BSVI 1 2 TRAVELLER NEW 2024</v>
          </cell>
          <cell r="DO4458"/>
          <cell r="DP4458" t="str">
            <v>Safari</v>
          </cell>
        </row>
        <row r="4459">
          <cell r="B4459">
            <v>431351301700395</v>
          </cell>
          <cell r="BS4459">
            <v>2018</v>
          </cell>
          <cell r="BU4459" t="str">
            <v>MARUTI TOUR S DIESEL 2018 5STR MOTOR</v>
          </cell>
          <cell r="DO4459" t="str">
            <v>Car</v>
          </cell>
          <cell r="DP4459" t="str">
            <v>Paryatan Plus</v>
          </cell>
        </row>
        <row r="4460">
          <cell r="B4460"/>
          <cell r="BS4460">
            <v>2019</v>
          </cell>
          <cell r="BU4460" t="str">
            <v>MARUTHI TOUR S DIESEL 5 SEAT 2019</v>
          </cell>
          <cell r="DO4460" t="str">
            <v>Car</v>
          </cell>
          <cell r="DP4460" t="str">
            <v>Paryatan Plus</v>
          </cell>
        </row>
        <row r="4461">
          <cell r="B4461"/>
          <cell r="BS4461">
            <v>2024</v>
          </cell>
          <cell r="BU4461" t="str">
            <v>DZIRE VXI CNG 2024</v>
          </cell>
          <cell r="DO4461"/>
          <cell r="DP4461" t="str">
            <v>Paryatan Plus</v>
          </cell>
        </row>
        <row r="4462">
          <cell r="B4462"/>
          <cell r="BS4462">
            <v>2017</v>
          </cell>
          <cell r="BU4462" t="str">
            <v>TOYOTA ETIOS GD BSIV 5STR 2017</v>
          </cell>
          <cell r="DO4462" t="str">
            <v>Car</v>
          </cell>
          <cell r="DP4462" t="str">
            <v>Paryatan Plus</v>
          </cell>
        </row>
        <row r="4463">
          <cell r="B4463"/>
          <cell r="BS4463">
            <v>2020</v>
          </cell>
          <cell r="BU4463" t="str">
            <v>TOUR S DIESEL 2020</v>
          </cell>
          <cell r="DO4463" t="str">
            <v>Car</v>
          </cell>
          <cell r="DP4463" t="str">
            <v>Paryatan Plus</v>
          </cell>
        </row>
        <row r="4464">
          <cell r="B4464"/>
          <cell r="BS4464">
            <v>2017</v>
          </cell>
          <cell r="BU4464" t="str">
            <v>TOYOTA ETIOS GD BSIV 5STR 2017</v>
          </cell>
          <cell r="DO4464" t="str">
            <v>Car</v>
          </cell>
          <cell r="DP4464" t="str">
            <v>Paryatan Plus</v>
          </cell>
        </row>
        <row r="4465">
          <cell r="B4465">
            <v>431111301700266</v>
          </cell>
          <cell r="BS4465">
            <v>2020</v>
          </cell>
          <cell r="BU4465" t="str">
            <v>TOUR S DIESEL 2020</v>
          </cell>
          <cell r="DO4465" t="str">
            <v>Car</v>
          </cell>
          <cell r="DP4465" t="str">
            <v>Paryatan Plus</v>
          </cell>
        </row>
        <row r="4466">
          <cell r="B4466">
            <v>412331301700234</v>
          </cell>
          <cell r="BS4466">
            <v>2024</v>
          </cell>
          <cell r="BU4466" t="str">
            <v>KL 19 D PS ABS FM2 6 BSVI 1 2 TRAVELLER NEW 2024</v>
          </cell>
          <cell r="DO4466"/>
          <cell r="DP4466" t="str">
            <v>Safari</v>
          </cell>
        </row>
        <row r="4467">
          <cell r="B4467">
            <v>431111301700265</v>
          </cell>
          <cell r="BS4467">
            <v>2017</v>
          </cell>
          <cell r="BU4467" t="str">
            <v>TOYOTA ETIOS GD BSIV 5STR 2017</v>
          </cell>
          <cell r="DO4467" t="str">
            <v>Car</v>
          </cell>
          <cell r="DP4467" t="str">
            <v>Paryatan Plus</v>
          </cell>
        </row>
        <row r="4468">
          <cell r="B4468">
            <v>413191301700246</v>
          </cell>
          <cell r="BS4468">
            <v>2024</v>
          </cell>
          <cell r="BU4468" t="str">
            <v>DZIRE VXI CNG 2024</v>
          </cell>
          <cell r="DO4468"/>
          <cell r="DP4468" t="str">
            <v>Paryatan Plus</v>
          </cell>
        </row>
        <row r="4469">
          <cell r="B4469">
            <v>431351301700398</v>
          </cell>
          <cell r="BS4469">
            <v>2019</v>
          </cell>
          <cell r="BU4469" t="str">
            <v>MARUTHI TOUR S DIESEL 5 SEAT 2019</v>
          </cell>
          <cell r="DO4469" t="str">
            <v>Car</v>
          </cell>
          <cell r="DP4469" t="str">
            <v>Paryatan Plus</v>
          </cell>
        </row>
        <row r="4470">
          <cell r="B4470"/>
          <cell r="BS4470">
            <v>2018</v>
          </cell>
          <cell r="BU4470" t="str">
            <v>MARUTI TOUR S DIESEL 2018 5STR MOTOR</v>
          </cell>
          <cell r="DO4470" t="str">
            <v>Car</v>
          </cell>
          <cell r="DP4470" t="str">
            <v>Paryatan Plus</v>
          </cell>
        </row>
        <row r="4471">
          <cell r="B4471"/>
          <cell r="BS4471">
            <v>2024</v>
          </cell>
          <cell r="BU4471" t="str">
            <v>MARUTI TOUR H3 CNG NEW 2024</v>
          </cell>
          <cell r="DO4471"/>
          <cell r="DP4471" t="str">
            <v>Dream Car</v>
          </cell>
        </row>
        <row r="4472">
          <cell r="B4472"/>
          <cell r="BS4472">
            <v>2015</v>
          </cell>
          <cell r="BU4472" t="str">
            <v>TRAVELLER BS III VE MINIBUS 11 D</v>
          </cell>
          <cell r="DO4472" t="str">
            <v>Goods &amp; Passengers</v>
          </cell>
          <cell r="DP4472" t="str">
            <v>Safari</v>
          </cell>
        </row>
        <row r="4473">
          <cell r="B4473"/>
          <cell r="BS4473">
            <v>2018</v>
          </cell>
          <cell r="BU4473" t="str">
            <v>TATA LPT 1412 CR X 42WB BSIV 2018</v>
          </cell>
          <cell r="DO4473" t="str">
            <v>Goods &amp; Passengers</v>
          </cell>
          <cell r="DP4473" t="str">
            <v>Goods Carrier</v>
          </cell>
        </row>
        <row r="4474">
          <cell r="B4474">
            <v>413191301700247</v>
          </cell>
          <cell r="BS4474">
            <v>2024</v>
          </cell>
          <cell r="BU4474" t="str">
            <v>MARUTI TOUR H3 CNG NEW 2024</v>
          </cell>
          <cell r="DO4474"/>
          <cell r="DP4474" t="str">
            <v>Dream Car</v>
          </cell>
        </row>
        <row r="4475">
          <cell r="B4475"/>
          <cell r="BS4475">
            <v>2024</v>
          </cell>
          <cell r="BU4475" t="str">
            <v>SWIFT VXI NEW</v>
          </cell>
          <cell r="DO4475"/>
          <cell r="DP4475" t="str">
            <v>Dream Car</v>
          </cell>
        </row>
        <row r="4476">
          <cell r="B4476">
            <v>431351301700397</v>
          </cell>
          <cell r="BS4476">
            <v>2018</v>
          </cell>
          <cell r="BU4476" t="str">
            <v>MARUTHI TOUR S DIESEL 2018 5STR TN</v>
          </cell>
          <cell r="DO4476" t="str">
            <v>Car</v>
          </cell>
          <cell r="DP4476" t="str">
            <v>Paryatan Plus</v>
          </cell>
        </row>
        <row r="4477">
          <cell r="B4477"/>
          <cell r="BS4477">
            <v>2024</v>
          </cell>
          <cell r="BU4477" t="str">
            <v>MARUTI TOUR S CNG NEW 2024</v>
          </cell>
          <cell r="DO4477"/>
          <cell r="DP4477" t="str">
            <v>Dream Car</v>
          </cell>
        </row>
        <row r="4478">
          <cell r="B4478">
            <v>413191301700245</v>
          </cell>
          <cell r="BS4478">
            <v>2024</v>
          </cell>
          <cell r="BU4478" t="str">
            <v>MARUTI TOUR S CNG NEW 2024</v>
          </cell>
          <cell r="DO4478"/>
          <cell r="DP4478" t="str">
            <v>Dream Car</v>
          </cell>
        </row>
        <row r="4479">
          <cell r="B4479">
            <v>431581301700200</v>
          </cell>
          <cell r="BS4479">
            <v>2018</v>
          </cell>
          <cell r="BU4479" t="str">
            <v>TATA LPT 1412 CR X 42WB BSIV 2018</v>
          </cell>
          <cell r="DO4479" t="str">
            <v>Goods &amp; Passengers</v>
          </cell>
          <cell r="DP4479" t="str">
            <v>Goods Carrier</v>
          </cell>
        </row>
        <row r="4480">
          <cell r="B4480">
            <v>412331301700235</v>
          </cell>
          <cell r="BS4480">
            <v>2015</v>
          </cell>
          <cell r="BU4480" t="str">
            <v>TRAVELLER BS III VE MINIBUS 11 D</v>
          </cell>
          <cell r="DO4480" t="str">
            <v>Goods &amp; Passengers</v>
          </cell>
          <cell r="DP4480" t="str">
            <v>Safari</v>
          </cell>
        </row>
        <row r="4481">
          <cell r="B4481"/>
          <cell r="BS4481">
            <v>2018</v>
          </cell>
          <cell r="BU4481" t="str">
            <v>MARUTHI TOUR S DIESEL 2018 5STR TN</v>
          </cell>
          <cell r="DO4481" t="str">
            <v>Car</v>
          </cell>
          <cell r="DP4481" t="str">
            <v>Paryatan Plus</v>
          </cell>
        </row>
        <row r="4482">
          <cell r="B4482"/>
          <cell r="BS4482">
            <v>2015</v>
          </cell>
          <cell r="BU4482" t="str">
            <v>Innova-INNOVA EURO 4 2.5 G DIESEL 8 SEATER</v>
          </cell>
          <cell r="DO4482" t="str">
            <v>Car</v>
          </cell>
          <cell r="DP4482" t="str">
            <v>Paryatan Plus</v>
          </cell>
        </row>
        <row r="4483">
          <cell r="B4483"/>
          <cell r="BS4483">
            <v>2024</v>
          </cell>
          <cell r="BU4483" t="str">
            <v>AURA 1 2 SX CNG TOPEND BS6 NEW 2024</v>
          </cell>
          <cell r="DO4483"/>
          <cell r="DP4483" t="str">
            <v>Dream Car</v>
          </cell>
        </row>
        <row r="4484">
          <cell r="B4484"/>
          <cell r="BS4484">
            <v>2024</v>
          </cell>
          <cell r="BU4484" t="str">
            <v>TRAVELLER 19 ABS BSIV FM2 6R</v>
          </cell>
          <cell r="DO4484"/>
          <cell r="DP4484" t="str">
            <v>Safari</v>
          </cell>
        </row>
        <row r="4485">
          <cell r="B4485">
            <v>431111301700267</v>
          </cell>
          <cell r="BS4485">
            <v>2015</v>
          </cell>
          <cell r="BU4485" t="str">
            <v>Innova-INNOVA EURO 4 2.5 G DIESEL 8 SEATER</v>
          </cell>
          <cell r="DO4485" t="str">
            <v>Car</v>
          </cell>
          <cell r="DP4485" t="str">
            <v>Paryatan Plus</v>
          </cell>
        </row>
        <row r="4486">
          <cell r="B4486">
            <v>412331301700236</v>
          </cell>
          <cell r="BS4486">
            <v>2024</v>
          </cell>
          <cell r="BU4486" t="str">
            <v>TRAVELLER 19 ABS BSIV FM2 6R</v>
          </cell>
          <cell r="DO4486"/>
          <cell r="DP4486" t="str">
            <v>Safari</v>
          </cell>
        </row>
        <row r="4487">
          <cell r="B4487"/>
          <cell r="BS4487">
            <v>2024</v>
          </cell>
          <cell r="BU4487" t="str">
            <v>MARUTI TOUR H3 CNG NEW 2024</v>
          </cell>
          <cell r="DO4487" t="str">
            <v>Car</v>
          </cell>
          <cell r="DP4487" t="str">
            <v>Paryatan Plus</v>
          </cell>
        </row>
        <row r="4488">
          <cell r="B4488">
            <v>431111301700268</v>
          </cell>
          <cell r="BS4488">
            <v>2024</v>
          </cell>
          <cell r="BU4488" t="str">
            <v>AURA 1 2 SX CNG TOPEND BS6 NEW 2024</v>
          </cell>
          <cell r="DO4488"/>
          <cell r="DP4488" t="str">
            <v>Dream Car</v>
          </cell>
        </row>
        <row r="4489">
          <cell r="B4489">
            <v>431351301700400</v>
          </cell>
          <cell r="BS4489">
            <v>2024</v>
          </cell>
          <cell r="BU4489" t="str">
            <v>MARUTI TOUR H3 CNG NEW 2024</v>
          </cell>
          <cell r="DO4489" t="str">
            <v>Car</v>
          </cell>
          <cell r="DP4489" t="str">
            <v>Paryatan Plus</v>
          </cell>
        </row>
        <row r="4490">
          <cell r="B4490">
            <v>412831301700292</v>
          </cell>
          <cell r="BS4490">
            <v>2014</v>
          </cell>
          <cell r="BU4490" t="str">
            <v>EICHER 10 75 BSIII 2014</v>
          </cell>
          <cell r="DO4490" t="str">
            <v>Van</v>
          </cell>
          <cell r="DP4490" t="str">
            <v>Safari</v>
          </cell>
        </row>
        <row r="4491">
          <cell r="B4491"/>
          <cell r="BS4491">
            <v>2014</v>
          </cell>
          <cell r="BU4491" t="str">
            <v>EICHER 10 75 BSIII 2014</v>
          </cell>
          <cell r="DO4491" t="str">
            <v>Van</v>
          </cell>
          <cell r="DP4491" t="str">
            <v>Safari</v>
          </cell>
        </row>
        <row r="4492">
          <cell r="B4492"/>
          <cell r="BS4492">
            <v>2018</v>
          </cell>
          <cell r="BU4492" t="str">
            <v>MARUTI SWIFT ZDI 2018</v>
          </cell>
          <cell r="DO4492" t="str">
            <v>Car</v>
          </cell>
          <cell r="DP4492" t="str">
            <v>Classic Used Car</v>
          </cell>
        </row>
        <row r="4493">
          <cell r="B4493">
            <v>431111301700270</v>
          </cell>
          <cell r="BS4493">
            <v>2024</v>
          </cell>
          <cell r="BU4493" t="str">
            <v>HYUNDAI AURA 1 2 S CNG BS6</v>
          </cell>
          <cell r="DO4493"/>
          <cell r="DP4493" t="str">
            <v>Dream Car</v>
          </cell>
        </row>
        <row r="4494">
          <cell r="B4494">
            <v>413191301700248</v>
          </cell>
          <cell r="BS4494">
            <v>2024</v>
          </cell>
          <cell r="BU4494" t="str">
            <v>MARUTI TOUR S CNG NEW 2024</v>
          </cell>
          <cell r="DO4494"/>
          <cell r="DP4494" t="str">
            <v>Dream Car</v>
          </cell>
        </row>
        <row r="4495">
          <cell r="B4495"/>
          <cell r="BS4495">
            <v>2024</v>
          </cell>
          <cell r="BU4495" t="str">
            <v>HYUNDAI AURA 1 2 S CNG BS6</v>
          </cell>
          <cell r="DO4495"/>
          <cell r="DP4495" t="str">
            <v>Dream Car</v>
          </cell>
        </row>
        <row r="4496">
          <cell r="B4496">
            <v>431581301700201</v>
          </cell>
          <cell r="BS4496">
            <v>2022</v>
          </cell>
          <cell r="BU4496" t="str">
            <v>TATA ACE GOLD DIESEL BS VI</v>
          </cell>
          <cell r="DO4496"/>
          <cell r="DP4496" t="str">
            <v>Goods Carrier</v>
          </cell>
        </row>
        <row r="4497">
          <cell r="B4497"/>
          <cell r="BS4497">
            <v>2024</v>
          </cell>
          <cell r="BU4497" t="str">
            <v>MARUTI SWFIT DZIRE ZXI CNG</v>
          </cell>
          <cell r="DO4497"/>
          <cell r="DP4497" t="str">
            <v>Dream Car</v>
          </cell>
        </row>
        <row r="4498">
          <cell r="B4498"/>
          <cell r="BS4498">
            <v>2022</v>
          </cell>
          <cell r="BU4498" t="str">
            <v>TATA ACE GOLD DIESEL BS VI</v>
          </cell>
          <cell r="DO4498"/>
          <cell r="DP4498" t="str">
            <v>Goods Carrier</v>
          </cell>
        </row>
        <row r="4499">
          <cell r="B4499">
            <v>431111301700269</v>
          </cell>
          <cell r="BS4499">
            <v>2024</v>
          </cell>
          <cell r="BU4499" t="str">
            <v>MARUTI SWFIT DZIRE ZXI CNG</v>
          </cell>
          <cell r="DO4499"/>
          <cell r="DP4499" t="str">
            <v>Dream Car</v>
          </cell>
        </row>
        <row r="4500">
          <cell r="B4500">
            <v>431581301700203</v>
          </cell>
          <cell r="BS4500">
            <v>2018</v>
          </cell>
          <cell r="BU4500" t="str">
            <v>MARUTI SWIFT ZDI 2018</v>
          </cell>
          <cell r="DO4500" t="str">
            <v>Car</v>
          </cell>
          <cell r="DP4500" t="str">
            <v>Classic Used Car</v>
          </cell>
        </row>
        <row r="4501">
          <cell r="B4501"/>
          <cell r="BS4501">
            <v>2024</v>
          </cell>
          <cell r="BU4501" t="str">
            <v>MARUTI TOUR S CNG NEW 2024</v>
          </cell>
          <cell r="DO4501"/>
          <cell r="DP4501" t="str">
            <v>Dream Car</v>
          </cell>
        </row>
        <row r="4502">
          <cell r="B4502">
            <v>412331301700237</v>
          </cell>
          <cell r="BS4502">
            <v>2024</v>
          </cell>
          <cell r="BU4502" t="str">
            <v>FORCE T1 MB 4020 FM 2 6 CR BS6 2PC AC</v>
          </cell>
          <cell r="DO4502"/>
          <cell r="DP4502" t="str">
            <v>Safari</v>
          </cell>
        </row>
        <row r="4503">
          <cell r="B4503"/>
          <cell r="BS4503">
            <v>2017</v>
          </cell>
          <cell r="BU4503" t="str">
            <v>TOYOTA INNOVA CRYSTA 2 4G</v>
          </cell>
          <cell r="DO4503" t="str">
            <v>Car</v>
          </cell>
          <cell r="DP4503" t="str">
            <v>Paryatan Plus</v>
          </cell>
        </row>
        <row r="4504">
          <cell r="B4504">
            <v>412831301700294</v>
          </cell>
          <cell r="BS4504">
            <v>2017</v>
          </cell>
          <cell r="BU4504" t="str">
            <v>TOYOTA INNOVA CRYSTA 2 4G</v>
          </cell>
          <cell r="DO4504" t="str">
            <v>Car</v>
          </cell>
          <cell r="DP4504" t="str">
            <v>Paryatan Plus</v>
          </cell>
        </row>
        <row r="4505">
          <cell r="B4505"/>
          <cell r="BS4505">
            <v>2024</v>
          </cell>
          <cell r="BU4505" t="str">
            <v>FORCE T1 MB 4020 FM 2 6 CR BS6 2PC AC</v>
          </cell>
          <cell r="DO4505"/>
          <cell r="DP4505" t="str">
            <v>Safari</v>
          </cell>
        </row>
        <row r="4506">
          <cell r="B4506">
            <v>412831301700297</v>
          </cell>
          <cell r="BS4506">
            <v>2024</v>
          </cell>
          <cell r="BU4506" t="str">
            <v>ERTIGA ZXI CNG BS 6 2024</v>
          </cell>
          <cell r="DO4506"/>
          <cell r="DP4506" t="str">
            <v>Paryatan Plus</v>
          </cell>
        </row>
        <row r="4507">
          <cell r="B4507"/>
          <cell r="BS4507">
            <v>2024</v>
          </cell>
          <cell r="BU4507" t="str">
            <v>ERTIGA ZXI CNG BS 6 2024</v>
          </cell>
          <cell r="DO4507"/>
          <cell r="DP4507" t="str">
            <v>Paryatan Plus</v>
          </cell>
        </row>
        <row r="4508">
          <cell r="B4508"/>
          <cell r="BS4508">
            <v>2024</v>
          </cell>
          <cell r="BU4508" t="str">
            <v>MARUTI TOUR H3 CNG NEW 2024</v>
          </cell>
          <cell r="DO4508"/>
          <cell r="DP4508" t="str">
            <v>Dream Car</v>
          </cell>
        </row>
        <row r="4509">
          <cell r="B4509"/>
          <cell r="BS4509">
            <v>2018</v>
          </cell>
          <cell r="BU4509" t="str">
            <v>MAHINDRA XYLO D4 MDI CRDE 2WD 8STR 2018</v>
          </cell>
          <cell r="DO4509" t="str">
            <v>Car</v>
          </cell>
          <cell r="DP4509" t="str">
            <v>Paryatan Plus</v>
          </cell>
        </row>
        <row r="4510">
          <cell r="B4510">
            <v>413191301700249</v>
          </cell>
          <cell r="BS4510">
            <v>2024</v>
          </cell>
          <cell r="BU4510" t="str">
            <v>MARUTI TOUR H3 CNG NEW 2024</v>
          </cell>
          <cell r="DO4510"/>
          <cell r="DP4510" t="str">
            <v>Dream Car</v>
          </cell>
        </row>
        <row r="4511">
          <cell r="B4511"/>
          <cell r="BS4511">
            <v>2023</v>
          </cell>
          <cell r="BU4511" t="str">
            <v>TRAVELLER 19PLUS D 2023 NEW</v>
          </cell>
          <cell r="DO4511" t="str">
            <v>Goods &amp; Passengers</v>
          </cell>
          <cell r="DP4511" t="str">
            <v>Safari</v>
          </cell>
        </row>
        <row r="4512">
          <cell r="B4512">
            <v>412331301700238</v>
          </cell>
          <cell r="BS4512">
            <v>2024</v>
          </cell>
          <cell r="BU4512" t="str">
            <v>TOUR M CNG NEW MARUTI 2024</v>
          </cell>
          <cell r="DO4512"/>
          <cell r="DP4512" t="str">
            <v>Paryatan Plus</v>
          </cell>
        </row>
        <row r="4513">
          <cell r="B4513"/>
          <cell r="BS4513">
            <v>2024</v>
          </cell>
          <cell r="BU4513" t="str">
            <v>TOUR M CNG NEW MARUTI 2024</v>
          </cell>
          <cell r="DO4513"/>
          <cell r="DP4513" t="str">
            <v>Paryatan Plus</v>
          </cell>
        </row>
        <row r="4514">
          <cell r="B4514"/>
          <cell r="BS4514">
            <v>2018</v>
          </cell>
          <cell r="BU4514" t="str">
            <v>SWIFT DZIRE TOUR DIESEL BSIV 2018</v>
          </cell>
          <cell r="DO4514"/>
          <cell r="DP4514" t="str">
            <v>Paryatan Plus</v>
          </cell>
        </row>
        <row r="4515">
          <cell r="B4515"/>
          <cell r="BS4515">
            <v>2024</v>
          </cell>
          <cell r="BU4515" t="str">
            <v>DZIRE TOURS CNG NEW 5 STR 2024</v>
          </cell>
          <cell r="DO4515"/>
          <cell r="DP4515" t="str">
            <v>Paryatan Plus</v>
          </cell>
        </row>
        <row r="4516">
          <cell r="B4516"/>
          <cell r="BS4516">
            <v>2015</v>
          </cell>
          <cell r="BU4516" t="str">
            <v>MAHINDRA BOLERO XL 2WD</v>
          </cell>
          <cell r="DO4516" t="str">
            <v>Goods &amp; Passengers</v>
          </cell>
          <cell r="DP4516" t="str">
            <v>Paryatan Plus</v>
          </cell>
        </row>
        <row r="4517">
          <cell r="B4517">
            <v>431581301700202</v>
          </cell>
          <cell r="BS4517">
            <v>2015</v>
          </cell>
          <cell r="BU4517" t="str">
            <v>MAHINDRA BOLERO XL 2WD</v>
          </cell>
          <cell r="DO4517" t="str">
            <v>Goods &amp; Passengers</v>
          </cell>
          <cell r="DP4517" t="str">
            <v>Paryatan Plus</v>
          </cell>
        </row>
        <row r="4518">
          <cell r="B4518"/>
          <cell r="BS4518">
            <v>2023</v>
          </cell>
          <cell r="BU4518" t="str">
            <v>ERTIGA VXI O CNG 2023 7STR</v>
          </cell>
          <cell r="DO4518" t="str">
            <v>Car</v>
          </cell>
          <cell r="DP4518" t="str">
            <v>Paryatan Plus</v>
          </cell>
        </row>
        <row r="4519">
          <cell r="B4519"/>
          <cell r="BS4519">
            <v>2023</v>
          </cell>
          <cell r="BU4519" t="str">
            <v>ERTIGA VXI O CNG 2023 7STR</v>
          </cell>
          <cell r="DO4519" t="str">
            <v>Car</v>
          </cell>
          <cell r="DP4519" t="str">
            <v>Paryatan Plus</v>
          </cell>
        </row>
        <row r="4520">
          <cell r="B4520"/>
          <cell r="BS4520">
            <v>2023</v>
          </cell>
          <cell r="BU4520" t="str">
            <v>ERTIGA VXI CNG NEW 2023</v>
          </cell>
          <cell r="DO4520"/>
          <cell r="DP4520" t="str">
            <v>Paryatan Plus</v>
          </cell>
        </row>
        <row r="4521">
          <cell r="B4521">
            <v>412831301700298</v>
          </cell>
          <cell r="BS4521">
            <v>2023</v>
          </cell>
          <cell r="BU4521" t="str">
            <v>ERTIGA VXI O CNG 2023 7STR</v>
          </cell>
          <cell r="DO4521" t="str">
            <v>Car</v>
          </cell>
          <cell r="DP4521" t="str">
            <v>Paryatan Plus</v>
          </cell>
        </row>
        <row r="4522">
          <cell r="B4522"/>
          <cell r="BS4522">
            <v>2018</v>
          </cell>
          <cell r="BU4522" t="str">
            <v>MAHINDRA XYLO D4 MDI CRDE 2WD 8STR 2018</v>
          </cell>
          <cell r="DO4522" t="str">
            <v>Car</v>
          </cell>
          <cell r="DP4522" t="str">
            <v>Paryatan Plus</v>
          </cell>
        </row>
        <row r="4523">
          <cell r="B4523">
            <v>431581301700204</v>
          </cell>
          <cell r="BS4523">
            <v>2020</v>
          </cell>
          <cell r="BU4523" t="str">
            <v>TATA ACE GOLD DIESEL BS VI 2020 2STR LGV</v>
          </cell>
          <cell r="DO4523" t="str">
            <v>Car</v>
          </cell>
          <cell r="DP4523" t="str">
            <v>Goods Carrier</v>
          </cell>
        </row>
        <row r="4524">
          <cell r="B4524"/>
          <cell r="BS4524">
            <v>2023</v>
          </cell>
          <cell r="BU4524" t="str">
            <v>ERTIGA VXI CNG NEW 2023</v>
          </cell>
          <cell r="DO4524"/>
          <cell r="DP4524" t="str">
            <v>Paryatan Plus</v>
          </cell>
        </row>
        <row r="4525">
          <cell r="B4525"/>
          <cell r="BS4525">
            <v>2023</v>
          </cell>
          <cell r="BU4525" t="str">
            <v>ERTIGA VXI CNG NEW 2023</v>
          </cell>
          <cell r="DO4525"/>
          <cell r="DP4525" t="str">
            <v>Paryatan Plus</v>
          </cell>
        </row>
        <row r="4526">
          <cell r="B4526"/>
          <cell r="BS4526">
            <v>2020</v>
          </cell>
          <cell r="BU4526" t="str">
            <v>TATA ACE GOLD DIESEL BS VI 2020 2STR LGV</v>
          </cell>
          <cell r="DO4526" t="str">
            <v>Car</v>
          </cell>
          <cell r="DP4526" t="str">
            <v>Goods Carrier</v>
          </cell>
        </row>
        <row r="4527">
          <cell r="B4527"/>
          <cell r="BS4527">
            <v>2016</v>
          </cell>
          <cell r="BU4527" t="str">
            <v>INNOVA 2 5 G E4 2016</v>
          </cell>
          <cell r="DO4527"/>
          <cell r="DP4527" t="str">
            <v>Paryatan Plus</v>
          </cell>
        </row>
        <row r="4528">
          <cell r="B4528"/>
          <cell r="BS4528">
            <v>2020</v>
          </cell>
          <cell r="BU4528" t="str">
            <v>TATA ACE GOLD DIESEL BS VI 2020 2STR LGV</v>
          </cell>
          <cell r="DO4528"/>
          <cell r="DP4528" t="str">
            <v>Goods Carrier</v>
          </cell>
        </row>
        <row r="4529">
          <cell r="B4529">
            <v>434731301700042</v>
          </cell>
          <cell r="BS4529">
            <v>2024</v>
          </cell>
          <cell r="BU4529" t="str">
            <v>DZIRE ZXI CNG 2024</v>
          </cell>
          <cell r="DO4529"/>
          <cell r="DP4529" t="str">
            <v>Dream Car</v>
          </cell>
        </row>
        <row r="4530">
          <cell r="B4530"/>
          <cell r="BS4530">
            <v>2024</v>
          </cell>
          <cell r="BU4530" t="str">
            <v>DZIRE ZXI CNG 2024</v>
          </cell>
          <cell r="DO4530"/>
          <cell r="DP4530" t="str">
            <v>Dream Car</v>
          </cell>
        </row>
        <row r="4531">
          <cell r="B4531">
            <v>431351301700401</v>
          </cell>
          <cell r="BS4531">
            <v>2018</v>
          </cell>
          <cell r="BU4531" t="str">
            <v>MAHINDRA XYLO D4 MDI CRDE 2WD 8STR 2018</v>
          </cell>
          <cell r="DO4531" t="str">
            <v>Car</v>
          </cell>
          <cell r="DP4531" t="str">
            <v>Paryatan Plus</v>
          </cell>
        </row>
        <row r="4532">
          <cell r="B4532"/>
          <cell r="BS4532">
            <v>2018</v>
          </cell>
          <cell r="BU4532" t="str">
            <v>MAHINDRA XYLO D4 MDI CRDE 2WD 8STR 2018</v>
          </cell>
          <cell r="DO4532" t="str">
            <v>Car</v>
          </cell>
          <cell r="DP4532" t="str">
            <v>Paryatan Plus</v>
          </cell>
        </row>
        <row r="4533">
          <cell r="B4533"/>
          <cell r="BS4533">
            <v>2023</v>
          </cell>
          <cell r="BU4533" t="str">
            <v>ERTIGA VXI O CNG 2023 7STR</v>
          </cell>
          <cell r="DO4533" t="str">
            <v>Car</v>
          </cell>
          <cell r="DP4533" t="str">
            <v>Paryatan Plus</v>
          </cell>
        </row>
        <row r="4534">
          <cell r="B4534">
            <v>412331301700239</v>
          </cell>
          <cell r="BS4534">
            <v>2016</v>
          </cell>
          <cell r="BU4534" t="str">
            <v>INNOVA 2 5 G E3 2016 7STR TOYOTA CAB PARYATAN</v>
          </cell>
          <cell r="DO4534" t="str">
            <v>Car</v>
          </cell>
          <cell r="DP4534" t="str">
            <v>Paryatan Plus</v>
          </cell>
        </row>
        <row r="4535">
          <cell r="B4535"/>
          <cell r="BS4535">
            <v>2016</v>
          </cell>
          <cell r="BU4535" t="str">
            <v>INNOVA 2 5 G E3 2016 7STR TOYOTA CAB PARYATAN</v>
          </cell>
          <cell r="DO4535" t="str">
            <v>Car</v>
          </cell>
          <cell r="DP4535" t="str">
            <v>Paryatan Plus</v>
          </cell>
        </row>
        <row r="4536">
          <cell r="B4536"/>
          <cell r="BS4536">
            <v>2024</v>
          </cell>
          <cell r="BU4536" t="str">
            <v>SUZUKI DEZIRE TOUR CNG 5 STR NEW 2024</v>
          </cell>
          <cell r="DO4536"/>
          <cell r="DP4536" t="str">
            <v>Paryatan Plus</v>
          </cell>
        </row>
        <row r="4537">
          <cell r="B4537"/>
          <cell r="BS4537">
            <v>2018</v>
          </cell>
          <cell r="BU4537" t="str">
            <v>TATA ZEST XE QJET 75PS</v>
          </cell>
          <cell r="DO4537" t="str">
            <v>Car</v>
          </cell>
          <cell r="DP4537" t="str">
            <v>Paryatan Plus</v>
          </cell>
        </row>
        <row r="4538">
          <cell r="B4538">
            <v>431351301700402</v>
          </cell>
          <cell r="BS4538">
            <v>2018</v>
          </cell>
          <cell r="BU4538" t="str">
            <v>TATA ZEST XE QJET 75PS</v>
          </cell>
          <cell r="DO4538" t="str">
            <v>Car</v>
          </cell>
          <cell r="DP4538" t="str">
            <v>Paryatan Plus</v>
          </cell>
        </row>
        <row r="4539">
          <cell r="B4539"/>
          <cell r="BS4539">
            <v>2020</v>
          </cell>
          <cell r="BU4539" t="str">
            <v>EICHER PRO 2059XP F HSD 2020</v>
          </cell>
          <cell r="DO4539"/>
          <cell r="DP4539" t="str">
            <v>Goods Carrier</v>
          </cell>
        </row>
        <row r="4540">
          <cell r="B4540">
            <v>431581301700205</v>
          </cell>
          <cell r="BS4540">
            <v>2017</v>
          </cell>
          <cell r="BU4540" t="str">
            <v>Maxi TRUCK Puls</v>
          </cell>
          <cell r="DO4540" t="str">
            <v>Goods &amp; Passengers</v>
          </cell>
          <cell r="DP4540" t="str">
            <v>Goods Carrier</v>
          </cell>
        </row>
        <row r="4541">
          <cell r="B4541"/>
          <cell r="BS4541">
            <v>2017</v>
          </cell>
          <cell r="BU4541" t="str">
            <v>Maxi TRUCK Puls</v>
          </cell>
          <cell r="DO4541" t="str">
            <v>Goods &amp; Passengers</v>
          </cell>
          <cell r="DP4541" t="str">
            <v>Goods Carrier</v>
          </cell>
        </row>
        <row r="4542">
          <cell r="B4542"/>
          <cell r="BS4542">
            <v>2018</v>
          </cell>
          <cell r="BU4542" t="str">
            <v>MARUTHI TOUR S DIESEL 2018 5STR TN</v>
          </cell>
          <cell r="DO4542" t="str">
            <v>Car</v>
          </cell>
          <cell r="DP4542" t="str">
            <v>Classic Used Car</v>
          </cell>
        </row>
        <row r="4543">
          <cell r="B4543">
            <v>431351301700403</v>
          </cell>
          <cell r="BS4543">
            <v>2018</v>
          </cell>
          <cell r="BU4543" t="str">
            <v>MARUTHI TOUR S DIESEL 2018 5STR TN</v>
          </cell>
          <cell r="DO4543" t="str">
            <v>Car</v>
          </cell>
          <cell r="DP4543" t="str">
            <v>Classic Used Car</v>
          </cell>
        </row>
        <row r="4544">
          <cell r="B4544"/>
          <cell r="BS4544">
            <v>2019</v>
          </cell>
          <cell r="BU4544" t="str">
            <v>Etios-ToyotaEtios GD</v>
          </cell>
          <cell r="DO4544" t="str">
            <v>Car</v>
          </cell>
          <cell r="DP4544" t="str">
            <v>Paryatan Plus</v>
          </cell>
        </row>
        <row r="4545">
          <cell r="B4545">
            <v>431351301700404</v>
          </cell>
          <cell r="BS4545">
            <v>2019</v>
          </cell>
          <cell r="BU4545" t="str">
            <v>Etios-ToyotaEtios GD</v>
          </cell>
          <cell r="DO4545" t="str">
            <v>Car</v>
          </cell>
          <cell r="DP4545" t="str">
            <v>Paryatan Plus</v>
          </cell>
        </row>
        <row r="4546">
          <cell r="B4546"/>
          <cell r="BS4546">
            <v>2024</v>
          </cell>
          <cell r="BU4546" t="str">
            <v>MARUTI ERTIGA VXI 2024</v>
          </cell>
          <cell r="DO4546"/>
          <cell r="DP4546" t="str">
            <v>Dream Car</v>
          </cell>
        </row>
        <row r="4547">
          <cell r="B4547">
            <v>434731301700043</v>
          </cell>
          <cell r="BS4547">
            <v>2024</v>
          </cell>
          <cell r="BU4547" t="str">
            <v>MARUTI ERTIGA VXI 2024</v>
          </cell>
          <cell r="DO4547"/>
          <cell r="DP4547" t="str">
            <v>Dream Car</v>
          </cell>
        </row>
        <row r="4548">
          <cell r="B4548">
            <v>413191301700250</v>
          </cell>
          <cell r="BS4548">
            <v>2024</v>
          </cell>
          <cell r="BU4548" t="str">
            <v>MARUTI TOUR S CNG NEW 2024</v>
          </cell>
          <cell r="DO4548"/>
          <cell r="DP4548" t="str">
            <v>Dream Car</v>
          </cell>
        </row>
        <row r="4549">
          <cell r="B4549"/>
          <cell r="BS4549">
            <v>2024</v>
          </cell>
          <cell r="BU4549" t="str">
            <v>MARUTI TOUR S CNG NEW 2024</v>
          </cell>
          <cell r="DO4549"/>
          <cell r="DP4549" t="str">
            <v>Dream Car</v>
          </cell>
        </row>
        <row r="4550">
          <cell r="B4550"/>
          <cell r="BS4550">
            <v>2024</v>
          </cell>
          <cell r="BU4550" t="str">
            <v>WAGON R TOUR CNG 2024</v>
          </cell>
          <cell r="DO4550"/>
          <cell r="DP4550" t="str">
            <v>Paryatan Plus</v>
          </cell>
        </row>
        <row r="4551">
          <cell r="B4551">
            <v>431581301700206</v>
          </cell>
          <cell r="BS4551">
            <v>2019</v>
          </cell>
          <cell r="BU4551" t="str">
            <v>TATA ACE GOLD BSIV 2STR 2019 GOODS</v>
          </cell>
          <cell r="DO4551" t="str">
            <v>Goods &amp; Passengers</v>
          </cell>
          <cell r="DP4551" t="str">
            <v>Goods Carrier</v>
          </cell>
        </row>
        <row r="4552">
          <cell r="B4552"/>
          <cell r="BS4552">
            <v>2024</v>
          </cell>
          <cell r="BU4552" t="str">
            <v>MARUTI TOUR S CNG 2024</v>
          </cell>
          <cell r="DO4552" t="str">
            <v>Goods &amp; Passengers</v>
          </cell>
          <cell r="DP4552" t="str">
            <v>Dream Car</v>
          </cell>
        </row>
        <row r="4553">
          <cell r="B4553">
            <v>412331301700240</v>
          </cell>
          <cell r="BS4553">
            <v>2024</v>
          </cell>
          <cell r="BU4553" t="str">
            <v>WAGON R TOUR CNG 2024</v>
          </cell>
          <cell r="DO4553"/>
          <cell r="DP4553" t="str">
            <v>Paryatan Plus</v>
          </cell>
        </row>
        <row r="4554">
          <cell r="B4554"/>
          <cell r="BS4554">
            <v>2024</v>
          </cell>
          <cell r="BU4554" t="str">
            <v>WAGON R TOUR CNG 2024</v>
          </cell>
          <cell r="DO4554"/>
          <cell r="DP4554" t="str">
            <v>Paryatan Plus</v>
          </cell>
        </row>
        <row r="4555">
          <cell r="B4555"/>
          <cell r="BS4555">
            <v>2019</v>
          </cell>
          <cell r="BU4555" t="str">
            <v>TATA ACE GOLD BSIV 2STR 2019 GOODS</v>
          </cell>
          <cell r="DO4555" t="str">
            <v>Goods &amp; Passengers</v>
          </cell>
          <cell r="DP4555" t="str">
            <v>Goods Carrier</v>
          </cell>
        </row>
        <row r="4556">
          <cell r="B4556">
            <v>431351301700405</v>
          </cell>
          <cell r="BS4556">
            <v>2024</v>
          </cell>
          <cell r="BU4556" t="str">
            <v>MARUTI TOUR S CNG 2024</v>
          </cell>
          <cell r="DO4556" t="str">
            <v>Goods &amp; Passengers</v>
          </cell>
          <cell r="DP4556" t="str">
            <v>Dream Car</v>
          </cell>
        </row>
        <row r="4557">
          <cell r="B4557"/>
          <cell r="BS4557">
            <v>2024</v>
          </cell>
          <cell r="BU4557" t="str">
            <v>HYUNDAI AURA TAXI NEW 2024</v>
          </cell>
          <cell r="DO4557" t="str">
            <v>Goods &amp; Passengers</v>
          </cell>
          <cell r="DP4557" t="str">
            <v>Paryatan Plus</v>
          </cell>
        </row>
        <row r="4558">
          <cell r="B4558"/>
          <cell r="BS4558">
            <v>2018</v>
          </cell>
          <cell r="BU4558" t="str">
            <v>MATUTI TOUR S DIESEL BSIV 2018</v>
          </cell>
          <cell r="DO4558" t="str">
            <v>Car</v>
          </cell>
          <cell r="DP4558" t="str">
            <v>Paryatan Plus</v>
          </cell>
        </row>
        <row r="4559">
          <cell r="B4559">
            <v>431111301700273</v>
          </cell>
          <cell r="BS4559">
            <v>2018</v>
          </cell>
          <cell r="BU4559" t="str">
            <v>MATUTI TOUR S DIESEL BSIV 2018</v>
          </cell>
          <cell r="DO4559" t="str">
            <v>Car</v>
          </cell>
          <cell r="DP4559" t="str">
            <v>Paryatan Plus</v>
          </cell>
        </row>
        <row r="4560">
          <cell r="B4560"/>
          <cell r="BS4560">
            <v>2023</v>
          </cell>
          <cell r="BU4560" t="str">
            <v>TOUR H3 CNG 5STR 2023</v>
          </cell>
          <cell r="DO4560" t="str">
            <v>Car</v>
          </cell>
          <cell r="DP4560" t="str">
            <v>Paryatan Plus</v>
          </cell>
        </row>
        <row r="4561">
          <cell r="B4561"/>
          <cell r="BS4561">
            <v>2017</v>
          </cell>
          <cell r="BU4561" t="str">
            <v>XYLO D4 MDI CRDE 2WD 8 SEAT 2017</v>
          </cell>
          <cell r="DO4561" t="str">
            <v>Car</v>
          </cell>
          <cell r="DP4561" t="str">
            <v>Paryatan Plus</v>
          </cell>
        </row>
        <row r="4562">
          <cell r="B4562">
            <v>431111301700272</v>
          </cell>
          <cell r="BS4562">
            <v>2023</v>
          </cell>
          <cell r="BU4562" t="str">
            <v>TOUR H3 CNG 5STR 2023</v>
          </cell>
          <cell r="DO4562" t="str">
            <v>Car</v>
          </cell>
          <cell r="DP4562" t="str">
            <v>Paryatan Plus</v>
          </cell>
        </row>
        <row r="4563">
          <cell r="B4563">
            <v>431111301700271</v>
          </cell>
          <cell r="BS4563">
            <v>2017</v>
          </cell>
          <cell r="BU4563" t="str">
            <v>XYLO D4 MDI CRDE 2WD 8 SEAT 2017</v>
          </cell>
          <cell r="DO4563" t="str">
            <v>Car</v>
          </cell>
          <cell r="DP4563" t="str">
            <v>Paryatan Plus</v>
          </cell>
        </row>
        <row r="4564">
          <cell r="B4564">
            <v>431351301700406</v>
          </cell>
          <cell r="BS4564">
            <v>2024</v>
          </cell>
          <cell r="BU4564" t="str">
            <v>HYUNDAI AURA TAXI NEW 2024</v>
          </cell>
          <cell r="DO4564" t="str">
            <v>Goods &amp; Passengers</v>
          </cell>
          <cell r="DP4564" t="str">
            <v>Paryatan Plus</v>
          </cell>
        </row>
        <row r="4565">
          <cell r="B4565"/>
          <cell r="BS4565">
            <v>2016</v>
          </cell>
          <cell r="BU4565" t="str">
            <v>FORCE TREVELLER 27 STR 2016 MINI BUS</v>
          </cell>
          <cell r="DO4565" t="str">
            <v>Goods &amp; Passengers</v>
          </cell>
          <cell r="DP4565" t="str">
            <v>Safari</v>
          </cell>
        </row>
        <row r="4566">
          <cell r="B4566">
            <v>412331301700241</v>
          </cell>
          <cell r="BS4566">
            <v>2016</v>
          </cell>
          <cell r="BU4566" t="str">
            <v>FORCE TREVELLER 27 STR 2016 MINI BUS</v>
          </cell>
          <cell r="DO4566" t="str">
            <v>Goods &amp; Passengers</v>
          </cell>
          <cell r="DP4566" t="str">
            <v>Safari</v>
          </cell>
        </row>
        <row r="4567">
          <cell r="B4567">
            <v>413191301700251</v>
          </cell>
          <cell r="BS4567">
            <v>2017</v>
          </cell>
          <cell r="BU4567" t="str">
            <v>MARUTHI SWIFT DZIRE TOUR DIESEL 5 STR 2017</v>
          </cell>
          <cell r="DO4567" t="str">
            <v>Car</v>
          </cell>
          <cell r="DP4567" t="str">
            <v>Paryatan Plus</v>
          </cell>
        </row>
        <row r="4568">
          <cell r="B4568"/>
          <cell r="BS4568">
            <v>2017</v>
          </cell>
          <cell r="BU4568" t="str">
            <v>MARUTHI SWIFT DZIRE TOUR DIESEL 5 STR 2017</v>
          </cell>
          <cell r="DO4568" t="str">
            <v>Car</v>
          </cell>
          <cell r="DP4568" t="str">
            <v>Paryatan Plus</v>
          </cell>
        </row>
        <row r="4569">
          <cell r="B4569">
            <v>412831301700299</v>
          </cell>
          <cell r="BS4569">
            <v>2024</v>
          </cell>
          <cell r="BU4569" t="str">
            <v>TATA INTRA V70 PICK UP NEW 2024</v>
          </cell>
          <cell r="DO4569"/>
          <cell r="DP4569" t="str">
            <v>Paryatan Plus</v>
          </cell>
        </row>
        <row r="4570">
          <cell r="B4570">
            <v>431111301700274</v>
          </cell>
          <cell r="BS4570">
            <v>2017</v>
          </cell>
          <cell r="BU4570" t="str">
            <v>MARUTI TOURS DIESEL BS IV 2017</v>
          </cell>
          <cell r="DO4570" t="str">
            <v>Car</v>
          </cell>
          <cell r="DP4570" t="str">
            <v>Paryatan Plus</v>
          </cell>
        </row>
        <row r="4571">
          <cell r="B4571"/>
          <cell r="BS4571">
            <v>2017</v>
          </cell>
          <cell r="BU4571" t="str">
            <v>MARUTI TOURS DIESEL BS IV 2017</v>
          </cell>
          <cell r="DO4571" t="str">
            <v>Car</v>
          </cell>
          <cell r="DP4571" t="str">
            <v>Paryatan Plus</v>
          </cell>
        </row>
        <row r="4572">
          <cell r="B4572">
            <v>412331301700242</v>
          </cell>
          <cell r="BS4572">
            <v>2015</v>
          </cell>
          <cell r="BU4572" t="str">
            <v>Traveller-17 Seater AC with Interior-PASSENGER COMMERCIAL</v>
          </cell>
          <cell r="DO4572" t="str">
            <v>Goods &amp; Passengers</v>
          </cell>
          <cell r="DP4572" t="str">
            <v>Safari</v>
          </cell>
        </row>
        <row r="4573">
          <cell r="B4573"/>
          <cell r="BS4573">
            <v>2024</v>
          </cell>
          <cell r="BU4573" t="str">
            <v>TOUR S CNG 2024</v>
          </cell>
          <cell r="DO4573"/>
          <cell r="DP4573" t="str">
            <v>Dream Car</v>
          </cell>
        </row>
        <row r="4574">
          <cell r="B4574">
            <v>434731301700044</v>
          </cell>
          <cell r="BS4574">
            <v>2024</v>
          </cell>
          <cell r="BU4574" t="str">
            <v>TOUR S CNG 2024</v>
          </cell>
          <cell r="DO4574"/>
          <cell r="DP4574" t="str">
            <v>Dream Car</v>
          </cell>
        </row>
        <row r="4575">
          <cell r="B4575"/>
          <cell r="BS4575">
            <v>2015</v>
          </cell>
          <cell r="BU4575" t="str">
            <v>Traveller-17 Seater AC with Interior-PASSENGER COMMERCIAL</v>
          </cell>
          <cell r="DO4575" t="str">
            <v>Goods &amp; Passengers</v>
          </cell>
          <cell r="DP4575" t="str">
            <v>Safari</v>
          </cell>
        </row>
        <row r="4576">
          <cell r="B4576"/>
          <cell r="BS4576">
            <v>2024</v>
          </cell>
          <cell r="BU4576" t="str">
            <v>TATA INTRA V70 PICK UP NEW 2024</v>
          </cell>
          <cell r="DO4576"/>
          <cell r="DP4576" t="str">
            <v>Paryatan Plus</v>
          </cell>
        </row>
        <row r="4577">
          <cell r="B4577"/>
          <cell r="BS4577">
            <v>2018</v>
          </cell>
          <cell r="BU4577" t="str">
            <v>MAHINDRA SUPRO MINITRUCK 2018</v>
          </cell>
          <cell r="DO4577" t="str">
            <v>Goods &amp; Passengers</v>
          </cell>
          <cell r="DP4577" t="str">
            <v>Paryatan Plus</v>
          </cell>
        </row>
        <row r="4578">
          <cell r="B4578">
            <v>412831301700300</v>
          </cell>
          <cell r="BS4578">
            <v>2018</v>
          </cell>
          <cell r="BU4578" t="str">
            <v>MAHINDRA SUPRO MINITRUCK 2018</v>
          </cell>
          <cell r="DO4578" t="str">
            <v>Goods &amp; Passengers</v>
          </cell>
          <cell r="DP4578" t="str">
            <v>Paryatan Plus</v>
          </cell>
        </row>
        <row r="4579">
          <cell r="B4579"/>
          <cell r="BS4579">
            <v>2023</v>
          </cell>
          <cell r="BU4579" t="str">
            <v>TATA ACE GOLD PETROL BS VI</v>
          </cell>
          <cell r="DO4579" t="str">
            <v>Goods &amp; Passengers</v>
          </cell>
          <cell r="DP4579" t="str">
            <v>Goods Carrier</v>
          </cell>
        </row>
        <row r="4580">
          <cell r="B4580">
            <v>412831301700301</v>
          </cell>
          <cell r="BS4580">
            <v>2023</v>
          </cell>
          <cell r="BU4580" t="str">
            <v>TATA ACE GOLD PETROL BS VI</v>
          </cell>
          <cell r="DO4580" t="str">
            <v>Goods &amp; Passengers</v>
          </cell>
          <cell r="DP4580" t="str">
            <v>Goods Carrier</v>
          </cell>
        </row>
        <row r="4581">
          <cell r="B4581"/>
          <cell r="BS4581">
            <v>2017</v>
          </cell>
          <cell r="BU4581" t="str">
            <v>TOYOTA INNOVA CRYSTA 2 4 G2017</v>
          </cell>
          <cell r="DO4581" t="str">
            <v>Goods &amp; Passengers</v>
          </cell>
          <cell r="DP4581" t="str">
            <v>Paryatan Plus</v>
          </cell>
        </row>
        <row r="4582">
          <cell r="B4582">
            <v>412331301700244</v>
          </cell>
          <cell r="BS4582">
            <v>2017</v>
          </cell>
          <cell r="BU4582" t="str">
            <v>TOYOTA INNOVA CRYSTA 2 4 G2017</v>
          </cell>
          <cell r="DO4582" t="str">
            <v>Goods &amp; Passengers</v>
          </cell>
          <cell r="DP4582" t="str">
            <v>Paryatan Plus</v>
          </cell>
        </row>
        <row r="4583">
          <cell r="B4583"/>
          <cell r="BS4583">
            <v>2015</v>
          </cell>
          <cell r="BU4583" t="str">
            <v>TOYOTA ETIOS GD BS4 2015</v>
          </cell>
          <cell r="DO4583"/>
          <cell r="DP4583" t="str">
            <v>Paryatan Plus</v>
          </cell>
        </row>
        <row r="4584">
          <cell r="B4584"/>
          <cell r="BS4584">
            <v>2024</v>
          </cell>
          <cell r="BU4584" t="str">
            <v>MARUTI TOUR S CNG 2024</v>
          </cell>
          <cell r="DO4584"/>
          <cell r="DP4584" t="str">
            <v>Dream Car</v>
          </cell>
        </row>
        <row r="4585">
          <cell r="B4585">
            <v>413191301700252</v>
          </cell>
          <cell r="BS4585">
            <v>2024</v>
          </cell>
          <cell r="BU4585" t="str">
            <v>MARUTI TOUR S CNG 2024</v>
          </cell>
          <cell r="DO4585"/>
          <cell r="DP4585" t="str">
            <v>Dream Car</v>
          </cell>
        </row>
        <row r="4586">
          <cell r="B4586"/>
          <cell r="BS4586">
            <v>2017</v>
          </cell>
          <cell r="BU4586" t="str">
            <v>TATA SFC 407 31 2017</v>
          </cell>
          <cell r="DO4586" t="str">
            <v>Goods &amp; Passengers</v>
          </cell>
          <cell r="DP4586" t="str">
            <v>Goods Carrier</v>
          </cell>
        </row>
        <row r="4587">
          <cell r="B4587"/>
          <cell r="BS4587">
            <v>2024</v>
          </cell>
          <cell r="BU4587" t="str">
            <v>AURA SX CNG NEW 2024</v>
          </cell>
          <cell r="DO4587"/>
          <cell r="DP4587" t="str">
            <v>Dream Car</v>
          </cell>
        </row>
        <row r="4588">
          <cell r="B4588"/>
          <cell r="BS4588">
            <v>2024</v>
          </cell>
          <cell r="BU4588" t="str">
            <v>ALTO TOUR H1 CNG NEW 2024</v>
          </cell>
          <cell r="DO4588"/>
          <cell r="DP4588" t="str">
            <v>Paryatan Plus</v>
          </cell>
        </row>
        <row r="4589">
          <cell r="B4589">
            <v>412331301700243</v>
          </cell>
          <cell r="BS4589">
            <v>2024</v>
          </cell>
          <cell r="BU4589" t="str">
            <v>ALTO TOUR H1 CNG NEW 2024</v>
          </cell>
          <cell r="DO4589"/>
          <cell r="DP4589" t="str">
            <v>Paryatan Plus</v>
          </cell>
        </row>
        <row r="4590">
          <cell r="B4590">
            <v>431581301700207</v>
          </cell>
          <cell r="BS4590">
            <v>2017</v>
          </cell>
          <cell r="BU4590" t="str">
            <v>TATA SFC 407 31 2017</v>
          </cell>
          <cell r="DO4590" t="str">
            <v>Goods &amp; Passengers</v>
          </cell>
          <cell r="DP4590" t="str">
            <v>Goods Carrier</v>
          </cell>
        </row>
        <row r="4591">
          <cell r="B4591">
            <v>433461301700073</v>
          </cell>
          <cell r="BS4591">
            <v>2016</v>
          </cell>
          <cell r="BU4591" t="str">
            <v>ONE LPT 2518 TC 2016</v>
          </cell>
          <cell r="DO4591" t="str">
            <v>Goods &amp; Passengers</v>
          </cell>
          <cell r="DP4591" t="str">
            <v>Goods Carrier</v>
          </cell>
        </row>
        <row r="4592">
          <cell r="B4592"/>
          <cell r="BS4592">
            <v>2016</v>
          </cell>
          <cell r="BU4592" t="str">
            <v>ONE LPT 2518 TC 2016</v>
          </cell>
          <cell r="DO4592" t="str">
            <v>Goods &amp; Passengers</v>
          </cell>
          <cell r="DP4592" t="str">
            <v>Goods Carrier</v>
          </cell>
        </row>
        <row r="4593">
          <cell r="B4593"/>
          <cell r="BS4593">
            <v>2024</v>
          </cell>
          <cell r="BU4593" t="str">
            <v>WAGNOR VXI NEW 2024</v>
          </cell>
          <cell r="DO4593"/>
          <cell r="DP4593" t="str">
            <v>Dream Car</v>
          </cell>
        </row>
        <row r="4594">
          <cell r="B4594"/>
          <cell r="BS4594">
            <v>2021</v>
          </cell>
          <cell r="BU4594" t="str">
            <v>MAHINDRA JEETOPLUS 23 GASOLIN 2021</v>
          </cell>
          <cell r="DO4594" t="str">
            <v>Goods &amp; Passengers</v>
          </cell>
          <cell r="DP4594" t="str">
            <v>Goods Carrier</v>
          </cell>
        </row>
        <row r="4595">
          <cell r="B4595"/>
          <cell r="BS4595">
            <v>2024</v>
          </cell>
          <cell r="BU4595" t="str">
            <v>TOUR M CNG NEW MARUTI 2024</v>
          </cell>
          <cell r="DO4595"/>
          <cell r="DP4595" t="str">
            <v>Paryatan Plus</v>
          </cell>
        </row>
        <row r="4596">
          <cell r="B4596">
            <v>431351301700407</v>
          </cell>
          <cell r="BS4596">
            <v>2021</v>
          </cell>
          <cell r="BU4596" t="str">
            <v>MAHINDRA JEETOPLUS 23 GASOLIN 2021</v>
          </cell>
          <cell r="DO4596" t="str">
            <v>Goods &amp; Passengers</v>
          </cell>
          <cell r="DP4596" t="str">
            <v>Goods Carrier</v>
          </cell>
        </row>
        <row r="4597">
          <cell r="B4597">
            <v>413191301700253</v>
          </cell>
          <cell r="BS4597">
            <v>2024</v>
          </cell>
          <cell r="BU4597" t="str">
            <v>WAGNOR VXI NEW 2024</v>
          </cell>
          <cell r="DO4597"/>
          <cell r="DP4597" t="str">
            <v>Dream Car</v>
          </cell>
        </row>
        <row r="4598">
          <cell r="B4598"/>
          <cell r="BS4598">
            <v>2024</v>
          </cell>
          <cell r="BU4598" t="str">
            <v>MARUTI TOUR H3 CNG NEW 2024</v>
          </cell>
          <cell r="DO4598"/>
          <cell r="DP4598" t="str">
            <v>Dream Car</v>
          </cell>
        </row>
        <row r="4599">
          <cell r="B4599"/>
          <cell r="BS4599">
            <v>2016</v>
          </cell>
          <cell r="BU4599" t="str">
            <v>TRAVELLER MINI BUS 18STR 2016</v>
          </cell>
          <cell r="DO4599"/>
          <cell r="DP4599" t="str">
            <v>Safari</v>
          </cell>
        </row>
        <row r="4600">
          <cell r="B4600">
            <v>413191301700254</v>
          </cell>
          <cell r="BS4600">
            <v>2024</v>
          </cell>
          <cell r="BU4600" t="str">
            <v>MARUTI TOUR H3 CNG NEW 2024</v>
          </cell>
          <cell r="DO4600"/>
          <cell r="DP4600" t="str">
            <v>Dream Car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2F3D-168A-4B79-83F9-A3F88135197D}">
  <dimension ref="B3:D14"/>
  <sheetViews>
    <sheetView workbookViewId="0">
      <selection activeCell="H14" sqref="H14"/>
    </sheetView>
  </sheetViews>
  <sheetFormatPr defaultRowHeight="15" x14ac:dyDescent="0.25"/>
  <sheetData>
    <row r="3" spans="2:4" x14ac:dyDescent="0.25">
      <c r="B3" s="60">
        <v>45383</v>
      </c>
      <c r="C3" s="60">
        <f>EOMONTH(B3,0)</f>
        <v>45412</v>
      </c>
      <c r="D3" t="s">
        <v>683</v>
      </c>
    </row>
    <row r="4" spans="2:4" x14ac:dyDescent="0.25">
      <c r="B4" s="60">
        <v>45413</v>
      </c>
      <c r="C4" s="60">
        <f t="shared" ref="C4:C14" si="0">EOMONTH(B4,0)</f>
        <v>45443</v>
      </c>
      <c r="D4" t="s">
        <v>684</v>
      </c>
    </row>
    <row r="5" spans="2:4" x14ac:dyDescent="0.25">
      <c r="B5" s="60">
        <v>45444</v>
      </c>
      <c r="C5" s="60">
        <f t="shared" si="0"/>
        <v>45473</v>
      </c>
      <c r="D5" t="s">
        <v>685</v>
      </c>
    </row>
    <row r="6" spans="2:4" x14ac:dyDescent="0.25">
      <c r="B6" s="60">
        <v>45474</v>
      </c>
      <c r="C6" s="60">
        <f t="shared" si="0"/>
        <v>45504</v>
      </c>
      <c r="D6" t="s">
        <v>686</v>
      </c>
    </row>
    <row r="7" spans="2:4" x14ac:dyDescent="0.25">
      <c r="B7" s="60">
        <v>45505</v>
      </c>
      <c r="C7" s="60">
        <f t="shared" si="0"/>
        <v>45535</v>
      </c>
      <c r="D7" t="s">
        <v>687</v>
      </c>
    </row>
    <row r="8" spans="2:4" x14ac:dyDescent="0.25">
      <c r="B8" s="60">
        <v>45536</v>
      </c>
      <c r="C8" s="60">
        <f t="shared" si="0"/>
        <v>45565</v>
      </c>
      <c r="D8" t="s">
        <v>882</v>
      </c>
    </row>
    <row r="9" spans="2:4" x14ac:dyDescent="0.25">
      <c r="B9" s="60">
        <v>45566</v>
      </c>
      <c r="C9" s="60">
        <f t="shared" si="0"/>
        <v>45596</v>
      </c>
      <c r="D9" t="s">
        <v>883</v>
      </c>
    </row>
    <row r="10" spans="2:4" x14ac:dyDescent="0.25">
      <c r="B10" s="60">
        <v>45597</v>
      </c>
      <c r="C10" s="60">
        <f t="shared" si="0"/>
        <v>45626</v>
      </c>
      <c r="D10" t="s">
        <v>884</v>
      </c>
    </row>
    <row r="11" spans="2:4" x14ac:dyDescent="0.25">
      <c r="B11" s="60">
        <v>45627</v>
      </c>
      <c r="C11" s="60">
        <f t="shared" si="0"/>
        <v>45657</v>
      </c>
      <c r="D11" t="s">
        <v>2616</v>
      </c>
    </row>
    <row r="12" spans="2:4" x14ac:dyDescent="0.25">
      <c r="B12" s="60">
        <v>45658</v>
      </c>
      <c r="C12" s="60">
        <f t="shared" si="0"/>
        <v>45688</v>
      </c>
      <c r="D12" t="s">
        <v>2617</v>
      </c>
    </row>
    <row r="13" spans="2:4" x14ac:dyDescent="0.25">
      <c r="B13" s="60">
        <v>45689</v>
      </c>
      <c r="C13" s="60">
        <f t="shared" si="0"/>
        <v>45716</v>
      </c>
      <c r="D13" t="s">
        <v>2618</v>
      </c>
    </row>
    <row r="14" spans="2:4" x14ac:dyDescent="0.25">
      <c r="B14" s="60">
        <v>45717</v>
      </c>
      <c r="C14" s="60">
        <f t="shared" si="0"/>
        <v>45747</v>
      </c>
      <c r="D14" t="s">
        <v>2619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936A-00F8-4F52-977C-A4994254B137}">
  <dimension ref="A13:N88"/>
  <sheetViews>
    <sheetView topLeftCell="A13" workbookViewId="0">
      <selection activeCell="D14" sqref="D14"/>
    </sheetView>
  </sheetViews>
  <sheetFormatPr defaultRowHeight="15" x14ac:dyDescent="0.25"/>
  <cols>
    <col min="1" max="1" width="32.140625" bestFit="1" customWidth="1"/>
    <col min="2" max="2" width="11.140625" customWidth="1"/>
    <col min="3" max="3" width="35.28515625" bestFit="1" customWidth="1"/>
    <col min="4" max="4" width="16" bestFit="1" customWidth="1"/>
    <col min="5" max="5" width="10.5703125" bestFit="1" customWidth="1"/>
    <col min="6" max="6" width="6.42578125" bestFit="1" customWidth="1"/>
    <col min="7" max="9" width="6" bestFit="1" customWidth="1"/>
    <col min="10" max="10" width="8.140625" bestFit="1" customWidth="1"/>
    <col min="11" max="11" width="12" bestFit="1" customWidth="1"/>
    <col min="12" max="12" width="9.140625" bestFit="1" customWidth="1"/>
    <col min="13" max="13" width="11.5703125" bestFit="1" customWidth="1"/>
    <col min="14" max="14" width="15" bestFit="1" customWidth="1"/>
  </cols>
  <sheetData>
    <row r="13" spans="1:14" x14ac:dyDescent="0.25">
      <c r="A13" s="24" t="s">
        <v>0</v>
      </c>
      <c r="B13" s="24" t="s">
        <v>12</v>
      </c>
      <c r="C13" s="24" t="s">
        <v>682</v>
      </c>
      <c r="D13" s="46" t="s">
        <v>680</v>
      </c>
      <c r="E13" s="46" t="s">
        <v>121</v>
      </c>
      <c r="F13" s="47" t="s">
        <v>683</v>
      </c>
      <c r="G13" s="47" t="s">
        <v>684</v>
      </c>
      <c r="H13" s="47" t="s">
        <v>685</v>
      </c>
      <c r="I13" s="47" t="s">
        <v>686</v>
      </c>
      <c r="J13" s="47" t="s">
        <v>687</v>
      </c>
      <c r="K13" s="47" t="s">
        <v>882</v>
      </c>
      <c r="L13" s="47" t="s">
        <v>883</v>
      </c>
      <c r="M13" s="47" t="s">
        <v>884</v>
      </c>
      <c r="N13" s="47" t="s">
        <v>114</v>
      </c>
    </row>
    <row r="14" spans="1:14" x14ac:dyDescent="0.25">
      <c r="A14" s="20" t="s">
        <v>701</v>
      </c>
      <c r="B14" s="20">
        <v>153501</v>
      </c>
      <c r="C14" s="20" t="s">
        <v>709</v>
      </c>
      <c r="D14" s="37">
        <v>45234</v>
      </c>
      <c r="E14" s="37" t="s">
        <v>681</v>
      </c>
      <c r="F14" s="21">
        <f>SUMIFS('VL-Disb repo Apr - Nov'!$I:$I,'VL-Disb repo Apr - Nov'!$T:$T,'Sales executive with branch VL'!$B14,'VL-Disb repo Apr - Nov'!$AM:$AM,'Sales executive with branch VL'!F$13)/100000</f>
        <v>7.47</v>
      </c>
      <c r="G14" s="21">
        <f>SUMIFS('VL-Disb repo Apr - Nov'!$I:$I,'VL-Disb repo Apr - Nov'!$T:$T,'Sales executive with branch VL'!$B14,'VL-Disb repo Apr - Nov'!$AM:$AM,'Sales executive with branch VL'!G$13)/100000</f>
        <v>0</v>
      </c>
      <c r="H14" s="21">
        <f>SUMIFS('VL-Disb repo Apr - Nov'!$I:$I,'VL-Disb repo Apr - Nov'!$T:$T,'Sales executive with branch VL'!$B14,'VL-Disb repo Apr - Nov'!$AM:$AM,'Sales executive with branch VL'!H$13)/100000</f>
        <v>7</v>
      </c>
      <c r="I14" s="21">
        <f>SUMIFS('VL-Disb repo Apr - Nov'!$I:$I,'VL-Disb repo Apr - Nov'!$T:$T,'Sales executive with branch VL'!$B14,'VL-Disb repo Apr - Nov'!$AM:$AM,'Sales executive with branch VL'!I$13)/100000</f>
        <v>0</v>
      </c>
      <c r="J14" s="21">
        <f>SUMIFS('VL-Disb repo Apr - Nov'!$I:$I,'VL-Disb repo Apr - Nov'!$T:$T,'Sales executive with branch VL'!$B14,'VL-Disb repo Apr - Nov'!$AM:$AM,'Sales executive with branch VL'!J$13)/100000</f>
        <v>8.06</v>
      </c>
      <c r="K14" s="21">
        <f>SUMIFS('VL-Disb repo Apr - Nov'!$I:$I,'VL-Disb repo Apr - Nov'!$T:$T,'Sales executive with branch VL'!$B14,'VL-Disb repo Apr - Nov'!$AM:$AM,'Sales executive with branch VL'!K$13)/100000</f>
        <v>0</v>
      </c>
      <c r="L14" s="21">
        <f>SUMIFS('VL-Disb repo Apr - Nov'!$I:$I,'VL-Disb repo Apr - Nov'!$T:$T,'Sales executive with branch VL'!$B14,'VL-Disb repo Apr - Nov'!$AM:$AM,'Sales executive with branch VL'!L$13)/100000</f>
        <v>0</v>
      </c>
      <c r="M14" s="21">
        <f>SUMIFS('VL-Disb repo Apr - Nov'!$I:$I,'VL-Disb repo Apr - Nov'!$T:$T,'Sales executive with branch VL'!$B14,'VL-Disb repo Apr - Nov'!$AM:$AM,'Sales executive with branch VL'!M$13)/100000</f>
        <v>0</v>
      </c>
      <c r="N14" s="21">
        <f>SUM(F14:M14)</f>
        <v>22.53</v>
      </c>
    </row>
    <row r="15" spans="1:14" x14ac:dyDescent="0.25">
      <c r="A15" s="20" t="s">
        <v>701</v>
      </c>
      <c r="B15" s="20">
        <v>152561</v>
      </c>
      <c r="C15" s="20" t="s">
        <v>741</v>
      </c>
      <c r="D15" s="37">
        <v>44896</v>
      </c>
      <c r="E15" s="37" t="s">
        <v>681</v>
      </c>
      <c r="F15" s="21">
        <f>SUMIFS('VL-Disb repo Apr - Nov'!$I:$I,'VL-Disb repo Apr - Nov'!$T:$T,'Sales executive with branch VL'!$B15,'VL-Disb repo Apr - Nov'!$AM:$AM,'Sales executive with branch VL'!F$13)/100000</f>
        <v>0</v>
      </c>
      <c r="G15" s="21">
        <f>SUMIFS('VL-Disb repo Apr - Nov'!$I:$I,'VL-Disb repo Apr - Nov'!$T:$T,'Sales executive with branch VL'!$B15,'VL-Disb repo Apr - Nov'!$AM:$AM,'Sales executive with branch VL'!G$13)/100000</f>
        <v>7.1</v>
      </c>
      <c r="H15" s="21">
        <f>SUMIFS('VL-Disb repo Apr - Nov'!$I:$I,'VL-Disb repo Apr - Nov'!$T:$T,'Sales executive with branch VL'!$B15,'VL-Disb repo Apr - Nov'!$AM:$AM,'Sales executive with branch VL'!H$13)/100000</f>
        <v>6.25</v>
      </c>
      <c r="I15" s="21">
        <f>SUMIFS('VL-Disb repo Apr - Nov'!$I:$I,'VL-Disb repo Apr - Nov'!$T:$T,'Sales executive with branch VL'!$B15,'VL-Disb repo Apr - Nov'!$AM:$AM,'Sales executive with branch VL'!I$13)/100000</f>
        <v>9.6999999999999993</v>
      </c>
      <c r="J15" s="21">
        <f>SUMIFS('VL-Disb repo Apr - Nov'!$I:$I,'VL-Disb repo Apr - Nov'!$T:$T,'Sales executive with branch VL'!$B15,'VL-Disb repo Apr - Nov'!$AM:$AM,'Sales executive with branch VL'!J$13)/100000</f>
        <v>0</v>
      </c>
      <c r="K15" s="21">
        <f>SUMIFS('VL-Disb repo Apr - Nov'!$I:$I,'VL-Disb repo Apr - Nov'!$T:$T,'Sales executive with branch VL'!$B15,'VL-Disb repo Apr - Nov'!$AM:$AM,'Sales executive with branch VL'!K$13)/100000</f>
        <v>0</v>
      </c>
      <c r="L15" s="21">
        <f>SUMIFS('VL-Disb repo Apr - Nov'!$I:$I,'VL-Disb repo Apr - Nov'!$T:$T,'Sales executive with branch VL'!$B15,'VL-Disb repo Apr - Nov'!$AM:$AM,'Sales executive with branch VL'!L$13)/100000</f>
        <v>0</v>
      </c>
      <c r="M15" s="21">
        <f>SUMIFS('VL-Disb repo Apr - Nov'!$I:$I,'VL-Disb repo Apr - Nov'!$T:$T,'Sales executive with branch VL'!$B15,'VL-Disb repo Apr - Nov'!$AM:$AM,'Sales executive with branch VL'!M$13)/100000</f>
        <v>0</v>
      </c>
      <c r="N15" s="21">
        <f t="shared" ref="N15:N78" si="0">SUM(F15:M15)</f>
        <v>23.049999999999997</v>
      </c>
    </row>
    <row r="16" spans="1:14" x14ac:dyDescent="0.25">
      <c r="A16" s="20" t="s">
        <v>701</v>
      </c>
      <c r="B16" s="20">
        <v>154265</v>
      </c>
      <c r="C16" s="20" t="s">
        <v>742</v>
      </c>
      <c r="D16" s="37">
        <v>45434</v>
      </c>
      <c r="E16" s="37" t="s">
        <v>681</v>
      </c>
      <c r="F16" s="21">
        <f>SUMIFS('VL-Disb repo Apr - Nov'!$I:$I,'VL-Disb repo Apr - Nov'!$T:$T,'Sales executive with branch VL'!$B16,'VL-Disb repo Apr - Nov'!$AM:$AM,'Sales executive with branch VL'!F$13)/100000</f>
        <v>0</v>
      </c>
      <c r="G16" s="21">
        <f>SUMIFS('VL-Disb repo Apr - Nov'!$I:$I,'VL-Disb repo Apr - Nov'!$T:$T,'Sales executive with branch VL'!$B16,'VL-Disb repo Apr - Nov'!$AM:$AM,'Sales executive with branch VL'!G$13)/100000</f>
        <v>0</v>
      </c>
      <c r="H16" s="21">
        <f>SUMIFS('VL-Disb repo Apr - Nov'!$I:$I,'VL-Disb repo Apr - Nov'!$T:$T,'Sales executive with branch VL'!$B16,'VL-Disb repo Apr - Nov'!$AM:$AM,'Sales executive with branch VL'!H$13)/100000</f>
        <v>1.5</v>
      </c>
      <c r="I16" s="21">
        <f>SUMIFS('VL-Disb repo Apr - Nov'!$I:$I,'VL-Disb repo Apr - Nov'!$T:$T,'Sales executive with branch VL'!$B16,'VL-Disb repo Apr - Nov'!$AM:$AM,'Sales executive with branch VL'!I$13)/100000</f>
        <v>0</v>
      </c>
      <c r="J16" s="21">
        <f>SUMIFS('VL-Disb repo Apr - Nov'!$I:$I,'VL-Disb repo Apr - Nov'!$T:$T,'Sales executive with branch VL'!$B16,'VL-Disb repo Apr - Nov'!$AM:$AM,'Sales executive with branch VL'!J$13)/100000</f>
        <v>0</v>
      </c>
      <c r="K16" s="21">
        <f>SUMIFS('VL-Disb repo Apr - Nov'!$I:$I,'VL-Disb repo Apr - Nov'!$T:$T,'Sales executive with branch VL'!$B16,'VL-Disb repo Apr - Nov'!$AM:$AM,'Sales executive with branch VL'!K$13)/100000</f>
        <v>0</v>
      </c>
      <c r="L16" s="21">
        <f>SUMIFS('VL-Disb repo Apr - Nov'!$I:$I,'VL-Disb repo Apr - Nov'!$T:$T,'Sales executive with branch VL'!$B16,'VL-Disb repo Apr - Nov'!$AM:$AM,'Sales executive with branch VL'!L$13)/100000</f>
        <v>0</v>
      </c>
      <c r="M16" s="21">
        <f>SUMIFS('VL-Disb repo Apr - Nov'!$I:$I,'VL-Disb repo Apr - Nov'!$T:$T,'Sales executive with branch VL'!$B16,'VL-Disb repo Apr - Nov'!$AM:$AM,'Sales executive with branch VL'!M$13)/100000</f>
        <v>0</v>
      </c>
      <c r="N16" s="21">
        <f t="shared" si="0"/>
        <v>1.5</v>
      </c>
    </row>
    <row r="17" spans="1:14" x14ac:dyDescent="0.25">
      <c r="A17" s="20" t="s">
        <v>701</v>
      </c>
      <c r="B17" s="20">
        <v>152746</v>
      </c>
      <c r="C17" s="20" t="s">
        <v>765</v>
      </c>
      <c r="D17" s="37">
        <v>44935</v>
      </c>
      <c r="E17" s="37" t="s">
        <v>681</v>
      </c>
      <c r="F17" s="21">
        <f>SUMIFS('VL-Disb repo Apr - Nov'!$I:$I,'VL-Disb repo Apr - Nov'!$T:$T,'Sales executive with branch VL'!$B17,'VL-Disb repo Apr - Nov'!$AM:$AM,'Sales executive with branch VL'!F$13)/100000</f>
        <v>0</v>
      </c>
      <c r="G17" s="21">
        <f>SUMIFS('VL-Disb repo Apr - Nov'!$I:$I,'VL-Disb repo Apr - Nov'!$T:$T,'Sales executive with branch VL'!$B17,'VL-Disb repo Apr - Nov'!$AM:$AM,'Sales executive with branch VL'!G$13)/100000</f>
        <v>8</v>
      </c>
      <c r="H17" s="21">
        <f>SUMIFS('VL-Disb repo Apr - Nov'!$I:$I,'VL-Disb repo Apr - Nov'!$T:$T,'Sales executive with branch VL'!$B17,'VL-Disb repo Apr - Nov'!$AM:$AM,'Sales executive with branch VL'!H$13)/100000</f>
        <v>15.26</v>
      </c>
      <c r="I17" s="21">
        <f>SUMIFS('VL-Disb repo Apr - Nov'!$I:$I,'VL-Disb repo Apr - Nov'!$T:$T,'Sales executive with branch VL'!$B17,'VL-Disb repo Apr - Nov'!$AM:$AM,'Sales executive with branch VL'!I$13)/100000</f>
        <v>14.77</v>
      </c>
      <c r="J17" s="21">
        <f>SUMIFS('VL-Disb repo Apr - Nov'!$I:$I,'VL-Disb repo Apr - Nov'!$T:$T,'Sales executive with branch VL'!$B17,'VL-Disb repo Apr - Nov'!$AM:$AM,'Sales executive with branch VL'!J$13)/100000</f>
        <v>9.82</v>
      </c>
      <c r="K17" s="21">
        <f>SUMIFS('VL-Disb repo Apr - Nov'!$I:$I,'VL-Disb repo Apr - Nov'!$T:$T,'Sales executive with branch VL'!$B17,'VL-Disb repo Apr - Nov'!$AM:$AM,'Sales executive with branch VL'!K$13)/100000</f>
        <v>0</v>
      </c>
      <c r="L17" s="21">
        <f>SUMIFS('VL-Disb repo Apr - Nov'!$I:$I,'VL-Disb repo Apr - Nov'!$T:$T,'Sales executive with branch VL'!$B17,'VL-Disb repo Apr - Nov'!$AM:$AM,'Sales executive with branch VL'!L$13)/100000</f>
        <v>0</v>
      </c>
      <c r="M17" s="21">
        <f>SUMIFS('VL-Disb repo Apr - Nov'!$I:$I,'VL-Disb repo Apr - Nov'!$T:$T,'Sales executive with branch VL'!$B17,'VL-Disb repo Apr - Nov'!$AM:$AM,'Sales executive with branch VL'!M$13)/100000</f>
        <v>9.1199999999999992</v>
      </c>
      <c r="N17" s="21">
        <f t="shared" si="0"/>
        <v>56.97</v>
      </c>
    </row>
    <row r="18" spans="1:14" x14ac:dyDescent="0.25">
      <c r="A18" s="20" t="s">
        <v>701</v>
      </c>
      <c r="B18" s="20">
        <v>154276</v>
      </c>
      <c r="C18" s="20" t="s">
        <v>766</v>
      </c>
      <c r="D18" s="37">
        <v>45436</v>
      </c>
      <c r="E18" s="37" t="s">
        <v>681</v>
      </c>
      <c r="F18" s="21">
        <f>SUMIFS('VL-Disb repo Apr - Nov'!$I:$I,'VL-Disb repo Apr - Nov'!$T:$T,'Sales executive with branch VL'!$B18,'VL-Disb repo Apr - Nov'!$AM:$AM,'Sales executive with branch VL'!F$13)/100000</f>
        <v>0</v>
      </c>
      <c r="G18" s="21">
        <f>SUMIFS('VL-Disb repo Apr - Nov'!$I:$I,'VL-Disb repo Apr - Nov'!$T:$T,'Sales executive with branch VL'!$B18,'VL-Disb repo Apr - Nov'!$AM:$AM,'Sales executive with branch VL'!G$13)/100000</f>
        <v>0</v>
      </c>
      <c r="H18" s="21">
        <f>SUMIFS('VL-Disb repo Apr - Nov'!$I:$I,'VL-Disb repo Apr - Nov'!$T:$T,'Sales executive with branch VL'!$B18,'VL-Disb repo Apr - Nov'!$AM:$AM,'Sales executive with branch VL'!H$13)/100000</f>
        <v>0</v>
      </c>
      <c r="I18" s="21">
        <f>SUMIFS('VL-Disb repo Apr - Nov'!$I:$I,'VL-Disb repo Apr - Nov'!$T:$T,'Sales executive with branch VL'!$B18,'VL-Disb repo Apr - Nov'!$AM:$AM,'Sales executive with branch VL'!I$13)/100000</f>
        <v>0</v>
      </c>
      <c r="J18" s="21">
        <f>SUMIFS('VL-Disb repo Apr - Nov'!$I:$I,'VL-Disb repo Apr - Nov'!$T:$T,'Sales executive with branch VL'!$B18,'VL-Disb repo Apr - Nov'!$AM:$AM,'Sales executive with branch VL'!J$13)/100000</f>
        <v>10.58</v>
      </c>
      <c r="K18" s="21">
        <f>SUMIFS('VL-Disb repo Apr - Nov'!$I:$I,'VL-Disb repo Apr - Nov'!$T:$T,'Sales executive with branch VL'!$B18,'VL-Disb repo Apr - Nov'!$AM:$AM,'Sales executive with branch VL'!K$13)/100000</f>
        <v>0</v>
      </c>
      <c r="L18" s="21">
        <f>SUMIFS('VL-Disb repo Apr - Nov'!$I:$I,'VL-Disb repo Apr - Nov'!$T:$T,'Sales executive with branch VL'!$B18,'VL-Disb repo Apr - Nov'!$AM:$AM,'Sales executive with branch VL'!L$13)/100000</f>
        <v>0</v>
      </c>
      <c r="M18" s="21">
        <f>SUMIFS('VL-Disb repo Apr - Nov'!$I:$I,'VL-Disb repo Apr - Nov'!$T:$T,'Sales executive with branch VL'!$B18,'VL-Disb repo Apr - Nov'!$AM:$AM,'Sales executive with branch VL'!M$13)/100000</f>
        <v>10</v>
      </c>
      <c r="N18" s="21">
        <f t="shared" si="0"/>
        <v>20.58</v>
      </c>
    </row>
    <row r="19" spans="1:14" x14ac:dyDescent="0.25">
      <c r="A19" s="20" t="s">
        <v>22</v>
      </c>
      <c r="B19" s="20">
        <v>150722</v>
      </c>
      <c r="C19" s="20" t="s">
        <v>710</v>
      </c>
      <c r="D19" s="37">
        <v>44470</v>
      </c>
      <c r="E19" s="37" t="s">
        <v>681</v>
      </c>
      <c r="F19" s="21">
        <f>SUMIFS('VL-Disb repo Apr - Nov'!$I:$I,'VL-Disb repo Apr - Nov'!$T:$T,'Sales executive with branch VL'!$B19,'VL-Disb repo Apr - Nov'!$AM:$AM,'Sales executive with branch VL'!F$13)/100000</f>
        <v>35.700000000000003</v>
      </c>
      <c r="G19" s="21">
        <f>SUMIFS('VL-Disb repo Apr - Nov'!$I:$I,'VL-Disb repo Apr - Nov'!$T:$T,'Sales executive with branch VL'!$B19,'VL-Disb repo Apr - Nov'!$AM:$AM,'Sales executive with branch VL'!G$13)/100000</f>
        <v>10</v>
      </c>
      <c r="H19" s="21">
        <f>SUMIFS('VL-Disb repo Apr - Nov'!$I:$I,'VL-Disb repo Apr - Nov'!$T:$T,'Sales executive with branch VL'!$B19,'VL-Disb repo Apr - Nov'!$AM:$AM,'Sales executive with branch VL'!H$13)/100000</f>
        <v>16.8</v>
      </c>
      <c r="I19" s="21">
        <f>SUMIFS('VL-Disb repo Apr - Nov'!$I:$I,'VL-Disb repo Apr - Nov'!$T:$T,'Sales executive with branch VL'!$B19,'VL-Disb repo Apr - Nov'!$AM:$AM,'Sales executive with branch VL'!I$13)/100000</f>
        <v>59.2</v>
      </c>
      <c r="J19" s="21">
        <f>SUMIFS('VL-Disb repo Apr - Nov'!$I:$I,'VL-Disb repo Apr - Nov'!$T:$T,'Sales executive with branch VL'!$B19,'VL-Disb repo Apr - Nov'!$AM:$AM,'Sales executive with branch VL'!J$13)/100000</f>
        <v>53.25</v>
      </c>
      <c r="K19" s="21">
        <f>SUMIFS('VL-Disb repo Apr - Nov'!$I:$I,'VL-Disb repo Apr - Nov'!$T:$T,'Sales executive with branch VL'!$B19,'VL-Disb repo Apr - Nov'!$AM:$AM,'Sales executive with branch VL'!K$13)/100000</f>
        <v>0</v>
      </c>
      <c r="L19" s="21">
        <f>SUMIFS('VL-Disb repo Apr - Nov'!$I:$I,'VL-Disb repo Apr - Nov'!$T:$T,'Sales executive with branch VL'!$B19,'VL-Disb repo Apr - Nov'!$AM:$AM,'Sales executive with branch VL'!L$13)/100000</f>
        <v>0</v>
      </c>
      <c r="M19" s="21">
        <f>SUMIFS('VL-Disb repo Apr - Nov'!$I:$I,'VL-Disb repo Apr - Nov'!$T:$T,'Sales executive with branch VL'!$B19,'VL-Disb repo Apr - Nov'!$AM:$AM,'Sales executive with branch VL'!M$13)/100000</f>
        <v>9.25</v>
      </c>
      <c r="N19" s="21">
        <f t="shared" si="0"/>
        <v>184.2</v>
      </c>
    </row>
    <row r="20" spans="1:14" x14ac:dyDescent="0.25">
      <c r="A20" s="20" t="s">
        <v>22</v>
      </c>
      <c r="B20" s="20">
        <v>150545</v>
      </c>
      <c r="C20" s="20" t="s">
        <v>712</v>
      </c>
      <c r="D20" s="37">
        <v>44422</v>
      </c>
      <c r="E20" s="37" t="s">
        <v>681</v>
      </c>
      <c r="F20" s="21">
        <f>SUMIFS('VL-Disb repo Apr - Nov'!$I:$I,'VL-Disb repo Apr - Nov'!$T:$T,'Sales executive with branch VL'!$B20,'VL-Disb repo Apr - Nov'!$AM:$AM,'Sales executive with branch VL'!F$13)/100000</f>
        <v>6.5</v>
      </c>
      <c r="G20" s="21">
        <f>SUMIFS('VL-Disb repo Apr - Nov'!$I:$I,'VL-Disb repo Apr - Nov'!$T:$T,'Sales executive with branch VL'!$B20,'VL-Disb repo Apr - Nov'!$AM:$AM,'Sales executive with branch VL'!G$13)/100000</f>
        <v>4.75</v>
      </c>
      <c r="H20" s="21">
        <f>SUMIFS('VL-Disb repo Apr - Nov'!$I:$I,'VL-Disb repo Apr - Nov'!$T:$T,'Sales executive with branch VL'!$B20,'VL-Disb repo Apr - Nov'!$AM:$AM,'Sales executive with branch VL'!H$13)/100000</f>
        <v>0</v>
      </c>
      <c r="I20" s="21">
        <f>SUMIFS('VL-Disb repo Apr - Nov'!$I:$I,'VL-Disb repo Apr - Nov'!$T:$T,'Sales executive with branch VL'!$B20,'VL-Disb repo Apr - Nov'!$AM:$AM,'Sales executive with branch VL'!I$13)/100000</f>
        <v>4.5999999999999996</v>
      </c>
      <c r="J20" s="21">
        <f>SUMIFS('VL-Disb repo Apr - Nov'!$I:$I,'VL-Disb repo Apr - Nov'!$T:$T,'Sales executive with branch VL'!$B20,'VL-Disb repo Apr - Nov'!$AM:$AM,'Sales executive with branch VL'!J$13)/100000</f>
        <v>7</v>
      </c>
      <c r="K20" s="21">
        <f>SUMIFS('VL-Disb repo Apr - Nov'!$I:$I,'VL-Disb repo Apr - Nov'!$T:$T,'Sales executive with branch VL'!$B20,'VL-Disb repo Apr - Nov'!$AM:$AM,'Sales executive with branch VL'!K$13)/100000</f>
        <v>0</v>
      </c>
      <c r="L20" s="21">
        <f>SUMIFS('VL-Disb repo Apr - Nov'!$I:$I,'VL-Disb repo Apr - Nov'!$T:$T,'Sales executive with branch VL'!$B20,'VL-Disb repo Apr - Nov'!$AM:$AM,'Sales executive with branch VL'!L$13)/100000</f>
        <v>0</v>
      </c>
      <c r="M20" s="21">
        <f>SUMIFS('VL-Disb repo Apr - Nov'!$I:$I,'VL-Disb repo Apr - Nov'!$T:$T,'Sales executive with branch VL'!$B20,'VL-Disb repo Apr - Nov'!$AM:$AM,'Sales executive with branch VL'!M$13)/100000</f>
        <v>0</v>
      </c>
      <c r="N20" s="21">
        <f t="shared" si="0"/>
        <v>22.85</v>
      </c>
    </row>
    <row r="21" spans="1:14" x14ac:dyDescent="0.25">
      <c r="A21" s="20" t="s">
        <v>22</v>
      </c>
      <c r="B21" s="20">
        <v>152439</v>
      </c>
      <c r="C21" s="20" t="s">
        <v>713</v>
      </c>
      <c r="D21" s="37">
        <v>44879</v>
      </c>
      <c r="E21" s="37" t="s">
        <v>681</v>
      </c>
      <c r="F21" s="21">
        <f>SUMIFS('VL-Disb repo Apr - Nov'!$I:$I,'VL-Disb repo Apr - Nov'!$T:$T,'Sales executive with branch VL'!$B21,'VL-Disb repo Apr - Nov'!$AM:$AM,'Sales executive with branch VL'!F$13)/100000</f>
        <v>0</v>
      </c>
      <c r="G21" s="21">
        <f>SUMIFS('VL-Disb repo Apr - Nov'!$I:$I,'VL-Disb repo Apr - Nov'!$T:$T,'Sales executive with branch VL'!$B21,'VL-Disb repo Apr - Nov'!$AM:$AM,'Sales executive with branch VL'!G$13)/100000</f>
        <v>7.25</v>
      </c>
      <c r="H21" s="21">
        <f>SUMIFS('VL-Disb repo Apr - Nov'!$I:$I,'VL-Disb repo Apr - Nov'!$T:$T,'Sales executive with branch VL'!$B21,'VL-Disb repo Apr - Nov'!$AM:$AM,'Sales executive with branch VL'!H$13)/100000</f>
        <v>9</v>
      </c>
      <c r="I21" s="21">
        <f>SUMIFS('VL-Disb repo Apr - Nov'!$I:$I,'VL-Disb repo Apr - Nov'!$T:$T,'Sales executive with branch VL'!$B21,'VL-Disb repo Apr - Nov'!$AM:$AM,'Sales executive with branch VL'!I$13)/100000</f>
        <v>10</v>
      </c>
      <c r="J21" s="21">
        <f>SUMIFS('VL-Disb repo Apr - Nov'!$I:$I,'VL-Disb repo Apr - Nov'!$T:$T,'Sales executive with branch VL'!$B21,'VL-Disb repo Apr - Nov'!$AM:$AM,'Sales executive with branch VL'!J$13)/100000</f>
        <v>15.35</v>
      </c>
      <c r="K21" s="21">
        <f>SUMIFS('VL-Disb repo Apr - Nov'!$I:$I,'VL-Disb repo Apr - Nov'!$T:$T,'Sales executive with branch VL'!$B21,'VL-Disb repo Apr - Nov'!$AM:$AM,'Sales executive with branch VL'!K$13)/100000</f>
        <v>0</v>
      </c>
      <c r="L21" s="21">
        <f>SUMIFS('VL-Disb repo Apr - Nov'!$I:$I,'VL-Disb repo Apr - Nov'!$T:$T,'Sales executive with branch VL'!$B21,'VL-Disb repo Apr - Nov'!$AM:$AM,'Sales executive with branch VL'!L$13)/100000</f>
        <v>0</v>
      </c>
      <c r="M21" s="21">
        <f>SUMIFS('VL-Disb repo Apr - Nov'!$I:$I,'VL-Disb repo Apr - Nov'!$T:$T,'Sales executive with branch VL'!$B21,'VL-Disb repo Apr - Nov'!$AM:$AM,'Sales executive with branch VL'!M$13)/100000</f>
        <v>5</v>
      </c>
      <c r="N21" s="21">
        <f t="shared" si="0"/>
        <v>46.6</v>
      </c>
    </row>
    <row r="22" spans="1:14" x14ac:dyDescent="0.25">
      <c r="A22" s="20" t="s">
        <v>22</v>
      </c>
      <c r="B22" s="20">
        <v>153556</v>
      </c>
      <c r="C22" s="20" t="s">
        <v>714</v>
      </c>
      <c r="D22" s="37">
        <v>45246</v>
      </c>
      <c r="E22" s="37" t="s">
        <v>681</v>
      </c>
      <c r="F22" s="21">
        <f>SUMIFS('VL-Disb repo Apr - Nov'!$I:$I,'VL-Disb repo Apr - Nov'!$T:$T,'Sales executive with branch VL'!$B22,'VL-Disb repo Apr - Nov'!$AM:$AM,'Sales executive with branch VL'!F$13)/100000</f>
        <v>10.25</v>
      </c>
      <c r="G22" s="21">
        <f>SUMIFS('VL-Disb repo Apr - Nov'!$I:$I,'VL-Disb repo Apr - Nov'!$T:$T,'Sales executive with branch VL'!$B22,'VL-Disb repo Apr - Nov'!$AM:$AM,'Sales executive with branch VL'!G$13)/100000</f>
        <v>17.899999999999999</v>
      </c>
      <c r="H22" s="21">
        <f>SUMIFS('VL-Disb repo Apr - Nov'!$I:$I,'VL-Disb repo Apr - Nov'!$T:$T,'Sales executive with branch VL'!$B22,'VL-Disb repo Apr - Nov'!$AM:$AM,'Sales executive with branch VL'!H$13)/100000</f>
        <v>6.55</v>
      </c>
      <c r="I22" s="21">
        <f>SUMIFS('VL-Disb repo Apr - Nov'!$I:$I,'VL-Disb repo Apr - Nov'!$T:$T,'Sales executive with branch VL'!$B22,'VL-Disb repo Apr - Nov'!$AM:$AM,'Sales executive with branch VL'!I$13)/100000</f>
        <v>13.35</v>
      </c>
      <c r="J22" s="21">
        <f>SUMIFS('VL-Disb repo Apr - Nov'!$I:$I,'VL-Disb repo Apr - Nov'!$T:$T,'Sales executive with branch VL'!$B22,'VL-Disb repo Apr - Nov'!$AM:$AM,'Sales executive with branch VL'!J$13)/100000</f>
        <v>16.100000000000001</v>
      </c>
      <c r="K22" s="21">
        <f>SUMIFS('VL-Disb repo Apr - Nov'!$I:$I,'VL-Disb repo Apr - Nov'!$T:$T,'Sales executive with branch VL'!$B22,'VL-Disb repo Apr - Nov'!$AM:$AM,'Sales executive with branch VL'!K$13)/100000</f>
        <v>0</v>
      </c>
      <c r="L22" s="21">
        <f>SUMIFS('VL-Disb repo Apr - Nov'!$I:$I,'VL-Disb repo Apr - Nov'!$T:$T,'Sales executive with branch VL'!$B22,'VL-Disb repo Apr - Nov'!$AM:$AM,'Sales executive with branch VL'!L$13)/100000</f>
        <v>0</v>
      </c>
      <c r="M22" s="21">
        <f>SUMIFS('VL-Disb repo Apr - Nov'!$I:$I,'VL-Disb repo Apr - Nov'!$T:$T,'Sales executive with branch VL'!$B22,'VL-Disb repo Apr - Nov'!$AM:$AM,'Sales executive with branch VL'!M$13)/100000</f>
        <v>0</v>
      </c>
      <c r="N22" s="21">
        <f t="shared" si="0"/>
        <v>64.150000000000006</v>
      </c>
    </row>
    <row r="23" spans="1:14" x14ac:dyDescent="0.25">
      <c r="A23" s="20" t="s">
        <v>22</v>
      </c>
      <c r="B23" s="20">
        <v>151649</v>
      </c>
      <c r="C23" s="20" t="s">
        <v>715</v>
      </c>
      <c r="D23" s="37">
        <v>44736</v>
      </c>
      <c r="E23" s="37" t="s">
        <v>681</v>
      </c>
      <c r="F23" s="21">
        <f>SUMIFS('VL-Disb repo Apr - Nov'!$I:$I,'VL-Disb repo Apr - Nov'!$T:$T,'Sales executive with branch VL'!$B23,'VL-Disb repo Apr - Nov'!$AM:$AM,'Sales executive with branch VL'!F$13)/100000</f>
        <v>7.75</v>
      </c>
      <c r="G23" s="21">
        <f>SUMIFS('VL-Disb repo Apr - Nov'!$I:$I,'VL-Disb repo Apr - Nov'!$T:$T,'Sales executive with branch VL'!$B23,'VL-Disb repo Apr - Nov'!$AM:$AM,'Sales executive with branch VL'!G$13)/100000</f>
        <v>9.1999999999999993</v>
      </c>
      <c r="H23" s="21">
        <f>SUMIFS('VL-Disb repo Apr - Nov'!$I:$I,'VL-Disb repo Apr - Nov'!$T:$T,'Sales executive with branch VL'!$B23,'VL-Disb repo Apr - Nov'!$AM:$AM,'Sales executive with branch VL'!H$13)/100000</f>
        <v>6.1</v>
      </c>
      <c r="I23" s="21">
        <f>SUMIFS('VL-Disb repo Apr - Nov'!$I:$I,'VL-Disb repo Apr - Nov'!$T:$T,'Sales executive with branch VL'!$B23,'VL-Disb repo Apr - Nov'!$AM:$AM,'Sales executive with branch VL'!I$13)/100000</f>
        <v>15.4</v>
      </c>
      <c r="J23" s="21">
        <f>SUMIFS('VL-Disb repo Apr - Nov'!$I:$I,'VL-Disb repo Apr - Nov'!$T:$T,'Sales executive with branch VL'!$B23,'VL-Disb repo Apr - Nov'!$AM:$AM,'Sales executive with branch VL'!J$13)/100000</f>
        <v>11.15</v>
      </c>
      <c r="K23" s="21">
        <f>SUMIFS('VL-Disb repo Apr - Nov'!$I:$I,'VL-Disb repo Apr - Nov'!$T:$T,'Sales executive with branch VL'!$B23,'VL-Disb repo Apr - Nov'!$AM:$AM,'Sales executive with branch VL'!K$13)/100000</f>
        <v>0</v>
      </c>
      <c r="L23" s="21">
        <f>SUMIFS('VL-Disb repo Apr - Nov'!$I:$I,'VL-Disb repo Apr - Nov'!$T:$T,'Sales executive with branch VL'!$B23,'VL-Disb repo Apr - Nov'!$AM:$AM,'Sales executive with branch VL'!L$13)/100000</f>
        <v>0</v>
      </c>
      <c r="M23" s="21">
        <f>SUMIFS('VL-Disb repo Apr - Nov'!$I:$I,'VL-Disb repo Apr - Nov'!$T:$T,'Sales executive with branch VL'!$B23,'VL-Disb repo Apr - Nov'!$AM:$AM,'Sales executive with branch VL'!M$13)/100000</f>
        <v>4</v>
      </c>
      <c r="N23" s="21">
        <f t="shared" si="0"/>
        <v>53.599999999999994</v>
      </c>
    </row>
    <row r="24" spans="1:14" x14ac:dyDescent="0.25">
      <c r="A24" s="20" t="s">
        <v>19</v>
      </c>
      <c r="B24" s="20">
        <v>150051</v>
      </c>
      <c r="C24" s="20" t="s">
        <v>719</v>
      </c>
      <c r="D24" s="37">
        <v>44288</v>
      </c>
      <c r="E24" s="37" t="s">
        <v>681</v>
      </c>
      <c r="F24" s="21">
        <f>SUMIFS('VL-Disb repo Apr - Nov'!$I:$I,'VL-Disb repo Apr - Nov'!$T:$T,'Sales executive with branch VL'!$B24,'VL-Disb repo Apr - Nov'!$AM:$AM,'Sales executive with branch VL'!F$13)/100000</f>
        <v>28</v>
      </c>
      <c r="G24" s="21">
        <f>SUMIFS('VL-Disb repo Apr - Nov'!$I:$I,'VL-Disb repo Apr - Nov'!$T:$T,'Sales executive with branch VL'!$B24,'VL-Disb repo Apr - Nov'!$AM:$AM,'Sales executive with branch VL'!G$13)/100000</f>
        <v>49</v>
      </c>
      <c r="H24" s="21">
        <f>SUMIFS('VL-Disb repo Apr - Nov'!$I:$I,'VL-Disb repo Apr - Nov'!$T:$T,'Sales executive with branch VL'!$B24,'VL-Disb repo Apr - Nov'!$AM:$AM,'Sales executive with branch VL'!H$13)/100000</f>
        <v>0</v>
      </c>
      <c r="I24" s="21">
        <f>SUMIFS('VL-Disb repo Apr - Nov'!$I:$I,'VL-Disb repo Apr - Nov'!$T:$T,'Sales executive with branch VL'!$B24,'VL-Disb repo Apr - Nov'!$AM:$AM,'Sales executive with branch VL'!I$13)/100000</f>
        <v>0</v>
      </c>
      <c r="J24" s="21">
        <f>SUMIFS('VL-Disb repo Apr - Nov'!$I:$I,'VL-Disb repo Apr - Nov'!$T:$T,'Sales executive with branch VL'!$B24,'VL-Disb repo Apr - Nov'!$AM:$AM,'Sales executive with branch VL'!J$13)/100000</f>
        <v>26.9</v>
      </c>
      <c r="K24" s="21">
        <f>SUMIFS('VL-Disb repo Apr - Nov'!$I:$I,'VL-Disb repo Apr - Nov'!$T:$T,'Sales executive with branch VL'!$B24,'VL-Disb repo Apr - Nov'!$AM:$AM,'Sales executive with branch VL'!K$13)/100000</f>
        <v>13.5</v>
      </c>
      <c r="L24" s="21">
        <f>SUMIFS('VL-Disb repo Apr - Nov'!$I:$I,'VL-Disb repo Apr - Nov'!$T:$T,'Sales executive with branch VL'!$B24,'VL-Disb repo Apr - Nov'!$AM:$AM,'Sales executive with branch VL'!L$13)/100000</f>
        <v>0</v>
      </c>
      <c r="M24" s="21">
        <f>SUMIFS('VL-Disb repo Apr - Nov'!$I:$I,'VL-Disb repo Apr - Nov'!$T:$T,'Sales executive with branch VL'!$B24,'VL-Disb repo Apr - Nov'!$AM:$AM,'Sales executive with branch VL'!M$13)/100000</f>
        <v>0</v>
      </c>
      <c r="N24" s="21">
        <f t="shared" si="0"/>
        <v>117.4</v>
      </c>
    </row>
    <row r="25" spans="1:14" x14ac:dyDescent="0.25">
      <c r="A25" s="20" t="s">
        <v>19</v>
      </c>
      <c r="B25" s="20">
        <v>154047</v>
      </c>
      <c r="C25" s="20" t="s">
        <v>720</v>
      </c>
      <c r="D25" s="37">
        <v>45384</v>
      </c>
      <c r="E25" s="37" t="s">
        <v>681</v>
      </c>
      <c r="F25" s="21">
        <f>SUMIFS('VL-Disb repo Apr - Nov'!$I:$I,'VL-Disb repo Apr - Nov'!$T:$T,'Sales executive with branch VL'!$B25,'VL-Disb repo Apr - Nov'!$AM:$AM,'Sales executive with branch VL'!F$13)/100000</f>
        <v>0</v>
      </c>
      <c r="G25" s="21">
        <f>SUMIFS('VL-Disb repo Apr - Nov'!$I:$I,'VL-Disb repo Apr - Nov'!$T:$T,'Sales executive with branch VL'!$B25,'VL-Disb repo Apr - Nov'!$AM:$AM,'Sales executive with branch VL'!G$13)/100000</f>
        <v>0</v>
      </c>
      <c r="H25" s="21">
        <f>SUMIFS('VL-Disb repo Apr - Nov'!$I:$I,'VL-Disb repo Apr - Nov'!$T:$T,'Sales executive with branch VL'!$B25,'VL-Disb repo Apr - Nov'!$AM:$AM,'Sales executive with branch VL'!H$13)/100000</f>
        <v>2</v>
      </c>
      <c r="I25" s="21">
        <f>SUMIFS('VL-Disb repo Apr - Nov'!$I:$I,'VL-Disb repo Apr - Nov'!$T:$T,'Sales executive with branch VL'!$B25,'VL-Disb repo Apr - Nov'!$AM:$AM,'Sales executive with branch VL'!I$13)/100000</f>
        <v>5.5</v>
      </c>
      <c r="J25" s="21">
        <f>SUMIFS('VL-Disb repo Apr - Nov'!$I:$I,'VL-Disb repo Apr - Nov'!$T:$T,'Sales executive with branch VL'!$B25,'VL-Disb repo Apr - Nov'!$AM:$AM,'Sales executive with branch VL'!J$13)/100000</f>
        <v>7.2</v>
      </c>
      <c r="K25" s="21">
        <f>SUMIFS('VL-Disb repo Apr - Nov'!$I:$I,'VL-Disb repo Apr - Nov'!$T:$T,'Sales executive with branch VL'!$B25,'VL-Disb repo Apr - Nov'!$AM:$AM,'Sales executive with branch VL'!K$13)/100000</f>
        <v>0</v>
      </c>
      <c r="L25" s="21">
        <f>SUMIFS('VL-Disb repo Apr - Nov'!$I:$I,'VL-Disb repo Apr - Nov'!$T:$T,'Sales executive with branch VL'!$B25,'VL-Disb repo Apr - Nov'!$AM:$AM,'Sales executive with branch VL'!L$13)/100000</f>
        <v>0</v>
      </c>
      <c r="M25" s="21">
        <f>SUMIFS('VL-Disb repo Apr - Nov'!$I:$I,'VL-Disb repo Apr - Nov'!$T:$T,'Sales executive with branch VL'!$B25,'VL-Disb repo Apr - Nov'!$AM:$AM,'Sales executive with branch VL'!M$13)/100000</f>
        <v>0</v>
      </c>
      <c r="N25" s="21">
        <f t="shared" si="0"/>
        <v>14.7</v>
      </c>
    </row>
    <row r="26" spans="1:14" x14ac:dyDescent="0.25">
      <c r="A26" s="20" t="s">
        <v>19</v>
      </c>
      <c r="B26" s="20">
        <v>154048</v>
      </c>
      <c r="C26" s="20" t="s">
        <v>721</v>
      </c>
      <c r="D26" s="37">
        <v>45384</v>
      </c>
      <c r="E26" s="37" t="s">
        <v>681</v>
      </c>
      <c r="F26" s="21">
        <f>SUMIFS('VL-Disb repo Apr - Nov'!$I:$I,'VL-Disb repo Apr - Nov'!$T:$T,'Sales executive with branch VL'!$B26,'VL-Disb repo Apr - Nov'!$AM:$AM,'Sales executive with branch VL'!F$13)/100000</f>
        <v>0</v>
      </c>
      <c r="G26" s="21">
        <f>SUMIFS('VL-Disb repo Apr - Nov'!$I:$I,'VL-Disb repo Apr - Nov'!$T:$T,'Sales executive with branch VL'!$B26,'VL-Disb repo Apr - Nov'!$AM:$AM,'Sales executive with branch VL'!G$13)/100000</f>
        <v>0</v>
      </c>
      <c r="H26" s="21">
        <f>SUMIFS('VL-Disb repo Apr - Nov'!$I:$I,'VL-Disb repo Apr - Nov'!$T:$T,'Sales executive with branch VL'!$B26,'VL-Disb repo Apr - Nov'!$AM:$AM,'Sales executive with branch VL'!H$13)/100000</f>
        <v>0</v>
      </c>
      <c r="I26" s="21">
        <f>SUMIFS('VL-Disb repo Apr - Nov'!$I:$I,'VL-Disb repo Apr - Nov'!$T:$T,'Sales executive with branch VL'!$B26,'VL-Disb repo Apr - Nov'!$AM:$AM,'Sales executive with branch VL'!I$13)/100000</f>
        <v>7</v>
      </c>
      <c r="J26" s="21">
        <f>SUMIFS('VL-Disb repo Apr - Nov'!$I:$I,'VL-Disb repo Apr - Nov'!$T:$T,'Sales executive with branch VL'!$B26,'VL-Disb repo Apr - Nov'!$AM:$AM,'Sales executive with branch VL'!J$13)/100000</f>
        <v>0</v>
      </c>
      <c r="K26" s="21">
        <f>SUMIFS('VL-Disb repo Apr - Nov'!$I:$I,'VL-Disb repo Apr - Nov'!$T:$T,'Sales executive with branch VL'!$B26,'VL-Disb repo Apr - Nov'!$AM:$AM,'Sales executive with branch VL'!K$13)/100000</f>
        <v>0</v>
      </c>
      <c r="L26" s="21">
        <f>SUMIFS('VL-Disb repo Apr - Nov'!$I:$I,'VL-Disb repo Apr - Nov'!$T:$T,'Sales executive with branch VL'!$B26,'VL-Disb repo Apr - Nov'!$AM:$AM,'Sales executive with branch VL'!L$13)/100000</f>
        <v>0</v>
      </c>
      <c r="M26" s="21">
        <f>SUMIFS('VL-Disb repo Apr - Nov'!$I:$I,'VL-Disb repo Apr - Nov'!$T:$T,'Sales executive with branch VL'!$B26,'VL-Disb repo Apr - Nov'!$AM:$AM,'Sales executive with branch VL'!M$13)/100000</f>
        <v>0</v>
      </c>
      <c r="N26" s="21">
        <f t="shared" si="0"/>
        <v>7</v>
      </c>
    </row>
    <row r="27" spans="1:14" x14ac:dyDescent="0.25">
      <c r="A27" s="20" t="s">
        <v>19</v>
      </c>
      <c r="B27" s="20">
        <v>154049</v>
      </c>
      <c r="C27" s="20" t="s">
        <v>722</v>
      </c>
      <c r="D27" s="37">
        <v>45384</v>
      </c>
      <c r="E27" s="37" t="s">
        <v>681</v>
      </c>
      <c r="F27" s="21">
        <f>SUMIFS('VL-Disb repo Apr - Nov'!$I:$I,'VL-Disb repo Apr - Nov'!$T:$T,'Sales executive with branch VL'!$B27,'VL-Disb repo Apr - Nov'!$AM:$AM,'Sales executive with branch VL'!F$13)/100000</f>
        <v>0</v>
      </c>
      <c r="G27" s="21">
        <f>SUMIFS('VL-Disb repo Apr - Nov'!$I:$I,'VL-Disb repo Apr - Nov'!$T:$T,'Sales executive with branch VL'!$B27,'VL-Disb repo Apr - Nov'!$AM:$AM,'Sales executive with branch VL'!G$13)/100000</f>
        <v>0</v>
      </c>
      <c r="H27" s="21">
        <f>SUMIFS('VL-Disb repo Apr - Nov'!$I:$I,'VL-Disb repo Apr - Nov'!$T:$T,'Sales executive with branch VL'!$B27,'VL-Disb repo Apr - Nov'!$AM:$AM,'Sales executive with branch VL'!H$13)/100000</f>
        <v>7</v>
      </c>
      <c r="I27" s="21">
        <f>SUMIFS('VL-Disb repo Apr - Nov'!$I:$I,'VL-Disb repo Apr - Nov'!$T:$T,'Sales executive with branch VL'!$B27,'VL-Disb repo Apr - Nov'!$AM:$AM,'Sales executive with branch VL'!I$13)/100000</f>
        <v>7.4</v>
      </c>
      <c r="J27" s="21">
        <f>SUMIFS('VL-Disb repo Apr - Nov'!$I:$I,'VL-Disb repo Apr - Nov'!$T:$T,'Sales executive with branch VL'!$B27,'VL-Disb repo Apr - Nov'!$AM:$AM,'Sales executive with branch VL'!J$13)/100000</f>
        <v>0</v>
      </c>
      <c r="K27" s="21">
        <f>SUMIFS('VL-Disb repo Apr - Nov'!$I:$I,'VL-Disb repo Apr - Nov'!$T:$T,'Sales executive with branch VL'!$B27,'VL-Disb repo Apr - Nov'!$AM:$AM,'Sales executive with branch VL'!K$13)/100000</f>
        <v>0</v>
      </c>
      <c r="L27" s="21">
        <f>SUMIFS('VL-Disb repo Apr - Nov'!$I:$I,'VL-Disb repo Apr - Nov'!$T:$T,'Sales executive with branch VL'!$B27,'VL-Disb repo Apr - Nov'!$AM:$AM,'Sales executive with branch VL'!L$13)/100000</f>
        <v>0</v>
      </c>
      <c r="M27" s="21">
        <f>SUMIFS('VL-Disb repo Apr - Nov'!$I:$I,'VL-Disb repo Apr - Nov'!$T:$T,'Sales executive with branch VL'!$B27,'VL-Disb repo Apr - Nov'!$AM:$AM,'Sales executive with branch VL'!M$13)/100000</f>
        <v>2.5</v>
      </c>
      <c r="N27" s="21">
        <f t="shared" si="0"/>
        <v>16.899999999999999</v>
      </c>
    </row>
    <row r="28" spans="1:14" x14ac:dyDescent="0.25">
      <c r="A28" s="20" t="s">
        <v>19</v>
      </c>
      <c r="B28" s="20">
        <v>152366</v>
      </c>
      <c r="C28" s="20" t="s">
        <v>723</v>
      </c>
      <c r="D28" s="37">
        <v>44868</v>
      </c>
      <c r="E28" s="37" t="s">
        <v>681</v>
      </c>
      <c r="F28" s="21">
        <f>SUMIFS('VL-Disb repo Apr - Nov'!$I:$I,'VL-Disb repo Apr - Nov'!$T:$T,'Sales executive with branch VL'!$B28,'VL-Disb repo Apr - Nov'!$AM:$AM,'Sales executive with branch VL'!F$13)/100000</f>
        <v>66.2</v>
      </c>
      <c r="G28" s="21">
        <f>SUMIFS('VL-Disb repo Apr - Nov'!$I:$I,'VL-Disb repo Apr - Nov'!$T:$T,'Sales executive with branch VL'!$B28,'VL-Disb repo Apr - Nov'!$AM:$AM,'Sales executive with branch VL'!G$13)/100000</f>
        <v>31.7</v>
      </c>
      <c r="H28" s="21">
        <f>SUMIFS('VL-Disb repo Apr - Nov'!$I:$I,'VL-Disb repo Apr - Nov'!$T:$T,'Sales executive with branch VL'!$B28,'VL-Disb repo Apr - Nov'!$AM:$AM,'Sales executive with branch VL'!H$13)/100000</f>
        <v>33</v>
      </c>
      <c r="I28" s="21">
        <f>SUMIFS('VL-Disb repo Apr - Nov'!$I:$I,'VL-Disb repo Apr - Nov'!$T:$T,'Sales executive with branch VL'!$B28,'VL-Disb repo Apr - Nov'!$AM:$AM,'Sales executive with branch VL'!I$13)/100000</f>
        <v>18.8</v>
      </c>
      <c r="J28" s="21">
        <f>SUMIFS('VL-Disb repo Apr - Nov'!$I:$I,'VL-Disb repo Apr - Nov'!$T:$T,'Sales executive with branch VL'!$B28,'VL-Disb repo Apr - Nov'!$AM:$AM,'Sales executive with branch VL'!J$13)/100000</f>
        <v>4.8</v>
      </c>
      <c r="K28" s="21">
        <f>SUMIFS('VL-Disb repo Apr - Nov'!$I:$I,'VL-Disb repo Apr - Nov'!$T:$T,'Sales executive with branch VL'!$B28,'VL-Disb repo Apr - Nov'!$AM:$AM,'Sales executive with branch VL'!K$13)/100000</f>
        <v>0</v>
      </c>
      <c r="L28" s="21">
        <f>SUMIFS('VL-Disb repo Apr - Nov'!$I:$I,'VL-Disb repo Apr - Nov'!$T:$T,'Sales executive with branch VL'!$B28,'VL-Disb repo Apr - Nov'!$AM:$AM,'Sales executive with branch VL'!L$13)/100000</f>
        <v>8.8000000000000007</v>
      </c>
      <c r="M28" s="21">
        <f>SUMIFS('VL-Disb repo Apr - Nov'!$I:$I,'VL-Disb repo Apr - Nov'!$T:$T,'Sales executive with branch VL'!$B28,'VL-Disb repo Apr - Nov'!$AM:$AM,'Sales executive with branch VL'!M$13)/100000</f>
        <v>0</v>
      </c>
      <c r="N28" s="21">
        <f t="shared" si="0"/>
        <v>163.30000000000004</v>
      </c>
    </row>
    <row r="29" spans="1:14" x14ac:dyDescent="0.25">
      <c r="A29" s="20" t="s">
        <v>19</v>
      </c>
      <c r="B29" s="20">
        <v>153950</v>
      </c>
      <c r="C29" s="20" t="s">
        <v>725</v>
      </c>
      <c r="D29" s="37">
        <v>45362</v>
      </c>
      <c r="E29" s="37" t="s">
        <v>681</v>
      </c>
      <c r="F29" s="21">
        <f>SUMIFS('VL-Disb repo Apr - Nov'!$I:$I,'VL-Disb repo Apr - Nov'!$T:$T,'Sales executive with branch VL'!$B29,'VL-Disb repo Apr - Nov'!$AM:$AM,'Sales executive with branch VL'!F$13)/100000</f>
        <v>0</v>
      </c>
      <c r="G29" s="21">
        <f>SUMIFS('VL-Disb repo Apr - Nov'!$I:$I,'VL-Disb repo Apr - Nov'!$T:$T,'Sales executive with branch VL'!$B29,'VL-Disb repo Apr - Nov'!$AM:$AM,'Sales executive with branch VL'!G$13)/100000</f>
        <v>0</v>
      </c>
      <c r="H29" s="21">
        <f>SUMIFS('VL-Disb repo Apr - Nov'!$I:$I,'VL-Disb repo Apr - Nov'!$T:$T,'Sales executive with branch VL'!$B29,'VL-Disb repo Apr - Nov'!$AM:$AM,'Sales executive with branch VL'!H$13)/100000</f>
        <v>0</v>
      </c>
      <c r="I29" s="21">
        <f>SUMIFS('VL-Disb repo Apr - Nov'!$I:$I,'VL-Disb repo Apr - Nov'!$T:$T,'Sales executive with branch VL'!$B29,'VL-Disb repo Apr - Nov'!$AM:$AM,'Sales executive with branch VL'!I$13)/100000</f>
        <v>4.4000000000000004</v>
      </c>
      <c r="J29" s="21">
        <f>SUMIFS('VL-Disb repo Apr - Nov'!$I:$I,'VL-Disb repo Apr - Nov'!$T:$T,'Sales executive with branch VL'!$B29,'VL-Disb repo Apr - Nov'!$AM:$AM,'Sales executive with branch VL'!J$13)/100000</f>
        <v>3.5</v>
      </c>
      <c r="K29" s="21">
        <f>SUMIFS('VL-Disb repo Apr - Nov'!$I:$I,'VL-Disb repo Apr - Nov'!$T:$T,'Sales executive with branch VL'!$B29,'VL-Disb repo Apr - Nov'!$AM:$AM,'Sales executive with branch VL'!K$13)/100000</f>
        <v>0</v>
      </c>
      <c r="L29" s="21">
        <f>SUMIFS('VL-Disb repo Apr - Nov'!$I:$I,'VL-Disb repo Apr - Nov'!$T:$T,'Sales executive with branch VL'!$B29,'VL-Disb repo Apr - Nov'!$AM:$AM,'Sales executive with branch VL'!L$13)/100000</f>
        <v>0</v>
      </c>
      <c r="M29" s="21">
        <f>SUMIFS('VL-Disb repo Apr - Nov'!$I:$I,'VL-Disb repo Apr - Nov'!$T:$T,'Sales executive with branch VL'!$B29,'VL-Disb repo Apr - Nov'!$AM:$AM,'Sales executive with branch VL'!M$13)/100000</f>
        <v>0</v>
      </c>
      <c r="N29" s="21">
        <f t="shared" si="0"/>
        <v>7.9</v>
      </c>
    </row>
    <row r="30" spans="1:14" x14ac:dyDescent="0.25">
      <c r="A30" s="20" t="s">
        <v>19</v>
      </c>
      <c r="B30" s="20">
        <v>153050</v>
      </c>
      <c r="C30" s="20" t="s">
        <v>726</v>
      </c>
      <c r="D30" s="37">
        <v>45091</v>
      </c>
      <c r="E30" s="37" t="s">
        <v>681</v>
      </c>
      <c r="F30" s="21">
        <f>SUMIFS('VL-Disb repo Apr - Nov'!$I:$I,'VL-Disb repo Apr - Nov'!$T:$T,'Sales executive with branch VL'!$B30,'VL-Disb repo Apr - Nov'!$AM:$AM,'Sales executive with branch VL'!F$13)/100000</f>
        <v>25</v>
      </c>
      <c r="G30" s="21">
        <f>SUMIFS('VL-Disb repo Apr - Nov'!$I:$I,'VL-Disb repo Apr - Nov'!$T:$T,'Sales executive with branch VL'!$B30,'VL-Disb repo Apr - Nov'!$AM:$AM,'Sales executive with branch VL'!G$13)/100000</f>
        <v>22.4</v>
      </c>
      <c r="H30" s="21">
        <f>SUMIFS('VL-Disb repo Apr - Nov'!$I:$I,'VL-Disb repo Apr - Nov'!$T:$T,'Sales executive with branch VL'!$B30,'VL-Disb repo Apr - Nov'!$AM:$AM,'Sales executive with branch VL'!H$13)/100000</f>
        <v>5</v>
      </c>
      <c r="I30" s="21">
        <f>SUMIFS('VL-Disb repo Apr - Nov'!$I:$I,'VL-Disb repo Apr - Nov'!$T:$T,'Sales executive with branch VL'!$B30,'VL-Disb repo Apr - Nov'!$AM:$AM,'Sales executive with branch VL'!I$13)/100000</f>
        <v>7.8</v>
      </c>
      <c r="J30" s="21">
        <f>SUMIFS('VL-Disb repo Apr - Nov'!$I:$I,'VL-Disb repo Apr - Nov'!$T:$T,'Sales executive with branch VL'!$B30,'VL-Disb repo Apr - Nov'!$AM:$AM,'Sales executive with branch VL'!J$13)/100000</f>
        <v>31</v>
      </c>
      <c r="K30" s="21">
        <f>SUMIFS('VL-Disb repo Apr - Nov'!$I:$I,'VL-Disb repo Apr - Nov'!$T:$T,'Sales executive with branch VL'!$B30,'VL-Disb repo Apr - Nov'!$AM:$AM,'Sales executive with branch VL'!K$13)/100000</f>
        <v>16</v>
      </c>
      <c r="L30" s="21">
        <f>SUMIFS('VL-Disb repo Apr - Nov'!$I:$I,'VL-Disb repo Apr - Nov'!$T:$T,'Sales executive with branch VL'!$B30,'VL-Disb repo Apr - Nov'!$AM:$AM,'Sales executive with branch VL'!L$13)/100000</f>
        <v>0</v>
      </c>
      <c r="M30" s="21">
        <f>SUMIFS('VL-Disb repo Apr - Nov'!$I:$I,'VL-Disb repo Apr - Nov'!$T:$T,'Sales executive with branch VL'!$B30,'VL-Disb repo Apr - Nov'!$AM:$AM,'Sales executive with branch VL'!M$13)/100000</f>
        <v>0</v>
      </c>
      <c r="N30" s="21">
        <f t="shared" si="0"/>
        <v>107.19999999999999</v>
      </c>
    </row>
    <row r="31" spans="1:14" x14ac:dyDescent="0.25">
      <c r="A31" s="20" t="s">
        <v>19</v>
      </c>
      <c r="B31" s="20">
        <v>152223</v>
      </c>
      <c r="C31" s="20" t="s">
        <v>727</v>
      </c>
      <c r="D31" s="37">
        <v>44848</v>
      </c>
      <c r="E31" s="37" t="s">
        <v>681</v>
      </c>
      <c r="F31" s="21">
        <f>SUMIFS('VL-Disb repo Apr - Nov'!$I:$I,'VL-Disb repo Apr - Nov'!$T:$T,'Sales executive with branch VL'!$B31,'VL-Disb repo Apr - Nov'!$AM:$AM,'Sales executive with branch VL'!F$13)/100000</f>
        <v>18.5</v>
      </c>
      <c r="G31" s="21">
        <f>SUMIFS('VL-Disb repo Apr - Nov'!$I:$I,'VL-Disb repo Apr - Nov'!$T:$T,'Sales executive with branch VL'!$B31,'VL-Disb repo Apr - Nov'!$AM:$AM,'Sales executive with branch VL'!G$13)/100000</f>
        <v>11</v>
      </c>
      <c r="H31" s="21">
        <f>SUMIFS('VL-Disb repo Apr - Nov'!$I:$I,'VL-Disb repo Apr - Nov'!$T:$T,'Sales executive with branch VL'!$B31,'VL-Disb repo Apr - Nov'!$AM:$AM,'Sales executive with branch VL'!H$13)/100000</f>
        <v>19.899999999999999</v>
      </c>
      <c r="I31" s="21">
        <f>SUMIFS('VL-Disb repo Apr - Nov'!$I:$I,'VL-Disb repo Apr - Nov'!$T:$T,'Sales executive with branch VL'!$B31,'VL-Disb repo Apr - Nov'!$AM:$AM,'Sales executive with branch VL'!I$13)/100000</f>
        <v>20</v>
      </c>
      <c r="J31" s="21">
        <f>SUMIFS('VL-Disb repo Apr - Nov'!$I:$I,'VL-Disb repo Apr - Nov'!$T:$T,'Sales executive with branch VL'!$B31,'VL-Disb repo Apr - Nov'!$AM:$AM,'Sales executive with branch VL'!J$13)/100000</f>
        <v>0</v>
      </c>
      <c r="K31" s="21">
        <f>SUMIFS('VL-Disb repo Apr - Nov'!$I:$I,'VL-Disb repo Apr - Nov'!$T:$T,'Sales executive with branch VL'!$B31,'VL-Disb repo Apr - Nov'!$AM:$AM,'Sales executive with branch VL'!K$13)/100000</f>
        <v>26.2</v>
      </c>
      <c r="L31" s="21">
        <f>SUMIFS('VL-Disb repo Apr - Nov'!$I:$I,'VL-Disb repo Apr - Nov'!$T:$T,'Sales executive with branch VL'!$B31,'VL-Disb repo Apr - Nov'!$AM:$AM,'Sales executive with branch VL'!L$13)/100000</f>
        <v>0</v>
      </c>
      <c r="M31" s="21">
        <f>SUMIFS('VL-Disb repo Apr - Nov'!$I:$I,'VL-Disb repo Apr - Nov'!$T:$T,'Sales executive with branch VL'!$B31,'VL-Disb repo Apr - Nov'!$AM:$AM,'Sales executive with branch VL'!M$13)/100000</f>
        <v>0</v>
      </c>
      <c r="N31" s="21">
        <f t="shared" si="0"/>
        <v>95.600000000000009</v>
      </c>
    </row>
    <row r="32" spans="1:14" x14ac:dyDescent="0.25">
      <c r="A32" s="20" t="s">
        <v>19</v>
      </c>
      <c r="B32" s="20">
        <v>154099</v>
      </c>
      <c r="C32" s="20" t="s">
        <v>728</v>
      </c>
      <c r="D32" s="37">
        <v>45401</v>
      </c>
      <c r="E32" s="37" t="s">
        <v>681</v>
      </c>
      <c r="F32" s="21">
        <f>SUMIFS('VL-Disb repo Apr - Nov'!$I:$I,'VL-Disb repo Apr - Nov'!$T:$T,'Sales executive with branch VL'!$B32,'VL-Disb repo Apr - Nov'!$AM:$AM,'Sales executive with branch VL'!F$13)/100000</f>
        <v>0</v>
      </c>
      <c r="G32" s="21">
        <f>SUMIFS('VL-Disb repo Apr - Nov'!$I:$I,'VL-Disb repo Apr - Nov'!$T:$T,'Sales executive with branch VL'!$B32,'VL-Disb repo Apr - Nov'!$AM:$AM,'Sales executive with branch VL'!G$13)/100000</f>
        <v>0</v>
      </c>
      <c r="H32" s="21">
        <f>SUMIFS('VL-Disb repo Apr - Nov'!$I:$I,'VL-Disb repo Apr - Nov'!$T:$T,'Sales executive with branch VL'!$B32,'VL-Disb repo Apr - Nov'!$AM:$AM,'Sales executive with branch VL'!H$13)/100000</f>
        <v>0</v>
      </c>
      <c r="I32" s="21">
        <f>SUMIFS('VL-Disb repo Apr - Nov'!$I:$I,'VL-Disb repo Apr - Nov'!$T:$T,'Sales executive with branch VL'!$B32,'VL-Disb repo Apr - Nov'!$AM:$AM,'Sales executive with branch VL'!I$13)/100000</f>
        <v>0</v>
      </c>
      <c r="J32" s="21">
        <f>SUMIFS('VL-Disb repo Apr - Nov'!$I:$I,'VL-Disb repo Apr - Nov'!$T:$T,'Sales executive with branch VL'!$B32,'VL-Disb repo Apr - Nov'!$AM:$AM,'Sales executive with branch VL'!J$13)/100000</f>
        <v>11.3</v>
      </c>
      <c r="K32" s="21">
        <f>SUMIFS('VL-Disb repo Apr - Nov'!$I:$I,'VL-Disb repo Apr - Nov'!$T:$T,'Sales executive with branch VL'!$B32,'VL-Disb repo Apr - Nov'!$AM:$AM,'Sales executive with branch VL'!K$13)/100000</f>
        <v>0</v>
      </c>
      <c r="L32" s="21">
        <f>SUMIFS('VL-Disb repo Apr - Nov'!$I:$I,'VL-Disb repo Apr - Nov'!$T:$T,'Sales executive with branch VL'!$B32,'VL-Disb repo Apr - Nov'!$AM:$AM,'Sales executive with branch VL'!L$13)/100000</f>
        <v>0</v>
      </c>
      <c r="M32" s="21">
        <f>SUMIFS('VL-Disb repo Apr - Nov'!$I:$I,'VL-Disb repo Apr - Nov'!$T:$T,'Sales executive with branch VL'!$B32,'VL-Disb repo Apr - Nov'!$AM:$AM,'Sales executive with branch VL'!M$13)/100000</f>
        <v>2.5</v>
      </c>
      <c r="N32" s="21">
        <f t="shared" si="0"/>
        <v>13.8</v>
      </c>
    </row>
    <row r="33" spans="1:14" x14ac:dyDescent="0.25">
      <c r="A33" s="20" t="s">
        <v>19</v>
      </c>
      <c r="B33" s="20">
        <v>153992</v>
      </c>
      <c r="C33" s="20" t="s">
        <v>729</v>
      </c>
      <c r="D33" s="37">
        <v>45371</v>
      </c>
      <c r="E33" s="37" t="s">
        <v>681</v>
      </c>
      <c r="F33" s="21">
        <f>SUMIFS('VL-Disb repo Apr - Nov'!$I:$I,'VL-Disb repo Apr - Nov'!$T:$T,'Sales executive with branch VL'!$B33,'VL-Disb repo Apr - Nov'!$AM:$AM,'Sales executive with branch VL'!F$13)/100000</f>
        <v>0</v>
      </c>
      <c r="G33" s="21">
        <f>SUMIFS('VL-Disb repo Apr - Nov'!$I:$I,'VL-Disb repo Apr - Nov'!$T:$T,'Sales executive with branch VL'!$B33,'VL-Disb repo Apr - Nov'!$AM:$AM,'Sales executive with branch VL'!G$13)/100000</f>
        <v>0</v>
      </c>
      <c r="H33" s="21">
        <f>SUMIFS('VL-Disb repo Apr - Nov'!$I:$I,'VL-Disb repo Apr - Nov'!$T:$T,'Sales executive with branch VL'!$B33,'VL-Disb repo Apr - Nov'!$AM:$AM,'Sales executive with branch VL'!H$13)/100000</f>
        <v>0</v>
      </c>
      <c r="I33" s="21">
        <f>SUMIFS('VL-Disb repo Apr - Nov'!$I:$I,'VL-Disb repo Apr - Nov'!$T:$T,'Sales executive with branch VL'!$B33,'VL-Disb repo Apr - Nov'!$AM:$AM,'Sales executive with branch VL'!I$13)/100000</f>
        <v>8</v>
      </c>
      <c r="J33" s="21">
        <f>SUMIFS('VL-Disb repo Apr - Nov'!$I:$I,'VL-Disb repo Apr - Nov'!$T:$T,'Sales executive with branch VL'!$B33,'VL-Disb repo Apr - Nov'!$AM:$AM,'Sales executive with branch VL'!J$13)/100000</f>
        <v>0</v>
      </c>
      <c r="K33" s="21">
        <f>SUMIFS('VL-Disb repo Apr - Nov'!$I:$I,'VL-Disb repo Apr - Nov'!$T:$T,'Sales executive with branch VL'!$B33,'VL-Disb repo Apr - Nov'!$AM:$AM,'Sales executive with branch VL'!K$13)/100000</f>
        <v>0</v>
      </c>
      <c r="L33" s="21">
        <f>SUMIFS('VL-Disb repo Apr - Nov'!$I:$I,'VL-Disb repo Apr - Nov'!$T:$T,'Sales executive with branch VL'!$B33,'VL-Disb repo Apr - Nov'!$AM:$AM,'Sales executive with branch VL'!L$13)/100000</f>
        <v>0</v>
      </c>
      <c r="M33" s="21">
        <f>SUMIFS('VL-Disb repo Apr - Nov'!$I:$I,'VL-Disb repo Apr - Nov'!$T:$T,'Sales executive with branch VL'!$B33,'VL-Disb repo Apr - Nov'!$AM:$AM,'Sales executive with branch VL'!M$13)/100000</f>
        <v>0</v>
      </c>
      <c r="N33" s="21">
        <f t="shared" si="0"/>
        <v>8</v>
      </c>
    </row>
    <row r="34" spans="1:14" x14ac:dyDescent="0.25">
      <c r="A34" s="20" t="s">
        <v>697</v>
      </c>
      <c r="B34" s="20">
        <v>153611</v>
      </c>
      <c r="C34" s="20" t="s">
        <v>706</v>
      </c>
      <c r="D34" s="37">
        <v>45260</v>
      </c>
      <c r="E34" s="37" t="s">
        <v>681</v>
      </c>
      <c r="F34" s="21">
        <f>SUMIFS('VL-Disb repo Apr - Nov'!$I:$I,'VL-Disb repo Apr - Nov'!$T:$T,'Sales executive with branch VL'!$B34,'VL-Disb repo Apr - Nov'!$AM:$AM,'Sales executive with branch VL'!F$13)/100000</f>
        <v>0</v>
      </c>
      <c r="G34" s="21">
        <f>SUMIFS('VL-Disb repo Apr - Nov'!$I:$I,'VL-Disb repo Apr - Nov'!$T:$T,'Sales executive with branch VL'!$B34,'VL-Disb repo Apr - Nov'!$AM:$AM,'Sales executive with branch VL'!G$13)/100000</f>
        <v>0</v>
      </c>
      <c r="H34" s="21">
        <f>SUMIFS('VL-Disb repo Apr - Nov'!$I:$I,'VL-Disb repo Apr - Nov'!$T:$T,'Sales executive with branch VL'!$B34,'VL-Disb repo Apr - Nov'!$AM:$AM,'Sales executive with branch VL'!H$13)/100000</f>
        <v>2.5</v>
      </c>
      <c r="I34" s="21">
        <f>SUMIFS('VL-Disb repo Apr - Nov'!$I:$I,'VL-Disb repo Apr - Nov'!$T:$T,'Sales executive with branch VL'!$B34,'VL-Disb repo Apr - Nov'!$AM:$AM,'Sales executive with branch VL'!I$13)/100000</f>
        <v>4.5</v>
      </c>
      <c r="J34" s="21">
        <f>SUMIFS('VL-Disb repo Apr - Nov'!$I:$I,'VL-Disb repo Apr - Nov'!$T:$T,'Sales executive with branch VL'!$B34,'VL-Disb repo Apr - Nov'!$AM:$AM,'Sales executive with branch VL'!J$13)/100000</f>
        <v>0</v>
      </c>
      <c r="K34" s="21">
        <f>SUMIFS('VL-Disb repo Apr - Nov'!$I:$I,'VL-Disb repo Apr - Nov'!$T:$T,'Sales executive with branch VL'!$B34,'VL-Disb repo Apr - Nov'!$AM:$AM,'Sales executive with branch VL'!K$13)/100000</f>
        <v>0</v>
      </c>
      <c r="L34" s="21">
        <f>SUMIFS('VL-Disb repo Apr - Nov'!$I:$I,'VL-Disb repo Apr - Nov'!$T:$T,'Sales executive with branch VL'!$B34,'VL-Disb repo Apr - Nov'!$AM:$AM,'Sales executive with branch VL'!L$13)/100000</f>
        <v>4.5</v>
      </c>
      <c r="M34" s="21">
        <f>SUMIFS('VL-Disb repo Apr - Nov'!$I:$I,'VL-Disb repo Apr - Nov'!$T:$T,'Sales executive with branch VL'!$B34,'VL-Disb repo Apr - Nov'!$AM:$AM,'Sales executive with branch VL'!M$13)/100000</f>
        <v>3.8</v>
      </c>
      <c r="N34" s="21">
        <f t="shared" si="0"/>
        <v>15.3</v>
      </c>
    </row>
    <row r="35" spans="1:14" x14ac:dyDescent="0.25">
      <c r="A35" s="20" t="s">
        <v>697</v>
      </c>
      <c r="B35" s="20">
        <v>29852</v>
      </c>
      <c r="C35" s="20" t="s">
        <v>707</v>
      </c>
      <c r="D35" s="37">
        <v>44244</v>
      </c>
      <c r="E35" s="37" t="s">
        <v>681</v>
      </c>
      <c r="F35" s="21">
        <f>SUMIFS('VL-Disb repo Apr - Nov'!$I:$I,'VL-Disb repo Apr - Nov'!$T:$T,'Sales executive with branch VL'!$B35,'VL-Disb repo Apr - Nov'!$AM:$AM,'Sales executive with branch VL'!F$13)/100000</f>
        <v>2.5499999999999998</v>
      </c>
      <c r="G35" s="21">
        <f>SUMIFS('VL-Disb repo Apr - Nov'!$I:$I,'VL-Disb repo Apr - Nov'!$T:$T,'Sales executive with branch VL'!$B35,'VL-Disb repo Apr - Nov'!$AM:$AM,'Sales executive with branch VL'!G$13)/100000</f>
        <v>7.6</v>
      </c>
      <c r="H35" s="21">
        <f>SUMIFS('VL-Disb repo Apr - Nov'!$I:$I,'VL-Disb repo Apr - Nov'!$T:$T,'Sales executive with branch VL'!$B35,'VL-Disb repo Apr - Nov'!$AM:$AM,'Sales executive with branch VL'!H$13)/100000</f>
        <v>0</v>
      </c>
      <c r="I35" s="21">
        <f>SUMIFS('VL-Disb repo Apr - Nov'!$I:$I,'VL-Disb repo Apr - Nov'!$T:$T,'Sales executive with branch VL'!$B35,'VL-Disb repo Apr - Nov'!$AM:$AM,'Sales executive with branch VL'!I$13)/100000</f>
        <v>4.8</v>
      </c>
      <c r="J35" s="21">
        <f>SUMIFS('VL-Disb repo Apr - Nov'!$I:$I,'VL-Disb repo Apr - Nov'!$T:$T,'Sales executive with branch VL'!$B35,'VL-Disb repo Apr - Nov'!$AM:$AM,'Sales executive with branch VL'!J$13)/100000</f>
        <v>0</v>
      </c>
      <c r="K35" s="21">
        <f>SUMIFS('VL-Disb repo Apr - Nov'!$I:$I,'VL-Disb repo Apr - Nov'!$T:$T,'Sales executive with branch VL'!$B35,'VL-Disb repo Apr - Nov'!$AM:$AM,'Sales executive with branch VL'!K$13)/100000</f>
        <v>0</v>
      </c>
      <c r="L35" s="21">
        <f>SUMIFS('VL-Disb repo Apr - Nov'!$I:$I,'VL-Disb repo Apr - Nov'!$T:$T,'Sales executive with branch VL'!$B35,'VL-Disb repo Apr - Nov'!$AM:$AM,'Sales executive with branch VL'!L$13)/100000</f>
        <v>0</v>
      </c>
      <c r="M35" s="21">
        <f>SUMIFS('VL-Disb repo Apr - Nov'!$I:$I,'VL-Disb repo Apr - Nov'!$T:$T,'Sales executive with branch VL'!$B35,'VL-Disb repo Apr - Nov'!$AM:$AM,'Sales executive with branch VL'!M$13)/100000</f>
        <v>0</v>
      </c>
      <c r="N35" s="21">
        <f t="shared" si="0"/>
        <v>14.95</v>
      </c>
    </row>
    <row r="36" spans="1:14" x14ac:dyDescent="0.25">
      <c r="A36" s="20" t="s">
        <v>697</v>
      </c>
      <c r="B36" s="20">
        <v>152159</v>
      </c>
      <c r="C36" s="20" t="s">
        <v>731</v>
      </c>
      <c r="D36" s="37">
        <v>44840</v>
      </c>
      <c r="E36" s="37" t="s">
        <v>681</v>
      </c>
      <c r="F36" s="21">
        <f>SUMIFS('VL-Disb repo Apr - Nov'!$I:$I,'VL-Disb repo Apr - Nov'!$T:$T,'Sales executive with branch VL'!$B36,'VL-Disb repo Apr - Nov'!$AM:$AM,'Sales executive with branch VL'!F$13)/100000</f>
        <v>3.5</v>
      </c>
      <c r="G36" s="21">
        <f>SUMIFS('VL-Disb repo Apr - Nov'!$I:$I,'VL-Disb repo Apr - Nov'!$T:$T,'Sales executive with branch VL'!$B36,'VL-Disb repo Apr - Nov'!$AM:$AM,'Sales executive with branch VL'!G$13)/100000</f>
        <v>3.8</v>
      </c>
      <c r="H36" s="21">
        <f>SUMIFS('VL-Disb repo Apr - Nov'!$I:$I,'VL-Disb repo Apr - Nov'!$T:$T,'Sales executive with branch VL'!$B36,'VL-Disb repo Apr - Nov'!$AM:$AM,'Sales executive with branch VL'!H$13)/100000</f>
        <v>2</v>
      </c>
      <c r="I36" s="21">
        <f>SUMIFS('VL-Disb repo Apr - Nov'!$I:$I,'VL-Disb repo Apr - Nov'!$T:$T,'Sales executive with branch VL'!$B36,'VL-Disb repo Apr - Nov'!$AM:$AM,'Sales executive with branch VL'!I$13)/100000</f>
        <v>8</v>
      </c>
      <c r="J36" s="21">
        <f>SUMIFS('VL-Disb repo Apr - Nov'!$I:$I,'VL-Disb repo Apr - Nov'!$T:$T,'Sales executive with branch VL'!$B36,'VL-Disb repo Apr - Nov'!$AM:$AM,'Sales executive with branch VL'!J$13)/100000</f>
        <v>8</v>
      </c>
      <c r="K36" s="21">
        <f>SUMIFS('VL-Disb repo Apr - Nov'!$I:$I,'VL-Disb repo Apr - Nov'!$T:$T,'Sales executive with branch VL'!$B36,'VL-Disb repo Apr - Nov'!$AM:$AM,'Sales executive with branch VL'!K$13)/100000</f>
        <v>4</v>
      </c>
      <c r="L36" s="21">
        <f>SUMIFS('VL-Disb repo Apr - Nov'!$I:$I,'VL-Disb repo Apr - Nov'!$T:$T,'Sales executive with branch VL'!$B36,'VL-Disb repo Apr - Nov'!$AM:$AM,'Sales executive with branch VL'!L$13)/100000</f>
        <v>0</v>
      </c>
      <c r="M36" s="21">
        <f>SUMIFS('VL-Disb repo Apr - Nov'!$I:$I,'VL-Disb repo Apr - Nov'!$T:$T,'Sales executive with branch VL'!$B36,'VL-Disb repo Apr - Nov'!$AM:$AM,'Sales executive with branch VL'!M$13)/100000</f>
        <v>0</v>
      </c>
      <c r="N36" s="21">
        <f t="shared" si="0"/>
        <v>29.3</v>
      </c>
    </row>
    <row r="37" spans="1:14" x14ac:dyDescent="0.25">
      <c r="A37" s="20" t="s">
        <v>697</v>
      </c>
      <c r="B37" s="20">
        <v>153470</v>
      </c>
      <c r="C37" s="20" t="s">
        <v>743</v>
      </c>
      <c r="D37" s="37">
        <v>45230</v>
      </c>
      <c r="E37" s="37" t="s">
        <v>681</v>
      </c>
      <c r="F37" s="21">
        <f>SUMIFS('VL-Disb repo Apr - Nov'!$I:$I,'VL-Disb repo Apr - Nov'!$T:$T,'Sales executive with branch VL'!$B37,'VL-Disb repo Apr - Nov'!$AM:$AM,'Sales executive with branch VL'!F$13)/100000</f>
        <v>4</v>
      </c>
      <c r="G37" s="21">
        <f>SUMIFS('VL-Disb repo Apr - Nov'!$I:$I,'VL-Disb repo Apr - Nov'!$T:$T,'Sales executive with branch VL'!$B37,'VL-Disb repo Apr - Nov'!$AM:$AM,'Sales executive with branch VL'!G$13)/100000</f>
        <v>6.3</v>
      </c>
      <c r="H37" s="21">
        <f>SUMIFS('VL-Disb repo Apr - Nov'!$I:$I,'VL-Disb repo Apr - Nov'!$T:$T,'Sales executive with branch VL'!$B37,'VL-Disb repo Apr - Nov'!$AM:$AM,'Sales executive with branch VL'!H$13)/100000</f>
        <v>3.5</v>
      </c>
      <c r="I37" s="21">
        <f>SUMIFS('VL-Disb repo Apr - Nov'!$I:$I,'VL-Disb repo Apr - Nov'!$T:$T,'Sales executive with branch VL'!$B37,'VL-Disb repo Apr - Nov'!$AM:$AM,'Sales executive with branch VL'!I$13)/100000</f>
        <v>0</v>
      </c>
      <c r="J37" s="21">
        <f>SUMIFS('VL-Disb repo Apr - Nov'!$I:$I,'VL-Disb repo Apr - Nov'!$T:$T,'Sales executive with branch VL'!$B37,'VL-Disb repo Apr - Nov'!$AM:$AM,'Sales executive with branch VL'!J$13)/100000</f>
        <v>0</v>
      </c>
      <c r="K37" s="21">
        <f>SUMIFS('VL-Disb repo Apr - Nov'!$I:$I,'VL-Disb repo Apr - Nov'!$T:$T,'Sales executive with branch VL'!$B37,'VL-Disb repo Apr - Nov'!$AM:$AM,'Sales executive with branch VL'!K$13)/100000</f>
        <v>3.3</v>
      </c>
      <c r="L37" s="21">
        <f>SUMIFS('VL-Disb repo Apr - Nov'!$I:$I,'VL-Disb repo Apr - Nov'!$T:$T,'Sales executive with branch VL'!$B37,'VL-Disb repo Apr - Nov'!$AM:$AM,'Sales executive with branch VL'!L$13)/100000</f>
        <v>0</v>
      </c>
      <c r="M37" s="21">
        <f>SUMIFS('VL-Disb repo Apr - Nov'!$I:$I,'VL-Disb repo Apr - Nov'!$T:$T,'Sales executive with branch VL'!$B37,'VL-Disb repo Apr - Nov'!$AM:$AM,'Sales executive with branch VL'!M$13)/100000</f>
        <v>2.5</v>
      </c>
      <c r="N37" s="21">
        <f t="shared" si="0"/>
        <v>19.600000000000001</v>
      </c>
    </row>
    <row r="38" spans="1:14" x14ac:dyDescent="0.25">
      <c r="A38" s="20" t="s">
        <v>697</v>
      </c>
      <c r="B38" s="20">
        <v>153641</v>
      </c>
      <c r="C38" s="20" t="s">
        <v>746</v>
      </c>
      <c r="D38" s="37">
        <v>45266</v>
      </c>
      <c r="E38" s="37" t="s">
        <v>681</v>
      </c>
      <c r="F38" s="21">
        <f>SUMIFS('VL-Disb repo Apr - Nov'!$I:$I,'VL-Disb repo Apr - Nov'!$T:$T,'Sales executive with branch VL'!$B38,'VL-Disb repo Apr - Nov'!$AM:$AM,'Sales executive with branch VL'!F$13)/100000</f>
        <v>0</v>
      </c>
      <c r="G38" s="21">
        <f>SUMIFS('VL-Disb repo Apr - Nov'!$I:$I,'VL-Disb repo Apr - Nov'!$T:$T,'Sales executive with branch VL'!$B38,'VL-Disb repo Apr - Nov'!$AM:$AM,'Sales executive with branch VL'!G$13)/100000</f>
        <v>0</v>
      </c>
      <c r="H38" s="21">
        <f>SUMIFS('VL-Disb repo Apr - Nov'!$I:$I,'VL-Disb repo Apr - Nov'!$T:$T,'Sales executive with branch VL'!$B38,'VL-Disb repo Apr - Nov'!$AM:$AM,'Sales executive with branch VL'!H$13)/100000</f>
        <v>0</v>
      </c>
      <c r="I38" s="21">
        <f>SUMIFS('VL-Disb repo Apr - Nov'!$I:$I,'VL-Disb repo Apr - Nov'!$T:$T,'Sales executive with branch VL'!$B38,'VL-Disb repo Apr - Nov'!$AM:$AM,'Sales executive with branch VL'!I$13)/100000</f>
        <v>3</v>
      </c>
      <c r="J38" s="21">
        <f>SUMIFS('VL-Disb repo Apr - Nov'!$I:$I,'VL-Disb repo Apr - Nov'!$T:$T,'Sales executive with branch VL'!$B38,'VL-Disb repo Apr - Nov'!$AM:$AM,'Sales executive with branch VL'!J$13)/100000</f>
        <v>22</v>
      </c>
      <c r="K38" s="21">
        <f>SUMIFS('VL-Disb repo Apr - Nov'!$I:$I,'VL-Disb repo Apr - Nov'!$T:$T,'Sales executive with branch VL'!$B38,'VL-Disb repo Apr - Nov'!$AM:$AM,'Sales executive with branch VL'!K$13)/100000</f>
        <v>0</v>
      </c>
      <c r="L38" s="21">
        <f>SUMIFS('VL-Disb repo Apr - Nov'!$I:$I,'VL-Disb repo Apr - Nov'!$T:$T,'Sales executive with branch VL'!$B38,'VL-Disb repo Apr - Nov'!$AM:$AM,'Sales executive with branch VL'!L$13)/100000</f>
        <v>0</v>
      </c>
      <c r="M38" s="21">
        <f>SUMIFS('VL-Disb repo Apr - Nov'!$I:$I,'VL-Disb repo Apr - Nov'!$T:$T,'Sales executive with branch VL'!$B38,'VL-Disb repo Apr - Nov'!$AM:$AM,'Sales executive with branch VL'!M$13)/100000</f>
        <v>4</v>
      </c>
      <c r="N38" s="21">
        <f t="shared" si="0"/>
        <v>29</v>
      </c>
    </row>
    <row r="39" spans="1:14" x14ac:dyDescent="0.25">
      <c r="A39" s="20" t="s">
        <v>697</v>
      </c>
      <c r="B39" s="20">
        <v>29998</v>
      </c>
      <c r="C39" s="20" t="s">
        <v>747</v>
      </c>
      <c r="D39" s="37">
        <v>44272</v>
      </c>
      <c r="E39" s="37" t="s">
        <v>681</v>
      </c>
      <c r="F39" s="21">
        <f>SUMIFS('VL-Disb repo Apr - Nov'!$I:$I,'VL-Disb repo Apr - Nov'!$T:$T,'Sales executive with branch VL'!$B39,'VL-Disb repo Apr - Nov'!$AM:$AM,'Sales executive with branch VL'!F$13)/100000</f>
        <v>3.9</v>
      </c>
      <c r="G39" s="21">
        <f>SUMIFS('VL-Disb repo Apr - Nov'!$I:$I,'VL-Disb repo Apr - Nov'!$T:$T,'Sales executive with branch VL'!$B39,'VL-Disb repo Apr - Nov'!$AM:$AM,'Sales executive with branch VL'!G$13)/100000</f>
        <v>9.5</v>
      </c>
      <c r="H39" s="21">
        <f>SUMIFS('VL-Disb repo Apr - Nov'!$I:$I,'VL-Disb repo Apr - Nov'!$T:$T,'Sales executive with branch VL'!$B39,'VL-Disb repo Apr - Nov'!$AM:$AM,'Sales executive with branch VL'!H$13)/100000</f>
        <v>0</v>
      </c>
      <c r="I39" s="21">
        <f>SUMIFS('VL-Disb repo Apr - Nov'!$I:$I,'VL-Disb repo Apr - Nov'!$T:$T,'Sales executive with branch VL'!$B39,'VL-Disb repo Apr - Nov'!$AM:$AM,'Sales executive with branch VL'!I$13)/100000</f>
        <v>20</v>
      </c>
      <c r="J39" s="21">
        <f>SUMIFS('VL-Disb repo Apr - Nov'!$I:$I,'VL-Disb repo Apr - Nov'!$T:$T,'Sales executive with branch VL'!$B39,'VL-Disb repo Apr - Nov'!$AM:$AM,'Sales executive with branch VL'!J$13)/100000</f>
        <v>0</v>
      </c>
      <c r="K39" s="21">
        <f>SUMIFS('VL-Disb repo Apr - Nov'!$I:$I,'VL-Disb repo Apr - Nov'!$T:$T,'Sales executive with branch VL'!$B39,'VL-Disb repo Apr - Nov'!$AM:$AM,'Sales executive with branch VL'!K$13)/100000</f>
        <v>0</v>
      </c>
      <c r="L39" s="21">
        <f>SUMIFS('VL-Disb repo Apr - Nov'!$I:$I,'VL-Disb repo Apr - Nov'!$T:$T,'Sales executive with branch VL'!$B39,'VL-Disb repo Apr - Nov'!$AM:$AM,'Sales executive with branch VL'!L$13)/100000</f>
        <v>0</v>
      </c>
      <c r="M39" s="21">
        <f>SUMIFS('VL-Disb repo Apr - Nov'!$I:$I,'VL-Disb repo Apr - Nov'!$T:$T,'Sales executive with branch VL'!$B39,'VL-Disb repo Apr - Nov'!$AM:$AM,'Sales executive with branch VL'!M$13)/100000</f>
        <v>0</v>
      </c>
      <c r="N39" s="21">
        <f t="shared" si="0"/>
        <v>33.4</v>
      </c>
    </row>
    <row r="40" spans="1:14" x14ac:dyDescent="0.25">
      <c r="A40" s="20" t="s">
        <v>701</v>
      </c>
      <c r="B40" s="20">
        <v>154190</v>
      </c>
      <c r="C40" s="20" t="s">
        <v>745</v>
      </c>
      <c r="D40" s="37">
        <v>45423</v>
      </c>
      <c r="E40" s="37" t="s">
        <v>681</v>
      </c>
      <c r="F40" s="21">
        <f>SUMIFS('VL-Disb repo Apr - Nov'!$I:$I,'VL-Disb repo Apr - Nov'!$T:$T,'Sales executive with branch VL'!$B40,'VL-Disb repo Apr - Nov'!$AM:$AM,'Sales executive with branch VL'!F$13)/100000</f>
        <v>0</v>
      </c>
      <c r="G40" s="21">
        <f>SUMIFS('VL-Disb repo Apr - Nov'!$I:$I,'VL-Disb repo Apr - Nov'!$T:$T,'Sales executive with branch VL'!$B40,'VL-Disb repo Apr - Nov'!$AM:$AM,'Sales executive with branch VL'!G$13)/100000</f>
        <v>0</v>
      </c>
      <c r="H40" s="21">
        <f>SUMIFS('VL-Disb repo Apr - Nov'!$I:$I,'VL-Disb repo Apr - Nov'!$T:$T,'Sales executive with branch VL'!$B40,'VL-Disb repo Apr - Nov'!$AM:$AM,'Sales executive with branch VL'!H$13)/100000</f>
        <v>0</v>
      </c>
      <c r="I40" s="21">
        <f>SUMIFS('VL-Disb repo Apr - Nov'!$I:$I,'VL-Disb repo Apr - Nov'!$T:$T,'Sales executive with branch VL'!$B40,'VL-Disb repo Apr - Nov'!$AM:$AM,'Sales executive with branch VL'!I$13)/100000</f>
        <v>0</v>
      </c>
      <c r="J40" s="21">
        <f>SUMIFS('VL-Disb repo Apr - Nov'!$I:$I,'VL-Disb repo Apr - Nov'!$T:$T,'Sales executive with branch VL'!$B40,'VL-Disb repo Apr - Nov'!$AM:$AM,'Sales executive with branch VL'!J$13)/100000</f>
        <v>0</v>
      </c>
      <c r="K40" s="21">
        <f>SUMIFS('VL-Disb repo Apr - Nov'!$I:$I,'VL-Disb repo Apr - Nov'!$T:$T,'Sales executive with branch VL'!$B40,'VL-Disb repo Apr - Nov'!$AM:$AM,'Sales executive with branch VL'!K$13)/100000</f>
        <v>0</v>
      </c>
      <c r="L40" s="21">
        <f>SUMIFS('VL-Disb repo Apr - Nov'!$I:$I,'VL-Disb repo Apr - Nov'!$T:$T,'Sales executive with branch VL'!$B40,'VL-Disb repo Apr - Nov'!$AM:$AM,'Sales executive with branch VL'!L$13)/100000</f>
        <v>0</v>
      </c>
      <c r="M40" s="21">
        <f>SUMIFS('VL-Disb repo Apr - Nov'!$I:$I,'VL-Disb repo Apr - Nov'!$T:$T,'Sales executive with branch VL'!$B40,'VL-Disb repo Apr - Nov'!$AM:$AM,'Sales executive with branch VL'!M$13)/100000</f>
        <v>0</v>
      </c>
      <c r="N40" s="21">
        <f t="shared" si="0"/>
        <v>0</v>
      </c>
    </row>
    <row r="41" spans="1:14" x14ac:dyDescent="0.25">
      <c r="A41" s="20" t="s">
        <v>693</v>
      </c>
      <c r="B41" s="20">
        <v>150644</v>
      </c>
      <c r="C41" s="20" t="s">
        <v>734</v>
      </c>
      <c r="D41" s="37">
        <v>44449</v>
      </c>
      <c r="E41" s="37" t="s">
        <v>681</v>
      </c>
      <c r="F41" s="21">
        <f>SUMIFS('VL-Disb repo Apr - Nov'!$I:$I,'VL-Disb repo Apr - Nov'!$T:$T,'Sales executive with branch VL'!$B41,'VL-Disb repo Apr - Nov'!$AM:$AM,'Sales executive with branch VL'!F$13)/100000</f>
        <v>14.5</v>
      </c>
      <c r="G41" s="21">
        <f>SUMIFS('VL-Disb repo Apr - Nov'!$I:$I,'VL-Disb repo Apr - Nov'!$T:$T,'Sales executive with branch VL'!$B41,'VL-Disb repo Apr - Nov'!$AM:$AM,'Sales executive with branch VL'!G$13)/100000</f>
        <v>17.399999999999999</v>
      </c>
      <c r="H41" s="21">
        <f>SUMIFS('VL-Disb repo Apr - Nov'!$I:$I,'VL-Disb repo Apr - Nov'!$T:$T,'Sales executive with branch VL'!$B41,'VL-Disb repo Apr - Nov'!$AM:$AM,'Sales executive with branch VL'!H$13)/100000</f>
        <v>8</v>
      </c>
      <c r="I41" s="21">
        <f>SUMIFS('VL-Disb repo Apr - Nov'!$I:$I,'VL-Disb repo Apr - Nov'!$T:$T,'Sales executive with branch VL'!$B41,'VL-Disb repo Apr - Nov'!$AM:$AM,'Sales executive with branch VL'!I$13)/100000</f>
        <v>41.3</v>
      </c>
      <c r="J41" s="21">
        <f>SUMIFS('VL-Disb repo Apr - Nov'!$I:$I,'VL-Disb repo Apr - Nov'!$T:$T,'Sales executive with branch VL'!$B41,'VL-Disb repo Apr - Nov'!$AM:$AM,'Sales executive with branch VL'!J$13)/100000</f>
        <v>12</v>
      </c>
      <c r="K41" s="21">
        <f>SUMIFS('VL-Disb repo Apr - Nov'!$I:$I,'VL-Disb repo Apr - Nov'!$T:$T,'Sales executive with branch VL'!$B41,'VL-Disb repo Apr - Nov'!$AM:$AM,'Sales executive with branch VL'!K$13)/100000</f>
        <v>0</v>
      </c>
      <c r="L41" s="21">
        <f>SUMIFS('VL-Disb repo Apr - Nov'!$I:$I,'VL-Disb repo Apr - Nov'!$T:$T,'Sales executive with branch VL'!$B41,'VL-Disb repo Apr - Nov'!$AM:$AM,'Sales executive with branch VL'!L$13)/100000</f>
        <v>0</v>
      </c>
      <c r="M41" s="21">
        <f>SUMIFS('VL-Disb repo Apr - Nov'!$I:$I,'VL-Disb repo Apr - Nov'!$T:$T,'Sales executive with branch VL'!$B41,'VL-Disb repo Apr - Nov'!$AM:$AM,'Sales executive with branch VL'!M$13)/100000</f>
        <v>8.4</v>
      </c>
      <c r="N41" s="21">
        <f t="shared" si="0"/>
        <v>101.6</v>
      </c>
    </row>
    <row r="42" spans="1:14" x14ac:dyDescent="0.25">
      <c r="A42" s="20" t="s">
        <v>693</v>
      </c>
      <c r="B42" s="20">
        <v>150645</v>
      </c>
      <c r="C42" s="20" t="s">
        <v>735</v>
      </c>
      <c r="D42" s="37">
        <v>44449</v>
      </c>
      <c r="E42" s="37" t="s">
        <v>681</v>
      </c>
      <c r="F42" s="21">
        <f>SUMIFS('VL-Disb repo Apr - Nov'!$I:$I,'VL-Disb repo Apr - Nov'!$T:$T,'Sales executive with branch VL'!$B42,'VL-Disb repo Apr - Nov'!$AM:$AM,'Sales executive with branch VL'!F$13)/100000</f>
        <v>25.6</v>
      </c>
      <c r="G42" s="21">
        <f>SUMIFS('VL-Disb repo Apr - Nov'!$I:$I,'VL-Disb repo Apr - Nov'!$T:$T,'Sales executive with branch VL'!$B42,'VL-Disb repo Apr - Nov'!$AM:$AM,'Sales executive with branch VL'!G$13)/100000</f>
        <v>7</v>
      </c>
      <c r="H42" s="21">
        <f>SUMIFS('VL-Disb repo Apr - Nov'!$I:$I,'VL-Disb repo Apr - Nov'!$T:$T,'Sales executive with branch VL'!$B42,'VL-Disb repo Apr - Nov'!$AM:$AM,'Sales executive with branch VL'!H$13)/100000</f>
        <v>8</v>
      </c>
      <c r="I42" s="21">
        <f>SUMIFS('VL-Disb repo Apr - Nov'!$I:$I,'VL-Disb repo Apr - Nov'!$T:$T,'Sales executive with branch VL'!$B42,'VL-Disb repo Apr - Nov'!$AM:$AM,'Sales executive with branch VL'!I$13)/100000</f>
        <v>2</v>
      </c>
      <c r="J42" s="21">
        <f>SUMIFS('VL-Disb repo Apr - Nov'!$I:$I,'VL-Disb repo Apr - Nov'!$T:$T,'Sales executive with branch VL'!$B42,'VL-Disb repo Apr - Nov'!$AM:$AM,'Sales executive with branch VL'!J$13)/100000</f>
        <v>12.7</v>
      </c>
      <c r="K42" s="21">
        <f>SUMIFS('VL-Disb repo Apr - Nov'!$I:$I,'VL-Disb repo Apr - Nov'!$T:$T,'Sales executive with branch VL'!$B42,'VL-Disb repo Apr - Nov'!$AM:$AM,'Sales executive with branch VL'!K$13)/100000</f>
        <v>0</v>
      </c>
      <c r="L42" s="21">
        <f>SUMIFS('VL-Disb repo Apr - Nov'!$I:$I,'VL-Disb repo Apr - Nov'!$T:$T,'Sales executive with branch VL'!$B42,'VL-Disb repo Apr - Nov'!$AM:$AM,'Sales executive with branch VL'!L$13)/100000</f>
        <v>0</v>
      </c>
      <c r="M42" s="21">
        <f>SUMIFS('VL-Disb repo Apr - Nov'!$I:$I,'VL-Disb repo Apr - Nov'!$T:$T,'Sales executive with branch VL'!$B42,'VL-Disb repo Apr - Nov'!$AM:$AM,'Sales executive with branch VL'!M$13)/100000</f>
        <v>0</v>
      </c>
      <c r="N42" s="21">
        <f t="shared" si="0"/>
        <v>55.3</v>
      </c>
    </row>
    <row r="43" spans="1:14" x14ac:dyDescent="0.25">
      <c r="A43" s="20" t="s">
        <v>693</v>
      </c>
      <c r="B43" s="20">
        <v>150646</v>
      </c>
      <c r="C43" s="20" t="s">
        <v>736</v>
      </c>
      <c r="D43" s="37">
        <v>44449</v>
      </c>
      <c r="E43" s="37" t="s">
        <v>681</v>
      </c>
      <c r="F43" s="21">
        <f>SUMIFS('VL-Disb repo Apr - Nov'!$I:$I,'VL-Disb repo Apr - Nov'!$T:$T,'Sales executive with branch VL'!$B43,'VL-Disb repo Apr - Nov'!$AM:$AM,'Sales executive with branch VL'!F$13)/100000</f>
        <v>15.6</v>
      </c>
      <c r="G43" s="21">
        <f>SUMIFS('VL-Disb repo Apr - Nov'!$I:$I,'VL-Disb repo Apr - Nov'!$T:$T,'Sales executive with branch VL'!$B43,'VL-Disb repo Apr - Nov'!$AM:$AM,'Sales executive with branch VL'!G$13)/100000</f>
        <v>5.2</v>
      </c>
      <c r="H43" s="21">
        <f>SUMIFS('VL-Disb repo Apr - Nov'!$I:$I,'VL-Disb repo Apr - Nov'!$T:$T,'Sales executive with branch VL'!$B43,'VL-Disb repo Apr - Nov'!$AM:$AM,'Sales executive with branch VL'!H$13)/100000</f>
        <v>5.2</v>
      </c>
      <c r="I43" s="21">
        <f>SUMIFS('VL-Disb repo Apr - Nov'!$I:$I,'VL-Disb repo Apr - Nov'!$T:$T,'Sales executive with branch VL'!$B43,'VL-Disb repo Apr - Nov'!$AM:$AM,'Sales executive with branch VL'!I$13)/100000</f>
        <v>10.4</v>
      </c>
      <c r="J43" s="21">
        <f>SUMIFS('VL-Disb repo Apr - Nov'!$I:$I,'VL-Disb repo Apr - Nov'!$T:$T,'Sales executive with branch VL'!$B43,'VL-Disb repo Apr - Nov'!$AM:$AM,'Sales executive with branch VL'!J$13)/100000</f>
        <v>16</v>
      </c>
      <c r="K43" s="21">
        <f>SUMIFS('VL-Disb repo Apr - Nov'!$I:$I,'VL-Disb repo Apr - Nov'!$T:$T,'Sales executive with branch VL'!$B43,'VL-Disb repo Apr - Nov'!$AM:$AM,'Sales executive with branch VL'!K$13)/100000</f>
        <v>0</v>
      </c>
      <c r="L43" s="21">
        <f>SUMIFS('VL-Disb repo Apr - Nov'!$I:$I,'VL-Disb repo Apr - Nov'!$T:$T,'Sales executive with branch VL'!$B43,'VL-Disb repo Apr - Nov'!$AM:$AM,'Sales executive with branch VL'!L$13)/100000</f>
        <v>0</v>
      </c>
      <c r="M43" s="21">
        <f>SUMIFS('VL-Disb repo Apr - Nov'!$I:$I,'VL-Disb repo Apr - Nov'!$T:$T,'Sales executive with branch VL'!$B43,'VL-Disb repo Apr - Nov'!$AM:$AM,'Sales executive with branch VL'!M$13)/100000</f>
        <v>3.1</v>
      </c>
      <c r="N43" s="21">
        <f t="shared" si="0"/>
        <v>55.5</v>
      </c>
    </row>
    <row r="44" spans="1:14" x14ac:dyDescent="0.25">
      <c r="A44" s="20" t="s">
        <v>693</v>
      </c>
      <c r="B44" s="20">
        <v>150547</v>
      </c>
      <c r="C44" s="20" t="s">
        <v>737</v>
      </c>
      <c r="D44" s="37">
        <v>44422</v>
      </c>
      <c r="E44" s="37" t="s">
        <v>681</v>
      </c>
      <c r="F44" s="21">
        <f>SUMIFS('VL-Disb repo Apr - Nov'!$I:$I,'VL-Disb repo Apr - Nov'!$T:$T,'Sales executive with branch VL'!$B44,'VL-Disb repo Apr - Nov'!$AM:$AM,'Sales executive with branch VL'!F$13)/100000</f>
        <v>6.5</v>
      </c>
      <c r="G44" s="21">
        <f>SUMIFS('VL-Disb repo Apr - Nov'!$I:$I,'VL-Disb repo Apr - Nov'!$T:$T,'Sales executive with branch VL'!$B44,'VL-Disb repo Apr - Nov'!$AM:$AM,'Sales executive with branch VL'!G$13)/100000</f>
        <v>7</v>
      </c>
      <c r="H44" s="21">
        <f>SUMIFS('VL-Disb repo Apr - Nov'!$I:$I,'VL-Disb repo Apr - Nov'!$T:$T,'Sales executive with branch VL'!$B44,'VL-Disb repo Apr - Nov'!$AM:$AM,'Sales executive with branch VL'!H$13)/100000</f>
        <v>8.5</v>
      </c>
      <c r="I44" s="21">
        <f>SUMIFS('VL-Disb repo Apr - Nov'!$I:$I,'VL-Disb repo Apr - Nov'!$T:$T,'Sales executive with branch VL'!$B44,'VL-Disb repo Apr - Nov'!$AM:$AM,'Sales executive with branch VL'!I$13)/100000</f>
        <v>0</v>
      </c>
      <c r="J44" s="21">
        <f>SUMIFS('VL-Disb repo Apr - Nov'!$I:$I,'VL-Disb repo Apr - Nov'!$T:$T,'Sales executive with branch VL'!$B44,'VL-Disb repo Apr - Nov'!$AM:$AM,'Sales executive with branch VL'!J$13)/100000</f>
        <v>10.1</v>
      </c>
      <c r="K44" s="21">
        <f>SUMIFS('VL-Disb repo Apr - Nov'!$I:$I,'VL-Disb repo Apr - Nov'!$T:$T,'Sales executive with branch VL'!$B44,'VL-Disb repo Apr - Nov'!$AM:$AM,'Sales executive with branch VL'!K$13)/100000</f>
        <v>0</v>
      </c>
      <c r="L44" s="21">
        <f>SUMIFS('VL-Disb repo Apr - Nov'!$I:$I,'VL-Disb repo Apr - Nov'!$T:$T,'Sales executive with branch VL'!$B44,'VL-Disb repo Apr - Nov'!$AM:$AM,'Sales executive with branch VL'!L$13)/100000</f>
        <v>0</v>
      </c>
      <c r="M44" s="21">
        <f>SUMIFS('VL-Disb repo Apr - Nov'!$I:$I,'VL-Disb repo Apr - Nov'!$T:$T,'Sales executive with branch VL'!$B44,'VL-Disb repo Apr - Nov'!$AM:$AM,'Sales executive with branch VL'!M$13)/100000</f>
        <v>6.5</v>
      </c>
      <c r="N44" s="21">
        <f t="shared" si="0"/>
        <v>38.6</v>
      </c>
    </row>
    <row r="45" spans="1:14" x14ac:dyDescent="0.25">
      <c r="A45" s="20" t="s">
        <v>693</v>
      </c>
      <c r="B45" s="20">
        <v>151645</v>
      </c>
      <c r="C45" s="20" t="s">
        <v>738</v>
      </c>
      <c r="D45" s="37">
        <v>44735</v>
      </c>
      <c r="E45" s="37" t="s">
        <v>681</v>
      </c>
      <c r="F45" s="21">
        <f>SUMIFS('VL-Disb repo Apr - Nov'!$I:$I,'VL-Disb repo Apr - Nov'!$T:$T,'Sales executive with branch VL'!$B45,'VL-Disb repo Apr - Nov'!$AM:$AM,'Sales executive with branch VL'!F$13)/100000</f>
        <v>16.3</v>
      </c>
      <c r="G45" s="21">
        <f>SUMIFS('VL-Disb repo Apr - Nov'!$I:$I,'VL-Disb repo Apr - Nov'!$T:$T,'Sales executive with branch VL'!$B45,'VL-Disb repo Apr - Nov'!$AM:$AM,'Sales executive with branch VL'!G$13)/100000</f>
        <v>0</v>
      </c>
      <c r="H45" s="21">
        <f>SUMIFS('VL-Disb repo Apr - Nov'!$I:$I,'VL-Disb repo Apr - Nov'!$T:$T,'Sales executive with branch VL'!$B45,'VL-Disb repo Apr - Nov'!$AM:$AM,'Sales executive with branch VL'!H$13)/100000</f>
        <v>8.3000000000000007</v>
      </c>
      <c r="I45" s="21">
        <f>SUMIFS('VL-Disb repo Apr - Nov'!$I:$I,'VL-Disb repo Apr - Nov'!$T:$T,'Sales executive with branch VL'!$B45,'VL-Disb repo Apr - Nov'!$AM:$AM,'Sales executive with branch VL'!I$13)/100000</f>
        <v>27.5</v>
      </c>
      <c r="J45" s="21">
        <f>SUMIFS('VL-Disb repo Apr - Nov'!$I:$I,'VL-Disb repo Apr - Nov'!$T:$T,'Sales executive with branch VL'!$B45,'VL-Disb repo Apr - Nov'!$AM:$AM,'Sales executive with branch VL'!J$13)/100000</f>
        <v>7.8</v>
      </c>
      <c r="K45" s="21">
        <f>SUMIFS('VL-Disb repo Apr - Nov'!$I:$I,'VL-Disb repo Apr - Nov'!$T:$T,'Sales executive with branch VL'!$B45,'VL-Disb repo Apr - Nov'!$AM:$AM,'Sales executive with branch VL'!K$13)/100000</f>
        <v>0</v>
      </c>
      <c r="L45" s="21">
        <f>SUMIFS('VL-Disb repo Apr - Nov'!$I:$I,'VL-Disb repo Apr - Nov'!$T:$T,'Sales executive with branch VL'!$B45,'VL-Disb repo Apr - Nov'!$AM:$AM,'Sales executive with branch VL'!L$13)/100000</f>
        <v>0</v>
      </c>
      <c r="M45" s="21">
        <f>SUMIFS('VL-Disb repo Apr - Nov'!$I:$I,'VL-Disb repo Apr - Nov'!$T:$T,'Sales executive with branch VL'!$B45,'VL-Disb repo Apr - Nov'!$AM:$AM,'Sales executive with branch VL'!M$13)/100000</f>
        <v>5.9</v>
      </c>
      <c r="N45" s="21">
        <f t="shared" si="0"/>
        <v>65.8</v>
      </c>
    </row>
    <row r="46" spans="1:14" x14ac:dyDescent="0.25">
      <c r="A46" s="20" t="s">
        <v>693</v>
      </c>
      <c r="B46" s="20">
        <v>29392</v>
      </c>
      <c r="C46" s="20" t="s">
        <v>739</v>
      </c>
      <c r="D46" s="37">
        <v>44098</v>
      </c>
      <c r="E46" s="37" t="s">
        <v>681</v>
      </c>
      <c r="F46" s="21">
        <f>SUMIFS('VL-Disb repo Apr - Nov'!$I:$I,'VL-Disb repo Apr - Nov'!$T:$T,'Sales executive with branch VL'!$B46,'VL-Disb repo Apr - Nov'!$AM:$AM,'Sales executive with branch VL'!F$13)/100000</f>
        <v>11.8</v>
      </c>
      <c r="G46" s="21">
        <f>SUMIFS('VL-Disb repo Apr - Nov'!$I:$I,'VL-Disb repo Apr - Nov'!$T:$T,'Sales executive with branch VL'!$B46,'VL-Disb repo Apr - Nov'!$AM:$AM,'Sales executive with branch VL'!G$13)/100000</f>
        <v>23</v>
      </c>
      <c r="H46" s="21">
        <f>SUMIFS('VL-Disb repo Apr - Nov'!$I:$I,'VL-Disb repo Apr - Nov'!$T:$T,'Sales executive with branch VL'!$B46,'VL-Disb repo Apr - Nov'!$AM:$AM,'Sales executive with branch VL'!H$13)/100000</f>
        <v>27.3</v>
      </c>
      <c r="I46" s="21">
        <f>SUMIFS('VL-Disb repo Apr - Nov'!$I:$I,'VL-Disb repo Apr - Nov'!$T:$T,'Sales executive with branch VL'!$B46,'VL-Disb repo Apr - Nov'!$AM:$AM,'Sales executive with branch VL'!I$13)/100000</f>
        <v>20.56</v>
      </c>
      <c r="J46" s="21">
        <f>SUMIFS('VL-Disb repo Apr - Nov'!$I:$I,'VL-Disb repo Apr - Nov'!$T:$T,'Sales executive with branch VL'!$B46,'VL-Disb repo Apr - Nov'!$AM:$AM,'Sales executive with branch VL'!J$13)/100000</f>
        <v>45.950099999999999</v>
      </c>
      <c r="K46" s="21">
        <f>SUMIFS('VL-Disb repo Apr - Nov'!$I:$I,'VL-Disb repo Apr - Nov'!$T:$T,'Sales executive with branch VL'!$B46,'VL-Disb repo Apr - Nov'!$AM:$AM,'Sales executive with branch VL'!K$13)/100000</f>
        <v>6.15</v>
      </c>
      <c r="L46" s="21">
        <f>SUMIFS('VL-Disb repo Apr - Nov'!$I:$I,'VL-Disb repo Apr - Nov'!$T:$T,'Sales executive with branch VL'!$B46,'VL-Disb repo Apr - Nov'!$AM:$AM,'Sales executive with branch VL'!L$13)/100000</f>
        <v>0</v>
      </c>
      <c r="M46" s="21">
        <f>SUMIFS('VL-Disb repo Apr - Nov'!$I:$I,'VL-Disb repo Apr - Nov'!$T:$T,'Sales executive with branch VL'!$B46,'VL-Disb repo Apr - Nov'!$AM:$AM,'Sales executive with branch VL'!M$13)/100000</f>
        <v>7.5</v>
      </c>
      <c r="N46" s="21">
        <f t="shared" si="0"/>
        <v>142.26009999999999</v>
      </c>
    </row>
    <row r="47" spans="1:14" x14ac:dyDescent="0.25">
      <c r="A47" s="20" t="s">
        <v>700</v>
      </c>
      <c r="B47" s="20">
        <v>153946</v>
      </c>
      <c r="C47" s="20" t="s">
        <v>718</v>
      </c>
      <c r="D47" s="37">
        <v>45360</v>
      </c>
      <c r="E47" s="37" t="s">
        <v>681</v>
      </c>
      <c r="F47" s="21">
        <f>SUMIFS('VL-Disb repo Apr - Nov'!$I:$I,'VL-Disb repo Apr - Nov'!$T:$T,'Sales executive with branch VL'!$B47,'VL-Disb repo Apr - Nov'!$AM:$AM,'Sales executive with branch VL'!F$13)/100000</f>
        <v>0</v>
      </c>
      <c r="G47" s="21">
        <f>SUMIFS('VL-Disb repo Apr - Nov'!$I:$I,'VL-Disb repo Apr - Nov'!$T:$T,'Sales executive with branch VL'!$B47,'VL-Disb repo Apr - Nov'!$AM:$AM,'Sales executive with branch VL'!G$13)/100000</f>
        <v>14</v>
      </c>
      <c r="H47" s="21">
        <f>SUMIFS('VL-Disb repo Apr - Nov'!$I:$I,'VL-Disb repo Apr - Nov'!$T:$T,'Sales executive with branch VL'!$B47,'VL-Disb repo Apr - Nov'!$AM:$AM,'Sales executive with branch VL'!H$13)/100000</f>
        <v>0</v>
      </c>
      <c r="I47" s="21">
        <f>SUMIFS('VL-Disb repo Apr - Nov'!$I:$I,'VL-Disb repo Apr - Nov'!$T:$T,'Sales executive with branch VL'!$B47,'VL-Disb repo Apr - Nov'!$AM:$AM,'Sales executive with branch VL'!I$13)/100000</f>
        <v>0</v>
      </c>
      <c r="J47" s="21">
        <f>SUMIFS('VL-Disb repo Apr - Nov'!$I:$I,'VL-Disb repo Apr - Nov'!$T:$T,'Sales executive with branch VL'!$B47,'VL-Disb repo Apr - Nov'!$AM:$AM,'Sales executive with branch VL'!J$13)/100000</f>
        <v>0</v>
      </c>
      <c r="K47" s="21">
        <f>SUMIFS('VL-Disb repo Apr - Nov'!$I:$I,'VL-Disb repo Apr - Nov'!$T:$T,'Sales executive with branch VL'!$B47,'VL-Disb repo Apr - Nov'!$AM:$AM,'Sales executive with branch VL'!K$13)/100000</f>
        <v>0</v>
      </c>
      <c r="L47" s="21">
        <f>SUMIFS('VL-Disb repo Apr - Nov'!$I:$I,'VL-Disb repo Apr - Nov'!$T:$T,'Sales executive with branch VL'!$B47,'VL-Disb repo Apr - Nov'!$AM:$AM,'Sales executive with branch VL'!L$13)/100000</f>
        <v>0</v>
      </c>
      <c r="M47" s="21">
        <f>SUMIFS('VL-Disb repo Apr - Nov'!$I:$I,'VL-Disb repo Apr - Nov'!$T:$T,'Sales executive with branch VL'!$B47,'VL-Disb repo Apr - Nov'!$AM:$AM,'Sales executive with branch VL'!M$13)/100000</f>
        <v>10</v>
      </c>
      <c r="N47" s="21">
        <f t="shared" si="0"/>
        <v>24</v>
      </c>
    </row>
    <row r="48" spans="1:14" x14ac:dyDescent="0.25">
      <c r="A48" s="20" t="s">
        <v>700</v>
      </c>
      <c r="B48" s="20">
        <v>154181</v>
      </c>
      <c r="C48" s="20" t="s">
        <v>733</v>
      </c>
      <c r="D48" s="37">
        <v>45421</v>
      </c>
      <c r="E48" s="37" t="s">
        <v>681</v>
      </c>
      <c r="F48" s="21">
        <f>SUMIFS('VL-Disb repo Apr - Nov'!$I:$I,'VL-Disb repo Apr - Nov'!$T:$T,'Sales executive with branch VL'!$B48,'VL-Disb repo Apr - Nov'!$AM:$AM,'Sales executive with branch VL'!F$13)/100000</f>
        <v>0</v>
      </c>
      <c r="G48" s="21">
        <f>SUMIFS('VL-Disb repo Apr - Nov'!$I:$I,'VL-Disb repo Apr - Nov'!$T:$T,'Sales executive with branch VL'!$B48,'VL-Disb repo Apr - Nov'!$AM:$AM,'Sales executive with branch VL'!G$13)/100000</f>
        <v>0</v>
      </c>
      <c r="H48" s="21">
        <f>SUMIFS('VL-Disb repo Apr - Nov'!$I:$I,'VL-Disb repo Apr - Nov'!$T:$T,'Sales executive with branch VL'!$B48,'VL-Disb repo Apr - Nov'!$AM:$AM,'Sales executive with branch VL'!H$13)/100000</f>
        <v>5</v>
      </c>
      <c r="I48" s="21">
        <f>SUMIFS('VL-Disb repo Apr - Nov'!$I:$I,'VL-Disb repo Apr - Nov'!$T:$T,'Sales executive with branch VL'!$B48,'VL-Disb repo Apr - Nov'!$AM:$AM,'Sales executive with branch VL'!I$13)/100000</f>
        <v>0</v>
      </c>
      <c r="J48" s="21">
        <f>SUMIFS('VL-Disb repo Apr - Nov'!$I:$I,'VL-Disb repo Apr - Nov'!$T:$T,'Sales executive with branch VL'!$B48,'VL-Disb repo Apr - Nov'!$AM:$AM,'Sales executive with branch VL'!J$13)/100000</f>
        <v>0</v>
      </c>
      <c r="K48" s="21">
        <f>SUMIFS('VL-Disb repo Apr - Nov'!$I:$I,'VL-Disb repo Apr - Nov'!$T:$T,'Sales executive with branch VL'!$B48,'VL-Disb repo Apr - Nov'!$AM:$AM,'Sales executive with branch VL'!K$13)/100000</f>
        <v>0</v>
      </c>
      <c r="L48" s="21">
        <f>SUMIFS('VL-Disb repo Apr - Nov'!$I:$I,'VL-Disb repo Apr - Nov'!$T:$T,'Sales executive with branch VL'!$B48,'VL-Disb repo Apr - Nov'!$AM:$AM,'Sales executive with branch VL'!L$13)/100000</f>
        <v>0</v>
      </c>
      <c r="M48" s="21">
        <f>SUMIFS('VL-Disb repo Apr - Nov'!$I:$I,'VL-Disb repo Apr - Nov'!$T:$T,'Sales executive with branch VL'!$B48,'VL-Disb repo Apr - Nov'!$AM:$AM,'Sales executive with branch VL'!M$13)/100000</f>
        <v>0</v>
      </c>
      <c r="N48" s="21">
        <f t="shared" si="0"/>
        <v>5</v>
      </c>
    </row>
    <row r="49" spans="1:14" x14ac:dyDescent="0.25">
      <c r="A49" s="20" t="s">
        <v>700</v>
      </c>
      <c r="B49" s="20">
        <v>154267</v>
      </c>
      <c r="C49" s="20" t="s">
        <v>750</v>
      </c>
      <c r="D49" s="37">
        <v>45434</v>
      </c>
      <c r="E49" s="37" t="s">
        <v>681</v>
      </c>
      <c r="F49" s="21">
        <f>SUMIFS('VL-Disb repo Apr - Nov'!$I:$I,'VL-Disb repo Apr - Nov'!$T:$T,'Sales executive with branch VL'!$B49,'VL-Disb repo Apr - Nov'!$AM:$AM,'Sales executive with branch VL'!F$13)/100000</f>
        <v>0</v>
      </c>
      <c r="G49" s="21">
        <f>SUMIFS('VL-Disb repo Apr - Nov'!$I:$I,'VL-Disb repo Apr - Nov'!$T:$T,'Sales executive with branch VL'!$B49,'VL-Disb repo Apr - Nov'!$AM:$AM,'Sales executive with branch VL'!G$13)/100000</f>
        <v>0</v>
      </c>
      <c r="H49" s="21">
        <f>SUMIFS('VL-Disb repo Apr - Nov'!$I:$I,'VL-Disb repo Apr - Nov'!$T:$T,'Sales executive with branch VL'!$B49,'VL-Disb repo Apr - Nov'!$AM:$AM,'Sales executive with branch VL'!H$13)/100000</f>
        <v>0</v>
      </c>
      <c r="I49" s="21">
        <f>SUMIFS('VL-Disb repo Apr - Nov'!$I:$I,'VL-Disb repo Apr - Nov'!$T:$T,'Sales executive with branch VL'!$B49,'VL-Disb repo Apr - Nov'!$AM:$AM,'Sales executive with branch VL'!I$13)/100000</f>
        <v>5.5</v>
      </c>
      <c r="J49" s="21">
        <f>SUMIFS('VL-Disb repo Apr - Nov'!$I:$I,'VL-Disb repo Apr - Nov'!$T:$T,'Sales executive with branch VL'!$B49,'VL-Disb repo Apr - Nov'!$AM:$AM,'Sales executive with branch VL'!J$13)/100000</f>
        <v>0</v>
      </c>
      <c r="K49" s="21">
        <f>SUMIFS('VL-Disb repo Apr - Nov'!$I:$I,'VL-Disb repo Apr - Nov'!$T:$T,'Sales executive with branch VL'!$B49,'VL-Disb repo Apr - Nov'!$AM:$AM,'Sales executive with branch VL'!K$13)/100000</f>
        <v>0</v>
      </c>
      <c r="L49" s="21">
        <f>SUMIFS('VL-Disb repo Apr - Nov'!$I:$I,'VL-Disb repo Apr - Nov'!$T:$T,'Sales executive with branch VL'!$B49,'VL-Disb repo Apr - Nov'!$AM:$AM,'Sales executive with branch VL'!L$13)/100000</f>
        <v>0</v>
      </c>
      <c r="M49" s="21">
        <f>SUMIFS('VL-Disb repo Apr - Nov'!$I:$I,'VL-Disb repo Apr - Nov'!$T:$T,'Sales executive with branch VL'!$B49,'VL-Disb repo Apr - Nov'!$AM:$AM,'Sales executive with branch VL'!M$13)/100000</f>
        <v>0</v>
      </c>
      <c r="N49" s="21">
        <f t="shared" si="0"/>
        <v>5.5</v>
      </c>
    </row>
    <row r="50" spans="1:14" x14ac:dyDescent="0.25">
      <c r="A50" s="20" t="s">
        <v>15</v>
      </c>
      <c r="B50" s="20">
        <v>150497</v>
      </c>
      <c r="C50" s="20" t="s">
        <v>752</v>
      </c>
      <c r="D50" s="37">
        <v>44412</v>
      </c>
      <c r="E50" s="37" t="s">
        <v>681</v>
      </c>
      <c r="F50" s="21">
        <f>SUMIFS('VL-Disb repo Apr - Nov'!$I:$I,'VL-Disb repo Apr - Nov'!$T:$T,'Sales executive with branch VL'!$B50,'VL-Disb repo Apr - Nov'!$AM:$AM,'Sales executive with branch VL'!F$13)/100000</f>
        <v>6.3</v>
      </c>
      <c r="G50" s="21">
        <f>SUMIFS('VL-Disb repo Apr - Nov'!$I:$I,'VL-Disb repo Apr - Nov'!$T:$T,'Sales executive with branch VL'!$B50,'VL-Disb repo Apr - Nov'!$AM:$AM,'Sales executive with branch VL'!G$13)/100000</f>
        <v>6.65</v>
      </c>
      <c r="H50" s="21">
        <f>SUMIFS('VL-Disb repo Apr - Nov'!$I:$I,'VL-Disb repo Apr - Nov'!$T:$T,'Sales executive with branch VL'!$B50,'VL-Disb repo Apr - Nov'!$AM:$AM,'Sales executive with branch VL'!H$13)/100000</f>
        <v>6.9</v>
      </c>
      <c r="I50" s="21">
        <f>SUMIFS('VL-Disb repo Apr - Nov'!$I:$I,'VL-Disb repo Apr - Nov'!$T:$T,'Sales executive with branch VL'!$B50,'VL-Disb repo Apr - Nov'!$AM:$AM,'Sales executive with branch VL'!I$13)/100000</f>
        <v>4</v>
      </c>
      <c r="J50" s="21">
        <f>SUMIFS('VL-Disb repo Apr - Nov'!$I:$I,'VL-Disb repo Apr - Nov'!$T:$T,'Sales executive with branch VL'!$B50,'VL-Disb repo Apr - Nov'!$AM:$AM,'Sales executive with branch VL'!J$13)/100000</f>
        <v>14.8</v>
      </c>
      <c r="K50" s="21">
        <f>SUMIFS('VL-Disb repo Apr - Nov'!$I:$I,'VL-Disb repo Apr - Nov'!$T:$T,'Sales executive with branch VL'!$B50,'VL-Disb repo Apr - Nov'!$AM:$AM,'Sales executive with branch VL'!K$13)/100000</f>
        <v>0</v>
      </c>
      <c r="L50" s="21">
        <f>SUMIFS('VL-Disb repo Apr - Nov'!$I:$I,'VL-Disb repo Apr - Nov'!$T:$T,'Sales executive with branch VL'!$B50,'VL-Disb repo Apr - Nov'!$AM:$AM,'Sales executive with branch VL'!L$13)/100000</f>
        <v>0</v>
      </c>
      <c r="M50" s="21">
        <f>SUMIFS('VL-Disb repo Apr - Nov'!$I:$I,'VL-Disb repo Apr - Nov'!$T:$T,'Sales executive with branch VL'!$B50,'VL-Disb repo Apr - Nov'!$AM:$AM,'Sales executive with branch VL'!M$13)/100000</f>
        <v>0</v>
      </c>
      <c r="N50" s="21">
        <f t="shared" si="0"/>
        <v>38.650000000000006</v>
      </c>
    </row>
    <row r="51" spans="1:14" x14ac:dyDescent="0.25">
      <c r="A51" s="20" t="s">
        <v>15</v>
      </c>
      <c r="B51" s="20">
        <v>154160</v>
      </c>
      <c r="C51" s="20" t="s">
        <v>753</v>
      </c>
      <c r="D51" s="37">
        <v>45418</v>
      </c>
      <c r="E51" s="37" t="s">
        <v>681</v>
      </c>
      <c r="F51" s="21">
        <f>SUMIFS('VL-Disb repo Apr - Nov'!$I:$I,'VL-Disb repo Apr - Nov'!$T:$T,'Sales executive with branch VL'!$B51,'VL-Disb repo Apr - Nov'!$AM:$AM,'Sales executive with branch VL'!F$13)/100000</f>
        <v>0</v>
      </c>
      <c r="G51" s="21">
        <f>SUMIFS('VL-Disb repo Apr - Nov'!$I:$I,'VL-Disb repo Apr - Nov'!$T:$T,'Sales executive with branch VL'!$B51,'VL-Disb repo Apr - Nov'!$AM:$AM,'Sales executive with branch VL'!G$13)/100000</f>
        <v>7.2</v>
      </c>
      <c r="H51" s="21">
        <f>SUMIFS('VL-Disb repo Apr - Nov'!$I:$I,'VL-Disb repo Apr - Nov'!$T:$T,'Sales executive with branch VL'!$B51,'VL-Disb repo Apr - Nov'!$AM:$AM,'Sales executive with branch VL'!H$13)/100000</f>
        <v>2</v>
      </c>
      <c r="I51" s="21">
        <f>SUMIFS('VL-Disb repo Apr - Nov'!$I:$I,'VL-Disb repo Apr - Nov'!$T:$T,'Sales executive with branch VL'!$B51,'VL-Disb repo Apr - Nov'!$AM:$AM,'Sales executive with branch VL'!I$13)/100000</f>
        <v>3.2</v>
      </c>
      <c r="J51" s="21">
        <f>SUMIFS('VL-Disb repo Apr - Nov'!$I:$I,'VL-Disb repo Apr - Nov'!$T:$T,'Sales executive with branch VL'!$B51,'VL-Disb repo Apr - Nov'!$AM:$AM,'Sales executive with branch VL'!J$13)/100000</f>
        <v>0</v>
      </c>
      <c r="K51" s="21">
        <f>SUMIFS('VL-Disb repo Apr - Nov'!$I:$I,'VL-Disb repo Apr - Nov'!$T:$T,'Sales executive with branch VL'!$B51,'VL-Disb repo Apr - Nov'!$AM:$AM,'Sales executive with branch VL'!K$13)/100000</f>
        <v>0</v>
      </c>
      <c r="L51" s="21">
        <f>SUMIFS('VL-Disb repo Apr - Nov'!$I:$I,'VL-Disb repo Apr - Nov'!$T:$T,'Sales executive with branch VL'!$B51,'VL-Disb repo Apr - Nov'!$AM:$AM,'Sales executive with branch VL'!L$13)/100000</f>
        <v>0</v>
      </c>
      <c r="M51" s="21">
        <f>SUMIFS('VL-Disb repo Apr - Nov'!$I:$I,'VL-Disb repo Apr - Nov'!$T:$T,'Sales executive with branch VL'!$B51,'VL-Disb repo Apr - Nov'!$AM:$AM,'Sales executive with branch VL'!M$13)/100000</f>
        <v>3.7</v>
      </c>
      <c r="N51" s="21">
        <f t="shared" si="0"/>
        <v>16.099999999999998</v>
      </c>
    </row>
    <row r="52" spans="1:14" x14ac:dyDescent="0.25">
      <c r="A52" s="20" t="s">
        <v>15</v>
      </c>
      <c r="B52" s="20">
        <v>150733</v>
      </c>
      <c r="C52" s="20" t="s">
        <v>754</v>
      </c>
      <c r="D52" s="37">
        <v>44475</v>
      </c>
      <c r="E52" s="37" t="s">
        <v>681</v>
      </c>
      <c r="F52" s="21">
        <f>SUMIFS('VL-Disb repo Apr - Nov'!$I:$I,'VL-Disb repo Apr - Nov'!$T:$T,'Sales executive with branch VL'!$B52,'VL-Disb repo Apr - Nov'!$AM:$AM,'Sales executive with branch VL'!F$13)/100000</f>
        <v>9.0500000000000007</v>
      </c>
      <c r="G52" s="21">
        <f>SUMIFS('VL-Disb repo Apr - Nov'!$I:$I,'VL-Disb repo Apr - Nov'!$T:$T,'Sales executive with branch VL'!$B52,'VL-Disb repo Apr - Nov'!$AM:$AM,'Sales executive with branch VL'!G$13)/100000</f>
        <v>23.25</v>
      </c>
      <c r="H52" s="21">
        <f>SUMIFS('VL-Disb repo Apr - Nov'!$I:$I,'VL-Disb repo Apr - Nov'!$T:$T,'Sales executive with branch VL'!$B52,'VL-Disb repo Apr - Nov'!$AM:$AM,'Sales executive with branch VL'!H$13)/100000</f>
        <v>11.6</v>
      </c>
      <c r="I52" s="21">
        <f>SUMIFS('VL-Disb repo Apr - Nov'!$I:$I,'VL-Disb repo Apr - Nov'!$T:$T,'Sales executive with branch VL'!$B52,'VL-Disb repo Apr - Nov'!$AM:$AM,'Sales executive with branch VL'!I$13)/100000</f>
        <v>14.1</v>
      </c>
      <c r="J52" s="21">
        <f>SUMIFS('VL-Disb repo Apr - Nov'!$I:$I,'VL-Disb repo Apr - Nov'!$T:$T,'Sales executive with branch VL'!$B52,'VL-Disb repo Apr - Nov'!$AM:$AM,'Sales executive with branch VL'!J$13)/100000</f>
        <v>22</v>
      </c>
      <c r="K52" s="21">
        <f>SUMIFS('VL-Disb repo Apr - Nov'!$I:$I,'VL-Disb repo Apr - Nov'!$T:$T,'Sales executive with branch VL'!$B52,'VL-Disb repo Apr - Nov'!$AM:$AM,'Sales executive with branch VL'!K$13)/100000</f>
        <v>0</v>
      </c>
      <c r="L52" s="21">
        <f>SUMIFS('VL-Disb repo Apr - Nov'!$I:$I,'VL-Disb repo Apr - Nov'!$T:$T,'Sales executive with branch VL'!$B52,'VL-Disb repo Apr - Nov'!$AM:$AM,'Sales executive with branch VL'!L$13)/100000</f>
        <v>0</v>
      </c>
      <c r="M52" s="21">
        <f>SUMIFS('VL-Disb repo Apr - Nov'!$I:$I,'VL-Disb repo Apr - Nov'!$T:$T,'Sales executive with branch VL'!$B52,'VL-Disb repo Apr - Nov'!$AM:$AM,'Sales executive with branch VL'!M$13)/100000</f>
        <v>14.6</v>
      </c>
      <c r="N52" s="21">
        <f t="shared" si="0"/>
        <v>94.6</v>
      </c>
    </row>
    <row r="53" spans="1:14" x14ac:dyDescent="0.25">
      <c r="A53" s="20" t="s">
        <v>15</v>
      </c>
      <c r="B53" s="20">
        <v>151713</v>
      </c>
      <c r="C53" s="20" t="s">
        <v>755</v>
      </c>
      <c r="D53" s="37">
        <v>44749</v>
      </c>
      <c r="E53" s="37" t="s">
        <v>681</v>
      </c>
      <c r="F53" s="21">
        <f>SUMIFS('VL-Disb repo Apr - Nov'!$I:$I,'VL-Disb repo Apr - Nov'!$T:$T,'Sales executive with branch VL'!$B53,'VL-Disb repo Apr - Nov'!$AM:$AM,'Sales executive with branch VL'!F$13)/100000</f>
        <v>10.1</v>
      </c>
      <c r="G53" s="21">
        <f>SUMIFS('VL-Disb repo Apr - Nov'!$I:$I,'VL-Disb repo Apr - Nov'!$T:$T,'Sales executive with branch VL'!$B53,'VL-Disb repo Apr - Nov'!$AM:$AM,'Sales executive with branch VL'!G$13)/100000</f>
        <v>11.5</v>
      </c>
      <c r="H53" s="21">
        <f>SUMIFS('VL-Disb repo Apr - Nov'!$I:$I,'VL-Disb repo Apr - Nov'!$T:$T,'Sales executive with branch VL'!$B53,'VL-Disb repo Apr - Nov'!$AM:$AM,'Sales executive with branch VL'!H$13)/100000</f>
        <v>4</v>
      </c>
      <c r="I53" s="21">
        <f>SUMIFS('VL-Disb repo Apr - Nov'!$I:$I,'VL-Disb repo Apr - Nov'!$T:$T,'Sales executive with branch VL'!$B53,'VL-Disb repo Apr - Nov'!$AM:$AM,'Sales executive with branch VL'!I$13)/100000</f>
        <v>16.3</v>
      </c>
      <c r="J53" s="21">
        <f>SUMIFS('VL-Disb repo Apr - Nov'!$I:$I,'VL-Disb repo Apr - Nov'!$T:$T,'Sales executive with branch VL'!$B53,'VL-Disb repo Apr - Nov'!$AM:$AM,'Sales executive with branch VL'!J$13)/100000</f>
        <v>9.5</v>
      </c>
      <c r="K53" s="21">
        <f>SUMIFS('VL-Disb repo Apr - Nov'!$I:$I,'VL-Disb repo Apr - Nov'!$T:$T,'Sales executive with branch VL'!$B53,'VL-Disb repo Apr - Nov'!$AM:$AM,'Sales executive with branch VL'!K$13)/100000</f>
        <v>0</v>
      </c>
      <c r="L53" s="21">
        <f>SUMIFS('VL-Disb repo Apr - Nov'!$I:$I,'VL-Disb repo Apr - Nov'!$T:$T,'Sales executive with branch VL'!$B53,'VL-Disb repo Apr - Nov'!$AM:$AM,'Sales executive with branch VL'!L$13)/100000</f>
        <v>0</v>
      </c>
      <c r="M53" s="21">
        <f>SUMIFS('VL-Disb repo Apr - Nov'!$I:$I,'VL-Disb repo Apr - Nov'!$T:$T,'Sales executive with branch VL'!$B53,'VL-Disb repo Apr - Nov'!$AM:$AM,'Sales executive with branch VL'!M$13)/100000</f>
        <v>0</v>
      </c>
      <c r="N53" s="21">
        <f t="shared" si="0"/>
        <v>51.400000000000006</v>
      </c>
    </row>
    <row r="54" spans="1:14" x14ac:dyDescent="0.25">
      <c r="A54" s="20" t="s">
        <v>15</v>
      </c>
      <c r="B54" s="20">
        <v>154191</v>
      </c>
      <c r="C54" s="20" t="s">
        <v>756</v>
      </c>
      <c r="D54" s="37">
        <v>45423</v>
      </c>
      <c r="E54" s="37" t="s">
        <v>681</v>
      </c>
      <c r="F54" s="21">
        <f>SUMIFS('VL-Disb repo Apr - Nov'!$I:$I,'VL-Disb repo Apr - Nov'!$T:$T,'Sales executive with branch VL'!$B54,'VL-Disb repo Apr - Nov'!$AM:$AM,'Sales executive with branch VL'!F$13)/100000</f>
        <v>0</v>
      </c>
      <c r="G54" s="21">
        <f>SUMIFS('VL-Disb repo Apr - Nov'!$I:$I,'VL-Disb repo Apr - Nov'!$T:$T,'Sales executive with branch VL'!$B54,'VL-Disb repo Apr - Nov'!$AM:$AM,'Sales executive with branch VL'!G$13)/100000</f>
        <v>0</v>
      </c>
      <c r="H54" s="21">
        <f>SUMIFS('VL-Disb repo Apr - Nov'!$I:$I,'VL-Disb repo Apr - Nov'!$T:$T,'Sales executive with branch VL'!$B54,'VL-Disb repo Apr - Nov'!$AM:$AM,'Sales executive with branch VL'!H$13)/100000</f>
        <v>0</v>
      </c>
      <c r="I54" s="21">
        <f>SUMIFS('VL-Disb repo Apr - Nov'!$I:$I,'VL-Disb repo Apr - Nov'!$T:$T,'Sales executive with branch VL'!$B54,'VL-Disb repo Apr - Nov'!$AM:$AM,'Sales executive with branch VL'!I$13)/100000</f>
        <v>4.8</v>
      </c>
      <c r="J54" s="21">
        <f>SUMIFS('VL-Disb repo Apr - Nov'!$I:$I,'VL-Disb repo Apr - Nov'!$T:$T,'Sales executive with branch VL'!$B54,'VL-Disb repo Apr - Nov'!$AM:$AM,'Sales executive with branch VL'!J$13)/100000</f>
        <v>0</v>
      </c>
      <c r="K54" s="21">
        <f>SUMIFS('VL-Disb repo Apr - Nov'!$I:$I,'VL-Disb repo Apr - Nov'!$T:$T,'Sales executive with branch VL'!$B54,'VL-Disb repo Apr - Nov'!$AM:$AM,'Sales executive with branch VL'!K$13)/100000</f>
        <v>0</v>
      </c>
      <c r="L54" s="21">
        <f>SUMIFS('VL-Disb repo Apr - Nov'!$I:$I,'VL-Disb repo Apr - Nov'!$T:$T,'Sales executive with branch VL'!$B54,'VL-Disb repo Apr - Nov'!$AM:$AM,'Sales executive with branch VL'!L$13)/100000</f>
        <v>0</v>
      </c>
      <c r="M54" s="21">
        <f>SUMIFS('VL-Disb repo Apr - Nov'!$I:$I,'VL-Disb repo Apr - Nov'!$T:$T,'Sales executive with branch VL'!$B54,'VL-Disb repo Apr - Nov'!$AM:$AM,'Sales executive with branch VL'!M$13)/100000</f>
        <v>0</v>
      </c>
      <c r="N54" s="21">
        <f t="shared" si="0"/>
        <v>4.8</v>
      </c>
    </row>
    <row r="55" spans="1:14" x14ac:dyDescent="0.25">
      <c r="A55" s="20" t="s">
        <v>15</v>
      </c>
      <c r="B55" s="20">
        <v>29037</v>
      </c>
      <c r="C55" s="20" t="s">
        <v>757</v>
      </c>
      <c r="D55" s="37">
        <v>43721</v>
      </c>
      <c r="E55" s="37" t="s">
        <v>681</v>
      </c>
      <c r="F55" s="21">
        <f>SUMIFS('VL-Disb repo Apr - Nov'!$I:$I,'VL-Disb repo Apr - Nov'!$T:$T,'Sales executive with branch VL'!$B55,'VL-Disb repo Apr - Nov'!$AM:$AM,'Sales executive with branch VL'!F$13)/100000</f>
        <v>8</v>
      </c>
      <c r="G55" s="21">
        <f>SUMIFS('VL-Disb repo Apr - Nov'!$I:$I,'VL-Disb repo Apr - Nov'!$T:$T,'Sales executive with branch VL'!$B55,'VL-Disb repo Apr - Nov'!$AM:$AM,'Sales executive with branch VL'!G$13)/100000</f>
        <v>4</v>
      </c>
      <c r="H55" s="21">
        <f>SUMIFS('VL-Disb repo Apr - Nov'!$I:$I,'VL-Disb repo Apr - Nov'!$T:$T,'Sales executive with branch VL'!$B55,'VL-Disb repo Apr - Nov'!$AM:$AM,'Sales executive with branch VL'!H$13)/100000</f>
        <v>8.6</v>
      </c>
      <c r="I55" s="21">
        <f>SUMIFS('VL-Disb repo Apr - Nov'!$I:$I,'VL-Disb repo Apr - Nov'!$T:$T,'Sales executive with branch VL'!$B55,'VL-Disb repo Apr - Nov'!$AM:$AM,'Sales executive with branch VL'!I$13)/100000</f>
        <v>21.5</v>
      </c>
      <c r="J55" s="21">
        <f>SUMIFS('VL-Disb repo Apr - Nov'!$I:$I,'VL-Disb repo Apr - Nov'!$T:$T,'Sales executive with branch VL'!$B55,'VL-Disb repo Apr - Nov'!$AM:$AM,'Sales executive with branch VL'!J$13)/100000</f>
        <v>6.7</v>
      </c>
      <c r="K55" s="21">
        <f>SUMIFS('VL-Disb repo Apr - Nov'!$I:$I,'VL-Disb repo Apr - Nov'!$T:$T,'Sales executive with branch VL'!$B55,'VL-Disb repo Apr - Nov'!$AM:$AM,'Sales executive with branch VL'!K$13)/100000</f>
        <v>5.8</v>
      </c>
      <c r="L55" s="21">
        <f>SUMIFS('VL-Disb repo Apr - Nov'!$I:$I,'VL-Disb repo Apr - Nov'!$T:$T,'Sales executive with branch VL'!$B55,'VL-Disb repo Apr - Nov'!$AM:$AM,'Sales executive with branch VL'!L$13)/100000</f>
        <v>0</v>
      </c>
      <c r="M55" s="21">
        <f>SUMIFS('VL-Disb repo Apr - Nov'!$I:$I,'VL-Disb repo Apr - Nov'!$T:$T,'Sales executive with branch VL'!$B55,'VL-Disb repo Apr - Nov'!$AM:$AM,'Sales executive with branch VL'!M$13)/100000</f>
        <v>0</v>
      </c>
      <c r="N55" s="21">
        <f t="shared" si="0"/>
        <v>54.6</v>
      </c>
    </row>
    <row r="56" spans="1:14" x14ac:dyDescent="0.25">
      <c r="A56" s="20" t="s">
        <v>15</v>
      </c>
      <c r="B56" s="20">
        <v>150112</v>
      </c>
      <c r="C56" s="20" t="s">
        <v>758</v>
      </c>
      <c r="D56" s="37">
        <v>44301</v>
      </c>
      <c r="E56" s="37" t="s">
        <v>681</v>
      </c>
      <c r="F56" s="21">
        <f>SUMIFS('VL-Disb repo Apr - Nov'!$I:$I,'VL-Disb repo Apr - Nov'!$T:$T,'Sales executive with branch VL'!$B56,'VL-Disb repo Apr - Nov'!$AM:$AM,'Sales executive with branch VL'!F$13)/100000</f>
        <v>2.5</v>
      </c>
      <c r="G56" s="21">
        <f>SUMIFS('VL-Disb repo Apr - Nov'!$I:$I,'VL-Disb repo Apr - Nov'!$T:$T,'Sales executive with branch VL'!$B56,'VL-Disb repo Apr - Nov'!$AM:$AM,'Sales executive with branch VL'!G$13)/100000</f>
        <v>9.5</v>
      </c>
      <c r="H56" s="21">
        <f>SUMIFS('VL-Disb repo Apr - Nov'!$I:$I,'VL-Disb repo Apr - Nov'!$T:$T,'Sales executive with branch VL'!$B56,'VL-Disb repo Apr - Nov'!$AM:$AM,'Sales executive with branch VL'!H$13)/100000</f>
        <v>5</v>
      </c>
      <c r="I56" s="21">
        <f>SUMIFS('VL-Disb repo Apr - Nov'!$I:$I,'VL-Disb repo Apr - Nov'!$T:$T,'Sales executive with branch VL'!$B56,'VL-Disb repo Apr - Nov'!$AM:$AM,'Sales executive with branch VL'!I$13)/100000</f>
        <v>12.5</v>
      </c>
      <c r="J56" s="21">
        <f>SUMIFS('VL-Disb repo Apr - Nov'!$I:$I,'VL-Disb repo Apr - Nov'!$T:$T,'Sales executive with branch VL'!$B56,'VL-Disb repo Apr - Nov'!$AM:$AM,'Sales executive with branch VL'!J$13)/100000</f>
        <v>18.5</v>
      </c>
      <c r="K56" s="21">
        <f>SUMIFS('VL-Disb repo Apr - Nov'!$I:$I,'VL-Disb repo Apr - Nov'!$T:$T,'Sales executive with branch VL'!$B56,'VL-Disb repo Apr - Nov'!$AM:$AM,'Sales executive with branch VL'!K$13)/100000</f>
        <v>0</v>
      </c>
      <c r="L56" s="21">
        <f>SUMIFS('VL-Disb repo Apr - Nov'!$I:$I,'VL-Disb repo Apr - Nov'!$T:$T,'Sales executive with branch VL'!$B56,'VL-Disb repo Apr - Nov'!$AM:$AM,'Sales executive with branch VL'!L$13)/100000</f>
        <v>3.8</v>
      </c>
      <c r="M56" s="21">
        <f>SUMIFS('VL-Disb repo Apr - Nov'!$I:$I,'VL-Disb repo Apr - Nov'!$T:$T,'Sales executive with branch VL'!$B56,'VL-Disb repo Apr - Nov'!$AM:$AM,'Sales executive with branch VL'!M$13)/100000</f>
        <v>0</v>
      </c>
      <c r="N56" s="21">
        <f t="shared" si="0"/>
        <v>51.8</v>
      </c>
    </row>
    <row r="57" spans="1:14" x14ac:dyDescent="0.25">
      <c r="A57" s="20" t="s">
        <v>15</v>
      </c>
      <c r="B57" s="20">
        <v>151548</v>
      </c>
      <c r="C57" s="20" t="s">
        <v>759</v>
      </c>
      <c r="D57" s="37">
        <v>44706</v>
      </c>
      <c r="E57" s="37" t="s">
        <v>681</v>
      </c>
      <c r="F57" s="21">
        <f>SUMIFS('VL-Disb repo Apr - Nov'!$I:$I,'VL-Disb repo Apr - Nov'!$T:$T,'Sales executive with branch VL'!$B57,'VL-Disb repo Apr - Nov'!$AM:$AM,'Sales executive with branch VL'!F$13)/100000</f>
        <v>11</v>
      </c>
      <c r="G57" s="21">
        <f>SUMIFS('VL-Disb repo Apr - Nov'!$I:$I,'VL-Disb repo Apr - Nov'!$T:$T,'Sales executive with branch VL'!$B57,'VL-Disb repo Apr - Nov'!$AM:$AM,'Sales executive with branch VL'!G$13)/100000</f>
        <v>17.399999999999999</v>
      </c>
      <c r="H57" s="21">
        <f>SUMIFS('VL-Disb repo Apr - Nov'!$I:$I,'VL-Disb repo Apr - Nov'!$T:$T,'Sales executive with branch VL'!$B57,'VL-Disb repo Apr - Nov'!$AM:$AM,'Sales executive with branch VL'!H$13)/100000</f>
        <v>21.6</v>
      </c>
      <c r="I57" s="21">
        <f>SUMIFS('VL-Disb repo Apr - Nov'!$I:$I,'VL-Disb repo Apr - Nov'!$T:$T,'Sales executive with branch VL'!$B57,'VL-Disb repo Apr - Nov'!$AM:$AM,'Sales executive with branch VL'!I$13)/100000</f>
        <v>16.55</v>
      </c>
      <c r="J57" s="21">
        <f>SUMIFS('VL-Disb repo Apr - Nov'!$I:$I,'VL-Disb repo Apr - Nov'!$T:$T,'Sales executive with branch VL'!$B57,'VL-Disb repo Apr - Nov'!$AM:$AM,'Sales executive with branch VL'!J$13)/100000</f>
        <v>23</v>
      </c>
      <c r="K57" s="21">
        <f>SUMIFS('VL-Disb repo Apr - Nov'!$I:$I,'VL-Disb repo Apr - Nov'!$T:$T,'Sales executive with branch VL'!$B57,'VL-Disb repo Apr - Nov'!$AM:$AM,'Sales executive with branch VL'!K$13)/100000</f>
        <v>0</v>
      </c>
      <c r="L57" s="21">
        <f>SUMIFS('VL-Disb repo Apr - Nov'!$I:$I,'VL-Disb repo Apr - Nov'!$T:$T,'Sales executive with branch VL'!$B57,'VL-Disb repo Apr - Nov'!$AM:$AM,'Sales executive with branch VL'!L$13)/100000</f>
        <v>0</v>
      </c>
      <c r="M57" s="21">
        <f>SUMIFS('VL-Disb repo Apr - Nov'!$I:$I,'VL-Disb repo Apr - Nov'!$T:$T,'Sales executive with branch VL'!$B57,'VL-Disb repo Apr - Nov'!$AM:$AM,'Sales executive with branch VL'!M$13)/100000</f>
        <v>10.3</v>
      </c>
      <c r="N57" s="21">
        <f t="shared" si="0"/>
        <v>99.85</v>
      </c>
    </row>
    <row r="58" spans="1:14" x14ac:dyDescent="0.25">
      <c r="A58" s="20" t="s">
        <v>15</v>
      </c>
      <c r="B58" s="20">
        <v>153472</v>
      </c>
      <c r="C58" s="20" t="s">
        <v>760</v>
      </c>
      <c r="D58" s="37">
        <v>45230</v>
      </c>
      <c r="E58" s="37" t="s">
        <v>681</v>
      </c>
      <c r="F58" s="21">
        <f>SUMIFS('VL-Disb repo Apr - Nov'!$I:$I,'VL-Disb repo Apr - Nov'!$T:$T,'Sales executive with branch VL'!$B58,'VL-Disb repo Apr - Nov'!$AM:$AM,'Sales executive with branch VL'!F$13)/100000</f>
        <v>0</v>
      </c>
      <c r="G58" s="21">
        <f>SUMIFS('VL-Disb repo Apr - Nov'!$I:$I,'VL-Disb repo Apr - Nov'!$T:$T,'Sales executive with branch VL'!$B58,'VL-Disb repo Apr - Nov'!$AM:$AM,'Sales executive with branch VL'!G$13)/100000</f>
        <v>7.4</v>
      </c>
      <c r="H58" s="21">
        <f>SUMIFS('VL-Disb repo Apr - Nov'!$I:$I,'VL-Disb repo Apr - Nov'!$T:$T,'Sales executive with branch VL'!$B58,'VL-Disb repo Apr - Nov'!$AM:$AM,'Sales executive with branch VL'!H$13)/100000</f>
        <v>0</v>
      </c>
      <c r="I58" s="21">
        <f>SUMIFS('VL-Disb repo Apr - Nov'!$I:$I,'VL-Disb repo Apr - Nov'!$T:$T,'Sales executive with branch VL'!$B58,'VL-Disb repo Apr - Nov'!$AM:$AM,'Sales executive with branch VL'!I$13)/100000</f>
        <v>6.4</v>
      </c>
      <c r="J58" s="21">
        <f>SUMIFS('VL-Disb repo Apr - Nov'!$I:$I,'VL-Disb repo Apr - Nov'!$T:$T,'Sales executive with branch VL'!$B58,'VL-Disb repo Apr - Nov'!$AM:$AM,'Sales executive with branch VL'!J$13)/100000</f>
        <v>7.7</v>
      </c>
      <c r="K58" s="21">
        <f>SUMIFS('VL-Disb repo Apr - Nov'!$I:$I,'VL-Disb repo Apr - Nov'!$T:$T,'Sales executive with branch VL'!$B58,'VL-Disb repo Apr - Nov'!$AM:$AM,'Sales executive with branch VL'!K$13)/100000</f>
        <v>0</v>
      </c>
      <c r="L58" s="21">
        <f>SUMIFS('VL-Disb repo Apr - Nov'!$I:$I,'VL-Disb repo Apr - Nov'!$T:$T,'Sales executive with branch VL'!$B58,'VL-Disb repo Apr - Nov'!$AM:$AM,'Sales executive with branch VL'!L$13)/100000</f>
        <v>0</v>
      </c>
      <c r="M58" s="21">
        <f>SUMIFS('VL-Disb repo Apr - Nov'!$I:$I,'VL-Disb repo Apr - Nov'!$T:$T,'Sales executive with branch VL'!$B58,'VL-Disb repo Apr - Nov'!$AM:$AM,'Sales executive with branch VL'!M$13)/100000</f>
        <v>0</v>
      </c>
      <c r="N58" s="21">
        <f t="shared" si="0"/>
        <v>21.5</v>
      </c>
    </row>
    <row r="59" spans="1:14" x14ac:dyDescent="0.25">
      <c r="A59" s="20" t="s">
        <v>53</v>
      </c>
      <c r="B59" s="20">
        <v>151765</v>
      </c>
      <c r="C59" s="20" t="s">
        <v>740</v>
      </c>
      <c r="D59" s="37">
        <v>44761</v>
      </c>
      <c r="E59" s="37" t="s">
        <v>681</v>
      </c>
      <c r="F59" s="21">
        <f>SUMIFS('VL-Disb repo Apr - Nov'!$I:$I,'VL-Disb repo Apr - Nov'!$T:$T,'Sales executive with branch VL'!$B59,'VL-Disb repo Apr - Nov'!$AM:$AM,'Sales executive with branch VL'!F$13)/100000</f>
        <v>3.81</v>
      </c>
      <c r="G59" s="21">
        <f>SUMIFS('VL-Disb repo Apr - Nov'!$I:$I,'VL-Disb repo Apr - Nov'!$T:$T,'Sales executive with branch VL'!$B59,'VL-Disb repo Apr - Nov'!$AM:$AM,'Sales executive with branch VL'!G$13)/100000</f>
        <v>9.3000000000000007</v>
      </c>
      <c r="H59" s="21">
        <f>SUMIFS('VL-Disb repo Apr - Nov'!$I:$I,'VL-Disb repo Apr - Nov'!$T:$T,'Sales executive with branch VL'!$B59,'VL-Disb repo Apr - Nov'!$AM:$AM,'Sales executive with branch VL'!H$13)/100000</f>
        <v>9</v>
      </c>
      <c r="I59" s="21">
        <f>SUMIFS('VL-Disb repo Apr - Nov'!$I:$I,'VL-Disb repo Apr - Nov'!$T:$T,'Sales executive with branch VL'!$B59,'VL-Disb repo Apr - Nov'!$AM:$AM,'Sales executive with branch VL'!I$13)/100000</f>
        <v>19</v>
      </c>
      <c r="J59" s="21">
        <f>SUMIFS('VL-Disb repo Apr - Nov'!$I:$I,'VL-Disb repo Apr - Nov'!$T:$T,'Sales executive with branch VL'!$B59,'VL-Disb repo Apr - Nov'!$AM:$AM,'Sales executive with branch VL'!J$13)/100000</f>
        <v>11.3</v>
      </c>
      <c r="K59" s="21">
        <f>SUMIFS('VL-Disb repo Apr - Nov'!$I:$I,'VL-Disb repo Apr - Nov'!$T:$T,'Sales executive with branch VL'!$B59,'VL-Disb repo Apr - Nov'!$AM:$AM,'Sales executive with branch VL'!K$13)/100000</f>
        <v>22.4</v>
      </c>
      <c r="L59" s="21">
        <f>SUMIFS('VL-Disb repo Apr - Nov'!$I:$I,'VL-Disb repo Apr - Nov'!$T:$T,'Sales executive with branch VL'!$B59,'VL-Disb repo Apr - Nov'!$AM:$AM,'Sales executive with branch VL'!L$13)/100000</f>
        <v>0</v>
      </c>
      <c r="M59" s="21">
        <f>SUMIFS('VL-Disb repo Apr - Nov'!$I:$I,'VL-Disb repo Apr - Nov'!$T:$T,'Sales executive with branch VL'!$B59,'VL-Disb repo Apr - Nov'!$AM:$AM,'Sales executive with branch VL'!M$13)/100000</f>
        <v>10</v>
      </c>
      <c r="N59" s="21">
        <f t="shared" si="0"/>
        <v>84.81</v>
      </c>
    </row>
    <row r="60" spans="1:14" x14ac:dyDescent="0.25">
      <c r="A60" s="20" t="s">
        <v>53</v>
      </c>
      <c r="B60" s="20">
        <v>151654</v>
      </c>
      <c r="C60" s="20" t="s">
        <v>748</v>
      </c>
      <c r="D60" s="37">
        <v>44736</v>
      </c>
      <c r="E60" s="37" t="s">
        <v>681</v>
      </c>
      <c r="F60" s="21">
        <f>SUMIFS('VL-Disb repo Apr - Nov'!$I:$I,'VL-Disb repo Apr - Nov'!$T:$T,'Sales executive with branch VL'!$B60,'VL-Disb repo Apr - Nov'!$AM:$AM,'Sales executive with branch VL'!F$13)/100000</f>
        <v>19.3</v>
      </c>
      <c r="G60" s="21">
        <f>SUMIFS('VL-Disb repo Apr - Nov'!$I:$I,'VL-Disb repo Apr - Nov'!$T:$T,'Sales executive with branch VL'!$B60,'VL-Disb repo Apr - Nov'!$AM:$AM,'Sales executive with branch VL'!G$13)/100000</f>
        <v>0</v>
      </c>
      <c r="H60" s="21">
        <f>SUMIFS('VL-Disb repo Apr - Nov'!$I:$I,'VL-Disb repo Apr - Nov'!$T:$T,'Sales executive with branch VL'!$B60,'VL-Disb repo Apr - Nov'!$AM:$AM,'Sales executive with branch VL'!H$13)/100000</f>
        <v>0</v>
      </c>
      <c r="I60" s="21">
        <f>SUMIFS('VL-Disb repo Apr - Nov'!$I:$I,'VL-Disb repo Apr - Nov'!$T:$T,'Sales executive with branch VL'!$B60,'VL-Disb repo Apr - Nov'!$AM:$AM,'Sales executive with branch VL'!I$13)/100000</f>
        <v>0</v>
      </c>
      <c r="J60" s="21">
        <f>SUMIFS('VL-Disb repo Apr - Nov'!$I:$I,'VL-Disb repo Apr - Nov'!$T:$T,'Sales executive with branch VL'!$B60,'VL-Disb repo Apr - Nov'!$AM:$AM,'Sales executive with branch VL'!J$13)/100000</f>
        <v>31.56</v>
      </c>
      <c r="K60" s="21">
        <f>SUMIFS('VL-Disb repo Apr - Nov'!$I:$I,'VL-Disb repo Apr - Nov'!$T:$T,'Sales executive with branch VL'!$B60,'VL-Disb repo Apr - Nov'!$AM:$AM,'Sales executive with branch VL'!K$13)/100000</f>
        <v>0</v>
      </c>
      <c r="L60" s="21">
        <f>SUMIFS('VL-Disb repo Apr - Nov'!$I:$I,'VL-Disb repo Apr - Nov'!$T:$T,'Sales executive with branch VL'!$B60,'VL-Disb repo Apr - Nov'!$AM:$AM,'Sales executive with branch VL'!L$13)/100000</f>
        <v>0</v>
      </c>
      <c r="M60" s="21">
        <f>SUMIFS('VL-Disb repo Apr - Nov'!$I:$I,'VL-Disb repo Apr - Nov'!$T:$T,'Sales executive with branch VL'!$B60,'VL-Disb repo Apr - Nov'!$AM:$AM,'Sales executive with branch VL'!M$13)/100000</f>
        <v>0</v>
      </c>
      <c r="N60" s="21">
        <f t="shared" si="0"/>
        <v>50.86</v>
      </c>
    </row>
    <row r="61" spans="1:14" x14ac:dyDescent="0.25">
      <c r="A61" s="20" t="s">
        <v>53</v>
      </c>
      <c r="B61" s="20">
        <v>153473</v>
      </c>
      <c r="C61" s="20" t="s">
        <v>749</v>
      </c>
      <c r="D61" s="37">
        <v>45230</v>
      </c>
      <c r="E61" s="37" t="s">
        <v>681</v>
      </c>
      <c r="F61" s="21">
        <f>SUMIFS('VL-Disb repo Apr - Nov'!$I:$I,'VL-Disb repo Apr - Nov'!$T:$T,'Sales executive with branch VL'!$B61,'VL-Disb repo Apr - Nov'!$AM:$AM,'Sales executive with branch VL'!F$13)/100000</f>
        <v>0</v>
      </c>
      <c r="G61" s="21">
        <f>SUMIFS('VL-Disb repo Apr - Nov'!$I:$I,'VL-Disb repo Apr - Nov'!$T:$T,'Sales executive with branch VL'!$B61,'VL-Disb repo Apr - Nov'!$AM:$AM,'Sales executive with branch VL'!G$13)/100000</f>
        <v>0</v>
      </c>
      <c r="H61" s="21">
        <f>SUMIFS('VL-Disb repo Apr - Nov'!$I:$I,'VL-Disb repo Apr - Nov'!$T:$T,'Sales executive with branch VL'!$B61,'VL-Disb repo Apr - Nov'!$AM:$AM,'Sales executive with branch VL'!H$13)/100000</f>
        <v>0</v>
      </c>
      <c r="I61" s="21">
        <f>SUMIFS('VL-Disb repo Apr - Nov'!$I:$I,'VL-Disb repo Apr - Nov'!$T:$T,'Sales executive with branch VL'!$B61,'VL-Disb repo Apr - Nov'!$AM:$AM,'Sales executive with branch VL'!I$13)/100000</f>
        <v>0</v>
      </c>
      <c r="J61" s="21">
        <f>SUMIFS('VL-Disb repo Apr - Nov'!$I:$I,'VL-Disb repo Apr - Nov'!$T:$T,'Sales executive with branch VL'!$B61,'VL-Disb repo Apr - Nov'!$AM:$AM,'Sales executive with branch VL'!J$13)/100000</f>
        <v>0</v>
      </c>
      <c r="K61" s="21">
        <f>SUMIFS('VL-Disb repo Apr - Nov'!$I:$I,'VL-Disb repo Apr - Nov'!$T:$T,'Sales executive with branch VL'!$B61,'VL-Disb repo Apr - Nov'!$AM:$AM,'Sales executive with branch VL'!K$13)/100000</f>
        <v>0</v>
      </c>
      <c r="L61" s="21">
        <f>SUMIFS('VL-Disb repo Apr - Nov'!$I:$I,'VL-Disb repo Apr - Nov'!$T:$T,'Sales executive with branch VL'!$B61,'VL-Disb repo Apr - Nov'!$AM:$AM,'Sales executive with branch VL'!L$13)/100000</f>
        <v>0</v>
      </c>
      <c r="M61" s="21">
        <f>SUMIFS('VL-Disb repo Apr - Nov'!$I:$I,'VL-Disb repo Apr - Nov'!$T:$T,'Sales executive with branch VL'!$B61,'VL-Disb repo Apr - Nov'!$AM:$AM,'Sales executive with branch VL'!M$13)/100000</f>
        <v>0</v>
      </c>
      <c r="N61" s="21">
        <f t="shared" si="0"/>
        <v>0</v>
      </c>
    </row>
    <row r="62" spans="1:14" x14ac:dyDescent="0.25">
      <c r="A62" s="20" t="s">
        <v>53</v>
      </c>
      <c r="B62" s="20">
        <v>151882</v>
      </c>
      <c r="C62" s="20" t="s">
        <v>762</v>
      </c>
      <c r="D62" s="37">
        <v>44783</v>
      </c>
      <c r="E62" s="37" t="s">
        <v>681</v>
      </c>
      <c r="F62" s="21">
        <f>SUMIFS('VL-Disb repo Apr - Nov'!$I:$I,'VL-Disb repo Apr - Nov'!$T:$T,'Sales executive with branch VL'!$B62,'VL-Disb repo Apr - Nov'!$AM:$AM,'Sales executive with branch VL'!F$13)/100000</f>
        <v>0</v>
      </c>
      <c r="G62" s="21">
        <f>SUMIFS('VL-Disb repo Apr - Nov'!$I:$I,'VL-Disb repo Apr - Nov'!$T:$T,'Sales executive with branch VL'!$B62,'VL-Disb repo Apr - Nov'!$AM:$AM,'Sales executive with branch VL'!G$13)/100000</f>
        <v>11.6</v>
      </c>
      <c r="H62" s="21">
        <f>SUMIFS('VL-Disb repo Apr - Nov'!$I:$I,'VL-Disb repo Apr - Nov'!$T:$T,'Sales executive with branch VL'!$B62,'VL-Disb repo Apr - Nov'!$AM:$AM,'Sales executive with branch VL'!H$13)/100000</f>
        <v>8.5</v>
      </c>
      <c r="I62" s="21">
        <f>SUMIFS('VL-Disb repo Apr - Nov'!$I:$I,'VL-Disb repo Apr - Nov'!$T:$T,'Sales executive with branch VL'!$B62,'VL-Disb repo Apr - Nov'!$AM:$AM,'Sales executive with branch VL'!I$13)/100000</f>
        <v>31.914999999999999</v>
      </c>
      <c r="J62" s="21">
        <f>SUMIFS('VL-Disb repo Apr - Nov'!$I:$I,'VL-Disb repo Apr - Nov'!$T:$T,'Sales executive with branch VL'!$B62,'VL-Disb repo Apr - Nov'!$AM:$AM,'Sales executive with branch VL'!J$13)/100000</f>
        <v>28.356069999999999</v>
      </c>
      <c r="K62" s="21">
        <f>SUMIFS('VL-Disb repo Apr - Nov'!$I:$I,'VL-Disb repo Apr - Nov'!$T:$T,'Sales executive with branch VL'!$B62,'VL-Disb repo Apr - Nov'!$AM:$AM,'Sales executive with branch VL'!K$13)/100000</f>
        <v>0</v>
      </c>
      <c r="L62" s="21">
        <f>SUMIFS('VL-Disb repo Apr - Nov'!$I:$I,'VL-Disb repo Apr - Nov'!$T:$T,'Sales executive with branch VL'!$B62,'VL-Disb repo Apr - Nov'!$AM:$AM,'Sales executive with branch VL'!L$13)/100000</f>
        <v>0</v>
      </c>
      <c r="M62" s="21">
        <f>SUMIFS('VL-Disb repo Apr - Nov'!$I:$I,'VL-Disb repo Apr - Nov'!$T:$T,'Sales executive with branch VL'!$B62,'VL-Disb repo Apr - Nov'!$AM:$AM,'Sales executive with branch VL'!M$13)/100000</f>
        <v>12.12</v>
      </c>
      <c r="N62" s="21">
        <f t="shared" si="0"/>
        <v>92.491070000000008</v>
      </c>
    </row>
    <row r="63" spans="1:14" x14ac:dyDescent="0.25">
      <c r="A63" s="20" t="s">
        <v>53</v>
      </c>
      <c r="B63" s="20">
        <v>151638</v>
      </c>
      <c r="C63" s="20" t="s">
        <v>763</v>
      </c>
      <c r="D63" s="37">
        <v>44734</v>
      </c>
      <c r="E63" s="37" t="s">
        <v>681</v>
      </c>
      <c r="F63" s="21">
        <f>SUMIFS('VL-Disb repo Apr - Nov'!$I:$I,'VL-Disb repo Apr - Nov'!$T:$T,'Sales executive with branch VL'!$B63,'VL-Disb repo Apr - Nov'!$AM:$AM,'Sales executive with branch VL'!F$13)/100000</f>
        <v>22.35</v>
      </c>
      <c r="G63" s="21">
        <f>SUMIFS('VL-Disb repo Apr - Nov'!$I:$I,'VL-Disb repo Apr - Nov'!$T:$T,'Sales executive with branch VL'!$B63,'VL-Disb repo Apr - Nov'!$AM:$AM,'Sales executive with branch VL'!G$13)/100000</f>
        <v>37.020000000000003</v>
      </c>
      <c r="H63" s="21">
        <f>SUMIFS('VL-Disb repo Apr - Nov'!$I:$I,'VL-Disb repo Apr - Nov'!$T:$T,'Sales executive with branch VL'!$B63,'VL-Disb repo Apr - Nov'!$AM:$AM,'Sales executive with branch VL'!H$13)/100000</f>
        <v>19.5</v>
      </c>
      <c r="I63" s="21">
        <f>SUMIFS('VL-Disb repo Apr - Nov'!$I:$I,'VL-Disb repo Apr - Nov'!$T:$T,'Sales executive with branch VL'!$B63,'VL-Disb repo Apr - Nov'!$AM:$AM,'Sales executive with branch VL'!I$13)/100000</f>
        <v>3.5</v>
      </c>
      <c r="J63" s="21">
        <f>SUMIFS('VL-Disb repo Apr - Nov'!$I:$I,'VL-Disb repo Apr - Nov'!$T:$T,'Sales executive with branch VL'!$B63,'VL-Disb repo Apr - Nov'!$AM:$AM,'Sales executive with branch VL'!J$13)/100000</f>
        <v>33.25</v>
      </c>
      <c r="K63" s="21">
        <f>SUMIFS('VL-Disb repo Apr - Nov'!$I:$I,'VL-Disb repo Apr - Nov'!$T:$T,'Sales executive with branch VL'!$B63,'VL-Disb repo Apr - Nov'!$AM:$AM,'Sales executive with branch VL'!K$13)/100000</f>
        <v>0</v>
      </c>
      <c r="L63" s="21">
        <f>SUMIFS('VL-Disb repo Apr - Nov'!$I:$I,'VL-Disb repo Apr - Nov'!$T:$T,'Sales executive with branch VL'!$B63,'VL-Disb repo Apr - Nov'!$AM:$AM,'Sales executive with branch VL'!L$13)/100000</f>
        <v>9.27</v>
      </c>
      <c r="M63" s="21">
        <f>SUMIFS('VL-Disb repo Apr - Nov'!$I:$I,'VL-Disb repo Apr - Nov'!$T:$T,'Sales executive with branch VL'!$B63,'VL-Disb repo Apr - Nov'!$AM:$AM,'Sales executive with branch VL'!M$13)/100000</f>
        <v>10</v>
      </c>
      <c r="N63" s="21">
        <f t="shared" si="0"/>
        <v>134.88999999999999</v>
      </c>
    </row>
    <row r="64" spans="1:14" x14ac:dyDescent="0.25">
      <c r="A64" s="20" t="s">
        <v>22</v>
      </c>
      <c r="B64" s="27">
        <v>154530</v>
      </c>
      <c r="C64" s="27" t="s">
        <v>711</v>
      </c>
      <c r="D64" s="37">
        <v>45512</v>
      </c>
      <c r="E64" s="37" t="s">
        <v>681</v>
      </c>
      <c r="F64" s="21">
        <f>SUMIFS('VL-Disb repo Apr - Nov'!$I:$I,'VL-Disb repo Apr - Nov'!$T:$T,'Sales executive with branch VL'!$B64,'VL-Disb repo Apr - Nov'!$AM:$AM,'Sales executive with branch VL'!F$13)/100000</f>
        <v>0</v>
      </c>
      <c r="G64" s="21">
        <f>SUMIFS('VL-Disb repo Apr - Nov'!$I:$I,'VL-Disb repo Apr - Nov'!$T:$T,'Sales executive with branch VL'!$B64,'VL-Disb repo Apr - Nov'!$AM:$AM,'Sales executive with branch VL'!G$13)/100000</f>
        <v>0</v>
      </c>
      <c r="H64" s="21">
        <f>SUMIFS('VL-Disb repo Apr - Nov'!$I:$I,'VL-Disb repo Apr - Nov'!$T:$T,'Sales executive with branch VL'!$B64,'VL-Disb repo Apr - Nov'!$AM:$AM,'Sales executive with branch VL'!H$13)/100000</f>
        <v>0</v>
      </c>
      <c r="I64" s="21">
        <f>SUMIFS('VL-Disb repo Apr - Nov'!$I:$I,'VL-Disb repo Apr - Nov'!$T:$T,'Sales executive with branch VL'!$B64,'VL-Disb repo Apr - Nov'!$AM:$AM,'Sales executive with branch VL'!I$13)/100000</f>
        <v>0</v>
      </c>
      <c r="J64" s="21">
        <f>SUMIFS('VL-Disb repo Apr - Nov'!$I:$I,'VL-Disb repo Apr - Nov'!$T:$T,'Sales executive with branch VL'!$B64,'VL-Disb repo Apr - Nov'!$AM:$AM,'Sales executive with branch VL'!J$13)/100000</f>
        <v>0</v>
      </c>
      <c r="K64" s="21">
        <f>SUMIFS('VL-Disb repo Apr - Nov'!$I:$I,'VL-Disb repo Apr - Nov'!$T:$T,'Sales executive with branch VL'!$B64,'VL-Disb repo Apr - Nov'!$AM:$AM,'Sales executive with branch VL'!K$13)/100000</f>
        <v>0</v>
      </c>
      <c r="L64" s="21">
        <f>SUMIFS('VL-Disb repo Apr - Nov'!$I:$I,'VL-Disb repo Apr - Nov'!$T:$T,'Sales executive with branch VL'!$B64,'VL-Disb repo Apr - Nov'!$AM:$AM,'Sales executive with branch VL'!L$13)/100000</f>
        <v>0</v>
      </c>
      <c r="M64" s="21">
        <f>SUMIFS('VL-Disb repo Apr - Nov'!$I:$I,'VL-Disb repo Apr - Nov'!$T:$T,'Sales executive with branch VL'!$B64,'VL-Disb repo Apr - Nov'!$AM:$AM,'Sales executive with branch VL'!M$13)/100000</f>
        <v>0</v>
      </c>
      <c r="N64" s="21">
        <f t="shared" si="0"/>
        <v>0</v>
      </c>
    </row>
    <row r="65" spans="1:14" x14ac:dyDescent="0.25">
      <c r="A65" s="20" t="s">
        <v>19</v>
      </c>
      <c r="B65" s="27">
        <v>154479</v>
      </c>
      <c r="C65" s="27" t="s">
        <v>730</v>
      </c>
      <c r="D65" s="37">
        <v>45498</v>
      </c>
      <c r="E65" s="37" t="s">
        <v>681</v>
      </c>
      <c r="F65" s="21">
        <f>SUMIFS('VL-Disb repo Apr - Nov'!$I:$I,'VL-Disb repo Apr - Nov'!$T:$T,'Sales executive with branch VL'!$B65,'VL-Disb repo Apr - Nov'!$AM:$AM,'Sales executive with branch VL'!F$13)/100000</f>
        <v>0</v>
      </c>
      <c r="G65" s="21">
        <f>SUMIFS('VL-Disb repo Apr - Nov'!$I:$I,'VL-Disb repo Apr - Nov'!$T:$T,'Sales executive with branch VL'!$B65,'VL-Disb repo Apr - Nov'!$AM:$AM,'Sales executive with branch VL'!G$13)/100000</f>
        <v>0</v>
      </c>
      <c r="H65" s="21">
        <f>SUMIFS('VL-Disb repo Apr - Nov'!$I:$I,'VL-Disb repo Apr - Nov'!$T:$T,'Sales executive with branch VL'!$B65,'VL-Disb repo Apr - Nov'!$AM:$AM,'Sales executive with branch VL'!H$13)/100000</f>
        <v>0</v>
      </c>
      <c r="I65" s="21">
        <f>SUMIFS('VL-Disb repo Apr - Nov'!$I:$I,'VL-Disb repo Apr - Nov'!$T:$T,'Sales executive with branch VL'!$B65,'VL-Disb repo Apr - Nov'!$AM:$AM,'Sales executive with branch VL'!I$13)/100000</f>
        <v>0</v>
      </c>
      <c r="J65" s="21">
        <f>SUMIFS('VL-Disb repo Apr - Nov'!$I:$I,'VL-Disb repo Apr - Nov'!$T:$T,'Sales executive with branch VL'!$B65,'VL-Disb repo Apr - Nov'!$AM:$AM,'Sales executive with branch VL'!J$13)/100000</f>
        <v>0</v>
      </c>
      <c r="K65" s="21">
        <f>SUMIFS('VL-Disb repo Apr - Nov'!$I:$I,'VL-Disb repo Apr - Nov'!$T:$T,'Sales executive with branch VL'!$B65,'VL-Disb repo Apr - Nov'!$AM:$AM,'Sales executive with branch VL'!K$13)/100000</f>
        <v>0</v>
      </c>
      <c r="L65" s="21">
        <f>SUMIFS('VL-Disb repo Apr - Nov'!$I:$I,'VL-Disb repo Apr - Nov'!$T:$T,'Sales executive with branch VL'!$B65,'VL-Disb repo Apr - Nov'!$AM:$AM,'Sales executive with branch VL'!L$13)/100000</f>
        <v>0</v>
      </c>
      <c r="M65" s="21">
        <f>SUMIFS('VL-Disb repo Apr - Nov'!$I:$I,'VL-Disb repo Apr - Nov'!$T:$T,'Sales executive with branch VL'!$B65,'VL-Disb repo Apr - Nov'!$AM:$AM,'Sales executive with branch VL'!M$13)/100000</f>
        <v>9.8000000000000007</v>
      </c>
      <c r="N65" s="21">
        <f t="shared" si="0"/>
        <v>9.8000000000000007</v>
      </c>
    </row>
    <row r="66" spans="1:14" x14ac:dyDescent="0.25">
      <c r="A66" s="20" t="s">
        <v>700</v>
      </c>
      <c r="B66" s="27">
        <v>154450</v>
      </c>
      <c r="C66" s="27" t="s">
        <v>744</v>
      </c>
      <c r="D66" s="37">
        <v>45491</v>
      </c>
      <c r="E66" s="37" t="s">
        <v>681</v>
      </c>
      <c r="F66" s="21">
        <f>SUMIFS('VL-Disb repo Apr - Nov'!$I:$I,'VL-Disb repo Apr - Nov'!$T:$T,'Sales executive with branch VL'!$B66,'VL-Disb repo Apr - Nov'!$AM:$AM,'Sales executive with branch VL'!F$13)/100000</f>
        <v>0</v>
      </c>
      <c r="G66" s="21">
        <f>SUMIFS('VL-Disb repo Apr - Nov'!$I:$I,'VL-Disb repo Apr - Nov'!$T:$T,'Sales executive with branch VL'!$B66,'VL-Disb repo Apr - Nov'!$AM:$AM,'Sales executive with branch VL'!G$13)/100000</f>
        <v>0</v>
      </c>
      <c r="H66" s="21">
        <f>SUMIFS('VL-Disb repo Apr - Nov'!$I:$I,'VL-Disb repo Apr - Nov'!$T:$T,'Sales executive with branch VL'!$B66,'VL-Disb repo Apr - Nov'!$AM:$AM,'Sales executive with branch VL'!H$13)/100000</f>
        <v>0</v>
      </c>
      <c r="I66" s="21">
        <f>SUMIFS('VL-Disb repo Apr - Nov'!$I:$I,'VL-Disb repo Apr - Nov'!$T:$T,'Sales executive with branch VL'!$B66,'VL-Disb repo Apr - Nov'!$AM:$AM,'Sales executive with branch VL'!I$13)/100000</f>
        <v>0</v>
      </c>
      <c r="J66" s="21">
        <f>SUMIFS('VL-Disb repo Apr - Nov'!$I:$I,'VL-Disb repo Apr - Nov'!$T:$T,'Sales executive with branch VL'!$B66,'VL-Disb repo Apr - Nov'!$AM:$AM,'Sales executive with branch VL'!J$13)/100000</f>
        <v>1.99</v>
      </c>
      <c r="K66" s="21">
        <f>SUMIFS('VL-Disb repo Apr - Nov'!$I:$I,'VL-Disb repo Apr - Nov'!$T:$T,'Sales executive with branch VL'!$B66,'VL-Disb repo Apr - Nov'!$AM:$AM,'Sales executive with branch VL'!K$13)/100000</f>
        <v>0</v>
      </c>
      <c r="L66" s="21">
        <f>SUMIFS('VL-Disb repo Apr - Nov'!$I:$I,'VL-Disb repo Apr - Nov'!$T:$T,'Sales executive with branch VL'!$B66,'VL-Disb repo Apr - Nov'!$AM:$AM,'Sales executive with branch VL'!L$13)/100000</f>
        <v>0</v>
      </c>
      <c r="M66" s="21">
        <f>SUMIFS('VL-Disb repo Apr - Nov'!$I:$I,'VL-Disb repo Apr - Nov'!$T:$T,'Sales executive with branch VL'!$B66,'VL-Disb repo Apr - Nov'!$AM:$AM,'Sales executive with branch VL'!M$13)/100000</f>
        <v>0</v>
      </c>
      <c r="N66" s="21">
        <f t="shared" si="0"/>
        <v>1.99</v>
      </c>
    </row>
    <row r="67" spans="1:14" x14ac:dyDescent="0.25">
      <c r="A67" s="20" t="s">
        <v>53</v>
      </c>
      <c r="B67" s="27">
        <v>154411</v>
      </c>
      <c r="C67" s="27" t="s">
        <v>761</v>
      </c>
      <c r="D67" s="37">
        <v>45481</v>
      </c>
      <c r="E67" s="37" t="s">
        <v>681</v>
      </c>
      <c r="F67" s="21">
        <f>SUMIFS('VL-Disb repo Apr - Nov'!$I:$I,'VL-Disb repo Apr - Nov'!$T:$T,'Sales executive with branch VL'!$B67,'VL-Disb repo Apr - Nov'!$AM:$AM,'Sales executive with branch VL'!F$13)/100000</f>
        <v>0</v>
      </c>
      <c r="G67" s="21">
        <f>SUMIFS('VL-Disb repo Apr - Nov'!$I:$I,'VL-Disb repo Apr - Nov'!$T:$T,'Sales executive with branch VL'!$B67,'VL-Disb repo Apr - Nov'!$AM:$AM,'Sales executive with branch VL'!G$13)/100000</f>
        <v>0</v>
      </c>
      <c r="H67" s="21">
        <f>SUMIFS('VL-Disb repo Apr - Nov'!$I:$I,'VL-Disb repo Apr - Nov'!$T:$T,'Sales executive with branch VL'!$B67,'VL-Disb repo Apr - Nov'!$AM:$AM,'Sales executive with branch VL'!H$13)/100000</f>
        <v>0</v>
      </c>
      <c r="I67" s="21">
        <f>SUMIFS('VL-Disb repo Apr - Nov'!$I:$I,'VL-Disb repo Apr - Nov'!$T:$T,'Sales executive with branch VL'!$B67,'VL-Disb repo Apr - Nov'!$AM:$AM,'Sales executive with branch VL'!I$13)/100000</f>
        <v>0</v>
      </c>
      <c r="J67" s="21">
        <f>SUMIFS('VL-Disb repo Apr - Nov'!$I:$I,'VL-Disb repo Apr - Nov'!$T:$T,'Sales executive with branch VL'!$B67,'VL-Disb repo Apr - Nov'!$AM:$AM,'Sales executive with branch VL'!J$13)/100000</f>
        <v>9.6</v>
      </c>
      <c r="K67" s="21">
        <f>SUMIFS('VL-Disb repo Apr - Nov'!$I:$I,'VL-Disb repo Apr - Nov'!$T:$T,'Sales executive with branch VL'!$B67,'VL-Disb repo Apr - Nov'!$AM:$AM,'Sales executive with branch VL'!K$13)/100000</f>
        <v>0</v>
      </c>
      <c r="L67" s="21">
        <f>SUMIFS('VL-Disb repo Apr - Nov'!$I:$I,'VL-Disb repo Apr - Nov'!$T:$T,'Sales executive with branch VL'!$B67,'VL-Disb repo Apr - Nov'!$AM:$AM,'Sales executive with branch VL'!L$13)/100000</f>
        <v>0</v>
      </c>
      <c r="M67" s="21">
        <f>SUMIFS('VL-Disb repo Apr - Nov'!$I:$I,'VL-Disb repo Apr - Nov'!$T:$T,'Sales executive with branch VL'!$B67,'VL-Disb repo Apr - Nov'!$AM:$AM,'Sales executive with branch VL'!M$13)/100000</f>
        <v>13.8</v>
      </c>
      <c r="N67" s="21">
        <f t="shared" si="0"/>
        <v>23.4</v>
      </c>
    </row>
    <row r="68" spans="1:14" x14ac:dyDescent="0.25">
      <c r="A68" s="20" t="s">
        <v>701</v>
      </c>
      <c r="B68" s="27">
        <v>154496</v>
      </c>
      <c r="C68" s="27" t="s">
        <v>767</v>
      </c>
      <c r="D68" s="37">
        <v>45502</v>
      </c>
      <c r="E68" s="37" t="s">
        <v>681</v>
      </c>
      <c r="F68" s="21">
        <f>SUMIFS('VL-Disb repo Apr - Nov'!$I:$I,'VL-Disb repo Apr - Nov'!$T:$T,'Sales executive with branch VL'!$B68,'VL-Disb repo Apr - Nov'!$AM:$AM,'Sales executive with branch VL'!F$13)/100000</f>
        <v>0</v>
      </c>
      <c r="G68" s="21">
        <f>SUMIFS('VL-Disb repo Apr - Nov'!$I:$I,'VL-Disb repo Apr - Nov'!$T:$T,'Sales executive with branch VL'!$B68,'VL-Disb repo Apr - Nov'!$AM:$AM,'Sales executive with branch VL'!G$13)/100000</f>
        <v>0</v>
      </c>
      <c r="H68" s="21">
        <f>SUMIFS('VL-Disb repo Apr - Nov'!$I:$I,'VL-Disb repo Apr - Nov'!$T:$T,'Sales executive with branch VL'!$B68,'VL-Disb repo Apr - Nov'!$AM:$AM,'Sales executive with branch VL'!H$13)/100000</f>
        <v>0</v>
      </c>
      <c r="I68" s="21">
        <f>SUMIFS('VL-Disb repo Apr - Nov'!$I:$I,'VL-Disb repo Apr - Nov'!$T:$T,'Sales executive with branch VL'!$B68,'VL-Disb repo Apr - Nov'!$AM:$AM,'Sales executive with branch VL'!I$13)/100000</f>
        <v>0</v>
      </c>
      <c r="J68" s="21">
        <f>SUMIFS('VL-Disb repo Apr - Nov'!$I:$I,'VL-Disb repo Apr - Nov'!$T:$T,'Sales executive with branch VL'!$B68,'VL-Disb repo Apr - Nov'!$AM:$AM,'Sales executive with branch VL'!J$13)/100000</f>
        <v>0</v>
      </c>
      <c r="K68" s="21">
        <f>SUMIFS('VL-Disb repo Apr - Nov'!$I:$I,'VL-Disb repo Apr - Nov'!$T:$T,'Sales executive with branch VL'!$B68,'VL-Disb repo Apr - Nov'!$AM:$AM,'Sales executive with branch VL'!K$13)/100000</f>
        <v>0</v>
      </c>
      <c r="L68" s="21">
        <f>SUMIFS('VL-Disb repo Apr - Nov'!$I:$I,'VL-Disb repo Apr - Nov'!$T:$T,'Sales executive with branch VL'!$B68,'VL-Disb repo Apr - Nov'!$AM:$AM,'Sales executive with branch VL'!L$13)/100000</f>
        <v>0</v>
      </c>
      <c r="M68" s="21">
        <f>SUMIFS('VL-Disb repo Apr - Nov'!$I:$I,'VL-Disb repo Apr - Nov'!$T:$T,'Sales executive with branch VL'!$B68,'VL-Disb repo Apr - Nov'!$AM:$AM,'Sales executive with branch VL'!M$13)/100000</f>
        <v>8</v>
      </c>
      <c r="N68" s="21">
        <f t="shared" si="0"/>
        <v>8</v>
      </c>
    </row>
    <row r="69" spans="1:14" x14ac:dyDescent="0.25">
      <c r="A69" s="20" t="s">
        <v>19</v>
      </c>
      <c r="B69" s="27">
        <v>153423</v>
      </c>
      <c r="C69" s="27" t="s">
        <v>785</v>
      </c>
      <c r="D69" s="37">
        <v>45217</v>
      </c>
      <c r="E69" s="37" t="s">
        <v>681</v>
      </c>
      <c r="F69" s="21">
        <f>SUMIFS('VL-Disb repo Apr - Nov'!$I:$I,'VL-Disb repo Apr - Nov'!$T:$T,'Sales executive with branch VL'!$B69,'VL-Disb repo Apr - Nov'!$AM:$AM,'Sales executive with branch VL'!F$13)/100000</f>
        <v>20</v>
      </c>
      <c r="G69" s="21">
        <f>SUMIFS('VL-Disb repo Apr - Nov'!$I:$I,'VL-Disb repo Apr - Nov'!$T:$T,'Sales executive with branch VL'!$B69,'VL-Disb repo Apr - Nov'!$AM:$AM,'Sales executive with branch VL'!G$13)/100000</f>
        <v>0</v>
      </c>
      <c r="H69" s="21">
        <f>SUMIFS('VL-Disb repo Apr - Nov'!$I:$I,'VL-Disb repo Apr - Nov'!$T:$T,'Sales executive with branch VL'!$B69,'VL-Disb repo Apr - Nov'!$AM:$AM,'Sales executive with branch VL'!H$13)/100000</f>
        <v>0</v>
      </c>
      <c r="I69" s="21">
        <f>SUMIFS('VL-Disb repo Apr - Nov'!$I:$I,'VL-Disb repo Apr - Nov'!$T:$T,'Sales executive with branch VL'!$B69,'VL-Disb repo Apr - Nov'!$AM:$AM,'Sales executive with branch VL'!I$13)/100000</f>
        <v>12.9</v>
      </c>
      <c r="J69" s="21">
        <f>SUMIFS('VL-Disb repo Apr - Nov'!$I:$I,'VL-Disb repo Apr - Nov'!$T:$T,'Sales executive with branch VL'!$B69,'VL-Disb repo Apr - Nov'!$AM:$AM,'Sales executive with branch VL'!J$13)/100000</f>
        <v>0</v>
      </c>
      <c r="K69" s="21">
        <f>SUMIFS('VL-Disb repo Apr - Nov'!$I:$I,'VL-Disb repo Apr - Nov'!$T:$T,'Sales executive with branch VL'!$B69,'VL-Disb repo Apr - Nov'!$AM:$AM,'Sales executive with branch VL'!K$13)/100000</f>
        <v>0</v>
      </c>
      <c r="L69" s="21">
        <f>SUMIFS('VL-Disb repo Apr - Nov'!$I:$I,'VL-Disb repo Apr - Nov'!$T:$T,'Sales executive with branch VL'!$B69,'VL-Disb repo Apr - Nov'!$AM:$AM,'Sales executive with branch VL'!L$13)/100000</f>
        <v>0</v>
      </c>
      <c r="M69" s="21">
        <f>SUMIFS('VL-Disb repo Apr - Nov'!$I:$I,'VL-Disb repo Apr - Nov'!$T:$T,'Sales executive with branch VL'!$B69,'VL-Disb repo Apr - Nov'!$AM:$AM,'Sales executive with branch VL'!M$13)/100000</f>
        <v>0</v>
      </c>
      <c r="N69" s="21">
        <f t="shared" si="0"/>
        <v>32.9</v>
      </c>
    </row>
    <row r="70" spans="1:14" x14ac:dyDescent="0.25">
      <c r="A70" s="20" t="s">
        <v>22</v>
      </c>
      <c r="B70" s="27">
        <v>153328</v>
      </c>
      <c r="C70" s="27" t="s">
        <v>809</v>
      </c>
      <c r="D70" s="37">
        <v>45189</v>
      </c>
      <c r="E70" s="37" t="s">
        <v>976</v>
      </c>
      <c r="F70" s="21">
        <f>SUMIFS('VL-Disb repo Apr - Nov'!$I:$I,'VL-Disb repo Apr - Nov'!$T:$T,'Sales executive with branch VL'!$B70,'VL-Disb repo Apr - Nov'!$AM:$AM,'Sales executive with branch VL'!F$13)/100000</f>
        <v>6.9</v>
      </c>
      <c r="G70" s="21">
        <f>SUMIFS('VL-Disb repo Apr - Nov'!$I:$I,'VL-Disb repo Apr - Nov'!$T:$T,'Sales executive with branch VL'!$B70,'VL-Disb repo Apr - Nov'!$AM:$AM,'Sales executive with branch VL'!G$13)/100000</f>
        <v>12</v>
      </c>
      <c r="H70" s="21">
        <f>SUMIFS('VL-Disb repo Apr - Nov'!$I:$I,'VL-Disb repo Apr - Nov'!$T:$T,'Sales executive with branch VL'!$B70,'VL-Disb repo Apr - Nov'!$AM:$AM,'Sales executive with branch VL'!H$13)/100000</f>
        <v>5.7</v>
      </c>
      <c r="I70" s="21">
        <f>SUMIFS('VL-Disb repo Apr - Nov'!$I:$I,'VL-Disb repo Apr - Nov'!$T:$T,'Sales executive with branch VL'!$B70,'VL-Disb repo Apr - Nov'!$AM:$AM,'Sales executive with branch VL'!I$13)/100000</f>
        <v>0</v>
      </c>
      <c r="J70" s="21">
        <f>SUMIFS('VL-Disb repo Apr - Nov'!$I:$I,'VL-Disb repo Apr - Nov'!$T:$T,'Sales executive with branch VL'!$B70,'VL-Disb repo Apr - Nov'!$AM:$AM,'Sales executive with branch VL'!J$13)/100000</f>
        <v>0</v>
      </c>
      <c r="K70" s="21">
        <f>SUMIFS('VL-Disb repo Apr - Nov'!$I:$I,'VL-Disb repo Apr - Nov'!$T:$T,'Sales executive with branch VL'!$B70,'VL-Disb repo Apr - Nov'!$AM:$AM,'Sales executive with branch VL'!K$13)/100000</f>
        <v>0</v>
      </c>
      <c r="L70" s="21">
        <f>SUMIFS('VL-Disb repo Apr - Nov'!$I:$I,'VL-Disb repo Apr - Nov'!$T:$T,'Sales executive with branch VL'!$B70,'VL-Disb repo Apr - Nov'!$AM:$AM,'Sales executive with branch VL'!L$13)/100000</f>
        <v>0</v>
      </c>
      <c r="M70" s="21">
        <f>SUMIFS('VL-Disb repo Apr - Nov'!$I:$I,'VL-Disb repo Apr - Nov'!$T:$T,'Sales executive with branch VL'!$B70,'VL-Disb repo Apr - Nov'!$AM:$AM,'Sales executive with branch VL'!M$13)/100000</f>
        <v>0</v>
      </c>
      <c r="N70" s="21">
        <f t="shared" si="0"/>
        <v>24.599999999999998</v>
      </c>
    </row>
    <row r="71" spans="1:14" x14ac:dyDescent="0.25">
      <c r="A71" s="20" t="s">
        <v>697</v>
      </c>
      <c r="B71" s="27">
        <v>29868</v>
      </c>
      <c r="C71" s="27" t="s">
        <v>872</v>
      </c>
      <c r="D71" s="37">
        <v>44246</v>
      </c>
      <c r="E71" s="37" t="s">
        <v>977</v>
      </c>
      <c r="F71" s="21">
        <f>SUMIFS('VL-Disb repo Apr - Nov'!$I:$I,'VL-Disb repo Apr - Nov'!$T:$T,'Sales executive with branch VL'!$B71,'VL-Disb repo Apr - Nov'!$AM:$AM,'Sales executive with branch VL'!F$13)/100000</f>
        <v>17.399999999999999</v>
      </c>
      <c r="G71" s="21">
        <f>SUMIFS('VL-Disb repo Apr - Nov'!$I:$I,'VL-Disb repo Apr - Nov'!$T:$T,'Sales executive with branch VL'!$B71,'VL-Disb repo Apr - Nov'!$AM:$AM,'Sales executive with branch VL'!G$13)/100000</f>
        <v>0</v>
      </c>
      <c r="H71" s="21">
        <f>SUMIFS('VL-Disb repo Apr - Nov'!$I:$I,'VL-Disb repo Apr - Nov'!$T:$T,'Sales executive with branch VL'!$B71,'VL-Disb repo Apr - Nov'!$AM:$AM,'Sales executive with branch VL'!H$13)/100000</f>
        <v>0</v>
      </c>
      <c r="I71" s="21">
        <f>SUMIFS('VL-Disb repo Apr - Nov'!$I:$I,'VL-Disb repo Apr - Nov'!$T:$T,'Sales executive with branch VL'!$B71,'VL-Disb repo Apr - Nov'!$AM:$AM,'Sales executive with branch VL'!I$13)/100000</f>
        <v>0</v>
      </c>
      <c r="J71" s="21">
        <f>SUMIFS('VL-Disb repo Apr - Nov'!$I:$I,'VL-Disb repo Apr - Nov'!$T:$T,'Sales executive with branch VL'!$B71,'VL-Disb repo Apr - Nov'!$AM:$AM,'Sales executive with branch VL'!J$13)/100000</f>
        <v>3</v>
      </c>
      <c r="K71" s="21">
        <f>SUMIFS('VL-Disb repo Apr - Nov'!$I:$I,'VL-Disb repo Apr - Nov'!$T:$T,'Sales executive with branch VL'!$B71,'VL-Disb repo Apr - Nov'!$AM:$AM,'Sales executive with branch VL'!K$13)/100000</f>
        <v>0</v>
      </c>
      <c r="L71" s="21">
        <f>SUMIFS('VL-Disb repo Apr - Nov'!$I:$I,'VL-Disb repo Apr - Nov'!$T:$T,'Sales executive with branch VL'!$B71,'VL-Disb repo Apr - Nov'!$AM:$AM,'Sales executive with branch VL'!L$13)/100000</f>
        <v>0</v>
      </c>
      <c r="M71" s="21">
        <f>SUMIFS('VL-Disb repo Apr - Nov'!$I:$I,'VL-Disb repo Apr - Nov'!$T:$T,'Sales executive with branch VL'!$B71,'VL-Disb repo Apr - Nov'!$AM:$AM,'Sales executive with branch VL'!M$13)/100000</f>
        <v>0</v>
      </c>
      <c r="N71" s="21">
        <f t="shared" si="0"/>
        <v>20.399999999999999</v>
      </c>
    </row>
    <row r="72" spans="1:14" x14ac:dyDescent="0.25">
      <c r="A72" s="20" t="s">
        <v>697</v>
      </c>
      <c r="B72" s="27">
        <v>150045</v>
      </c>
      <c r="C72" s="27" t="s">
        <v>768</v>
      </c>
      <c r="D72" s="37">
        <v>44286</v>
      </c>
      <c r="E72" s="37" t="s">
        <v>976</v>
      </c>
      <c r="F72" s="21">
        <f>SUMIFS('VL-Disb repo Apr - Nov'!$I:$I,'VL-Disb repo Apr - Nov'!$T:$T,'Sales executive with branch VL'!$B72,'VL-Disb repo Apr - Nov'!$AM:$AM,'Sales executive with branch VL'!F$13)/100000</f>
        <v>0</v>
      </c>
      <c r="G72" s="21">
        <f>SUMIFS('VL-Disb repo Apr - Nov'!$I:$I,'VL-Disb repo Apr - Nov'!$T:$T,'Sales executive with branch VL'!$B72,'VL-Disb repo Apr - Nov'!$AM:$AM,'Sales executive with branch VL'!G$13)/100000</f>
        <v>25.3</v>
      </c>
      <c r="H72" s="21">
        <f>SUMIFS('VL-Disb repo Apr - Nov'!$I:$I,'VL-Disb repo Apr - Nov'!$T:$T,'Sales executive with branch VL'!$B72,'VL-Disb repo Apr - Nov'!$AM:$AM,'Sales executive with branch VL'!H$13)/100000</f>
        <v>0</v>
      </c>
      <c r="I72" s="21">
        <f>SUMIFS('VL-Disb repo Apr - Nov'!$I:$I,'VL-Disb repo Apr - Nov'!$T:$T,'Sales executive with branch VL'!$B72,'VL-Disb repo Apr - Nov'!$AM:$AM,'Sales executive with branch VL'!I$13)/100000</f>
        <v>0</v>
      </c>
      <c r="J72" s="21">
        <f>SUMIFS('VL-Disb repo Apr - Nov'!$I:$I,'VL-Disb repo Apr - Nov'!$T:$T,'Sales executive with branch VL'!$B72,'VL-Disb repo Apr - Nov'!$AM:$AM,'Sales executive with branch VL'!J$13)/100000</f>
        <v>0</v>
      </c>
      <c r="K72" s="21">
        <f>SUMIFS('VL-Disb repo Apr - Nov'!$I:$I,'VL-Disb repo Apr - Nov'!$T:$T,'Sales executive with branch VL'!$B72,'VL-Disb repo Apr - Nov'!$AM:$AM,'Sales executive with branch VL'!K$13)/100000</f>
        <v>0</v>
      </c>
      <c r="L72" s="21">
        <f>SUMIFS('VL-Disb repo Apr - Nov'!$I:$I,'VL-Disb repo Apr - Nov'!$T:$T,'Sales executive with branch VL'!$B72,'VL-Disb repo Apr - Nov'!$AM:$AM,'Sales executive with branch VL'!L$13)/100000</f>
        <v>3.1</v>
      </c>
      <c r="M72" s="21">
        <f>SUMIFS('VL-Disb repo Apr - Nov'!$I:$I,'VL-Disb repo Apr - Nov'!$T:$T,'Sales executive with branch VL'!$B72,'VL-Disb repo Apr - Nov'!$AM:$AM,'Sales executive with branch VL'!M$13)/100000</f>
        <v>0</v>
      </c>
      <c r="N72" s="21">
        <f t="shared" si="0"/>
        <v>28.400000000000002</v>
      </c>
    </row>
    <row r="73" spans="1:14" x14ac:dyDescent="0.25">
      <c r="A73" s="20" t="s">
        <v>700</v>
      </c>
      <c r="B73" s="27">
        <v>151609</v>
      </c>
      <c r="C73" s="27" t="s">
        <v>848</v>
      </c>
      <c r="D73" s="37">
        <v>44725</v>
      </c>
      <c r="E73" s="37" t="s">
        <v>976</v>
      </c>
      <c r="F73" s="21">
        <f>SUMIFS('VL-Disb repo Apr - Nov'!$I:$I,'VL-Disb repo Apr - Nov'!$T:$T,'Sales executive with branch VL'!$B73,'VL-Disb repo Apr - Nov'!$AM:$AM,'Sales executive with branch VL'!F$13)/100000</f>
        <v>17</v>
      </c>
      <c r="G73" s="21">
        <f>SUMIFS('VL-Disb repo Apr - Nov'!$I:$I,'VL-Disb repo Apr - Nov'!$T:$T,'Sales executive with branch VL'!$B73,'VL-Disb repo Apr - Nov'!$AM:$AM,'Sales executive with branch VL'!G$13)/100000</f>
        <v>0</v>
      </c>
      <c r="H73" s="21">
        <f>SUMIFS('VL-Disb repo Apr - Nov'!$I:$I,'VL-Disb repo Apr - Nov'!$T:$T,'Sales executive with branch VL'!$B73,'VL-Disb repo Apr - Nov'!$AM:$AM,'Sales executive with branch VL'!H$13)/100000</f>
        <v>19.989999999999998</v>
      </c>
      <c r="I73" s="21">
        <f>SUMIFS('VL-Disb repo Apr - Nov'!$I:$I,'VL-Disb repo Apr - Nov'!$T:$T,'Sales executive with branch VL'!$B73,'VL-Disb repo Apr - Nov'!$AM:$AM,'Sales executive with branch VL'!I$13)/100000</f>
        <v>7</v>
      </c>
      <c r="J73" s="21">
        <f>SUMIFS('VL-Disb repo Apr - Nov'!$I:$I,'VL-Disb repo Apr - Nov'!$T:$T,'Sales executive with branch VL'!$B73,'VL-Disb repo Apr - Nov'!$AM:$AM,'Sales executive with branch VL'!J$13)/100000</f>
        <v>0</v>
      </c>
      <c r="K73" s="21">
        <f>SUMIFS('VL-Disb repo Apr - Nov'!$I:$I,'VL-Disb repo Apr - Nov'!$T:$T,'Sales executive with branch VL'!$B73,'VL-Disb repo Apr - Nov'!$AM:$AM,'Sales executive with branch VL'!K$13)/100000</f>
        <v>0</v>
      </c>
      <c r="L73" s="21">
        <f>SUMIFS('VL-Disb repo Apr - Nov'!$I:$I,'VL-Disb repo Apr - Nov'!$T:$T,'Sales executive with branch VL'!$B73,'VL-Disb repo Apr - Nov'!$AM:$AM,'Sales executive with branch VL'!L$13)/100000</f>
        <v>0</v>
      </c>
      <c r="M73" s="21">
        <f>SUMIFS('VL-Disb repo Apr - Nov'!$I:$I,'VL-Disb repo Apr - Nov'!$T:$T,'Sales executive with branch VL'!$B73,'VL-Disb repo Apr - Nov'!$AM:$AM,'Sales executive with branch VL'!M$13)/100000</f>
        <v>0</v>
      </c>
      <c r="N73" s="21">
        <f t="shared" si="0"/>
        <v>43.989999999999995</v>
      </c>
    </row>
    <row r="74" spans="1:14" x14ac:dyDescent="0.25">
      <c r="A74" s="20" t="s">
        <v>700</v>
      </c>
      <c r="B74" s="27">
        <v>153512</v>
      </c>
      <c r="C74" s="27" t="s">
        <v>705</v>
      </c>
      <c r="D74" s="37">
        <v>45237</v>
      </c>
      <c r="E74" s="37" t="s">
        <v>976</v>
      </c>
      <c r="F74" s="21">
        <f>SUMIFS('VL-Disb repo Apr - Nov'!$I:$I,'VL-Disb repo Apr - Nov'!$T:$T,'Sales executive with branch VL'!$B74,'VL-Disb repo Apr - Nov'!$AM:$AM,'Sales executive with branch VL'!F$13)/100000</f>
        <v>0</v>
      </c>
      <c r="G74" s="21">
        <f>SUMIFS('VL-Disb repo Apr - Nov'!$I:$I,'VL-Disb repo Apr - Nov'!$T:$T,'Sales executive with branch VL'!$B74,'VL-Disb repo Apr - Nov'!$AM:$AM,'Sales executive with branch VL'!G$13)/100000</f>
        <v>0</v>
      </c>
      <c r="H74" s="21">
        <f>SUMIFS('VL-Disb repo Apr - Nov'!$I:$I,'VL-Disb repo Apr - Nov'!$T:$T,'Sales executive with branch VL'!$B74,'VL-Disb repo Apr - Nov'!$AM:$AM,'Sales executive with branch VL'!H$13)/100000</f>
        <v>3</v>
      </c>
      <c r="I74" s="21">
        <f>SUMIFS('VL-Disb repo Apr - Nov'!$I:$I,'VL-Disb repo Apr - Nov'!$T:$T,'Sales executive with branch VL'!$B74,'VL-Disb repo Apr - Nov'!$AM:$AM,'Sales executive with branch VL'!I$13)/100000</f>
        <v>0</v>
      </c>
      <c r="J74" s="21">
        <f>SUMIFS('VL-Disb repo Apr - Nov'!$I:$I,'VL-Disb repo Apr - Nov'!$T:$T,'Sales executive with branch VL'!$B74,'VL-Disb repo Apr - Nov'!$AM:$AM,'Sales executive with branch VL'!J$13)/100000</f>
        <v>0</v>
      </c>
      <c r="K74" s="21">
        <f>SUMIFS('VL-Disb repo Apr - Nov'!$I:$I,'VL-Disb repo Apr - Nov'!$T:$T,'Sales executive with branch VL'!$B74,'VL-Disb repo Apr - Nov'!$AM:$AM,'Sales executive with branch VL'!K$13)/100000</f>
        <v>0</v>
      </c>
      <c r="L74" s="21">
        <f>SUMIFS('VL-Disb repo Apr - Nov'!$I:$I,'VL-Disb repo Apr - Nov'!$T:$T,'Sales executive with branch VL'!$B74,'VL-Disb repo Apr - Nov'!$AM:$AM,'Sales executive with branch VL'!L$13)/100000</f>
        <v>0</v>
      </c>
      <c r="M74" s="21">
        <f>SUMIFS('VL-Disb repo Apr - Nov'!$I:$I,'VL-Disb repo Apr - Nov'!$T:$T,'Sales executive with branch VL'!$B74,'VL-Disb repo Apr - Nov'!$AM:$AM,'Sales executive with branch VL'!M$13)/100000</f>
        <v>0</v>
      </c>
      <c r="N74" s="21">
        <f t="shared" si="0"/>
        <v>3</v>
      </c>
    </row>
    <row r="75" spans="1:14" x14ac:dyDescent="0.25">
      <c r="A75" s="20" t="s">
        <v>700</v>
      </c>
      <c r="B75" s="27">
        <v>154136</v>
      </c>
      <c r="C75" s="27" t="s">
        <v>708</v>
      </c>
      <c r="D75" s="37">
        <v>45411</v>
      </c>
      <c r="E75" s="37" t="s">
        <v>976</v>
      </c>
      <c r="F75" s="21">
        <f>SUMIFS('VL-Disb repo Apr - Nov'!$I:$I,'VL-Disb repo Apr - Nov'!$T:$T,'Sales executive with branch VL'!$B75,'VL-Disb repo Apr - Nov'!$AM:$AM,'Sales executive with branch VL'!F$13)/100000</f>
        <v>0</v>
      </c>
      <c r="G75" s="21">
        <f>SUMIFS('VL-Disb repo Apr - Nov'!$I:$I,'VL-Disb repo Apr - Nov'!$T:$T,'Sales executive with branch VL'!$B75,'VL-Disb repo Apr - Nov'!$AM:$AM,'Sales executive with branch VL'!G$13)/100000</f>
        <v>0</v>
      </c>
      <c r="H75" s="21">
        <f>SUMIFS('VL-Disb repo Apr - Nov'!$I:$I,'VL-Disb repo Apr - Nov'!$T:$T,'Sales executive with branch VL'!$B75,'VL-Disb repo Apr - Nov'!$AM:$AM,'Sales executive with branch VL'!H$13)/100000</f>
        <v>9</v>
      </c>
      <c r="I75" s="21">
        <f>SUMIFS('VL-Disb repo Apr - Nov'!$I:$I,'VL-Disb repo Apr - Nov'!$T:$T,'Sales executive with branch VL'!$B75,'VL-Disb repo Apr - Nov'!$AM:$AM,'Sales executive with branch VL'!I$13)/100000</f>
        <v>0</v>
      </c>
      <c r="J75" s="21">
        <f>SUMIFS('VL-Disb repo Apr - Nov'!$I:$I,'VL-Disb repo Apr - Nov'!$T:$T,'Sales executive with branch VL'!$B75,'VL-Disb repo Apr - Nov'!$AM:$AM,'Sales executive with branch VL'!J$13)/100000</f>
        <v>0</v>
      </c>
      <c r="K75" s="21">
        <f>SUMIFS('VL-Disb repo Apr - Nov'!$I:$I,'VL-Disb repo Apr - Nov'!$T:$T,'Sales executive with branch VL'!$B75,'VL-Disb repo Apr - Nov'!$AM:$AM,'Sales executive with branch VL'!K$13)/100000</f>
        <v>0</v>
      </c>
      <c r="L75" s="21">
        <f>SUMIFS('VL-Disb repo Apr - Nov'!$I:$I,'VL-Disb repo Apr - Nov'!$T:$T,'Sales executive with branch VL'!$B75,'VL-Disb repo Apr - Nov'!$AM:$AM,'Sales executive with branch VL'!L$13)/100000</f>
        <v>0</v>
      </c>
      <c r="M75" s="21">
        <f>SUMIFS('VL-Disb repo Apr - Nov'!$I:$I,'VL-Disb repo Apr - Nov'!$T:$T,'Sales executive with branch VL'!$B75,'VL-Disb repo Apr - Nov'!$AM:$AM,'Sales executive with branch VL'!M$13)/100000</f>
        <v>0</v>
      </c>
      <c r="N75" s="21">
        <f t="shared" si="0"/>
        <v>9</v>
      </c>
    </row>
    <row r="76" spans="1:14" x14ac:dyDescent="0.25">
      <c r="A76" s="20" t="s">
        <v>701</v>
      </c>
      <c r="B76" s="27">
        <v>153369</v>
      </c>
      <c r="C76" s="27" t="s">
        <v>764</v>
      </c>
      <c r="D76" s="37">
        <v>45203</v>
      </c>
      <c r="E76" s="37" t="s">
        <v>978</v>
      </c>
      <c r="F76" s="21">
        <f>SUMIFS('VL-Disb repo Apr - Nov'!$I:$I,'VL-Disb repo Apr - Nov'!$T:$T,'Sales executive with branch VL'!$B76,'VL-Disb repo Apr - Nov'!$AM:$AM,'Sales executive with branch VL'!F$13)/100000</f>
        <v>0</v>
      </c>
      <c r="G76" s="21">
        <f>SUMIFS('VL-Disb repo Apr - Nov'!$I:$I,'VL-Disb repo Apr - Nov'!$T:$T,'Sales executive with branch VL'!$B76,'VL-Disb repo Apr - Nov'!$AM:$AM,'Sales executive with branch VL'!G$13)/100000</f>
        <v>3.2</v>
      </c>
      <c r="H76" s="21">
        <f>SUMIFS('VL-Disb repo Apr - Nov'!$I:$I,'VL-Disb repo Apr - Nov'!$T:$T,'Sales executive with branch VL'!$B76,'VL-Disb repo Apr - Nov'!$AM:$AM,'Sales executive with branch VL'!H$13)/100000</f>
        <v>0</v>
      </c>
      <c r="I76" s="21">
        <f>SUMIFS('VL-Disb repo Apr - Nov'!$I:$I,'VL-Disb repo Apr - Nov'!$T:$T,'Sales executive with branch VL'!$B76,'VL-Disb repo Apr - Nov'!$AM:$AM,'Sales executive with branch VL'!I$13)/100000</f>
        <v>0</v>
      </c>
      <c r="J76" s="21">
        <f>SUMIFS('VL-Disb repo Apr - Nov'!$I:$I,'VL-Disb repo Apr - Nov'!$T:$T,'Sales executive with branch VL'!$B76,'VL-Disb repo Apr - Nov'!$AM:$AM,'Sales executive with branch VL'!J$13)/100000</f>
        <v>0</v>
      </c>
      <c r="K76" s="21">
        <f>SUMIFS('VL-Disb repo Apr - Nov'!$I:$I,'VL-Disb repo Apr - Nov'!$T:$T,'Sales executive with branch VL'!$B76,'VL-Disb repo Apr - Nov'!$AM:$AM,'Sales executive with branch VL'!K$13)/100000</f>
        <v>0</v>
      </c>
      <c r="L76" s="21">
        <f>SUMIFS('VL-Disb repo Apr - Nov'!$I:$I,'VL-Disb repo Apr - Nov'!$T:$T,'Sales executive with branch VL'!$B76,'VL-Disb repo Apr - Nov'!$AM:$AM,'Sales executive with branch VL'!L$13)/100000</f>
        <v>0</v>
      </c>
      <c r="M76" s="21">
        <f>SUMIFS('VL-Disb repo Apr - Nov'!$I:$I,'VL-Disb repo Apr - Nov'!$T:$T,'Sales executive with branch VL'!$B76,'VL-Disb repo Apr - Nov'!$AM:$AM,'Sales executive with branch VL'!M$13)/100000</f>
        <v>0</v>
      </c>
      <c r="N76" s="21">
        <f t="shared" si="0"/>
        <v>3.2</v>
      </c>
    </row>
    <row r="77" spans="1:14" x14ac:dyDescent="0.25">
      <c r="A77" s="20" t="s">
        <v>15</v>
      </c>
      <c r="B77" s="27">
        <v>29727</v>
      </c>
      <c r="C77" s="27" t="s">
        <v>885</v>
      </c>
      <c r="D77" s="37">
        <v>44214</v>
      </c>
      <c r="E77" s="37" t="s">
        <v>976</v>
      </c>
      <c r="F77" s="21">
        <f>SUMIFS('VL-Disb repo Apr - Nov'!$I:$I,'VL-Disb repo Apr - Nov'!$T:$T,'Sales executive with branch VL'!$B77,'VL-Disb repo Apr - Nov'!$AM:$AM,'Sales executive with branch VL'!F$13)/100000</f>
        <v>0</v>
      </c>
      <c r="G77" s="21">
        <f>SUMIFS('VL-Disb repo Apr - Nov'!$I:$I,'VL-Disb repo Apr - Nov'!$T:$T,'Sales executive with branch VL'!$B77,'VL-Disb repo Apr - Nov'!$AM:$AM,'Sales executive with branch VL'!G$13)/100000</f>
        <v>0</v>
      </c>
      <c r="H77" s="21">
        <f>SUMIFS('VL-Disb repo Apr - Nov'!$I:$I,'VL-Disb repo Apr - Nov'!$T:$T,'Sales executive with branch VL'!$B77,'VL-Disb repo Apr - Nov'!$AM:$AM,'Sales executive with branch VL'!H$13)/100000</f>
        <v>0</v>
      </c>
      <c r="I77" s="21">
        <f>SUMIFS('VL-Disb repo Apr - Nov'!$I:$I,'VL-Disb repo Apr - Nov'!$T:$T,'Sales executive with branch VL'!$B77,'VL-Disb repo Apr - Nov'!$AM:$AM,'Sales executive with branch VL'!I$13)/100000</f>
        <v>5.0999999999999996</v>
      </c>
      <c r="J77" s="21">
        <f>SUMIFS('VL-Disb repo Apr - Nov'!$I:$I,'VL-Disb repo Apr - Nov'!$T:$T,'Sales executive with branch VL'!$B77,'VL-Disb repo Apr - Nov'!$AM:$AM,'Sales executive with branch VL'!J$13)/100000</f>
        <v>0</v>
      </c>
      <c r="K77" s="21">
        <f>SUMIFS('VL-Disb repo Apr - Nov'!$I:$I,'VL-Disb repo Apr - Nov'!$T:$T,'Sales executive with branch VL'!$B77,'VL-Disb repo Apr - Nov'!$AM:$AM,'Sales executive with branch VL'!K$13)/100000</f>
        <v>0</v>
      </c>
      <c r="L77" s="21">
        <f>SUMIFS('VL-Disb repo Apr - Nov'!$I:$I,'VL-Disb repo Apr - Nov'!$T:$T,'Sales executive with branch VL'!$B77,'VL-Disb repo Apr - Nov'!$AM:$AM,'Sales executive with branch VL'!L$13)/100000</f>
        <v>0</v>
      </c>
      <c r="M77" s="21">
        <f>SUMIFS('VL-Disb repo Apr - Nov'!$I:$I,'VL-Disb repo Apr - Nov'!$T:$T,'Sales executive with branch VL'!$B77,'VL-Disb repo Apr - Nov'!$AM:$AM,'Sales executive with branch VL'!M$13)/100000</f>
        <v>0</v>
      </c>
      <c r="N77" s="21">
        <f t="shared" si="0"/>
        <v>5.0999999999999996</v>
      </c>
    </row>
    <row r="78" spans="1:14" x14ac:dyDescent="0.25">
      <c r="A78" s="20" t="s">
        <v>700</v>
      </c>
      <c r="B78" s="27">
        <v>154341</v>
      </c>
      <c r="C78" s="27" t="s">
        <v>732</v>
      </c>
      <c r="D78" s="37">
        <v>45456</v>
      </c>
      <c r="E78" s="37" t="s">
        <v>978</v>
      </c>
      <c r="F78" s="21">
        <f>SUMIFS('VL-Disb repo Apr - Nov'!$I:$I,'VL-Disb repo Apr - Nov'!$T:$T,'Sales executive with branch VL'!$B78,'VL-Disb repo Apr - Nov'!$AM:$AM,'Sales executive with branch VL'!F$13)/100000</f>
        <v>0</v>
      </c>
      <c r="G78" s="21">
        <f>SUMIFS('VL-Disb repo Apr - Nov'!$I:$I,'VL-Disb repo Apr - Nov'!$T:$T,'Sales executive with branch VL'!$B78,'VL-Disb repo Apr - Nov'!$AM:$AM,'Sales executive with branch VL'!G$13)/100000</f>
        <v>0</v>
      </c>
      <c r="H78" s="21">
        <f>SUMIFS('VL-Disb repo Apr - Nov'!$I:$I,'VL-Disb repo Apr - Nov'!$T:$T,'Sales executive with branch VL'!$B78,'VL-Disb repo Apr - Nov'!$AM:$AM,'Sales executive with branch VL'!H$13)/100000</f>
        <v>0</v>
      </c>
      <c r="I78" s="21">
        <f>SUMIFS('VL-Disb repo Apr - Nov'!$I:$I,'VL-Disb repo Apr - Nov'!$T:$T,'Sales executive with branch VL'!$B78,'VL-Disb repo Apr - Nov'!$AM:$AM,'Sales executive with branch VL'!I$13)/100000</f>
        <v>10</v>
      </c>
      <c r="J78" s="21">
        <f>SUMIFS('VL-Disb repo Apr - Nov'!$I:$I,'VL-Disb repo Apr - Nov'!$T:$T,'Sales executive with branch VL'!$B78,'VL-Disb repo Apr - Nov'!$AM:$AM,'Sales executive with branch VL'!J$13)/100000</f>
        <v>0</v>
      </c>
      <c r="K78" s="21">
        <f>SUMIFS('VL-Disb repo Apr - Nov'!$I:$I,'VL-Disb repo Apr - Nov'!$T:$T,'Sales executive with branch VL'!$B78,'VL-Disb repo Apr - Nov'!$AM:$AM,'Sales executive with branch VL'!K$13)/100000</f>
        <v>0</v>
      </c>
      <c r="L78" s="21">
        <f>SUMIFS('VL-Disb repo Apr - Nov'!$I:$I,'VL-Disb repo Apr - Nov'!$T:$T,'Sales executive with branch VL'!$B78,'VL-Disb repo Apr - Nov'!$AM:$AM,'Sales executive with branch VL'!L$13)/100000</f>
        <v>0</v>
      </c>
      <c r="M78" s="21">
        <f>SUMIFS('VL-Disb repo Apr - Nov'!$I:$I,'VL-Disb repo Apr - Nov'!$T:$T,'Sales executive with branch VL'!$B78,'VL-Disb repo Apr - Nov'!$AM:$AM,'Sales executive with branch VL'!M$13)/100000</f>
        <v>0</v>
      </c>
      <c r="N78" s="21">
        <f t="shared" si="0"/>
        <v>10</v>
      </c>
    </row>
    <row r="79" spans="1:14" x14ac:dyDescent="0.25">
      <c r="A79" s="20" t="s">
        <v>700</v>
      </c>
      <c r="B79" s="27">
        <v>154244</v>
      </c>
      <c r="C79" s="27" t="s">
        <v>716</v>
      </c>
      <c r="D79" s="37">
        <v>45429</v>
      </c>
      <c r="E79" s="37" t="s">
        <v>977</v>
      </c>
      <c r="F79" s="21">
        <f>SUMIFS('VL-Disb repo Apr - Nov'!$I:$I,'VL-Disb repo Apr - Nov'!$T:$T,'Sales executive with branch VL'!$B79,'VL-Disb repo Apr - Nov'!$AM:$AM,'Sales executive with branch VL'!F$13)/100000</f>
        <v>0</v>
      </c>
      <c r="G79" s="21">
        <f>SUMIFS('VL-Disb repo Apr - Nov'!$I:$I,'VL-Disb repo Apr - Nov'!$T:$T,'Sales executive with branch VL'!$B79,'VL-Disb repo Apr - Nov'!$AM:$AM,'Sales executive with branch VL'!G$13)/100000</f>
        <v>0</v>
      </c>
      <c r="H79" s="21">
        <f>SUMIFS('VL-Disb repo Apr - Nov'!$I:$I,'VL-Disb repo Apr - Nov'!$T:$T,'Sales executive with branch VL'!$B79,'VL-Disb repo Apr - Nov'!$AM:$AM,'Sales executive with branch VL'!H$13)/100000</f>
        <v>0</v>
      </c>
      <c r="I79" s="21">
        <f>SUMIFS('VL-Disb repo Apr - Nov'!$I:$I,'VL-Disb repo Apr - Nov'!$T:$T,'Sales executive with branch VL'!$B79,'VL-Disb repo Apr - Nov'!$AM:$AM,'Sales executive with branch VL'!I$13)/100000</f>
        <v>0</v>
      </c>
      <c r="J79" s="21">
        <f>SUMIFS('VL-Disb repo Apr - Nov'!$I:$I,'VL-Disb repo Apr - Nov'!$T:$T,'Sales executive with branch VL'!$B79,'VL-Disb repo Apr - Nov'!$AM:$AM,'Sales executive with branch VL'!J$13)/100000</f>
        <v>21.6</v>
      </c>
      <c r="K79" s="21">
        <f>SUMIFS('VL-Disb repo Apr - Nov'!$I:$I,'VL-Disb repo Apr - Nov'!$T:$T,'Sales executive with branch VL'!$B79,'VL-Disb repo Apr - Nov'!$AM:$AM,'Sales executive with branch VL'!K$13)/100000</f>
        <v>0</v>
      </c>
      <c r="L79" s="21">
        <f>SUMIFS('VL-Disb repo Apr - Nov'!$I:$I,'VL-Disb repo Apr - Nov'!$T:$T,'Sales executive with branch VL'!$B79,'VL-Disb repo Apr - Nov'!$AM:$AM,'Sales executive with branch VL'!L$13)/100000</f>
        <v>0</v>
      </c>
      <c r="M79" s="21">
        <f>SUMIFS('VL-Disb repo Apr - Nov'!$I:$I,'VL-Disb repo Apr - Nov'!$T:$T,'Sales executive with branch VL'!$B79,'VL-Disb repo Apr - Nov'!$AM:$AM,'Sales executive with branch VL'!M$13)/100000</f>
        <v>0</v>
      </c>
      <c r="N79" s="21">
        <f t="shared" ref="N79:N87" si="1">SUM(F79:M79)</f>
        <v>21.6</v>
      </c>
    </row>
    <row r="80" spans="1:14" x14ac:dyDescent="0.25">
      <c r="A80" s="20" t="s">
        <v>693</v>
      </c>
      <c r="B80" s="27">
        <v>29045</v>
      </c>
      <c r="C80" s="27" t="s">
        <v>886</v>
      </c>
      <c r="D80" s="37">
        <v>43727</v>
      </c>
      <c r="E80" s="37" t="s">
        <v>976</v>
      </c>
      <c r="F80" s="21">
        <f>SUMIFS('VL-Disb repo Apr - Nov'!$I:$I,'VL-Disb repo Apr - Nov'!$T:$T,'Sales executive with branch VL'!$B80,'VL-Disb repo Apr - Nov'!$AM:$AM,'Sales executive with branch VL'!F$13)/100000</f>
        <v>0</v>
      </c>
      <c r="G80" s="21">
        <f>SUMIFS('VL-Disb repo Apr - Nov'!$I:$I,'VL-Disb repo Apr - Nov'!$T:$T,'Sales executive with branch VL'!$B80,'VL-Disb repo Apr - Nov'!$AM:$AM,'Sales executive with branch VL'!G$13)/100000</f>
        <v>0</v>
      </c>
      <c r="H80" s="21">
        <f>SUMIFS('VL-Disb repo Apr - Nov'!$I:$I,'VL-Disb repo Apr - Nov'!$T:$T,'Sales executive with branch VL'!$B80,'VL-Disb repo Apr - Nov'!$AM:$AM,'Sales executive with branch VL'!H$13)/100000</f>
        <v>0</v>
      </c>
      <c r="I80" s="21">
        <f>SUMIFS('VL-Disb repo Apr - Nov'!$I:$I,'VL-Disb repo Apr - Nov'!$T:$T,'Sales executive with branch VL'!$B80,'VL-Disb repo Apr - Nov'!$AM:$AM,'Sales executive with branch VL'!I$13)/100000</f>
        <v>0</v>
      </c>
      <c r="J80" s="21">
        <f>SUMIFS('VL-Disb repo Apr - Nov'!$I:$I,'VL-Disb repo Apr - Nov'!$T:$T,'Sales executive with branch VL'!$B80,'VL-Disb repo Apr - Nov'!$AM:$AM,'Sales executive with branch VL'!J$13)/100000</f>
        <v>5.2</v>
      </c>
      <c r="K80" s="21">
        <f>SUMIFS('VL-Disb repo Apr - Nov'!$I:$I,'VL-Disb repo Apr - Nov'!$T:$T,'Sales executive with branch VL'!$B80,'VL-Disb repo Apr - Nov'!$AM:$AM,'Sales executive with branch VL'!K$13)/100000</f>
        <v>0</v>
      </c>
      <c r="L80" s="21">
        <f>SUMIFS('VL-Disb repo Apr - Nov'!$I:$I,'VL-Disb repo Apr - Nov'!$T:$T,'Sales executive with branch VL'!$B80,'VL-Disb repo Apr - Nov'!$AM:$AM,'Sales executive with branch VL'!L$13)/100000</f>
        <v>0</v>
      </c>
      <c r="M80" s="21">
        <f>SUMIFS('VL-Disb repo Apr - Nov'!$I:$I,'VL-Disb repo Apr - Nov'!$T:$T,'Sales executive with branch VL'!$B80,'VL-Disb repo Apr - Nov'!$AM:$AM,'Sales executive with branch VL'!M$13)/100000</f>
        <v>0</v>
      </c>
      <c r="N80" s="21">
        <f t="shared" si="1"/>
        <v>5.2</v>
      </c>
    </row>
    <row r="81" spans="1:14" x14ac:dyDescent="0.25">
      <c r="A81" s="20" t="s">
        <v>700</v>
      </c>
      <c r="B81" s="27">
        <v>154211</v>
      </c>
      <c r="C81" s="27" t="s">
        <v>83</v>
      </c>
      <c r="D81" s="37">
        <v>45426</v>
      </c>
      <c r="E81" s="37" t="s">
        <v>978</v>
      </c>
      <c r="F81" s="21">
        <f>SUMIFS('VL-Disb repo Apr - Nov'!$I:$I,'VL-Disb repo Apr - Nov'!$T:$T,'Sales executive with branch VL'!$B81,'VL-Disb repo Apr - Nov'!$AM:$AM,'Sales executive with branch VL'!F$13)/100000</f>
        <v>0</v>
      </c>
      <c r="G81" s="21">
        <f>SUMIFS('VL-Disb repo Apr - Nov'!$I:$I,'VL-Disb repo Apr - Nov'!$T:$T,'Sales executive with branch VL'!$B81,'VL-Disb repo Apr - Nov'!$AM:$AM,'Sales executive with branch VL'!G$13)/100000</f>
        <v>0</v>
      </c>
      <c r="H81" s="21">
        <f>SUMIFS('VL-Disb repo Apr - Nov'!$I:$I,'VL-Disb repo Apr - Nov'!$T:$T,'Sales executive with branch VL'!$B81,'VL-Disb repo Apr - Nov'!$AM:$AM,'Sales executive with branch VL'!H$13)/100000</f>
        <v>0</v>
      </c>
      <c r="I81" s="21">
        <f>SUMIFS('VL-Disb repo Apr - Nov'!$I:$I,'VL-Disb repo Apr - Nov'!$T:$T,'Sales executive with branch VL'!$B81,'VL-Disb repo Apr - Nov'!$AM:$AM,'Sales executive with branch VL'!I$13)/100000</f>
        <v>0</v>
      </c>
      <c r="J81" s="21">
        <f>SUMIFS('VL-Disb repo Apr - Nov'!$I:$I,'VL-Disb repo Apr - Nov'!$T:$T,'Sales executive with branch VL'!$B81,'VL-Disb repo Apr - Nov'!$AM:$AM,'Sales executive with branch VL'!J$13)/100000</f>
        <v>10</v>
      </c>
      <c r="K81" s="21">
        <f>SUMIFS('VL-Disb repo Apr - Nov'!$I:$I,'VL-Disb repo Apr - Nov'!$T:$T,'Sales executive with branch VL'!$B81,'VL-Disb repo Apr - Nov'!$AM:$AM,'Sales executive with branch VL'!K$13)/100000</f>
        <v>0</v>
      </c>
      <c r="L81" s="21">
        <f>SUMIFS('VL-Disb repo Apr - Nov'!$I:$I,'VL-Disb repo Apr - Nov'!$T:$T,'Sales executive with branch VL'!$B81,'VL-Disb repo Apr - Nov'!$AM:$AM,'Sales executive with branch VL'!L$13)/100000</f>
        <v>0</v>
      </c>
      <c r="M81" s="21">
        <f>SUMIFS('VL-Disb repo Apr - Nov'!$I:$I,'VL-Disb repo Apr - Nov'!$T:$T,'Sales executive with branch VL'!$B81,'VL-Disb repo Apr - Nov'!$AM:$AM,'Sales executive with branch VL'!M$13)/100000</f>
        <v>0</v>
      </c>
      <c r="N81" s="21">
        <f t="shared" si="1"/>
        <v>10</v>
      </c>
    </row>
    <row r="82" spans="1:14" x14ac:dyDescent="0.25">
      <c r="A82" s="20" t="s">
        <v>697</v>
      </c>
      <c r="B82" s="27">
        <v>153781</v>
      </c>
      <c r="C82" s="27" t="s">
        <v>717</v>
      </c>
      <c r="D82" s="37">
        <v>45311</v>
      </c>
      <c r="E82" s="37" t="s">
        <v>978</v>
      </c>
      <c r="F82" s="21">
        <f>SUMIFS('VL-Disb repo Apr - Nov'!$I:$I,'VL-Disb repo Apr - Nov'!$T:$T,'Sales executive with branch VL'!$B82,'VL-Disb repo Apr - Nov'!$AM:$AM,'Sales executive with branch VL'!F$13)/100000</f>
        <v>0</v>
      </c>
      <c r="G82" s="21">
        <f>SUMIFS('VL-Disb repo Apr - Nov'!$I:$I,'VL-Disb repo Apr - Nov'!$T:$T,'Sales executive with branch VL'!$B82,'VL-Disb repo Apr - Nov'!$AM:$AM,'Sales executive with branch VL'!G$13)/100000</f>
        <v>0</v>
      </c>
      <c r="H82" s="21">
        <f>SUMIFS('VL-Disb repo Apr - Nov'!$I:$I,'VL-Disb repo Apr - Nov'!$T:$T,'Sales executive with branch VL'!$B82,'VL-Disb repo Apr - Nov'!$AM:$AM,'Sales executive with branch VL'!H$13)/100000</f>
        <v>0</v>
      </c>
      <c r="I82" s="21">
        <f>SUMIFS('VL-Disb repo Apr - Nov'!$I:$I,'VL-Disb repo Apr - Nov'!$T:$T,'Sales executive with branch VL'!$B82,'VL-Disb repo Apr - Nov'!$AM:$AM,'Sales executive with branch VL'!I$13)/100000</f>
        <v>0</v>
      </c>
      <c r="J82" s="21">
        <f>SUMIFS('VL-Disb repo Apr - Nov'!$I:$I,'VL-Disb repo Apr - Nov'!$T:$T,'Sales executive with branch VL'!$B82,'VL-Disb repo Apr - Nov'!$AM:$AM,'Sales executive with branch VL'!J$13)/100000</f>
        <v>0</v>
      </c>
      <c r="K82" s="21">
        <f>SUMIFS('VL-Disb repo Apr - Nov'!$I:$I,'VL-Disb repo Apr - Nov'!$T:$T,'Sales executive with branch VL'!$B82,'VL-Disb repo Apr - Nov'!$AM:$AM,'Sales executive with branch VL'!K$13)/100000</f>
        <v>0</v>
      </c>
      <c r="L82" s="21">
        <f>SUMIFS('VL-Disb repo Apr - Nov'!$I:$I,'VL-Disb repo Apr - Nov'!$T:$T,'Sales executive with branch VL'!$B82,'VL-Disb repo Apr - Nov'!$AM:$AM,'Sales executive with branch VL'!L$13)/100000</f>
        <v>0</v>
      </c>
      <c r="M82" s="21">
        <f>SUMIFS('VL-Disb repo Apr - Nov'!$I:$I,'VL-Disb repo Apr - Nov'!$T:$T,'Sales executive with branch VL'!$B82,'VL-Disb repo Apr - Nov'!$AM:$AM,'Sales executive with branch VL'!M$13)/100000</f>
        <v>0</v>
      </c>
      <c r="N82" s="21">
        <f t="shared" si="1"/>
        <v>0</v>
      </c>
    </row>
    <row r="83" spans="1:14" x14ac:dyDescent="0.25">
      <c r="A83" s="20" t="s">
        <v>19</v>
      </c>
      <c r="B83" s="27">
        <v>153949</v>
      </c>
      <c r="C83" s="27" t="s">
        <v>724</v>
      </c>
      <c r="D83" s="37">
        <v>45362</v>
      </c>
      <c r="E83" s="37" t="s">
        <v>978</v>
      </c>
      <c r="F83" s="21">
        <f>SUMIFS('VL-Disb repo Apr - Nov'!$I:$I,'VL-Disb repo Apr - Nov'!$T:$T,'Sales executive with branch VL'!$B83,'VL-Disb repo Apr - Nov'!$AM:$AM,'Sales executive with branch VL'!F$13)/100000</f>
        <v>0</v>
      </c>
      <c r="G83" s="21">
        <f>SUMIFS('VL-Disb repo Apr - Nov'!$I:$I,'VL-Disb repo Apr - Nov'!$T:$T,'Sales executive with branch VL'!$B83,'VL-Disb repo Apr - Nov'!$AM:$AM,'Sales executive with branch VL'!G$13)/100000</f>
        <v>0</v>
      </c>
      <c r="H83" s="21">
        <f>SUMIFS('VL-Disb repo Apr - Nov'!$I:$I,'VL-Disb repo Apr - Nov'!$T:$T,'Sales executive with branch VL'!$B83,'VL-Disb repo Apr - Nov'!$AM:$AM,'Sales executive with branch VL'!H$13)/100000</f>
        <v>0</v>
      </c>
      <c r="I83" s="21">
        <f>SUMIFS('VL-Disb repo Apr - Nov'!$I:$I,'VL-Disb repo Apr - Nov'!$T:$T,'Sales executive with branch VL'!$B83,'VL-Disb repo Apr - Nov'!$AM:$AM,'Sales executive with branch VL'!I$13)/100000</f>
        <v>0</v>
      </c>
      <c r="J83" s="21">
        <f>SUMIFS('VL-Disb repo Apr - Nov'!$I:$I,'VL-Disb repo Apr - Nov'!$T:$T,'Sales executive with branch VL'!$B83,'VL-Disb repo Apr - Nov'!$AM:$AM,'Sales executive with branch VL'!J$13)/100000</f>
        <v>0</v>
      </c>
      <c r="K83" s="21">
        <f>SUMIFS('VL-Disb repo Apr - Nov'!$I:$I,'VL-Disb repo Apr - Nov'!$T:$T,'Sales executive with branch VL'!$B83,'VL-Disb repo Apr - Nov'!$AM:$AM,'Sales executive with branch VL'!K$13)/100000</f>
        <v>0</v>
      </c>
      <c r="L83" s="21">
        <f>SUMIFS('VL-Disb repo Apr - Nov'!$I:$I,'VL-Disb repo Apr - Nov'!$T:$T,'Sales executive with branch VL'!$B83,'VL-Disb repo Apr - Nov'!$AM:$AM,'Sales executive with branch VL'!L$13)/100000</f>
        <v>0</v>
      </c>
      <c r="M83" s="21">
        <f>SUMIFS('VL-Disb repo Apr - Nov'!$I:$I,'VL-Disb repo Apr - Nov'!$T:$T,'Sales executive with branch VL'!$B83,'VL-Disb repo Apr - Nov'!$AM:$AM,'Sales executive with branch VL'!M$13)/100000</f>
        <v>0</v>
      </c>
      <c r="N83" s="21">
        <f t="shared" si="1"/>
        <v>0</v>
      </c>
    </row>
    <row r="84" spans="1:14" x14ac:dyDescent="0.25">
      <c r="A84" s="20" t="s">
        <v>53</v>
      </c>
      <c r="B84" s="27">
        <v>150463</v>
      </c>
      <c r="C84" s="27" t="s">
        <v>778</v>
      </c>
      <c r="D84" s="37">
        <v>44406</v>
      </c>
      <c r="E84" s="37" t="s">
        <v>977</v>
      </c>
      <c r="F84" s="21">
        <f>SUMIFS('VL-Disb repo Apr - Nov'!$I:$I,'VL-Disb repo Apr - Nov'!$T:$T,'Sales executive with branch VL'!$B84,'VL-Disb repo Apr - Nov'!$AM:$AM,'Sales executive with branch VL'!F$13)/100000</f>
        <v>0</v>
      </c>
      <c r="G84" s="21">
        <f>SUMIFS('VL-Disb repo Apr - Nov'!$I:$I,'VL-Disb repo Apr - Nov'!$T:$T,'Sales executive with branch VL'!$B84,'VL-Disb repo Apr - Nov'!$AM:$AM,'Sales executive with branch VL'!G$13)/100000</f>
        <v>0</v>
      </c>
      <c r="H84" s="21">
        <f>SUMIFS('VL-Disb repo Apr - Nov'!$I:$I,'VL-Disb repo Apr - Nov'!$T:$T,'Sales executive with branch VL'!$B84,'VL-Disb repo Apr - Nov'!$AM:$AM,'Sales executive with branch VL'!H$13)/100000</f>
        <v>0</v>
      </c>
      <c r="I84" s="21">
        <f>SUMIFS('VL-Disb repo Apr - Nov'!$I:$I,'VL-Disb repo Apr - Nov'!$T:$T,'Sales executive with branch VL'!$B84,'VL-Disb repo Apr - Nov'!$AM:$AM,'Sales executive with branch VL'!I$13)/100000</f>
        <v>0</v>
      </c>
      <c r="J84" s="21">
        <f>SUMIFS('VL-Disb repo Apr - Nov'!$I:$I,'VL-Disb repo Apr - Nov'!$T:$T,'Sales executive with branch VL'!$B84,'VL-Disb repo Apr - Nov'!$AM:$AM,'Sales executive with branch VL'!J$13)/100000</f>
        <v>0</v>
      </c>
      <c r="K84" s="21">
        <f>SUMIFS('VL-Disb repo Apr - Nov'!$I:$I,'VL-Disb repo Apr - Nov'!$T:$T,'Sales executive with branch VL'!$B84,'VL-Disb repo Apr - Nov'!$AM:$AM,'Sales executive with branch VL'!K$13)/100000</f>
        <v>0</v>
      </c>
      <c r="L84" s="21">
        <f>SUMIFS('VL-Disb repo Apr - Nov'!$I:$I,'VL-Disb repo Apr - Nov'!$T:$T,'Sales executive with branch VL'!$B84,'VL-Disb repo Apr - Nov'!$AM:$AM,'Sales executive with branch VL'!L$13)/100000</f>
        <v>0</v>
      </c>
      <c r="M84" s="21">
        <f>SUMIFS('VL-Disb repo Apr - Nov'!$I:$I,'VL-Disb repo Apr - Nov'!$T:$T,'Sales executive with branch VL'!$B84,'VL-Disb repo Apr - Nov'!$AM:$AM,'Sales executive with branch VL'!M$13)/100000</f>
        <v>0</v>
      </c>
      <c r="N84" s="21">
        <f t="shared" si="1"/>
        <v>0</v>
      </c>
    </row>
    <row r="85" spans="1:14" x14ac:dyDescent="0.25">
      <c r="A85" s="20" t="s">
        <v>697</v>
      </c>
      <c r="B85" s="27">
        <v>154255</v>
      </c>
      <c r="C85" s="27" t="s">
        <v>887</v>
      </c>
      <c r="D85" s="37">
        <v>45432</v>
      </c>
      <c r="E85" s="37" t="s">
        <v>977</v>
      </c>
      <c r="F85" s="21">
        <f>SUMIFS('VL-Disb repo Apr - Nov'!$I:$I,'VL-Disb repo Apr - Nov'!$T:$T,'Sales executive with branch VL'!$B85,'VL-Disb repo Apr - Nov'!$AM:$AM,'Sales executive with branch VL'!F$13)/100000</f>
        <v>0</v>
      </c>
      <c r="G85" s="21">
        <f>SUMIFS('VL-Disb repo Apr - Nov'!$I:$I,'VL-Disb repo Apr - Nov'!$T:$T,'Sales executive with branch VL'!$B85,'VL-Disb repo Apr - Nov'!$AM:$AM,'Sales executive with branch VL'!G$13)/100000</f>
        <v>0</v>
      </c>
      <c r="H85" s="21">
        <f>SUMIFS('VL-Disb repo Apr - Nov'!$I:$I,'VL-Disb repo Apr - Nov'!$T:$T,'Sales executive with branch VL'!$B85,'VL-Disb repo Apr - Nov'!$AM:$AM,'Sales executive with branch VL'!H$13)/100000</f>
        <v>0</v>
      </c>
      <c r="I85" s="21">
        <f>SUMIFS('VL-Disb repo Apr - Nov'!$I:$I,'VL-Disb repo Apr - Nov'!$T:$T,'Sales executive with branch VL'!$B85,'VL-Disb repo Apr - Nov'!$AM:$AM,'Sales executive with branch VL'!I$13)/100000</f>
        <v>0</v>
      </c>
      <c r="J85" s="21">
        <f>SUMIFS('VL-Disb repo Apr - Nov'!$I:$I,'VL-Disb repo Apr - Nov'!$T:$T,'Sales executive with branch VL'!$B85,'VL-Disb repo Apr - Nov'!$AM:$AM,'Sales executive with branch VL'!J$13)/100000</f>
        <v>0</v>
      </c>
      <c r="K85" s="21">
        <f>SUMIFS('VL-Disb repo Apr - Nov'!$I:$I,'VL-Disb repo Apr - Nov'!$T:$T,'Sales executive with branch VL'!$B85,'VL-Disb repo Apr - Nov'!$AM:$AM,'Sales executive with branch VL'!K$13)/100000</f>
        <v>0</v>
      </c>
      <c r="L85" s="21">
        <f>SUMIFS('VL-Disb repo Apr - Nov'!$I:$I,'VL-Disb repo Apr - Nov'!$T:$T,'Sales executive with branch VL'!$B85,'VL-Disb repo Apr - Nov'!$AM:$AM,'Sales executive with branch VL'!L$13)/100000</f>
        <v>0</v>
      </c>
      <c r="M85" s="21">
        <f>SUMIFS('VL-Disb repo Apr - Nov'!$I:$I,'VL-Disb repo Apr - Nov'!$T:$T,'Sales executive with branch VL'!$B85,'VL-Disb repo Apr - Nov'!$AM:$AM,'Sales executive with branch VL'!M$13)/100000</f>
        <v>0</v>
      </c>
      <c r="N85" s="21">
        <f t="shared" si="1"/>
        <v>0</v>
      </c>
    </row>
    <row r="86" spans="1:14" x14ac:dyDescent="0.25">
      <c r="A86" s="20" t="s">
        <v>700</v>
      </c>
      <c r="B86" s="27">
        <v>154275</v>
      </c>
      <c r="C86" s="27" t="s">
        <v>888</v>
      </c>
      <c r="D86" s="37">
        <v>45436</v>
      </c>
      <c r="E86" s="37" t="s">
        <v>977</v>
      </c>
      <c r="F86" s="21">
        <f>SUMIFS('VL-Disb repo Apr - Nov'!$I:$I,'VL-Disb repo Apr - Nov'!$T:$T,'Sales executive with branch VL'!$B86,'VL-Disb repo Apr - Nov'!$AM:$AM,'Sales executive with branch VL'!F$13)/100000</f>
        <v>0</v>
      </c>
      <c r="G86" s="21">
        <f>SUMIFS('VL-Disb repo Apr - Nov'!$I:$I,'VL-Disb repo Apr - Nov'!$T:$T,'Sales executive with branch VL'!$B86,'VL-Disb repo Apr - Nov'!$AM:$AM,'Sales executive with branch VL'!G$13)/100000</f>
        <v>0</v>
      </c>
      <c r="H86" s="21">
        <f>SUMIFS('VL-Disb repo Apr - Nov'!$I:$I,'VL-Disb repo Apr - Nov'!$T:$T,'Sales executive with branch VL'!$B86,'VL-Disb repo Apr - Nov'!$AM:$AM,'Sales executive with branch VL'!H$13)/100000</f>
        <v>0</v>
      </c>
      <c r="I86" s="21">
        <f>SUMIFS('VL-Disb repo Apr - Nov'!$I:$I,'VL-Disb repo Apr - Nov'!$T:$T,'Sales executive with branch VL'!$B86,'VL-Disb repo Apr - Nov'!$AM:$AM,'Sales executive with branch VL'!I$13)/100000</f>
        <v>0</v>
      </c>
      <c r="J86" s="21">
        <f>SUMIFS('VL-Disb repo Apr - Nov'!$I:$I,'VL-Disb repo Apr - Nov'!$T:$T,'Sales executive with branch VL'!$B86,'VL-Disb repo Apr - Nov'!$AM:$AM,'Sales executive with branch VL'!J$13)/100000</f>
        <v>0</v>
      </c>
      <c r="K86" s="21">
        <f>SUMIFS('VL-Disb repo Apr - Nov'!$I:$I,'VL-Disb repo Apr - Nov'!$T:$T,'Sales executive with branch VL'!$B86,'VL-Disb repo Apr - Nov'!$AM:$AM,'Sales executive with branch VL'!K$13)/100000</f>
        <v>0</v>
      </c>
      <c r="L86" s="21">
        <f>SUMIFS('VL-Disb repo Apr - Nov'!$I:$I,'VL-Disb repo Apr - Nov'!$T:$T,'Sales executive with branch VL'!$B86,'VL-Disb repo Apr - Nov'!$AM:$AM,'Sales executive with branch VL'!L$13)/100000</f>
        <v>0</v>
      </c>
      <c r="M86" s="21">
        <f>SUMIFS('VL-Disb repo Apr - Nov'!$I:$I,'VL-Disb repo Apr - Nov'!$T:$T,'Sales executive with branch VL'!$B86,'VL-Disb repo Apr - Nov'!$AM:$AM,'Sales executive with branch VL'!M$13)/100000</f>
        <v>0</v>
      </c>
      <c r="N86" s="21">
        <f t="shared" si="1"/>
        <v>0</v>
      </c>
    </row>
    <row r="87" spans="1:14" x14ac:dyDescent="0.25">
      <c r="A87" s="20" t="s">
        <v>701</v>
      </c>
      <c r="B87" s="27">
        <v>154324</v>
      </c>
      <c r="C87" s="27" t="s">
        <v>751</v>
      </c>
      <c r="D87" s="37">
        <v>45450</v>
      </c>
      <c r="E87" s="37" t="s">
        <v>977</v>
      </c>
      <c r="F87" s="21">
        <f>SUMIFS('VL-Disb repo Apr - Nov'!$I:$I,'VL-Disb repo Apr - Nov'!$T:$T,'Sales executive with branch VL'!$B87,'VL-Disb repo Apr - Nov'!$AM:$AM,'Sales executive with branch VL'!F$13)/100000</f>
        <v>0</v>
      </c>
      <c r="G87" s="21">
        <f>SUMIFS('VL-Disb repo Apr - Nov'!$I:$I,'VL-Disb repo Apr - Nov'!$T:$T,'Sales executive with branch VL'!$B87,'VL-Disb repo Apr - Nov'!$AM:$AM,'Sales executive with branch VL'!G$13)/100000</f>
        <v>0</v>
      </c>
      <c r="H87" s="21">
        <f>SUMIFS('VL-Disb repo Apr - Nov'!$I:$I,'VL-Disb repo Apr - Nov'!$T:$T,'Sales executive with branch VL'!$B87,'VL-Disb repo Apr - Nov'!$AM:$AM,'Sales executive with branch VL'!H$13)/100000</f>
        <v>0</v>
      </c>
      <c r="I87" s="21">
        <f>SUMIFS('VL-Disb repo Apr - Nov'!$I:$I,'VL-Disb repo Apr - Nov'!$T:$T,'Sales executive with branch VL'!$B87,'VL-Disb repo Apr - Nov'!$AM:$AM,'Sales executive with branch VL'!I$13)/100000</f>
        <v>0</v>
      </c>
      <c r="J87" s="21">
        <f>SUMIFS('VL-Disb repo Apr - Nov'!$I:$I,'VL-Disb repo Apr - Nov'!$T:$T,'Sales executive with branch VL'!$B87,'VL-Disb repo Apr - Nov'!$AM:$AM,'Sales executive with branch VL'!J$13)/100000</f>
        <v>0</v>
      </c>
      <c r="K87" s="21">
        <f>SUMIFS('VL-Disb repo Apr - Nov'!$I:$I,'VL-Disb repo Apr - Nov'!$T:$T,'Sales executive with branch VL'!$B87,'VL-Disb repo Apr - Nov'!$AM:$AM,'Sales executive with branch VL'!K$13)/100000</f>
        <v>0</v>
      </c>
      <c r="L87" s="21">
        <f>SUMIFS('VL-Disb repo Apr - Nov'!$I:$I,'VL-Disb repo Apr - Nov'!$T:$T,'Sales executive with branch VL'!$B87,'VL-Disb repo Apr - Nov'!$AM:$AM,'Sales executive with branch VL'!L$13)/100000</f>
        <v>0</v>
      </c>
      <c r="M87" s="21">
        <f>SUMIFS('VL-Disb repo Apr - Nov'!$I:$I,'VL-Disb repo Apr - Nov'!$T:$T,'Sales executive with branch VL'!$B87,'VL-Disb repo Apr - Nov'!$AM:$AM,'Sales executive with branch VL'!M$13)/100000</f>
        <v>0</v>
      </c>
      <c r="N87" s="21">
        <f t="shared" si="1"/>
        <v>0</v>
      </c>
    </row>
    <row r="88" spans="1:14" x14ac:dyDescent="0.25">
      <c r="G88" s="25"/>
    </row>
  </sheetData>
  <phoneticPr fontId="5" type="noConversion"/>
  <conditionalFormatting sqref="B14:B87">
    <cfRule type="duplicateValues" dxfId="1" priority="1"/>
  </conditionalFormatting>
  <conditionalFormatting sqref="B64:B87"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453F-7320-4362-B97B-1ECFDD61304D}">
  <sheetPr>
    <tabColor theme="6" tint="0.59999389629810485"/>
  </sheetPr>
  <dimension ref="A1:C4"/>
  <sheetViews>
    <sheetView workbookViewId="0"/>
  </sheetViews>
  <sheetFormatPr defaultRowHeight="14.25" x14ac:dyDescent="0.2"/>
  <cols>
    <col min="1" max="1" width="12.42578125" style="18" bestFit="1" customWidth="1"/>
    <col min="2" max="2" width="6.5703125" style="18" bestFit="1" customWidth="1"/>
    <col min="3" max="4" width="8" style="18" bestFit="1" customWidth="1"/>
    <col min="5" max="16384" width="9.140625" style="18"/>
  </cols>
  <sheetData>
    <row r="1" spans="1:3" ht="15" x14ac:dyDescent="0.25">
      <c r="A1" s="15" t="s">
        <v>678</v>
      </c>
      <c r="B1" s="14" t="s">
        <v>115</v>
      </c>
      <c r="C1" s="16" t="s">
        <v>116</v>
      </c>
    </row>
    <row r="2" spans="1:3" ht="15" x14ac:dyDescent="0.25">
      <c r="A2" s="3" t="s">
        <v>676</v>
      </c>
      <c r="B2" s="4">
        <v>548</v>
      </c>
      <c r="C2" s="17">
        <v>2604.48</v>
      </c>
    </row>
    <row r="3" spans="1:3" ht="15" x14ac:dyDescent="0.25">
      <c r="A3" s="3" t="s">
        <v>677</v>
      </c>
      <c r="B3" s="4">
        <v>6</v>
      </c>
      <c r="C3" s="17">
        <v>38.200000000000003</v>
      </c>
    </row>
    <row r="4" spans="1:3" ht="15" x14ac:dyDescent="0.25">
      <c r="A4" s="3" t="s">
        <v>703</v>
      </c>
      <c r="B4" s="4">
        <v>7</v>
      </c>
      <c r="C4" s="17">
        <v>48.5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00A4-A7F7-4E7C-82F9-9C4478AF2AE8}">
  <dimension ref="A1:AB986"/>
  <sheetViews>
    <sheetView topLeftCell="I1" workbookViewId="0">
      <selection activeCell="AB132" sqref="AB132"/>
    </sheetView>
  </sheetViews>
  <sheetFormatPr defaultRowHeight="15" x14ac:dyDescent="0.25"/>
  <cols>
    <col min="25" max="25" width="9.140625" style="9"/>
  </cols>
  <sheetData>
    <row r="1" spans="1:28" x14ac:dyDescent="0.25">
      <c r="A1" t="s">
        <v>0</v>
      </c>
      <c r="B1" t="s">
        <v>1</v>
      </c>
      <c r="C1" t="s">
        <v>2</v>
      </c>
      <c r="D1" s="5" t="s">
        <v>3</v>
      </c>
      <c r="E1" t="s">
        <v>117</v>
      </c>
      <c r="F1" t="s">
        <v>4</v>
      </c>
      <c r="G1" t="s">
        <v>118</v>
      </c>
      <c r="H1" t="s">
        <v>5</v>
      </c>
      <c r="I1" s="12" t="s">
        <v>6</v>
      </c>
      <c r="J1" t="s">
        <v>7</v>
      </c>
      <c r="K1" t="s">
        <v>8</v>
      </c>
      <c r="L1" t="s">
        <v>9</v>
      </c>
      <c r="M1" t="s">
        <v>119</v>
      </c>
      <c r="N1" t="s">
        <v>120</v>
      </c>
      <c r="O1" t="s">
        <v>10</v>
      </c>
      <c r="P1" s="12" t="s">
        <v>11</v>
      </c>
      <c r="Q1" s="12"/>
      <c r="R1" t="s">
        <v>121</v>
      </c>
      <c r="S1" t="s">
        <v>122</v>
      </c>
      <c r="T1" t="s">
        <v>123</v>
      </c>
      <c r="U1" t="s">
        <v>12</v>
      </c>
      <c r="V1" t="s">
        <v>13</v>
      </c>
      <c r="W1" t="s">
        <v>95</v>
      </c>
      <c r="X1" t="s">
        <v>124</v>
      </c>
      <c r="Y1" t="s">
        <v>125</v>
      </c>
      <c r="Z1" t="s">
        <v>126</v>
      </c>
    </row>
    <row r="2" spans="1:28" x14ac:dyDescent="0.25">
      <c r="A2" t="s">
        <v>53</v>
      </c>
      <c r="B2">
        <v>1233</v>
      </c>
      <c r="C2">
        <v>55104844</v>
      </c>
      <c r="D2" s="5">
        <v>412339801700122</v>
      </c>
      <c r="E2">
        <v>12330004077076</v>
      </c>
      <c r="F2" t="s">
        <v>178</v>
      </c>
      <c r="G2" t="s">
        <v>178</v>
      </c>
      <c r="H2" s="1">
        <v>45388</v>
      </c>
      <c r="I2" s="12">
        <v>300000</v>
      </c>
      <c r="J2">
        <v>26</v>
      </c>
      <c r="K2">
        <v>84</v>
      </c>
      <c r="L2">
        <v>7787</v>
      </c>
      <c r="M2">
        <v>5307518837190001</v>
      </c>
      <c r="N2" t="s">
        <v>163</v>
      </c>
      <c r="O2">
        <v>289947</v>
      </c>
      <c r="P2" s="13">
        <v>45391</v>
      </c>
      <c r="Q2" s="13" t="str">
        <f>TEXT(P2,"mmm-yy")</f>
        <v>Apr-24</v>
      </c>
      <c r="R2" t="s">
        <v>127</v>
      </c>
      <c r="S2" t="s">
        <v>179</v>
      </c>
      <c r="T2" t="s">
        <v>180</v>
      </c>
      <c r="U2">
        <v>152026</v>
      </c>
      <c r="V2" t="s">
        <v>74</v>
      </c>
      <c r="W2" t="s">
        <v>181</v>
      </c>
      <c r="X2">
        <v>6750</v>
      </c>
      <c r="Y2">
        <v>3303</v>
      </c>
      <c r="Z2" t="s">
        <v>128</v>
      </c>
      <c r="AA2" t="e">
        <f>_xlfn.XLOOKUP(D2,#REF!,#REF!)</f>
        <v>#REF!</v>
      </c>
      <c r="AB2" t="e">
        <f>_xlfn.XLOOKUP(D2,#REF!,#REF!)</f>
        <v>#REF!</v>
      </c>
    </row>
    <row r="3" spans="1:28" x14ac:dyDescent="0.25">
      <c r="A3" t="s">
        <v>53</v>
      </c>
      <c r="B3">
        <v>1233</v>
      </c>
      <c r="C3">
        <v>55104883</v>
      </c>
      <c r="D3" s="5">
        <v>412339801700123</v>
      </c>
      <c r="E3">
        <v>12330004077553</v>
      </c>
      <c r="F3" t="s">
        <v>182</v>
      </c>
      <c r="G3" t="s">
        <v>182</v>
      </c>
      <c r="H3" s="1">
        <v>45393</v>
      </c>
      <c r="I3" s="12">
        <v>400000</v>
      </c>
      <c r="J3">
        <v>24</v>
      </c>
      <c r="K3">
        <v>84</v>
      </c>
      <c r="L3">
        <v>9871</v>
      </c>
      <c r="M3">
        <v>41333631524</v>
      </c>
      <c r="N3" t="s">
        <v>183</v>
      </c>
      <c r="O3">
        <v>386624</v>
      </c>
      <c r="P3" s="13">
        <v>45393</v>
      </c>
      <c r="Q3" s="13" t="str">
        <f t="shared" ref="Q3:Q66" si="0">TEXT(P3,"mmm-yy")</f>
        <v>Apr-24</v>
      </c>
      <c r="R3" t="s">
        <v>127</v>
      </c>
      <c r="S3" t="s">
        <v>184</v>
      </c>
      <c r="T3" t="s">
        <v>185</v>
      </c>
      <c r="U3">
        <v>152064</v>
      </c>
      <c r="V3" t="s">
        <v>61</v>
      </c>
      <c r="W3" t="s">
        <v>186</v>
      </c>
      <c r="X3">
        <v>9000</v>
      </c>
      <c r="Y3">
        <v>4376</v>
      </c>
      <c r="Z3" t="s">
        <v>128</v>
      </c>
      <c r="AA3" t="e">
        <f>_xlfn.XLOOKUP(D3,#REF!,#REF!)</f>
        <v>#REF!</v>
      </c>
      <c r="AB3" t="e">
        <f>_xlfn.XLOOKUP(D3,#REF!,#REF!)</f>
        <v>#REF!</v>
      </c>
    </row>
    <row r="4" spans="1:28" x14ac:dyDescent="0.25">
      <c r="A4" t="s">
        <v>53</v>
      </c>
      <c r="B4">
        <v>1233</v>
      </c>
      <c r="C4">
        <v>55104927</v>
      </c>
      <c r="D4" s="5">
        <v>412339801700124</v>
      </c>
      <c r="E4">
        <v>12330004078255</v>
      </c>
      <c r="F4" t="s">
        <v>88</v>
      </c>
      <c r="G4" t="s">
        <v>88</v>
      </c>
      <c r="H4" s="1">
        <v>45398</v>
      </c>
      <c r="I4" s="12">
        <v>250000</v>
      </c>
      <c r="J4">
        <v>27</v>
      </c>
      <c r="K4">
        <v>60</v>
      </c>
      <c r="L4">
        <v>7634</v>
      </c>
      <c r="M4">
        <v>67249643577</v>
      </c>
      <c r="N4" t="s">
        <v>187</v>
      </c>
      <c r="O4">
        <v>241006</v>
      </c>
      <c r="P4" s="13">
        <v>45402</v>
      </c>
      <c r="Q4" s="13" t="str">
        <f t="shared" si="0"/>
        <v>Apr-24</v>
      </c>
      <c r="R4" t="s">
        <v>127</v>
      </c>
      <c r="S4" t="s">
        <v>188</v>
      </c>
      <c r="T4" t="s">
        <v>189</v>
      </c>
      <c r="U4">
        <v>152025</v>
      </c>
      <c r="V4" t="s">
        <v>70</v>
      </c>
      <c r="W4" t="s">
        <v>190</v>
      </c>
      <c r="X4">
        <v>5625</v>
      </c>
      <c r="Y4">
        <v>3369</v>
      </c>
      <c r="Z4" t="s">
        <v>128</v>
      </c>
      <c r="AA4" t="e">
        <f>_xlfn.XLOOKUP(D4,#REF!,#REF!)</f>
        <v>#REF!</v>
      </c>
      <c r="AB4" t="e">
        <f>_xlfn.XLOOKUP(D4,#REF!,#REF!)</f>
        <v>#REF!</v>
      </c>
    </row>
    <row r="5" spans="1:28" x14ac:dyDescent="0.25">
      <c r="A5" t="s">
        <v>53</v>
      </c>
      <c r="B5">
        <v>1233</v>
      </c>
      <c r="C5">
        <v>55104951</v>
      </c>
      <c r="D5" s="5">
        <v>412339801700125</v>
      </c>
      <c r="E5">
        <v>4060004077850</v>
      </c>
      <c r="F5" t="s">
        <v>191</v>
      </c>
      <c r="G5" t="s">
        <v>191</v>
      </c>
      <c r="H5" s="1">
        <v>45401</v>
      </c>
      <c r="I5" s="12">
        <v>275000</v>
      </c>
      <c r="J5">
        <v>26.5</v>
      </c>
      <c r="K5">
        <v>60</v>
      </c>
      <c r="L5">
        <v>8316</v>
      </c>
      <c r="M5">
        <v>50100614658423</v>
      </c>
      <c r="N5" t="s">
        <v>140</v>
      </c>
      <c r="O5">
        <v>266832</v>
      </c>
      <c r="P5" s="13">
        <v>45402</v>
      </c>
      <c r="Q5" s="13" t="str">
        <f t="shared" si="0"/>
        <v>Apr-24</v>
      </c>
      <c r="R5" t="s">
        <v>127</v>
      </c>
      <c r="S5" t="s">
        <v>192</v>
      </c>
      <c r="T5" t="s">
        <v>193</v>
      </c>
      <c r="U5">
        <v>152025</v>
      </c>
      <c r="V5" t="s">
        <v>70</v>
      </c>
      <c r="W5" t="s">
        <v>194</v>
      </c>
      <c r="X5">
        <v>6188</v>
      </c>
      <c r="Y5">
        <v>1980</v>
      </c>
      <c r="Z5" t="s">
        <v>128</v>
      </c>
      <c r="AA5" t="e">
        <f>_xlfn.XLOOKUP(D5,#REF!,#REF!)</f>
        <v>#REF!</v>
      </c>
      <c r="AB5" t="e">
        <f>_xlfn.XLOOKUP(D5,#REF!,#REF!)</f>
        <v>#REF!</v>
      </c>
    </row>
    <row r="6" spans="1:28" x14ac:dyDescent="0.25">
      <c r="A6" t="s">
        <v>53</v>
      </c>
      <c r="B6">
        <v>1233</v>
      </c>
      <c r="C6">
        <v>55104972</v>
      </c>
      <c r="D6" s="5">
        <v>412339801700126</v>
      </c>
      <c r="E6">
        <v>12330004001379</v>
      </c>
      <c r="F6" t="s">
        <v>195</v>
      </c>
      <c r="G6" t="s">
        <v>196</v>
      </c>
      <c r="H6" s="1">
        <v>45406</v>
      </c>
      <c r="I6" s="12">
        <v>1500000</v>
      </c>
      <c r="J6">
        <v>20</v>
      </c>
      <c r="K6">
        <v>36</v>
      </c>
      <c r="L6">
        <v>55746</v>
      </c>
      <c r="M6">
        <v>32937652922</v>
      </c>
      <c r="N6" t="s">
        <v>142</v>
      </c>
      <c r="O6">
        <v>1461999</v>
      </c>
      <c r="P6" s="13">
        <v>45409</v>
      </c>
      <c r="Q6" s="13" t="str">
        <f t="shared" si="0"/>
        <v>Apr-24</v>
      </c>
      <c r="R6" t="s">
        <v>127</v>
      </c>
      <c r="S6" t="s">
        <v>197</v>
      </c>
      <c r="T6" t="s">
        <v>198</v>
      </c>
      <c r="U6">
        <v>153642</v>
      </c>
      <c r="V6" t="s">
        <v>110</v>
      </c>
      <c r="W6" t="s">
        <v>199</v>
      </c>
      <c r="X6">
        <v>30000</v>
      </c>
      <c r="Y6">
        <v>8001</v>
      </c>
      <c r="Z6" t="s">
        <v>128</v>
      </c>
      <c r="AA6" t="e">
        <f>_xlfn.XLOOKUP(D6,#REF!,#REF!)</f>
        <v>#REF!</v>
      </c>
      <c r="AB6" t="e">
        <f>_xlfn.XLOOKUP(D6,#REF!,#REF!)</f>
        <v>#REF!</v>
      </c>
    </row>
    <row r="7" spans="1:28" x14ac:dyDescent="0.25">
      <c r="A7" t="s">
        <v>53</v>
      </c>
      <c r="B7">
        <v>1233</v>
      </c>
      <c r="C7">
        <v>55105001</v>
      </c>
      <c r="D7" s="5">
        <v>412339801700128</v>
      </c>
      <c r="E7">
        <v>12330004079508</v>
      </c>
      <c r="F7" t="s">
        <v>200</v>
      </c>
      <c r="G7" t="s">
        <v>200</v>
      </c>
      <c r="H7" s="1">
        <v>45409</v>
      </c>
      <c r="I7" s="12">
        <v>1000000</v>
      </c>
      <c r="J7">
        <v>22</v>
      </c>
      <c r="K7">
        <v>60</v>
      </c>
      <c r="L7">
        <v>27620</v>
      </c>
      <c r="M7">
        <v>558053000013683</v>
      </c>
      <c r="N7" t="s">
        <v>201</v>
      </c>
      <c r="O7">
        <v>959822</v>
      </c>
      <c r="P7" s="13">
        <v>45411</v>
      </c>
      <c r="Q7" s="13" t="str">
        <f t="shared" si="0"/>
        <v>Apr-24</v>
      </c>
      <c r="R7" t="s">
        <v>127</v>
      </c>
      <c r="S7" t="s">
        <v>202</v>
      </c>
      <c r="T7" t="s">
        <v>203</v>
      </c>
      <c r="U7">
        <v>151430</v>
      </c>
      <c r="V7" t="s">
        <v>78</v>
      </c>
      <c r="W7" t="s">
        <v>204</v>
      </c>
      <c r="X7">
        <v>20000</v>
      </c>
      <c r="Y7">
        <v>20178</v>
      </c>
      <c r="Z7" t="s">
        <v>128</v>
      </c>
      <c r="AA7" t="e">
        <f>_xlfn.XLOOKUP(D7,#REF!,#REF!)</f>
        <v>#REF!</v>
      </c>
      <c r="AB7" t="e">
        <f>_xlfn.XLOOKUP(D7,#REF!,#REF!)</f>
        <v>#REF!</v>
      </c>
    </row>
    <row r="8" spans="1:28" x14ac:dyDescent="0.25">
      <c r="A8" t="s">
        <v>19</v>
      </c>
      <c r="B8">
        <v>1283</v>
      </c>
      <c r="C8">
        <v>55104880</v>
      </c>
      <c r="D8" s="5">
        <v>412839801700181</v>
      </c>
      <c r="E8">
        <v>12830004076794</v>
      </c>
      <c r="F8" t="s">
        <v>205</v>
      </c>
      <c r="G8" t="s">
        <v>205</v>
      </c>
      <c r="H8" s="1">
        <v>45397</v>
      </c>
      <c r="I8" s="12">
        <v>500000</v>
      </c>
      <c r="J8">
        <v>22.5</v>
      </c>
      <c r="K8">
        <v>72</v>
      </c>
      <c r="L8">
        <v>12712</v>
      </c>
      <c r="M8">
        <v>41283491443</v>
      </c>
      <c r="N8" t="s">
        <v>206</v>
      </c>
      <c r="O8">
        <v>482796</v>
      </c>
      <c r="P8" s="13">
        <v>45398</v>
      </c>
      <c r="Q8" s="13" t="str">
        <f t="shared" si="0"/>
        <v>Apr-24</v>
      </c>
      <c r="R8" t="s">
        <v>127</v>
      </c>
      <c r="S8" t="s">
        <v>207</v>
      </c>
      <c r="T8" t="s">
        <v>208</v>
      </c>
      <c r="U8">
        <v>151546</v>
      </c>
      <c r="V8" t="s">
        <v>64</v>
      </c>
      <c r="W8" t="s">
        <v>186</v>
      </c>
      <c r="X8">
        <v>10000</v>
      </c>
      <c r="Y8">
        <v>7204</v>
      </c>
      <c r="Z8" t="s">
        <v>128</v>
      </c>
      <c r="AA8" t="e">
        <f>_xlfn.XLOOKUP(D8,#REF!,#REF!)</f>
        <v>#REF!</v>
      </c>
      <c r="AB8" t="e">
        <f>_xlfn.XLOOKUP(D8,#REF!,#REF!)</f>
        <v>#REF!</v>
      </c>
    </row>
    <row r="9" spans="1:28" x14ac:dyDescent="0.25">
      <c r="A9" t="s">
        <v>19</v>
      </c>
      <c r="B9">
        <v>1283</v>
      </c>
      <c r="C9">
        <v>55104929</v>
      </c>
      <c r="D9" s="5">
        <v>412839801700182</v>
      </c>
      <c r="E9">
        <v>12830004078171</v>
      </c>
      <c r="F9" t="s">
        <v>209</v>
      </c>
      <c r="G9" t="s">
        <v>209</v>
      </c>
      <c r="H9" s="1">
        <v>45401</v>
      </c>
      <c r="I9" s="12">
        <v>500000</v>
      </c>
      <c r="J9">
        <v>23</v>
      </c>
      <c r="K9">
        <v>72</v>
      </c>
      <c r="L9">
        <v>12862</v>
      </c>
      <c r="M9">
        <v>83930100043680</v>
      </c>
      <c r="N9" t="s">
        <v>161</v>
      </c>
      <c r="O9">
        <v>482389</v>
      </c>
      <c r="P9" s="13">
        <v>45401</v>
      </c>
      <c r="Q9" s="13" t="str">
        <f t="shared" si="0"/>
        <v>Apr-24</v>
      </c>
      <c r="R9" t="s">
        <v>127</v>
      </c>
      <c r="S9" t="s">
        <v>210</v>
      </c>
      <c r="T9" t="s">
        <v>211</v>
      </c>
      <c r="U9">
        <v>153049</v>
      </c>
      <c r="V9" t="s">
        <v>76</v>
      </c>
      <c r="W9" t="s">
        <v>190</v>
      </c>
      <c r="X9">
        <v>10000</v>
      </c>
      <c r="Y9">
        <v>7611</v>
      </c>
      <c r="Z9" t="s">
        <v>128</v>
      </c>
      <c r="AA9" t="e">
        <f>_xlfn.XLOOKUP(D9,#REF!,#REF!)</f>
        <v>#REF!</v>
      </c>
      <c r="AB9" t="e">
        <f>_xlfn.XLOOKUP(D9,#REF!,#REF!)</f>
        <v>#REF!</v>
      </c>
    </row>
    <row r="10" spans="1:28" x14ac:dyDescent="0.25">
      <c r="A10" t="s">
        <v>19</v>
      </c>
      <c r="B10">
        <v>1283</v>
      </c>
      <c r="C10">
        <v>55104982</v>
      </c>
      <c r="D10" s="5">
        <v>412839801700185</v>
      </c>
      <c r="E10">
        <v>12830004078993</v>
      </c>
      <c r="F10" t="s">
        <v>212</v>
      </c>
      <c r="G10" t="s">
        <v>212</v>
      </c>
      <c r="H10" s="1">
        <v>45407</v>
      </c>
      <c r="I10" s="12">
        <v>200000</v>
      </c>
      <c r="J10">
        <v>27</v>
      </c>
      <c r="K10">
        <v>48</v>
      </c>
      <c r="L10">
        <v>6857</v>
      </c>
      <c r="M10">
        <v>41433439144</v>
      </c>
      <c r="N10" t="s">
        <v>137</v>
      </c>
      <c r="O10">
        <v>194305</v>
      </c>
      <c r="P10" s="13">
        <v>45407</v>
      </c>
      <c r="Q10" s="13" t="str">
        <f t="shared" si="0"/>
        <v>Apr-24</v>
      </c>
      <c r="R10" t="s">
        <v>127</v>
      </c>
      <c r="S10" t="s">
        <v>213</v>
      </c>
      <c r="T10" t="s">
        <v>214</v>
      </c>
      <c r="U10">
        <v>153117</v>
      </c>
      <c r="V10" t="s">
        <v>91</v>
      </c>
      <c r="W10" t="s">
        <v>215</v>
      </c>
      <c r="X10">
        <v>4500</v>
      </c>
      <c r="Y10">
        <v>1195</v>
      </c>
      <c r="Z10" t="s">
        <v>128</v>
      </c>
      <c r="AA10" t="e">
        <f>_xlfn.XLOOKUP(D10,#REF!,#REF!)</f>
        <v>#REF!</v>
      </c>
      <c r="AB10" t="e">
        <f>_xlfn.XLOOKUP(D10,#REF!,#REF!)</f>
        <v>#REF!</v>
      </c>
    </row>
    <row r="11" spans="1:28" x14ac:dyDescent="0.25">
      <c r="A11" t="s">
        <v>19</v>
      </c>
      <c r="B11">
        <v>1283</v>
      </c>
      <c r="C11">
        <v>55104984</v>
      </c>
      <c r="D11" s="5">
        <v>412839801700186</v>
      </c>
      <c r="E11">
        <v>12830004079087</v>
      </c>
      <c r="F11" t="s">
        <v>216</v>
      </c>
      <c r="G11" t="s">
        <v>216</v>
      </c>
      <c r="H11" s="1">
        <v>45407</v>
      </c>
      <c r="I11" s="12">
        <v>250000</v>
      </c>
      <c r="J11">
        <v>26.5</v>
      </c>
      <c r="K11">
        <v>60</v>
      </c>
      <c r="L11">
        <v>7560</v>
      </c>
      <c r="M11">
        <v>920010055677697</v>
      </c>
      <c r="N11" t="s">
        <v>217</v>
      </c>
      <c r="O11">
        <v>240755</v>
      </c>
      <c r="P11" s="13">
        <v>45407</v>
      </c>
      <c r="Q11" s="13" t="str">
        <f t="shared" si="0"/>
        <v>Apr-24</v>
      </c>
      <c r="R11" t="s">
        <v>127</v>
      </c>
      <c r="S11" t="s">
        <v>218</v>
      </c>
      <c r="T11" t="s">
        <v>219</v>
      </c>
      <c r="U11">
        <v>153083</v>
      </c>
      <c r="V11" t="s">
        <v>105</v>
      </c>
      <c r="W11" t="s">
        <v>215</v>
      </c>
      <c r="X11">
        <v>5625</v>
      </c>
      <c r="Y11">
        <v>3620</v>
      </c>
      <c r="Z11" t="s">
        <v>128</v>
      </c>
      <c r="AA11" t="e">
        <f>_xlfn.XLOOKUP(D11,#REF!,#REF!)</f>
        <v>#REF!</v>
      </c>
      <c r="AB11" t="e">
        <f>_xlfn.XLOOKUP(D11,#REF!,#REF!)</f>
        <v>#REF!</v>
      </c>
    </row>
    <row r="12" spans="1:28" x14ac:dyDescent="0.25">
      <c r="A12" t="s">
        <v>22</v>
      </c>
      <c r="B12">
        <v>3111</v>
      </c>
      <c r="C12">
        <v>55104783</v>
      </c>
      <c r="D12" s="5">
        <v>431119801700118</v>
      </c>
      <c r="E12">
        <v>31110004075345</v>
      </c>
      <c r="F12" t="s">
        <v>221</v>
      </c>
      <c r="G12" t="s">
        <v>221</v>
      </c>
      <c r="H12" s="1">
        <v>45388</v>
      </c>
      <c r="I12" s="12">
        <v>500000</v>
      </c>
      <c r="J12">
        <v>24</v>
      </c>
      <c r="K12">
        <v>120</v>
      </c>
      <c r="L12">
        <v>11025</v>
      </c>
      <c r="M12">
        <v>18521610003434</v>
      </c>
      <c r="N12" t="s">
        <v>222</v>
      </c>
      <c r="O12">
        <v>479669</v>
      </c>
      <c r="P12" s="13">
        <v>45388</v>
      </c>
      <c r="Q12" s="13" t="str">
        <f t="shared" si="0"/>
        <v>Apr-24</v>
      </c>
      <c r="R12" t="s">
        <v>127</v>
      </c>
      <c r="S12" t="s">
        <v>223</v>
      </c>
      <c r="T12" t="s">
        <v>224</v>
      </c>
      <c r="U12">
        <v>153920</v>
      </c>
      <c r="V12" t="s">
        <v>172</v>
      </c>
      <c r="W12" t="s">
        <v>177</v>
      </c>
      <c r="X12">
        <v>10000</v>
      </c>
      <c r="Y12">
        <v>10331</v>
      </c>
      <c r="Z12" t="s">
        <v>128</v>
      </c>
      <c r="AA12" t="e">
        <f>_xlfn.XLOOKUP(D12,#REF!,#REF!)</f>
        <v>#REF!</v>
      </c>
      <c r="AB12" t="e">
        <f>_xlfn.XLOOKUP(D12,#REF!,#REF!)</f>
        <v>#REF!</v>
      </c>
    </row>
    <row r="13" spans="1:28" x14ac:dyDescent="0.25">
      <c r="A13" t="s">
        <v>22</v>
      </c>
      <c r="B13">
        <v>3111</v>
      </c>
      <c r="C13">
        <v>55104863</v>
      </c>
      <c r="D13" s="5">
        <v>431119801700119</v>
      </c>
      <c r="E13">
        <v>31110004076091</v>
      </c>
      <c r="F13" t="s">
        <v>77</v>
      </c>
      <c r="G13" t="s">
        <v>77</v>
      </c>
      <c r="H13" s="1">
        <v>45390</v>
      </c>
      <c r="I13" s="12">
        <v>500000</v>
      </c>
      <c r="J13">
        <v>24.5</v>
      </c>
      <c r="K13">
        <v>72</v>
      </c>
      <c r="L13">
        <v>13316</v>
      </c>
      <c r="M13">
        <v>340501000009416</v>
      </c>
      <c r="N13" t="s">
        <v>225</v>
      </c>
      <c r="O13">
        <v>477785</v>
      </c>
      <c r="P13" s="13">
        <v>45392</v>
      </c>
      <c r="Q13" s="13" t="str">
        <f t="shared" si="0"/>
        <v>Apr-24</v>
      </c>
      <c r="R13" t="s">
        <v>127</v>
      </c>
      <c r="S13" t="s">
        <v>226</v>
      </c>
      <c r="T13" t="s">
        <v>227</v>
      </c>
      <c r="U13">
        <v>152122</v>
      </c>
      <c r="V13" t="s">
        <v>51</v>
      </c>
      <c r="W13" t="s">
        <v>228</v>
      </c>
      <c r="X13">
        <v>10000</v>
      </c>
      <c r="Y13">
        <v>9865</v>
      </c>
      <c r="Z13" t="s">
        <v>128</v>
      </c>
      <c r="AA13" t="e">
        <f>_xlfn.XLOOKUP(D13,#REF!,#REF!)</f>
        <v>#REF!</v>
      </c>
      <c r="AB13" t="e">
        <f>_xlfn.XLOOKUP(D13,#REF!,#REF!)</f>
        <v>#REF!</v>
      </c>
    </row>
    <row r="14" spans="1:28" x14ac:dyDescent="0.25">
      <c r="A14" t="s">
        <v>22</v>
      </c>
      <c r="B14">
        <v>3111</v>
      </c>
      <c r="C14">
        <v>55104805</v>
      </c>
      <c r="D14" s="5">
        <v>431119801700121</v>
      </c>
      <c r="E14">
        <v>31110004075556</v>
      </c>
      <c r="F14" t="s">
        <v>229</v>
      </c>
      <c r="G14" t="s">
        <v>229</v>
      </c>
      <c r="H14" s="1">
        <v>45392</v>
      </c>
      <c r="I14" s="12">
        <v>980000</v>
      </c>
      <c r="J14">
        <v>22</v>
      </c>
      <c r="K14">
        <v>120</v>
      </c>
      <c r="L14">
        <v>20257</v>
      </c>
      <c r="M14">
        <v>20182455495</v>
      </c>
      <c r="N14" t="s">
        <v>230</v>
      </c>
      <c r="O14">
        <v>943111</v>
      </c>
      <c r="P14" s="13">
        <v>45393</v>
      </c>
      <c r="Q14" s="13" t="str">
        <f t="shared" si="0"/>
        <v>Apr-24</v>
      </c>
      <c r="R14" t="s">
        <v>127</v>
      </c>
      <c r="S14" t="s">
        <v>231</v>
      </c>
      <c r="T14" t="s">
        <v>232</v>
      </c>
      <c r="U14">
        <v>153952</v>
      </c>
      <c r="V14" t="s">
        <v>233</v>
      </c>
      <c r="W14" t="s">
        <v>234</v>
      </c>
      <c r="X14">
        <v>19600</v>
      </c>
      <c r="Y14">
        <v>17289</v>
      </c>
      <c r="Z14" t="s">
        <v>128</v>
      </c>
      <c r="AA14" t="e">
        <f>_xlfn.XLOOKUP(D14,#REF!,#REF!)</f>
        <v>#REF!</v>
      </c>
      <c r="AB14" t="e">
        <f>_xlfn.XLOOKUP(D14,#REF!,#REF!)</f>
        <v>#REF!</v>
      </c>
    </row>
    <row r="15" spans="1:28" x14ac:dyDescent="0.25">
      <c r="A15" t="s">
        <v>22</v>
      </c>
      <c r="B15">
        <v>3111</v>
      </c>
      <c r="C15">
        <v>55104908</v>
      </c>
      <c r="D15" s="5">
        <v>431119801700122</v>
      </c>
      <c r="E15">
        <v>31110004058214</v>
      </c>
      <c r="F15" t="s">
        <v>235</v>
      </c>
      <c r="G15" t="s">
        <v>235</v>
      </c>
      <c r="H15" s="1">
        <v>45394</v>
      </c>
      <c r="I15" s="12">
        <v>300000</v>
      </c>
      <c r="J15">
        <v>23.5</v>
      </c>
      <c r="K15">
        <v>48</v>
      </c>
      <c r="L15">
        <v>9698</v>
      </c>
      <c r="M15">
        <v>520441035424341</v>
      </c>
      <c r="N15" t="s">
        <v>236</v>
      </c>
      <c r="O15">
        <v>290779</v>
      </c>
      <c r="P15" s="13">
        <v>45395</v>
      </c>
      <c r="Q15" s="13" t="str">
        <f t="shared" si="0"/>
        <v>Apr-24</v>
      </c>
      <c r="R15" t="s">
        <v>127</v>
      </c>
      <c r="S15" t="s">
        <v>237</v>
      </c>
      <c r="T15" t="s">
        <v>238</v>
      </c>
      <c r="U15">
        <v>151838</v>
      </c>
      <c r="V15" t="s">
        <v>31</v>
      </c>
      <c r="W15" t="s">
        <v>239</v>
      </c>
      <c r="X15">
        <v>6750</v>
      </c>
      <c r="Y15">
        <v>1891</v>
      </c>
      <c r="Z15" t="s">
        <v>128</v>
      </c>
      <c r="AA15" t="e">
        <f>_xlfn.XLOOKUP(D15,#REF!,#REF!)</f>
        <v>#REF!</v>
      </c>
      <c r="AB15" t="e">
        <f>_xlfn.XLOOKUP(D15,#REF!,#REF!)</f>
        <v>#REF!</v>
      </c>
    </row>
    <row r="16" spans="1:28" x14ac:dyDescent="0.25">
      <c r="A16" t="s">
        <v>22</v>
      </c>
      <c r="B16">
        <v>3111</v>
      </c>
      <c r="C16">
        <v>55104911</v>
      </c>
      <c r="D16" s="5">
        <v>431119801700123</v>
      </c>
      <c r="E16">
        <v>31110004077326</v>
      </c>
      <c r="F16" t="s">
        <v>87</v>
      </c>
      <c r="G16" t="s">
        <v>87</v>
      </c>
      <c r="H16" s="1">
        <v>45395</v>
      </c>
      <c r="I16" s="12">
        <v>500000</v>
      </c>
      <c r="J16">
        <v>22.5</v>
      </c>
      <c r="K16">
        <v>84</v>
      </c>
      <c r="L16">
        <v>11868</v>
      </c>
      <c r="M16">
        <v>49140100005209</v>
      </c>
      <c r="N16" t="s">
        <v>240</v>
      </c>
      <c r="O16">
        <v>483191</v>
      </c>
      <c r="P16" s="13">
        <v>45397</v>
      </c>
      <c r="Q16" s="13" t="str">
        <f t="shared" si="0"/>
        <v>Apr-24</v>
      </c>
      <c r="R16" t="s">
        <v>127</v>
      </c>
      <c r="S16" t="s">
        <v>241</v>
      </c>
      <c r="T16" t="s">
        <v>242</v>
      </c>
      <c r="U16">
        <v>152124</v>
      </c>
      <c r="V16" t="s">
        <v>23</v>
      </c>
      <c r="W16" t="s">
        <v>243</v>
      </c>
      <c r="X16">
        <v>10000</v>
      </c>
      <c r="Y16">
        <v>6809</v>
      </c>
      <c r="Z16" t="s">
        <v>128</v>
      </c>
      <c r="AA16" t="e">
        <f>_xlfn.XLOOKUP(D16,#REF!,#REF!)</f>
        <v>#REF!</v>
      </c>
      <c r="AB16" t="e">
        <f>_xlfn.XLOOKUP(D16,#REF!,#REF!)</f>
        <v>#REF!</v>
      </c>
    </row>
    <row r="17" spans="1:28" x14ac:dyDescent="0.25">
      <c r="A17" t="s">
        <v>22</v>
      </c>
      <c r="B17">
        <v>3111</v>
      </c>
      <c r="C17">
        <v>55104926</v>
      </c>
      <c r="D17" s="5">
        <v>431119801700124</v>
      </c>
      <c r="E17">
        <v>31110004061922</v>
      </c>
      <c r="F17" t="s">
        <v>244</v>
      </c>
      <c r="G17" t="s">
        <v>244</v>
      </c>
      <c r="H17" s="1">
        <v>45399</v>
      </c>
      <c r="I17" s="12">
        <v>450000</v>
      </c>
      <c r="J17">
        <v>24</v>
      </c>
      <c r="K17">
        <v>60</v>
      </c>
      <c r="L17">
        <v>12946</v>
      </c>
      <c r="M17">
        <v>75100050318348</v>
      </c>
      <c r="N17" t="s">
        <v>151</v>
      </c>
      <c r="O17">
        <v>436779</v>
      </c>
      <c r="P17" s="13">
        <v>45399</v>
      </c>
      <c r="Q17" s="13" t="str">
        <f t="shared" si="0"/>
        <v>Apr-24</v>
      </c>
      <c r="R17" t="s">
        <v>127</v>
      </c>
      <c r="S17" t="s">
        <v>245</v>
      </c>
      <c r="T17" t="s">
        <v>246</v>
      </c>
      <c r="U17">
        <v>152122</v>
      </c>
      <c r="V17" t="s">
        <v>51</v>
      </c>
      <c r="W17" t="s">
        <v>190</v>
      </c>
      <c r="X17">
        <v>10125</v>
      </c>
      <c r="Y17">
        <v>3096</v>
      </c>
      <c r="Z17" t="s">
        <v>128</v>
      </c>
      <c r="AA17" t="e">
        <f>_xlfn.XLOOKUP(D17,#REF!,#REF!)</f>
        <v>#REF!</v>
      </c>
      <c r="AB17" t="e">
        <f>_xlfn.XLOOKUP(D17,#REF!,#REF!)</f>
        <v>#REF!</v>
      </c>
    </row>
    <row r="18" spans="1:28" x14ac:dyDescent="0.25">
      <c r="A18" t="s">
        <v>22</v>
      </c>
      <c r="B18">
        <v>3111</v>
      </c>
      <c r="C18">
        <v>55104969</v>
      </c>
      <c r="D18" s="5">
        <v>431119801700125</v>
      </c>
      <c r="E18">
        <v>31110004077395</v>
      </c>
      <c r="F18" t="s">
        <v>247</v>
      </c>
      <c r="G18" t="s">
        <v>247</v>
      </c>
      <c r="H18" s="1">
        <v>45405</v>
      </c>
      <c r="I18" s="12">
        <v>250000</v>
      </c>
      <c r="J18">
        <v>27</v>
      </c>
      <c r="K18">
        <v>48</v>
      </c>
      <c r="L18">
        <v>8571</v>
      </c>
      <c r="M18">
        <v>75160100006372</v>
      </c>
      <c r="N18" t="s">
        <v>248</v>
      </c>
      <c r="O18">
        <v>242905</v>
      </c>
      <c r="P18" s="13">
        <v>45406</v>
      </c>
      <c r="Q18" s="13" t="str">
        <f t="shared" si="0"/>
        <v>Apr-24</v>
      </c>
      <c r="R18" t="s">
        <v>127</v>
      </c>
      <c r="S18" t="s">
        <v>249</v>
      </c>
      <c r="T18" t="s">
        <v>250</v>
      </c>
      <c r="U18">
        <v>152180</v>
      </c>
      <c r="V18" t="s">
        <v>54</v>
      </c>
      <c r="W18" t="s">
        <v>251</v>
      </c>
      <c r="X18">
        <v>5625</v>
      </c>
      <c r="Y18">
        <v>1470</v>
      </c>
      <c r="Z18" t="s">
        <v>128</v>
      </c>
      <c r="AA18" t="e">
        <f>_xlfn.XLOOKUP(D18,#REF!,#REF!)</f>
        <v>#REF!</v>
      </c>
      <c r="AB18" t="e">
        <f>_xlfn.XLOOKUP(D18,#REF!,#REF!)</f>
        <v>#REF!</v>
      </c>
    </row>
    <row r="19" spans="1:28" x14ac:dyDescent="0.25">
      <c r="A19" t="s">
        <v>15</v>
      </c>
      <c r="B19">
        <v>3135</v>
      </c>
      <c r="C19">
        <v>55104810</v>
      </c>
      <c r="D19" s="5">
        <v>431359801700437</v>
      </c>
      <c r="E19">
        <v>31350004076429</v>
      </c>
      <c r="F19" t="s">
        <v>252</v>
      </c>
      <c r="G19" t="s">
        <v>252</v>
      </c>
      <c r="H19" s="1">
        <v>45384</v>
      </c>
      <c r="I19" s="12">
        <v>500000</v>
      </c>
      <c r="J19">
        <v>24</v>
      </c>
      <c r="K19">
        <v>48</v>
      </c>
      <c r="L19">
        <v>16301</v>
      </c>
      <c r="M19">
        <v>31077487936</v>
      </c>
      <c r="N19" t="s">
        <v>135</v>
      </c>
      <c r="O19">
        <v>482046</v>
      </c>
      <c r="P19" s="13">
        <v>45385</v>
      </c>
      <c r="Q19" s="13" t="str">
        <f t="shared" si="0"/>
        <v>Apr-24</v>
      </c>
      <c r="R19" t="s">
        <v>127</v>
      </c>
      <c r="S19" t="s">
        <v>253</v>
      </c>
      <c r="T19" t="s">
        <v>254</v>
      </c>
      <c r="U19">
        <v>29003</v>
      </c>
      <c r="V19" t="s">
        <v>47</v>
      </c>
      <c r="W19" t="s">
        <v>255</v>
      </c>
      <c r="X19">
        <v>10000</v>
      </c>
      <c r="Y19">
        <v>7954</v>
      </c>
      <c r="Z19" t="s">
        <v>128</v>
      </c>
      <c r="AA19" t="e">
        <f>_xlfn.XLOOKUP(D19,#REF!,#REF!)</f>
        <v>#REF!</v>
      </c>
      <c r="AB19" t="e">
        <f>_xlfn.XLOOKUP(D19,#REF!,#REF!)</f>
        <v>#REF!</v>
      </c>
    </row>
    <row r="20" spans="1:28" x14ac:dyDescent="0.25">
      <c r="A20" t="s">
        <v>15</v>
      </c>
      <c r="B20">
        <v>3135</v>
      </c>
      <c r="C20">
        <v>55104802</v>
      </c>
      <c r="D20" s="5">
        <v>431359801700438</v>
      </c>
      <c r="E20">
        <v>31350004053992</v>
      </c>
      <c r="F20" t="s">
        <v>256</v>
      </c>
      <c r="G20" t="s">
        <v>256</v>
      </c>
      <c r="H20" s="1">
        <v>45385</v>
      </c>
      <c r="I20" s="12">
        <v>500000</v>
      </c>
      <c r="J20">
        <v>24.5</v>
      </c>
      <c r="K20">
        <v>84</v>
      </c>
      <c r="L20">
        <v>12497</v>
      </c>
      <c r="M20">
        <v>500101013338903</v>
      </c>
      <c r="N20" t="s">
        <v>131</v>
      </c>
      <c r="O20">
        <v>229887</v>
      </c>
      <c r="P20" s="13">
        <v>45387</v>
      </c>
      <c r="Q20" s="13" t="str">
        <f t="shared" si="0"/>
        <v>Apr-24</v>
      </c>
      <c r="R20" t="s">
        <v>127</v>
      </c>
      <c r="S20" t="s">
        <v>257</v>
      </c>
      <c r="T20" t="s">
        <v>258</v>
      </c>
      <c r="U20">
        <v>153589</v>
      </c>
      <c r="V20" t="s">
        <v>98</v>
      </c>
      <c r="W20" t="s">
        <v>234</v>
      </c>
      <c r="X20">
        <v>10000</v>
      </c>
      <c r="Y20">
        <v>10113</v>
      </c>
      <c r="Z20" t="s">
        <v>128</v>
      </c>
      <c r="AA20" t="e">
        <f>_xlfn.XLOOKUP(D20,#REF!,#REF!)</f>
        <v>#REF!</v>
      </c>
      <c r="AB20" t="e">
        <f>_xlfn.XLOOKUP(D20,#REF!,#REF!)</f>
        <v>#REF!</v>
      </c>
    </row>
    <row r="21" spans="1:28" x14ac:dyDescent="0.25">
      <c r="A21" t="s">
        <v>15</v>
      </c>
      <c r="B21">
        <v>3135</v>
      </c>
      <c r="C21">
        <v>55104832</v>
      </c>
      <c r="D21" s="5">
        <v>431359801700439</v>
      </c>
      <c r="E21">
        <v>31350004076817</v>
      </c>
      <c r="F21" t="s">
        <v>259</v>
      </c>
      <c r="G21" t="s">
        <v>259</v>
      </c>
      <c r="H21" s="1">
        <v>45386</v>
      </c>
      <c r="I21" s="12">
        <v>400000</v>
      </c>
      <c r="J21">
        <v>25.5</v>
      </c>
      <c r="K21">
        <v>60</v>
      </c>
      <c r="L21">
        <v>11859</v>
      </c>
      <c r="M21">
        <v>56801500602</v>
      </c>
      <c r="N21" t="s">
        <v>260</v>
      </c>
      <c r="O21">
        <v>374144</v>
      </c>
      <c r="P21" s="13">
        <v>45387</v>
      </c>
      <c r="Q21" s="13" t="str">
        <f t="shared" si="0"/>
        <v>Apr-24</v>
      </c>
      <c r="R21" t="s">
        <v>127</v>
      </c>
      <c r="S21" t="s">
        <v>261</v>
      </c>
      <c r="T21" t="s">
        <v>262</v>
      </c>
      <c r="U21">
        <v>29002</v>
      </c>
      <c r="V21" t="s">
        <v>80</v>
      </c>
      <c r="W21" t="s">
        <v>263</v>
      </c>
      <c r="X21">
        <v>9000</v>
      </c>
      <c r="Y21">
        <v>16856</v>
      </c>
      <c r="Z21" t="s">
        <v>128</v>
      </c>
      <c r="AA21" t="e">
        <f>_xlfn.XLOOKUP(D21,#REF!,#REF!)</f>
        <v>#REF!</v>
      </c>
      <c r="AB21" t="e">
        <f>_xlfn.XLOOKUP(D21,#REF!,#REF!)</f>
        <v>#REF!</v>
      </c>
    </row>
    <row r="22" spans="1:28" x14ac:dyDescent="0.25">
      <c r="A22" t="s">
        <v>15</v>
      </c>
      <c r="B22">
        <v>3135</v>
      </c>
      <c r="C22">
        <v>55104839</v>
      </c>
      <c r="D22" s="5">
        <v>431359801700440</v>
      </c>
      <c r="E22">
        <v>31350004076984</v>
      </c>
      <c r="F22" t="s">
        <v>92</v>
      </c>
      <c r="G22" t="s">
        <v>92</v>
      </c>
      <c r="H22" s="1">
        <v>45387</v>
      </c>
      <c r="I22" s="12">
        <v>500000</v>
      </c>
      <c r="J22">
        <v>24</v>
      </c>
      <c r="K22">
        <v>60</v>
      </c>
      <c r="L22">
        <v>14385</v>
      </c>
      <c r="M22">
        <v>1570101017083</v>
      </c>
      <c r="N22" t="s">
        <v>264</v>
      </c>
      <c r="O22">
        <v>483675</v>
      </c>
      <c r="P22" s="13">
        <v>45388</v>
      </c>
      <c r="Q22" s="13" t="str">
        <f t="shared" si="0"/>
        <v>Apr-24</v>
      </c>
      <c r="R22" t="s">
        <v>127</v>
      </c>
      <c r="S22" t="s">
        <v>265</v>
      </c>
      <c r="T22" t="s">
        <v>266</v>
      </c>
      <c r="U22">
        <v>151528</v>
      </c>
      <c r="V22" t="s">
        <v>16</v>
      </c>
      <c r="W22" t="s">
        <v>181</v>
      </c>
      <c r="X22">
        <v>10000</v>
      </c>
      <c r="Y22">
        <v>6325</v>
      </c>
      <c r="Z22" t="s">
        <v>128</v>
      </c>
      <c r="AA22" t="e">
        <f>_xlfn.XLOOKUP(D22,#REF!,#REF!)</f>
        <v>#REF!</v>
      </c>
      <c r="AB22" t="e">
        <f>_xlfn.XLOOKUP(D22,#REF!,#REF!)</f>
        <v>#REF!</v>
      </c>
    </row>
    <row r="23" spans="1:28" x14ac:dyDescent="0.25">
      <c r="A23" t="s">
        <v>15</v>
      </c>
      <c r="B23">
        <v>3135</v>
      </c>
      <c r="C23">
        <v>55104817</v>
      </c>
      <c r="D23" s="5">
        <v>431359801700441</v>
      </c>
      <c r="E23">
        <v>31350004077187</v>
      </c>
      <c r="F23" t="s">
        <v>267</v>
      </c>
      <c r="G23" t="s">
        <v>267</v>
      </c>
      <c r="H23" s="1">
        <v>45390</v>
      </c>
      <c r="I23" s="12">
        <v>400000</v>
      </c>
      <c r="J23">
        <v>25.5</v>
      </c>
      <c r="K23">
        <v>60</v>
      </c>
      <c r="L23">
        <v>11859</v>
      </c>
      <c r="M23">
        <v>89401000074293</v>
      </c>
      <c r="N23" t="s">
        <v>144</v>
      </c>
      <c r="O23">
        <v>387662</v>
      </c>
      <c r="P23" s="13">
        <v>45391</v>
      </c>
      <c r="Q23" s="13" t="str">
        <f t="shared" si="0"/>
        <v>Apr-24</v>
      </c>
      <c r="R23" t="s">
        <v>127</v>
      </c>
      <c r="S23" t="s">
        <v>268</v>
      </c>
      <c r="T23" t="s">
        <v>269</v>
      </c>
      <c r="U23">
        <v>151429</v>
      </c>
      <c r="V23" t="s">
        <v>24</v>
      </c>
      <c r="W23" t="s">
        <v>270</v>
      </c>
      <c r="X23">
        <v>9000</v>
      </c>
      <c r="Y23">
        <v>3338</v>
      </c>
      <c r="Z23" t="s">
        <v>128</v>
      </c>
      <c r="AA23" t="e">
        <f>_xlfn.XLOOKUP(D23,#REF!,#REF!)</f>
        <v>#REF!</v>
      </c>
      <c r="AB23" t="e">
        <f>_xlfn.XLOOKUP(D23,#REF!,#REF!)</f>
        <v>#REF!</v>
      </c>
    </row>
    <row r="24" spans="1:28" x14ac:dyDescent="0.25">
      <c r="A24" t="s">
        <v>15</v>
      </c>
      <c r="B24">
        <v>3135</v>
      </c>
      <c r="C24">
        <v>55104869</v>
      </c>
      <c r="D24" s="5">
        <v>431359801700442</v>
      </c>
      <c r="E24">
        <v>31350004010460</v>
      </c>
      <c r="F24" t="s">
        <v>85</v>
      </c>
      <c r="G24" t="s">
        <v>85</v>
      </c>
      <c r="H24" s="1">
        <v>45391</v>
      </c>
      <c r="I24" s="12">
        <v>400000</v>
      </c>
      <c r="J24">
        <v>25.5</v>
      </c>
      <c r="K24">
        <v>72</v>
      </c>
      <c r="L24">
        <v>10898</v>
      </c>
      <c r="M24">
        <v>923010044998959</v>
      </c>
      <c r="N24" t="s">
        <v>271</v>
      </c>
      <c r="O24">
        <v>386794</v>
      </c>
      <c r="P24" s="13">
        <v>45392</v>
      </c>
      <c r="Q24" s="13" t="str">
        <f t="shared" si="0"/>
        <v>Apr-24</v>
      </c>
      <c r="R24" t="s">
        <v>127</v>
      </c>
      <c r="S24" t="s">
        <v>272</v>
      </c>
      <c r="T24" t="s">
        <v>273</v>
      </c>
      <c r="U24">
        <v>29002</v>
      </c>
      <c r="V24" t="s">
        <v>80</v>
      </c>
      <c r="W24" t="s">
        <v>228</v>
      </c>
      <c r="X24">
        <v>9000</v>
      </c>
      <c r="Y24">
        <v>4206</v>
      </c>
      <c r="Z24" t="s">
        <v>128</v>
      </c>
      <c r="AA24" t="e">
        <f>_xlfn.XLOOKUP(D24,#REF!,#REF!)</f>
        <v>#REF!</v>
      </c>
      <c r="AB24" t="e">
        <f>_xlfn.XLOOKUP(D24,#REF!,#REF!)</f>
        <v>#REF!</v>
      </c>
    </row>
    <row r="25" spans="1:28" x14ac:dyDescent="0.25">
      <c r="A25" t="s">
        <v>15</v>
      </c>
      <c r="B25">
        <v>3135</v>
      </c>
      <c r="C25">
        <v>55104818</v>
      </c>
      <c r="D25" s="5">
        <v>431359801700443</v>
      </c>
      <c r="E25">
        <v>31350003989957</v>
      </c>
      <c r="F25" t="s">
        <v>84</v>
      </c>
      <c r="G25" t="s">
        <v>84</v>
      </c>
      <c r="H25" s="1">
        <v>45391</v>
      </c>
      <c r="I25" s="12">
        <v>490000</v>
      </c>
      <c r="J25">
        <v>25.5</v>
      </c>
      <c r="K25">
        <v>48</v>
      </c>
      <c r="L25">
        <v>16385</v>
      </c>
      <c r="M25">
        <v>6012860313</v>
      </c>
      <c r="N25" t="s">
        <v>155</v>
      </c>
      <c r="O25">
        <v>474742</v>
      </c>
      <c r="P25" s="13">
        <v>45392</v>
      </c>
      <c r="Q25" s="13" t="str">
        <f t="shared" si="0"/>
        <v>Apr-24</v>
      </c>
      <c r="R25" t="s">
        <v>127</v>
      </c>
      <c r="S25" t="s">
        <v>274</v>
      </c>
      <c r="T25" t="s">
        <v>275</v>
      </c>
      <c r="U25">
        <v>152067</v>
      </c>
      <c r="V25" t="s">
        <v>57</v>
      </c>
      <c r="W25" t="s">
        <v>270</v>
      </c>
      <c r="X25">
        <v>11025</v>
      </c>
      <c r="Y25">
        <v>4233</v>
      </c>
      <c r="Z25" t="s">
        <v>128</v>
      </c>
      <c r="AA25" t="e">
        <f>_xlfn.XLOOKUP(D25,#REF!,#REF!)</f>
        <v>#REF!</v>
      </c>
      <c r="AB25" t="e">
        <f>_xlfn.XLOOKUP(D25,#REF!,#REF!)</f>
        <v>#REF!</v>
      </c>
    </row>
    <row r="26" spans="1:28" x14ac:dyDescent="0.25">
      <c r="A26" t="s">
        <v>15</v>
      </c>
      <c r="B26">
        <v>3135</v>
      </c>
      <c r="C26">
        <v>55104819</v>
      </c>
      <c r="D26" s="5">
        <v>431359801700444</v>
      </c>
      <c r="E26">
        <v>31350003989736</v>
      </c>
      <c r="F26" t="s">
        <v>276</v>
      </c>
      <c r="G26" t="s">
        <v>276</v>
      </c>
      <c r="H26" s="1">
        <v>45392</v>
      </c>
      <c r="I26" s="12">
        <v>800000</v>
      </c>
      <c r="J26">
        <v>22</v>
      </c>
      <c r="K26">
        <v>84</v>
      </c>
      <c r="L26">
        <v>18741</v>
      </c>
      <c r="M26">
        <v>1904104000065326</v>
      </c>
      <c r="N26" t="s">
        <v>277</v>
      </c>
      <c r="O26">
        <v>768820</v>
      </c>
      <c r="P26" s="13">
        <v>45393</v>
      </c>
      <c r="Q26" s="13" t="str">
        <f t="shared" si="0"/>
        <v>Apr-24</v>
      </c>
      <c r="R26" t="s">
        <v>127</v>
      </c>
      <c r="S26" t="s">
        <v>278</v>
      </c>
      <c r="T26" t="s">
        <v>279</v>
      </c>
      <c r="U26">
        <v>152067</v>
      </c>
      <c r="V26" t="s">
        <v>57</v>
      </c>
      <c r="W26" t="s">
        <v>270</v>
      </c>
      <c r="X26">
        <v>16000</v>
      </c>
      <c r="Y26">
        <v>15180</v>
      </c>
      <c r="Z26" t="s">
        <v>128</v>
      </c>
      <c r="AA26" t="e">
        <f>_xlfn.XLOOKUP(D26,#REF!,#REF!)</f>
        <v>#REF!</v>
      </c>
      <c r="AB26" t="e">
        <f>_xlfn.XLOOKUP(D26,#REF!,#REF!)</f>
        <v>#REF!</v>
      </c>
    </row>
    <row r="27" spans="1:28" x14ac:dyDescent="0.25">
      <c r="A27" t="s">
        <v>15</v>
      </c>
      <c r="B27">
        <v>3135</v>
      </c>
      <c r="C27">
        <v>55104887</v>
      </c>
      <c r="D27" s="5">
        <v>431359801700445</v>
      </c>
      <c r="E27">
        <v>31350004077749</v>
      </c>
      <c r="F27" t="s">
        <v>77</v>
      </c>
      <c r="G27" t="s">
        <v>77</v>
      </c>
      <c r="H27" s="1">
        <v>45394</v>
      </c>
      <c r="I27" s="12">
        <v>300000</v>
      </c>
      <c r="J27">
        <v>24</v>
      </c>
      <c r="K27">
        <v>60</v>
      </c>
      <c r="L27">
        <v>8631</v>
      </c>
      <c r="M27">
        <v>6107432267</v>
      </c>
      <c r="N27" t="s">
        <v>280</v>
      </c>
      <c r="O27">
        <v>289678</v>
      </c>
      <c r="P27" s="13">
        <v>45395</v>
      </c>
      <c r="Q27" s="13" t="str">
        <f t="shared" si="0"/>
        <v>Apr-24</v>
      </c>
      <c r="R27" t="s">
        <v>127</v>
      </c>
      <c r="S27" t="s">
        <v>281</v>
      </c>
      <c r="T27" t="s">
        <v>282</v>
      </c>
      <c r="U27">
        <v>151119</v>
      </c>
      <c r="V27" t="s">
        <v>34</v>
      </c>
      <c r="W27" t="s">
        <v>186</v>
      </c>
      <c r="X27">
        <v>6750</v>
      </c>
      <c r="Y27">
        <v>3572</v>
      </c>
      <c r="Z27" t="s">
        <v>128</v>
      </c>
      <c r="AA27" t="e">
        <f>_xlfn.XLOOKUP(D27,#REF!,#REF!)</f>
        <v>#REF!</v>
      </c>
      <c r="AB27" t="e">
        <f>_xlfn.XLOOKUP(D27,#REF!,#REF!)</f>
        <v>#REF!</v>
      </c>
    </row>
    <row r="28" spans="1:28" x14ac:dyDescent="0.25">
      <c r="A28" t="s">
        <v>15</v>
      </c>
      <c r="B28">
        <v>3135</v>
      </c>
      <c r="C28">
        <v>55104897</v>
      </c>
      <c r="D28" s="5">
        <v>431359801700446</v>
      </c>
      <c r="E28">
        <v>31350004077695</v>
      </c>
      <c r="F28" t="s">
        <v>283</v>
      </c>
      <c r="G28" t="s">
        <v>283</v>
      </c>
      <c r="H28" s="1">
        <v>45397</v>
      </c>
      <c r="I28" s="12">
        <v>980000</v>
      </c>
      <c r="J28">
        <v>22</v>
      </c>
      <c r="K28">
        <v>84</v>
      </c>
      <c r="L28">
        <v>22958</v>
      </c>
      <c r="M28">
        <v>170701000018205</v>
      </c>
      <c r="N28" t="s">
        <v>284</v>
      </c>
      <c r="O28">
        <v>947910</v>
      </c>
      <c r="P28" s="13">
        <v>45400</v>
      </c>
      <c r="Q28" s="13" t="str">
        <f t="shared" si="0"/>
        <v>Apr-24</v>
      </c>
      <c r="R28" t="s">
        <v>127</v>
      </c>
      <c r="S28" t="s">
        <v>285</v>
      </c>
      <c r="T28" t="s">
        <v>286</v>
      </c>
      <c r="U28">
        <v>153590</v>
      </c>
      <c r="V28" t="s">
        <v>101</v>
      </c>
      <c r="W28" t="s">
        <v>239</v>
      </c>
      <c r="X28">
        <v>19600</v>
      </c>
      <c r="Y28">
        <v>12490</v>
      </c>
      <c r="Z28" t="s">
        <v>128</v>
      </c>
      <c r="AA28" t="e">
        <f>_xlfn.XLOOKUP(D28,#REF!,#REF!)</f>
        <v>#REF!</v>
      </c>
      <c r="AB28" t="e">
        <f>_xlfn.XLOOKUP(D28,#REF!,#REF!)</f>
        <v>#REF!</v>
      </c>
    </row>
    <row r="29" spans="1:28" x14ac:dyDescent="0.25">
      <c r="A29" t="s">
        <v>15</v>
      </c>
      <c r="B29">
        <v>3135</v>
      </c>
      <c r="C29">
        <v>55104859</v>
      </c>
      <c r="D29" s="5">
        <v>431359801700447</v>
      </c>
      <c r="E29">
        <v>31350004078265</v>
      </c>
      <c r="F29" t="s">
        <v>287</v>
      </c>
      <c r="G29" t="s">
        <v>287</v>
      </c>
      <c r="H29" s="1">
        <v>45398</v>
      </c>
      <c r="I29" s="12">
        <v>900000</v>
      </c>
      <c r="J29">
        <v>22</v>
      </c>
      <c r="K29">
        <v>84</v>
      </c>
      <c r="L29">
        <v>21084</v>
      </c>
      <c r="M29">
        <v>1261101071177</v>
      </c>
      <c r="N29" t="s">
        <v>288</v>
      </c>
      <c r="O29">
        <v>865931</v>
      </c>
      <c r="P29" s="13">
        <v>45399</v>
      </c>
      <c r="Q29" s="13" t="str">
        <f t="shared" si="0"/>
        <v>Apr-24</v>
      </c>
      <c r="R29" t="s">
        <v>127</v>
      </c>
      <c r="S29" t="s">
        <v>289</v>
      </c>
      <c r="T29" t="s">
        <v>290</v>
      </c>
      <c r="U29">
        <v>153603</v>
      </c>
      <c r="V29" t="s">
        <v>102</v>
      </c>
      <c r="W29" t="s">
        <v>228</v>
      </c>
      <c r="X29">
        <v>18000</v>
      </c>
      <c r="Y29">
        <v>16069</v>
      </c>
      <c r="Z29" t="s">
        <v>128</v>
      </c>
      <c r="AA29" t="e">
        <f>_xlfn.XLOOKUP(D29,#REF!,#REF!)</f>
        <v>#REF!</v>
      </c>
      <c r="AB29" t="e">
        <f>_xlfn.XLOOKUP(D29,#REF!,#REF!)</f>
        <v>#REF!</v>
      </c>
    </row>
    <row r="30" spans="1:28" x14ac:dyDescent="0.25">
      <c r="A30" t="s">
        <v>15</v>
      </c>
      <c r="B30">
        <v>3135</v>
      </c>
      <c r="C30">
        <v>55104914</v>
      </c>
      <c r="D30" s="5">
        <v>431359801700448</v>
      </c>
      <c r="E30">
        <v>31350003970088</v>
      </c>
      <c r="F30" t="s">
        <v>291</v>
      </c>
      <c r="G30" t="s">
        <v>291</v>
      </c>
      <c r="H30" s="1">
        <v>45398</v>
      </c>
      <c r="I30" s="12">
        <v>250000</v>
      </c>
      <c r="J30">
        <v>26.5</v>
      </c>
      <c r="K30">
        <v>48</v>
      </c>
      <c r="L30">
        <v>8500</v>
      </c>
      <c r="M30">
        <v>6511633203</v>
      </c>
      <c r="N30" t="s">
        <v>158</v>
      </c>
      <c r="O30">
        <v>242811</v>
      </c>
      <c r="P30" s="13">
        <v>45399</v>
      </c>
      <c r="Q30" s="13" t="str">
        <f t="shared" si="0"/>
        <v>Apr-24</v>
      </c>
      <c r="R30" t="s">
        <v>127</v>
      </c>
      <c r="S30" t="s">
        <v>292</v>
      </c>
      <c r="T30" t="s">
        <v>293</v>
      </c>
      <c r="U30">
        <v>153994</v>
      </c>
      <c r="V30" t="s">
        <v>173</v>
      </c>
      <c r="W30" t="s">
        <v>294</v>
      </c>
      <c r="X30">
        <v>5625</v>
      </c>
      <c r="Y30">
        <v>1564</v>
      </c>
      <c r="Z30" t="s">
        <v>128</v>
      </c>
      <c r="AA30" t="e">
        <f>_xlfn.XLOOKUP(D30,#REF!,#REF!)</f>
        <v>#REF!</v>
      </c>
      <c r="AB30" t="e">
        <f>_xlfn.XLOOKUP(D30,#REF!,#REF!)</f>
        <v>#REF!</v>
      </c>
    </row>
    <row r="31" spans="1:28" x14ac:dyDescent="0.25">
      <c r="A31" t="s">
        <v>15</v>
      </c>
      <c r="B31">
        <v>3135</v>
      </c>
      <c r="C31">
        <v>55104939</v>
      </c>
      <c r="D31" s="5">
        <v>431359801700449</v>
      </c>
      <c r="E31">
        <v>31350004077946</v>
      </c>
      <c r="F31" t="s">
        <v>295</v>
      </c>
      <c r="G31" t="s">
        <v>296</v>
      </c>
      <c r="H31" s="1">
        <v>45399</v>
      </c>
      <c r="I31" s="12">
        <v>1500000</v>
      </c>
      <c r="J31">
        <v>19.5</v>
      </c>
      <c r="K31">
        <v>84</v>
      </c>
      <c r="L31">
        <v>32860</v>
      </c>
      <c r="M31">
        <v>6632854383</v>
      </c>
      <c r="N31" t="s">
        <v>297</v>
      </c>
      <c r="O31">
        <v>1434847</v>
      </c>
      <c r="P31" s="13">
        <v>45399</v>
      </c>
      <c r="Q31" s="13" t="str">
        <f t="shared" si="0"/>
        <v>Apr-24</v>
      </c>
      <c r="R31" t="s">
        <v>127</v>
      </c>
      <c r="S31" t="s">
        <v>298</v>
      </c>
      <c r="T31" t="s">
        <v>299</v>
      </c>
      <c r="U31">
        <v>150870</v>
      </c>
      <c r="V31" t="s">
        <v>46</v>
      </c>
      <c r="W31" t="s">
        <v>300</v>
      </c>
      <c r="X31">
        <v>30000</v>
      </c>
      <c r="Y31">
        <v>35153</v>
      </c>
      <c r="Z31" t="s">
        <v>128</v>
      </c>
      <c r="AA31" t="e">
        <f>_xlfn.XLOOKUP(D31,#REF!,#REF!)</f>
        <v>#REF!</v>
      </c>
      <c r="AB31" t="e">
        <f>_xlfn.XLOOKUP(D31,#REF!,#REF!)</f>
        <v>#REF!</v>
      </c>
    </row>
    <row r="32" spans="1:28" x14ac:dyDescent="0.25">
      <c r="A32" t="s">
        <v>15</v>
      </c>
      <c r="B32">
        <v>3135</v>
      </c>
      <c r="C32">
        <v>55104942</v>
      </c>
      <c r="D32" s="5">
        <v>431359801700450</v>
      </c>
      <c r="E32">
        <v>31350004078378</v>
      </c>
      <c r="F32" t="s">
        <v>301</v>
      </c>
      <c r="G32" t="s">
        <v>301</v>
      </c>
      <c r="H32" s="1">
        <v>45399</v>
      </c>
      <c r="I32" s="12">
        <v>500000</v>
      </c>
      <c r="J32">
        <v>24</v>
      </c>
      <c r="K32">
        <v>60</v>
      </c>
      <c r="L32">
        <v>14385</v>
      </c>
      <c r="M32">
        <v>32424288749</v>
      </c>
      <c r="N32" t="s">
        <v>156</v>
      </c>
      <c r="O32">
        <v>486200</v>
      </c>
      <c r="P32" s="13">
        <v>45402</v>
      </c>
      <c r="Q32" s="13" t="str">
        <f t="shared" si="0"/>
        <v>Apr-24</v>
      </c>
      <c r="R32" t="s">
        <v>127</v>
      </c>
      <c r="S32" t="s">
        <v>302</v>
      </c>
      <c r="T32" t="s">
        <v>303</v>
      </c>
      <c r="U32">
        <v>151133</v>
      </c>
      <c r="V32" t="s">
        <v>33</v>
      </c>
      <c r="W32" t="s">
        <v>300</v>
      </c>
      <c r="X32">
        <v>10000</v>
      </c>
      <c r="Y32">
        <v>3800</v>
      </c>
      <c r="Z32" t="s">
        <v>128</v>
      </c>
      <c r="AA32" t="e">
        <f>_xlfn.XLOOKUP(D32,#REF!,#REF!)</f>
        <v>#REF!</v>
      </c>
      <c r="AB32" t="e">
        <f>_xlfn.XLOOKUP(D32,#REF!,#REF!)</f>
        <v>#REF!</v>
      </c>
    </row>
    <row r="33" spans="1:28" x14ac:dyDescent="0.25">
      <c r="A33" t="s">
        <v>15</v>
      </c>
      <c r="B33">
        <v>3135</v>
      </c>
      <c r="C33">
        <v>55104930</v>
      </c>
      <c r="D33" s="5">
        <v>431359801700451</v>
      </c>
      <c r="E33">
        <v>31350004078511</v>
      </c>
      <c r="F33" t="s">
        <v>304</v>
      </c>
      <c r="G33" t="s">
        <v>304</v>
      </c>
      <c r="H33" s="1">
        <v>45400</v>
      </c>
      <c r="I33" s="12">
        <v>500000</v>
      </c>
      <c r="J33">
        <v>22.5</v>
      </c>
      <c r="K33">
        <v>36</v>
      </c>
      <c r="L33">
        <v>19225</v>
      </c>
      <c r="M33">
        <v>1867155000027632</v>
      </c>
      <c r="N33" t="s">
        <v>305</v>
      </c>
      <c r="O33">
        <v>484176</v>
      </c>
      <c r="P33" s="13">
        <v>45402</v>
      </c>
      <c r="Q33" s="13" t="str">
        <f t="shared" si="0"/>
        <v>Apr-24</v>
      </c>
      <c r="R33" t="s">
        <v>127</v>
      </c>
      <c r="S33" t="s">
        <v>306</v>
      </c>
      <c r="T33" t="s">
        <v>307</v>
      </c>
      <c r="U33">
        <v>150870</v>
      </c>
      <c r="V33" t="s">
        <v>46</v>
      </c>
      <c r="W33" t="s">
        <v>190</v>
      </c>
      <c r="X33">
        <v>10000</v>
      </c>
      <c r="Y33">
        <v>5824</v>
      </c>
      <c r="Z33" t="s">
        <v>128</v>
      </c>
      <c r="AA33" t="e">
        <f>_xlfn.XLOOKUP(D33,#REF!,#REF!)</f>
        <v>#REF!</v>
      </c>
      <c r="AB33" t="e">
        <f>_xlfn.XLOOKUP(D33,#REF!,#REF!)</f>
        <v>#REF!</v>
      </c>
    </row>
    <row r="34" spans="1:28" x14ac:dyDescent="0.25">
      <c r="A34" t="s">
        <v>15</v>
      </c>
      <c r="B34">
        <v>3135</v>
      </c>
      <c r="C34">
        <v>55104945</v>
      </c>
      <c r="D34" s="5">
        <v>431359801700452</v>
      </c>
      <c r="E34">
        <v>31350004078775</v>
      </c>
      <c r="F34" t="s">
        <v>308</v>
      </c>
      <c r="G34" t="s">
        <v>308</v>
      </c>
      <c r="H34" s="1">
        <v>45402</v>
      </c>
      <c r="I34" s="12">
        <v>300000</v>
      </c>
      <c r="J34">
        <v>25</v>
      </c>
      <c r="K34">
        <v>96</v>
      </c>
      <c r="L34">
        <v>7252</v>
      </c>
      <c r="M34">
        <v>822357571</v>
      </c>
      <c r="N34" t="s">
        <v>169</v>
      </c>
      <c r="O34">
        <v>286212</v>
      </c>
      <c r="P34" s="13">
        <v>45405</v>
      </c>
      <c r="Q34" s="13" t="str">
        <f t="shared" si="0"/>
        <v>Apr-24</v>
      </c>
      <c r="R34" t="s">
        <v>127</v>
      </c>
      <c r="S34" t="s">
        <v>309</v>
      </c>
      <c r="T34" t="s">
        <v>310</v>
      </c>
      <c r="U34">
        <v>151119</v>
      </c>
      <c r="V34" t="s">
        <v>34</v>
      </c>
      <c r="W34" t="s">
        <v>311</v>
      </c>
      <c r="X34">
        <v>6750</v>
      </c>
      <c r="Y34">
        <v>7038</v>
      </c>
      <c r="Z34" t="s">
        <v>128</v>
      </c>
      <c r="AA34" t="e">
        <f>_xlfn.XLOOKUP(D34,#REF!,#REF!)</f>
        <v>#REF!</v>
      </c>
      <c r="AB34" t="e">
        <f>_xlfn.XLOOKUP(D34,#REF!,#REF!)</f>
        <v>#REF!</v>
      </c>
    </row>
    <row r="35" spans="1:28" x14ac:dyDescent="0.25">
      <c r="A35" t="s">
        <v>15</v>
      </c>
      <c r="B35">
        <v>3135</v>
      </c>
      <c r="C35">
        <v>55104962</v>
      </c>
      <c r="D35" s="5">
        <v>431359801700453</v>
      </c>
      <c r="E35">
        <v>31350004078973</v>
      </c>
      <c r="F35" t="s">
        <v>312</v>
      </c>
      <c r="G35" t="s">
        <v>312</v>
      </c>
      <c r="H35" s="1">
        <v>45406</v>
      </c>
      <c r="I35" s="12">
        <v>400000</v>
      </c>
      <c r="J35">
        <v>25</v>
      </c>
      <c r="K35">
        <v>60</v>
      </c>
      <c r="L35">
        <v>11741</v>
      </c>
      <c r="M35">
        <v>62642310003297</v>
      </c>
      <c r="N35" t="s">
        <v>143</v>
      </c>
      <c r="O35">
        <v>388248</v>
      </c>
      <c r="P35" s="13">
        <v>45407</v>
      </c>
      <c r="Q35" s="13" t="str">
        <f t="shared" si="0"/>
        <v>Apr-24</v>
      </c>
      <c r="R35" t="s">
        <v>127</v>
      </c>
      <c r="S35" t="s">
        <v>313</v>
      </c>
      <c r="T35" t="s">
        <v>314</v>
      </c>
      <c r="U35">
        <v>152050</v>
      </c>
      <c r="V35" t="s">
        <v>63</v>
      </c>
      <c r="W35" t="s">
        <v>315</v>
      </c>
      <c r="X35">
        <v>9000</v>
      </c>
      <c r="Y35">
        <v>2752</v>
      </c>
      <c r="Z35" t="s">
        <v>128</v>
      </c>
      <c r="AA35" t="e">
        <f>_xlfn.XLOOKUP(D35,#REF!,#REF!)</f>
        <v>#REF!</v>
      </c>
      <c r="AB35" t="e">
        <f>_xlfn.XLOOKUP(D35,#REF!,#REF!)</f>
        <v>#REF!</v>
      </c>
    </row>
    <row r="36" spans="1:28" x14ac:dyDescent="0.25">
      <c r="A36" t="s">
        <v>15</v>
      </c>
      <c r="B36">
        <v>3135</v>
      </c>
      <c r="C36">
        <v>55104938</v>
      </c>
      <c r="D36" s="5">
        <v>431359801700454</v>
      </c>
      <c r="E36">
        <v>31350004079368</v>
      </c>
      <c r="F36" t="s">
        <v>316</v>
      </c>
      <c r="G36" t="s">
        <v>316</v>
      </c>
      <c r="H36" s="1">
        <v>45407</v>
      </c>
      <c r="I36" s="12">
        <v>400000</v>
      </c>
      <c r="J36">
        <v>24</v>
      </c>
      <c r="K36">
        <v>48</v>
      </c>
      <c r="L36">
        <v>13041</v>
      </c>
      <c r="M36">
        <v>11950100156101</v>
      </c>
      <c r="N36" t="s">
        <v>317</v>
      </c>
      <c r="O36">
        <v>388101</v>
      </c>
      <c r="P36" s="13">
        <v>45411</v>
      </c>
      <c r="Q36" s="13" t="str">
        <f t="shared" si="0"/>
        <v>Apr-24</v>
      </c>
      <c r="R36" t="s">
        <v>127</v>
      </c>
      <c r="S36" t="s">
        <v>318</v>
      </c>
      <c r="T36" t="s">
        <v>319</v>
      </c>
      <c r="U36">
        <v>153589</v>
      </c>
      <c r="V36" t="s">
        <v>98</v>
      </c>
      <c r="W36" t="s">
        <v>300</v>
      </c>
      <c r="X36">
        <v>9000</v>
      </c>
      <c r="Y36">
        <v>2899</v>
      </c>
      <c r="Z36" t="s">
        <v>128</v>
      </c>
      <c r="AA36" t="e">
        <f>_xlfn.XLOOKUP(D36,#REF!,#REF!)</f>
        <v>#REF!</v>
      </c>
      <c r="AB36" t="e">
        <f>_xlfn.XLOOKUP(D36,#REF!,#REF!)</f>
        <v>#REF!</v>
      </c>
    </row>
    <row r="37" spans="1:28" x14ac:dyDescent="0.25">
      <c r="A37" t="s">
        <v>15</v>
      </c>
      <c r="B37">
        <v>3135</v>
      </c>
      <c r="C37">
        <v>55104966</v>
      </c>
      <c r="D37" s="5">
        <v>431359801700455</v>
      </c>
      <c r="E37">
        <v>31350004079429</v>
      </c>
      <c r="F37" t="s">
        <v>320</v>
      </c>
      <c r="G37" t="s">
        <v>320</v>
      </c>
      <c r="H37" s="1">
        <v>45408</v>
      </c>
      <c r="I37" s="12">
        <v>220000</v>
      </c>
      <c r="J37">
        <v>27</v>
      </c>
      <c r="K37">
        <v>48</v>
      </c>
      <c r="L37">
        <v>7543</v>
      </c>
      <c r="M37">
        <v>40925257346</v>
      </c>
      <c r="N37" t="s">
        <v>321</v>
      </c>
      <c r="O37">
        <v>213456</v>
      </c>
      <c r="P37" s="13">
        <v>45408</v>
      </c>
      <c r="Q37" s="13" t="str">
        <f t="shared" si="0"/>
        <v>Apr-24</v>
      </c>
      <c r="R37" t="s">
        <v>127</v>
      </c>
      <c r="S37" t="s">
        <v>322</v>
      </c>
      <c r="T37" t="s">
        <v>323</v>
      </c>
      <c r="U37">
        <v>150870</v>
      </c>
      <c r="V37" t="s">
        <v>46</v>
      </c>
      <c r="W37" t="s">
        <v>315</v>
      </c>
      <c r="X37">
        <v>4950</v>
      </c>
      <c r="Y37">
        <v>1594</v>
      </c>
      <c r="Z37" t="s">
        <v>128</v>
      </c>
      <c r="AA37" t="e">
        <f>_xlfn.XLOOKUP(D37,#REF!,#REF!)</f>
        <v>#REF!</v>
      </c>
      <c r="AB37" t="e">
        <f>_xlfn.XLOOKUP(D37,#REF!,#REF!)</f>
        <v>#REF!</v>
      </c>
    </row>
    <row r="38" spans="1:28" x14ac:dyDescent="0.25">
      <c r="A38" t="s">
        <v>15</v>
      </c>
      <c r="B38">
        <v>3135</v>
      </c>
      <c r="C38">
        <v>55104931</v>
      </c>
      <c r="D38" s="5">
        <v>431359801700456</v>
      </c>
      <c r="E38">
        <v>33110003951406</v>
      </c>
      <c r="F38" t="s">
        <v>67</v>
      </c>
      <c r="G38" t="s">
        <v>67</v>
      </c>
      <c r="H38" s="1">
        <v>45408</v>
      </c>
      <c r="I38" s="12">
        <v>450000</v>
      </c>
      <c r="J38">
        <v>24</v>
      </c>
      <c r="K38">
        <v>84</v>
      </c>
      <c r="L38">
        <v>11105</v>
      </c>
      <c r="M38">
        <v>32404455067</v>
      </c>
      <c r="N38" t="s">
        <v>324</v>
      </c>
      <c r="O38">
        <v>434405</v>
      </c>
      <c r="P38" s="13">
        <v>45409</v>
      </c>
      <c r="Q38" s="13" t="str">
        <f t="shared" si="0"/>
        <v>Apr-24</v>
      </c>
      <c r="R38" t="s">
        <v>127</v>
      </c>
      <c r="S38" t="s">
        <v>325</v>
      </c>
      <c r="T38" t="s">
        <v>326</v>
      </c>
      <c r="U38">
        <v>151429</v>
      </c>
      <c r="V38" t="s">
        <v>24</v>
      </c>
      <c r="W38" t="s">
        <v>190</v>
      </c>
      <c r="X38">
        <v>10125</v>
      </c>
      <c r="Y38">
        <v>5470</v>
      </c>
      <c r="Z38" t="s">
        <v>128</v>
      </c>
      <c r="AA38" t="e">
        <f>_xlfn.XLOOKUP(D38,#REF!,#REF!)</f>
        <v>#REF!</v>
      </c>
      <c r="AB38" t="e">
        <f>_xlfn.XLOOKUP(D38,#REF!,#REF!)</f>
        <v>#REF!</v>
      </c>
    </row>
    <row r="39" spans="1:28" x14ac:dyDescent="0.25">
      <c r="A39" t="s">
        <v>15</v>
      </c>
      <c r="B39">
        <v>3135</v>
      </c>
      <c r="C39">
        <v>55104978</v>
      </c>
      <c r="D39" s="5">
        <v>431359801700457</v>
      </c>
      <c r="E39">
        <v>31350004079436</v>
      </c>
      <c r="F39" t="s">
        <v>327</v>
      </c>
      <c r="G39" t="s">
        <v>327</v>
      </c>
      <c r="H39" s="1">
        <v>45408</v>
      </c>
      <c r="I39" s="12">
        <v>200000</v>
      </c>
      <c r="J39">
        <v>28</v>
      </c>
      <c r="K39">
        <v>36</v>
      </c>
      <c r="L39">
        <v>8273</v>
      </c>
      <c r="M39">
        <v>822143808</v>
      </c>
      <c r="N39" t="s">
        <v>147</v>
      </c>
      <c r="O39">
        <v>194194</v>
      </c>
      <c r="P39" s="13">
        <v>45409</v>
      </c>
      <c r="Q39" s="13" t="str">
        <f t="shared" si="0"/>
        <v>Apr-24</v>
      </c>
      <c r="R39" t="s">
        <v>127</v>
      </c>
      <c r="S39" t="s">
        <v>328</v>
      </c>
      <c r="T39" t="s">
        <v>329</v>
      </c>
      <c r="U39">
        <v>153589</v>
      </c>
      <c r="V39" t="s">
        <v>98</v>
      </c>
      <c r="W39" t="s">
        <v>199</v>
      </c>
      <c r="X39">
        <v>4500</v>
      </c>
      <c r="Y39">
        <v>1306</v>
      </c>
      <c r="Z39" t="s">
        <v>128</v>
      </c>
      <c r="AA39" t="e">
        <f>_xlfn.XLOOKUP(D39,#REF!,#REF!)</f>
        <v>#REF!</v>
      </c>
      <c r="AB39" t="e">
        <f>_xlfn.XLOOKUP(D39,#REF!,#REF!)</f>
        <v>#REF!</v>
      </c>
    </row>
    <row r="40" spans="1:28" x14ac:dyDescent="0.25">
      <c r="A40" t="s">
        <v>15</v>
      </c>
      <c r="B40">
        <v>3135</v>
      </c>
      <c r="C40">
        <v>55104999</v>
      </c>
      <c r="D40" s="5">
        <v>431359801700459</v>
      </c>
      <c r="E40">
        <v>31350004079519</v>
      </c>
      <c r="F40" t="s">
        <v>330</v>
      </c>
      <c r="G40" t="s">
        <v>330</v>
      </c>
      <c r="H40" s="1">
        <v>45411</v>
      </c>
      <c r="I40" s="12">
        <v>980000</v>
      </c>
      <c r="J40">
        <v>21.5</v>
      </c>
      <c r="K40">
        <v>84</v>
      </c>
      <c r="L40">
        <v>22656</v>
      </c>
      <c r="M40">
        <v>40372060525</v>
      </c>
      <c r="N40" t="s">
        <v>331</v>
      </c>
      <c r="O40">
        <v>938997</v>
      </c>
      <c r="P40" s="13">
        <v>45411</v>
      </c>
      <c r="Q40" s="13" t="str">
        <f t="shared" si="0"/>
        <v>Apr-24</v>
      </c>
      <c r="R40" t="s">
        <v>127</v>
      </c>
      <c r="S40" t="s">
        <v>332</v>
      </c>
      <c r="T40" t="s">
        <v>333</v>
      </c>
      <c r="U40">
        <v>152050</v>
      </c>
      <c r="V40" t="s">
        <v>63</v>
      </c>
      <c r="W40" t="s">
        <v>334</v>
      </c>
      <c r="X40">
        <v>19600</v>
      </c>
      <c r="Y40">
        <v>12166</v>
      </c>
      <c r="Z40" t="s">
        <v>128</v>
      </c>
      <c r="AA40" t="e">
        <f>_xlfn.XLOOKUP(D40,#REF!,#REF!)</f>
        <v>#REF!</v>
      </c>
      <c r="AB40" t="e">
        <f>_xlfn.XLOOKUP(D40,#REF!,#REF!)</f>
        <v>#REF!</v>
      </c>
    </row>
    <row r="41" spans="1:28" x14ac:dyDescent="0.25">
      <c r="A41" t="s">
        <v>35</v>
      </c>
      <c r="B41">
        <v>3303</v>
      </c>
      <c r="C41">
        <v>55104841</v>
      </c>
      <c r="D41" s="5">
        <v>433039801700280</v>
      </c>
      <c r="E41">
        <v>33030004076929</v>
      </c>
      <c r="F41" t="s">
        <v>335</v>
      </c>
      <c r="G41" t="s">
        <v>335</v>
      </c>
      <c r="H41" s="1">
        <v>45387</v>
      </c>
      <c r="I41" s="12">
        <v>500000</v>
      </c>
      <c r="J41">
        <v>24</v>
      </c>
      <c r="K41">
        <v>60</v>
      </c>
      <c r="L41">
        <v>14385</v>
      </c>
      <c r="M41">
        <v>50100320931537</v>
      </c>
      <c r="N41" t="s">
        <v>132</v>
      </c>
      <c r="O41">
        <v>482023</v>
      </c>
      <c r="P41" s="13">
        <v>45388</v>
      </c>
      <c r="Q41" s="13" t="str">
        <f t="shared" si="0"/>
        <v>Apr-24</v>
      </c>
      <c r="R41" t="s">
        <v>127</v>
      </c>
      <c r="S41" t="s">
        <v>336</v>
      </c>
      <c r="T41" t="s">
        <v>337</v>
      </c>
      <c r="U41">
        <v>150050</v>
      </c>
      <c r="V41" t="s">
        <v>50</v>
      </c>
      <c r="W41" t="s">
        <v>181</v>
      </c>
      <c r="X41">
        <v>10000</v>
      </c>
      <c r="Y41">
        <v>5346</v>
      </c>
      <c r="Z41" t="s">
        <v>128</v>
      </c>
      <c r="AA41" t="e">
        <f>_xlfn.XLOOKUP(D41,#REF!,#REF!)</f>
        <v>#REF!</v>
      </c>
      <c r="AB41" t="e">
        <f>_xlfn.XLOOKUP(D41,#REF!,#REF!)</f>
        <v>#REF!</v>
      </c>
    </row>
    <row r="42" spans="1:28" x14ac:dyDescent="0.25">
      <c r="A42" t="s">
        <v>35</v>
      </c>
      <c r="B42">
        <v>3303</v>
      </c>
      <c r="C42">
        <v>55104851</v>
      </c>
      <c r="D42" s="5">
        <v>433039801700281</v>
      </c>
      <c r="E42">
        <v>33030004077147</v>
      </c>
      <c r="F42" t="s">
        <v>338</v>
      </c>
      <c r="G42" t="s">
        <v>338</v>
      </c>
      <c r="H42" s="1">
        <v>45388</v>
      </c>
      <c r="I42" s="12">
        <v>800000</v>
      </c>
      <c r="J42">
        <v>23</v>
      </c>
      <c r="K42">
        <v>60</v>
      </c>
      <c r="L42">
        <v>22553</v>
      </c>
      <c r="M42">
        <v>39231687047</v>
      </c>
      <c r="N42" t="s">
        <v>339</v>
      </c>
      <c r="O42">
        <v>768682</v>
      </c>
      <c r="P42" s="13">
        <v>45391</v>
      </c>
      <c r="Q42" s="13" t="str">
        <f t="shared" si="0"/>
        <v>Apr-24</v>
      </c>
      <c r="R42" t="s">
        <v>127</v>
      </c>
      <c r="S42" t="s">
        <v>340</v>
      </c>
      <c r="T42" t="s">
        <v>341</v>
      </c>
      <c r="U42">
        <v>153136</v>
      </c>
      <c r="V42" t="s">
        <v>94</v>
      </c>
      <c r="W42" t="s">
        <v>342</v>
      </c>
      <c r="X42">
        <v>16000</v>
      </c>
      <c r="Y42">
        <v>10781</v>
      </c>
      <c r="Z42" t="s">
        <v>128</v>
      </c>
      <c r="AA42" t="e">
        <f>_xlfn.XLOOKUP(D42,#REF!,#REF!)</f>
        <v>#REF!</v>
      </c>
      <c r="AB42" t="e">
        <f>_xlfn.XLOOKUP(D42,#REF!,#REF!)</f>
        <v>#REF!</v>
      </c>
    </row>
    <row r="43" spans="1:28" x14ac:dyDescent="0.25">
      <c r="A43" t="s">
        <v>35</v>
      </c>
      <c r="B43">
        <v>3303</v>
      </c>
      <c r="C43">
        <v>55104858</v>
      </c>
      <c r="D43" s="5">
        <v>433039801700282</v>
      </c>
      <c r="E43">
        <v>33030004076825</v>
      </c>
      <c r="F43" t="s">
        <v>343</v>
      </c>
      <c r="G43" t="s">
        <v>343</v>
      </c>
      <c r="H43" s="1">
        <v>45390</v>
      </c>
      <c r="I43" s="12">
        <v>500000</v>
      </c>
      <c r="J43">
        <v>24</v>
      </c>
      <c r="K43">
        <v>60</v>
      </c>
      <c r="L43">
        <v>14385</v>
      </c>
      <c r="M43">
        <v>51358100005891</v>
      </c>
      <c r="N43" t="s">
        <v>344</v>
      </c>
      <c r="O43">
        <v>475226</v>
      </c>
      <c r="P43" s="13">
        <v>45394</v>
      </c>
      <c r="Q43" s="13" t="str">
        <f t="shared" si="0"/>
        <v>Apr-24</v>
      </c>
      <c r="R43" t="s">
        <v>127</v>
      </c>
      <c r="S43" t="s">
        <v>345</v>
      </c>
      <c r="T43" t="s">
        <v>346</v>
      </c>
      <c r="U43">
        <v>150617</v>
      </c>
      <c r="V43" t="s">
        <v>59</v>
      </c>
      <c r="W43" t="s">
        <v>228</v>
      </c>
      <c r="X43">
        <v>10000</v>
      </c>
      <c r="Y43">
        <v>14774</v>
      </c>
      <c r="Z43" t="s">
        <v>128</v>
      </c>
      <c r="AA43" t="e">
        <f>_xlfn.XLOOKUP(D43,#REF!,#REF!)</f>
        <v>#REF!</v>
      </c>
      <c r="AB43" t="e">
        <f>_xlfn.XLOOKUP(D43,#REF!,#REF!)</f>
        <v>#REF!</v>
      </c>
    </row>
    <row r="44" spans="1:28" x14ac:dyDescent="0.25">
      <c r="A44" t="s">
        <v>35</v>
      </c>
      <c r="B44">
        <v>3303</v>
      </c>
      <c r="C44">
        <v>55104882</v>
      </c>
      <c r="D44" s="5">
        <v>433039801700284</v>
      </c>
      <c r="E44">
        <v>33030004077515</v>
      </c>
      <c r="F44" t="s">
        <v>347</v>
      </c>
      <c r="G44" t="s">
        <v>347</v>
      </c>
      <c r="H44" s="1">
        <v>45392</v>
      </c>
      <c r="I44" s="12">
        <v>100000</v>
      </c>
      <c r="J44">
        <v>24</v>
      </c>
      <c r="K44">
        <v>84</v>
      </c>
      <c r="L44">
        <v>2468</v>
      </c>
      <c r="M44">
        <v>3523101007234</v>
      </c>
      <c r="N44" t="s">
        <v>149</v>
      </c>
      <c r="O44">
        <v>95744</v>
      </c>
      <c r="P44" s="13">
        <v>45393</v>
      </c>
      <c r="Q44" s="13" t="str">
        <f t="shared" si="0"/>
        <v>Apr-24</v>
      </c>
      <c r="R44" t="s">
        <v>127</v>
      </c>
      <c r="S44" t="s">
        <v>348</v>
      </c>
      <c r="T44" t="s">
        <v>349</v>
      </c>
      <c r="U44">
        <v>150058</v>
      </c>
      <c r="V44" t="s">
        <v>38</v>
      </c>
      <c r="W44" t="s">
        <v>186</v>
      </c>
      <c r="X44">
        <v>2250</v>
      </c>
      <c r="Y44">
        <v>1216</v>
      </c>
      <c r="Z44" t="s">
        <v>128</v>
      </c>
      <c r="AA44" t="e">
        <f>_xlfn.XLOOKUP(D44,#REF!,#REF!)</f>
        <v>#REF!</v>
      </c>
      <c r="AB44" t="e">
        <f>_xlfn.XLOOKUP(D44,#REF!,#REF!)</f>
        <v>#REF!</v>
      </c>
    </row>
    <row r="45" spans="1:28" x14ac:dyDescent="0.25">
      <c r="A45" t="s">
        <v>35</v>
      </c>
      <c r="B45">
        <v>3303</v>
      </c>
      <c r="C45">
        <v>55104873</v>
      </c>
      <c r="D45" s="5">
        <v>433039801700285</v>
      </c>
      <c r="E45">
        <v>33030004077515</v>
      </c>
      <c r="F45" t="s">
        <v>347</v>
      </c>
      <c r="G45" t="s">
        <v>347</v>
      </c>
      <c r="H45" s="1">
        <v>45392</v>
      </c>
      <c r="I45" s="12">
        <v>300000</v>
      </c>
      <c r="J45">
        <v>24</v>
      </c>
      <c r="K45">
        <v>84</v>
      </c>
      <c r="L45">
        <v>7403</v>
      </c>
      <c r="M45">
        <v>3523101007234</v>
      </c>
      <c r="N45" t="s">
        <v>149</v>
      </c>
      <c r="O45">
        <v>287235</v>
      </c>
      <c r="P45" s="13">
        <v>45393</v>
      </c>
      <c r="Q45" s="13" t="str">
        <f t="shared" si="0"/>
        <v>Apr-24</v>
      </c>
      <c r="R45" t="s">
        <v>127</v>
      </c>
      <c r="S45" t="s">
        <v>350</v>
      </c>
      <c r="T45" t="s">
        <v>351</v>
      </c>
      <c r="U45">
        <v>150058</v>
      </c>
      <c r="V45" t="s">
        <v>38</v>
      </c>
      <c r="W45" t="s">
        <v>352</v>
      </c>
      <c r="X45">
        <v>6750</v>
      </c>
      <c r="Y45">
        <v>3647</v>
      </c>
      <c r="Z45" t="s">
        <v>128</v>
      </c>
      <c r="AA45" t="e">
        <f>_xlfn.XLOOKUP(D45,#REF!,#REF!)</f>
        <v>#REF!</v>
      </c>
      <c r="AB45" t="e">
        <f>_xlfn.XLOOKUP(D45,#REF!,#REF!)</f>
        <v>#REF!</v>
      </c>
    </row>
    <row r="46" spans="1:28" x14ac:dyDescent="0.25">
      <c r="A46" t="s">
        <v>35</v>
      </c>
      <c r="B46">
        <v>3303</v>
      </c>
      <c r="C46">
        <v>55104893</v>
      </c>
      <c r="D46" s="5">
        <v>433039801700286</v>
      </c>
      <c r="E46">
        <v>33030004076826</v>
      </c>
      <c r="F46" t="s">
        <v>353</v>
      </c>
      <c r="G46" t="s">
        <v>353</v>
      </c>
      <c r="H46" s="1">
        <v>45393</v>
      </c>
      <c r="I46" s="12">
        <v>800000</v>
      </c>
      <c r="J46">
        <v>21.5</v>
      </c>
      <c r="K46">
        <v>108</v>
      </c>
      <c r="L46">
        <v>16802</v>
      </c>
      <c r="M46">
        <v>68240100000038</v>
      </c>
      <c r="N46" t="s">
        <v>354</v>
      </c>
      <c r="O46">
        <v>760610</v>
      </c>
      <c r="P46" s="13">
        <v>45397</v>
      </c>
      <c r="Q46" s="13" t="str">
        <f t="shared" si="0"/>
        <v>Apr-24</v>
      </c>
      <c r="R46" t="s">
        <v>127</v>
      </c>
      <c r="S46" t="s">
        <v>355</v>
      </c>
      <c r="T46" t="s">
        <v>356</v>
      </c>
      <c r="U46">
        <v>150617</v>
      </c>
      <c r="V46" t="s">
        <v>59</v>
      </c>
      <c r="W46" t="s">
        <v>357</v>
      </c>
      <c r="X46">
        <v>16000</v>
      </c>
      <c r="Y46">
        <v>21505</v>
      </c>
      <c r="Z46" t="s">
        <v>128</v>
      </c>
      <c r="AA46" t="e">
        <f>_xlfn.XLOOKUP(D46,#REF!,#REF!)</f>
        <v>#REF!</v>
      </c>
      <c r="AB46" t="e">
        <f>_xlfn.XLOOKUP(D46,#REF!,#REF!)</f>
        <v>#REF!</v>
      </c>
    </row>
    <row r="47" spans="1:28" x14ac:dyDescent="0.25">
      <c r="A47" t="s">
        <v>35</v>
      </c>
      <c r="B47">
        <v>3303</v>
      </c>
      <c r="C47">
        <v>55104946</v>
      </c>
      <c r="D47" s="5">
        <v>433039801700288</v>
      </c>
      <c r="E47">
        <v>33030004078577</v>
      </c>
      <c r="F47" t="s">
        <v>358</v>
      </c>
      <c r="G47" t="s">
        <v>358</v>
      </c>
      <c r="H47" s="1">
        <v>45400</v>
      </c>
      <c r="I47" s="12">
        <v>1000000</v>
      </c>
      <c r="J47">
        <v>21.5</v>
      </c>
      <c r="K47">
        <v>60</v>
      </c>
      <c r="L47">
        <v>27336</v>
      </c>
      <c r="M47">
        <v>35591191342</v>
      </c>
      <c r="N47" t="s">
        <v>359</v>
      </c>
      <c r="O47">
        <v>972306</v>
      </c>
      <c r="P47" s="13">
        <v>45404</v>
      </c>
      <c r="Q47" s="13" t="str">
        <f t="shared" si="0"/>
        <v>Apr-24</v>
      </c>
      <c r="R47" t="s">
        <v>127</v>
      </c>
      <c r="S47" t="s">
        <v>360</v>
      </c>
      <c r="T47" t="s">
        <v>361</v>
      </c>
      <c r="U47">
        <v>150616</v>
      </c>
      <c r="V47" t="s">
        <v>36</v>
      </c>
      <c r="W47" t="s">
        <v>311</v>
      </c>
      <c r="X47">
        <v>20000</v>
      </c>
      <c r="Y47">
        <v>7694</v>
      </c>
      <c r="Z47" t="s">
        <v>128</v>
      </c>
      <c r="AA47" t="e">
        <f>_xlfn.XLOOKUP(D47,#REF!,#REF!)</f>
        <v>#REF!</v>
      </c>
      <c r="AB47" t="e">
        <f>_xlfn.XLOOKUP(D47,#REF!,#REF!)</f>
        <v>#REF!</v>
      </c>
    </row>
    <row r="48" spans="1:28" x14ac:dyDescent="0.25">
      <c r="A48" t="s">
        <v>35</v>
      </c>
      <c r="B48">
        <v>3303</v>
      </c>
      <c r="C48">
        <v>55104956</v>
      </c>
      <c r="D48" s="5">
        <v>433039801700289</v>
      </c>
      <c r="E48">
        <v>33030004078595</v>
      </c>
      <c r="F48" t="s">
        <v>362</v>
      </c>
      <c r="G48" t="s">
        <v>362</v>
      </c>
      <c r="H48" s="1">
        <v>45401</v>
      </c>
      <c r="I48" s="12">
        <v>500000</v>
      </c>
      <c r="J48">
        <v>22.5</v>
      </c>
      <c r="K48">
        <v>60</v>
      </c>
      <c r="L48">
        <v>13953</v>
      </c>
      <c r="M48">
        <v>149901512508</v>
      </c>
      <c r="N48" t="s">
        <v>363</v>
      </c>
      <c r="O48">
        <v>480343</v>
      </c>
      <c r="P48" s="13">
        <v>45405</v>
      </c>
      <c r="Q48" s="13" t="str">
        <f t="shared" si="0"/>
        <v>Apr-24</v>
      </c>
      <c r="R48" t="s">
        <v>127</v>
      </c>
      <c r="S48" t="s">
        <v>364</v>
      </c>
      <c r="T48" t="s">
        <v>365</v>
      </c>
      <c r="U48">
        <v>150003</v>
      </c>
      <c r="V48" t="s">
        <v>45</v>
      </c>
      <c r="W48" t="s">
        <v>194</v>
      </c>
      <c r="X48">
        <v>10000</v>
      </c>
      <c r="Y48">
        <v>3800</v>
      </c>
      <c r="Z48" t="s">
        <v>128</v>
      </c>
      <c r="AA48" t="e">
        <f>_xlfn.XLOOKUP(D48,#REF!,#REF!)</f>
        <v>#REF!</v>
      </c>
      <c r="AB48" t="e">
        <f>_xlfn.XLOOKUP(D48,#REF!,#REF!)</f>
        <v>#REF!</v>
      </c>
    </row>
    <row r="49" spans="1:28" x14ac:dyDescent="0.25">
      <c r="A49" t="s">
        <v>35</v>
      </c>
      <c r="B49">
        <v>3303</v>
      </c>
      <c r="C49">
        <v>55104950</v>
      </c>
      <c r="D49" s="5">
        <v>433039801700290</v>
      </c>
      <c r="E49">
        <v>33030004076527</v>
      </c>
      <c r="F49" t="s">
        <v>366</v>
      </c>
      <c r="G49" t="s">
        <v>366</v>
      </c>
      <c r="H49" s="1">
        <v>45402</v>
      </c>
      <c r="I49" s="12">
        <v>100000</v>
      </c>
      <c r="J49">
        <v>24</v>
      </c>
      <c r="K49">
        <v>60</v>
      </c>
      <c r="L49">
        <v>2877</v>
      </c>
      <c r="M49">
        <v>688104000145381</v>
      </c>
      <c r="N49" t="s">
        <v>367</v>
      </c>
      <c r="O49">
        <v>96641</v>
      </c>
      <c r="P49" s="13">
        <v>45402</v>
      </c>
      <c r="Q49" s="13" t="str">
        <f t="shared" si="0"/>
        <v>Apr-24</v>
      </c>
      <c r="R49" t="s">
        <v>127</v>
      </c>
      <c r="S49" t="s">
        <v>368</v>
      </c>
      <c r="T49" t="s">
        <v>369</v>
      </c>
      <c r="U49">
        <v>150094</v>
      </c>
      <c r="V49" t="s">
        <v>43</v>
      </c>
      <c r="W49" t="s">
        <v>194</v>
      </c>
      <c r="X49">
        <v>2250</v>
      </c>
      <c r="Y49">
        <v>780</v>
      </c>
      <c r="Z49" t="s">
        <v>128</v>
      </c>
      <c r="AA49" t="e">
        <f>_xlfn.XLOOKUP(D49,#REF!,#REF!)</f>
        <v>#REF!</v>
      </c>
      <c r="AB49" t="e">
        <f>_xlfn.XLOOKUP(D49,#REF!,#REF!)</f>
        <v>#REF!</v>
      </c>
    </row>
    <row r="50" spans="1:28" x14ac:dyDescent="0.25">
      <c r="A50" t="s">
        <v>35</v>
      </c>
      <c r="B50">
        <v>3303</v>
      </c>
      <c r="C50">
        <v>55104949</v>
      </c>
      <c r="D50" s="5">
        <v>433039801700291</v>
      </c>
      <c r="E50">
        <v>33030004076527</v>
      </c>
      <c r="F50" t="s">
        <v>366</v>
      </c>
      <c r="G50" t="s">
        <v>366</v>
      </c>
      <c r="H50" s="1">
        <v>45402</v>
      </c>
      <c r="I50" s="12">
        <v>350000</v>
      </c>
      <c r="J50">
        <v>24</v>
      </c>
      <c r="K50">
        <v>60</v>
      </c>
      <c r="L50">
        <v>10069</v>
      </c>
      <c r="M50">
        <v>688104000145381</v>
      </c>
      <c r="N50" t="s">
        <v>367</v>
      </c>
      <c r="O50">
        <v>338244</v>
      </c>
      <c r="P50" s="13">
        <v>45402</v>
      </c>
      <c r="Q50" s="13" t="str">
        <f t="shared" si="0"/>
        <v>Apr-24</v>
      </c>
      <c r="R50" t="s">
        <v>127</v>
      </c>
      <c r="S50" t="s">
        <v>370</v>
      </c>
      <c r="T50" t="s">
        <v>371</v>
      </c>
      <c r="U50">
        <v>150094</v>
      </c>
      <c r="V50" t="s">
        <v>43</v>
      </c>
      <c r="W50" t="s">
        <v>194</v>
      </c>
      <c r="X50">
        <v>7875</v>
      </c>
      <c r="Y50">
        <v>2730</v>
      </c>
      <c r="Z50" t="s">
        <v>128</v>
      </c>
      <c r="AA50" t="e">
        <f>_xlfn.XLOOKUP(D50,#REF!,#REF!)</f>
        <v>#REF!</v>
      </c>
      <c r="AB50" t="e">
        <f>_xlfn.XLOOKUP(D50,#REF!,#REF!)</f>
        <v>#REF!</v>
      </c>
    </row>
    <row r="51" spans="1:28" x14ac:dyDescent="0.25">
      <c r="A51" t="s">
        <v>35</v>
      </c>
      <c r="B51">
        <v>3303</v>
      </c>
      <c r="C51">
        <v>55104964</v>
      </c>
      <c r="D51" s="5">
        <v>433039801700292</v>
      </c>
      <c r="E51">
        <v>33030004078842</v>
      </c>
      <c r="F51" t="s">
        <v>372</v>
      </c>
      <c r="G51" t="s">
        <v>372</v>
      </c>
      <c r="H51" s="1">
        <v>45404</v>
      </c>
      <c r="I51" s="12">
        <v>300000</v>
      </c>
      <c r="J51">
        <v>23.5</v>
      </c>
      <c r="K51">
        <v>36</v>
      </c>
      <c r="L51">
        <v>11692</v>
      </c>
      <c r="M51">
        <v>558810110003816</v>
      </c>
      <c r="N51" t="s">
        <v>152</v>
      </c>
      <c r="O51">
        <v>290839</v>
      </c>
      <c r="P51" s="13">
        <v>45406</v>
      </c>
      <c r="Q51" s="13" t="str">
        <f t="shared" si="0"/>
        <v>Apr-24</v>
      </c>
      <c r="R51" t="s">
        <v>127</v>
      </c>
      <c r="S51" t="s">
        <v>373</v>
      </c>
      <c r="T51" t="s">
        <v>374</v>
      </c>
      <c r="U51">
        <v>150058</v>
      </c>
      <c r="V51" t="s">
        <v>38</v>
      </c>
      <c r="W51" t="s">
        <v>315</v>
      </c>
      <c r="X51">
        <v>6750</v>
      </c>
      <c r="Y51">
        <v>2411</v>
      </c>
      <c r="Z51" t="s">
        <v>128</v>
      </c>
      <c r="AA51" t="e">
        <f>_xlfn.XLOOKUP(D51,#REF!,#REF!)</f>
        <v>#REF!</v>
      </c>
      <c r="AB51" t="e">
        <f>_xlfn.XLOOKUP(D51,#REF!,#REF!)</f>
        <v>#REF!</v>
      </c>
    </row>
    <row r="52" spans="1:28" x14ac:dyDescent="0.25">
      <c r="A52" t="s">
        <v>35</v>
      </c>
      <c r="B52">
        <v>3303</v>
      </c>
      <c r="C52">
        <v>55104967</v>
      </c>
      <c r="D52" s="5">
        <v>433039801700293</v>
      </c>
      <c r="E52">
        <v>33030004044291</v>
      </c>
      <c r="F52" t="s">
        <v>375</v>
      </c>
      <c r="G52" t="s">
        <v>375</v>
      </c>
      <c r="H52" s="1">
        <v>45405</v>
      </c>
      <c r="I52" s="12">
        <v>100000</v>
      </c>
      <c r="J52">
        <v>26.5</v>
      </c>
      <c r="K52">
        <v>72</v>
      </c>
      <c r="L52">
        <v>2787</v>
      </c>
      <c r="M52">
        <v>50100546690496</v>
      </c>
      <c r="N52" t="s">
        <v>376</v>
      </c>
      <c r="O52">
        <v>96650</v>
      </c>
      <c r="P52" s="13">
        <v>45405</v>
      </c>
      <c r="Q52" s="13" t="str">
        <f t="shared" si="0"/>
        <v>Apr-24</v>
      </c>
      <c r="R52" t="s">
        <v>127</v>
      </c>
      <c r="S52" t="s">
        <v>377</v>
      </c>
      <c r="T52" t="s">
        <v>378</v>
      </c>
      <c r="U52">
        <v>150616</v>
      </c>
      <c r="V52" t="s">
        <v>36</v>
      </c>
      <c r="W52" t="s">
        <v>251</v>
      </c>
      <c r="X52">
        <v>2250</v>
      </c>
      <c r="Y52">
        <v>1100</v>
      </c>
      <c r="Z52" t="s">
        <v>128</v>
      </c>
      <c r="AA52" t="e">
        <f>_xlfn.XLOOKUP(D52,#REF!,#REF!)</f>
        <v>#REF!</v>
      </c>
      <c r="AB52" t="e">
        <f>_xlfn.XLOOKUP(D52,#REF!,#REF!)</f>
        <v>#REF!</v>
      </c>
    </row>
    <row r="53" spans="1:28" x14ac:dyDescent="0.25">
      <c r="A53" t="s">
        <v>35</v>
      </c>
      <c r="B53">
        <v>3303</v>
      </c>
      <c r="C53">
        <v>55104968</v>
      </c>
      <c r="D53" s="5">
        <v>433039801700294</v>
      </c>
      <c r="E53">
        <v>33030004044291</v>
      </c>
      <c r="F53" t="s">
        <v>375</v>
      </c>
      <c r="G53" t="s">
        <v>375</v>
      </c>
      <c r="H53" s="1">
        <v>45405</v>
      </c>
      <c r="I53" s="12">
        <v>120000</v>
      </c>
      <c r="J53">
        <v>26.5</v>
      </c>
      <c r="K53">
        <v>72</v>
      </c>
      <c r="L53">
        <v>3344</v>
      </c>
      <c r="M53">
        <v>50100546690496</v>
      </c>
      <c r="N53" t="s">
        <v>376</v>
      </c>
      <c r="O53">
        <v>115980</v>
      </c>
      <c r="P53" s="13">
        <v>45405</v>
      </c>
      <c r="Q53" s="13" t="str">
        <f t="shared" si="0"/>
        <v>Apr-24</v>
      </c>
      <c r="R53" t="s">
        <v>127</v>
      </c>
      <c r="S53" t="s">
        <v>379</v>
      </c>
      <c r="T53" t="s">
        <v>380</v>
      </c>
      <c r="U53">
        <v>150616</v>
      </c>
      <c r="V53" t="s">
        <v>36</v>
      </c>
      <c r="W53" t="s">
        <v>251</v>
      </c>
      <c r="X53">
        <v>2700</v>
      </c>
      <c r="Y53">
        <v>1320</v>
      </c>
      <c r="Z53" t="s">
        <v>128</v>
      </c>
      <c r="AA53" t="e">
        <f>_xlfn.XLOOKUP(D53,#REF!,#REF!)</f>
        <v>#REF!</v>
      </c>
      <c r="AB53" t="e">
        <f>_xlfn.XLOOKUP(D53,#REF!,#REF!)</f>
        <v>#REF!</v>
      </c>
    </row>
    <row r="54" spans="1:28" x14ac:dyDescent="0.25">
      <c r="A54" t="s">
        <v>35</v>
      </c>
      <c r="B54">
        <v>3303</v>
      </c>
      <c r="C54">
        <v>55104983</v>
      </c>
      <c r="D54" s="5">
        <v>433039801700295</v>
      </c>
      <c r="E54">
        <v>33030003949664</v>
      </c>
      <c r="F54" t="s">
        <v>381</v>
      </c>
      <c r="G54" t="s">
        <v>381</v>
      </c>
      <c r="H54" s="1">
        <v>45407</v>
      </c>
      <c r="I54" s="12">
        <v>500000</v>
      </c>
      <c r="J54">
        <v>22.5</v>
      </c>
      <c r="K54">
        <v>72</v>
      </c>
      <c r="L54">
        <v>12712</v>
      </c>
      <c r="M54">
        <v>915010024568964</v>
      </c>
      <c r="N54" t="s">
        <v>145</v>
      </c>
      <c r="O54">
        <v>484501</v>
      </c>
      <c r="P54" s="13">
        <v>45408</v>
      </c>
      <c r="Q54" s="13" t="str">
        <f t="shared" si="0"/>
        <v>Apr-24</v>
      </c>
      <c r="R54" t="s">
        <v>127</v>
      </c>
      <c r="S54" t="s">
        <v>382</v>
      </c>
      <c r="T54" t="s">
        <v>383</v>
      </c>
      <c r="U54">
        <v>29694</v>
      </c>
      <c r="V54" t="s">
        <v>72</v>
      </c>
      <c r="W54" t="s">
        <v>215</v>
      </c>
      <c r="X54">
        <v>10000</v>
      </c>
      <c r="Y54">
        <v>5499</v>
      </c>
      <c r="Z54" t="s">
        <v>128</v>
      </c>
      <c r="AA54" t="e">
        <f>_xlfn.XLOOKUP(D54,#REF!,#REF!)</f>
        <v>#REF!</v>
      </c>
      <c r="AB54" t="e">
        <f>_xlfn.XLOOKUP(D54,#REF!,#REF!)</f>
        <v>#REF!</v>
      </c>
    </row>
    <row r="55" spans="1:28" x14ac:dyDescent="0.25">
      <c r="A55" t="s">
        <v>28</v>
      </c>
      <c r="B55">
        <v>3335</v>
      </c>
      <c r="C55">
        <v>55104707</v>
      </c>
      <c r="D55" s="5">
        <v>433359801700321</v>
      </c>
      <c r="E55">
        <v>33150003959546</v>
      </c>
      <c r="F55" t="s">
        <v>384</v>
      </c>
      <c r="G55" t="s">
        <v>384</v>
      </c>
      <c r="H55" s="1">
        <v>45384</v>
      </c>
      <c r="I55" s="12">
        <v>320000</v>
      </c>
      <c r="J55">
        <v>25</v>
      </c>
      <c r="K55">
        <v>36</v>
      </c>
      <c r="L55">
        <v>12724</v>
      </c>
      <c r="M55">
        <v>924010002586049</v>
      </c>
      <c r="N55" t="s">
        <v>129</v>
      </c>
      <c r="O55">
        <v>307210</v>
      </c>
      <c r="P55" s="13">
        <v>45386</v>
      </c>
      <c r="Q55" s="13" t="str">
        <f t="shared" si="0"/>
        <v>Apr-24</v>
      </c>
      <c r="R55" t="s">
        <v>127</v>
      </c>
      <c r="S55" t="s">
        <v>385</v>
      </c>
      <c r="T55" t="s">
        <v>386</v>
      </c>
      <c r="U55">
        <v>150215</v>
      </c>
      <c r="V55" t="s">
        <v>65</v>
      </c>
      <c r="W55" t="s">
        <v>220</v>
      </c>
      <c r="X55">
        <v>7200</v>
      </c>
      <c r="Y55">
        <v>4932</v>
      </c>
      <c r="Z55" t="s">
        <v>128</v>
      </c>
      <c r="AA55" t="e">
        <f>_xlfn.XLOOKUP(D55,#REF!,#REF!)</f>
        <v>#REF!</v>
      </c>
      <c r="AB55" t="e">
        <f>_xlfn.XLOOKUP(D55,#REF!,#REF!)</f>
        <v>#REF!</v>
      </c>
    </row>
    <row r="56" spans="1:28" x14ac:dyDescent="0.25">
      <c r="A56" t="s">
        <v>28</v>
      </c>
      <c r="B56">
        <v>3335</v>
      </c>
      <c r="C56">
        <v>55104816</v>
      </c>
      <c r="D56" s="5">
        <v>433359801700322</v>
      </c>
      <c r="E56">
        <v>33350003969916</v>
      </c>
      <c r="F56" t="s">
        <v>387</v>
      </c>
      <c r="G56" t="s">
        <v>387</v>
      </c>
      <c r="H56" s="1">
        <v>45386</v>
      </c>
      <c r="I56" s="12">
        <v>500000</v>
      </c>
      <c r="J56">
        <v>24</v>
      </c>
      <c r="K56">
        <v>72</v>
      </c>
      <c r="L56">
        <v>13164</v>
      </c>
      <c r="M56">
        <v>924010015614591</v>
      </c>
      <c r="N56" t="s">
        <v>129</v>
      </c>
      <c r="O56">
        <v>484945</v>
      </c>
      <c r="P56" s="13">
        <v>45387</v>
      </c>
      <c r="Q56" s="13" t="str">
        <f t="shared" si="0"/>
        <v>Apr-24</v>
      </c>
      <c r="R56" t="s">
        <v>127</v>
      </c>
      <c r="S56" t="s">
        <v>388</v>
      </c>
      <c r="T56" t="s">
        <v>389</v>
      </c>
      <c r="U56">
        <v>150537</v>
      </c>
      <c r="V56" t="s">
        <v>32</v>
      </c>
      <c r="W56" t="s">
        <v>270</v>
      </c>
      <c r="X56">
        <v>10000</v>
      </c>
      <c r="Y56">
        <v>4726</v>
      </c>
      <c r="Z56" t="s">
        <v>128</v>
      </c>
      <c r="AA56" t="e">
        <f>_xlfn.XLOOKUP(D56,#REF!,#REF!)</f>
        <v>#REF!</v>
      </c>
      <c r="AB56" t="e">
        <f>_xlfn.XLOOKUP(D56,#REF!,#REF!)</f>
        <v>#REF!</v>
      </c>
    </row>
    <row r="57" spans="1:28" x14ac:dyDescent="0.25">
      <c r="A57" t="s">
        <v>28</v>
      </c>
      <c r="B57">
        <v>3335</v>
      </c>
      <c r="C57">
        <v>55104854</v>
      </c>
      <c r="D57" s="5">
        <v>433359801700323</v>
      </c>
      <c r="E57">
        <v>33350004077246</v>
      </c>
      <c r="F57" t="s">
        <v>390</v>
      </c>
      <c r="G57" t="s">
        <v>390</v>
      </c>
      <c r="H57" s="1">
        <v>45390</v>
      </c>
      <c r="I57" s="12">
        <v>500000</v>
      </c>
      <c r="J57">
        <v>24</v>
      </c>
      <c r="K57">
        <v>60</v>
      </c>
      <c r="L57">
        <v>14385</v>
      </c>
      <c r="M57">
        <v>815010110010548</v>
      </c>
      <c r="N57" t="s">
        <v>391</v>
      </c>
      <c r="O57">
        <v>485170</v>
      </c>
      <c r="P57" s="13">
        <v>45392</v>
      </c>
      <c r="Q57" s="13" t="str">
        <f t="shared" si="0"/>
        <v>Apr-24</v>
      </c>
      <c r="R57" t="s">
        <v>127</v>
      </c>
      <c r="S57" t="s">
        <v>392</v>
      </c>
      <c r="T57" t="s">
        <v>393</v>
      </c>
      <c r="U57">
        <v>150615</v>
      </c>
      <c r="V57" t="s">
        <v>52</v>
      </c>
      <c r="W57" t="s">
        <v>228</v>
      </c>
      <c r="X57">
        <v>10000</v>
      </c>
      <c r="Y57">
        <v>4172</v>
      </c>
      <c r="Z57" t="s">
        <v>128</v>
      </c>
      <c r="AA57" t="e">
        <f>_xlfn.XLOOKUP(D57,#REF!,#REF!)</f>
        <v>#REF!</v>
      </c>
      <c r="AB57" t="e">
        <f>_xlfn.XLOOKUP(D57,#REF!,#REF!)</f>
        <v>#REF!</v>
      </c>
    </row>
    <row r="58" spans="1:28" x14ac:dyDescent="0.25">
      <c r="A58" t="s">
        <v>28</v>
      </c>
      <c r="B58">
        <v>3335</v>
      </c>
      <c r="C58">
        <v>55104857</v>
      </c>
      <c r="D58" s="5">
        <v>433359801700324</v>
      </c>
      <c r="E58">
        <v>33350004077577</v>
      </c>
      <c r="F58" t="s">
        <v>394</v>
      </c>
      <c r="G58" t="s">
        <v>394</v>
      </c>
      <c r="H58" s="1">
        <v>45392</v>
      </c>
      <c r="I58" s="12">
        <v>300000</v>
      </c>
      <c r="J58">
        <v>24</v>
      </c>
      <c r="K58">
        <v>48</v>
      </c>
      <c r="L58">
        <v>9781</v>
      </c>
      <c r="M58">
        <v>110102075740</v>
      </c>
      <c r="N58" t="s">
        <v>157</v>
      </c>
      <c r="O58">
        <v>290865</v>
      </c>
      <c r="P58" s="13">
        <v>45397</v>
      </c>
      <c r="Q58" s="13" t="str">
        <f t="shared" si="0"/>
        <v>Apr-24</v>
      </c>
      <c r="R58" t="s">
        <v>127</v>
      </c>
      <c r="S58" t="s">
        <v>395</v>
      </c>
      <c r="T58" t="s">
        <v>396</v>
      </c>
      <c r="U58">
        <v>152384</v>
      </c>
      <c r="V58" t="s">
        <v>56</v>
      </c>
      <c r="W58" t="s">
        <v>228</v>
      </c>
      <c r="X58">
        <v>6750</v>
      </c>
      <c r="Y58">
        <v>1990</v>
      </c>
      <c r="Z58" t="s">
        <v>128</v>
      </c>
      <c r="AA58" t="e">
        <f>_xlfn.XLOOKUP(D58,#REF!,#REF!)</f>
        <v>#REF!</v>
      </c>
      <c r="AB58" t="e">
        <f>_xlfn.XLOOKUP(D58,#REF!,#REF!)</f>
        <v>#REF!</v>
      </c>
    </row>
    <row r="59" spans="1:28" x14ac:dyDescent="0.25">
      <c r="A59" t="s">
        <v>28</v>
      </c>
      <c r="B59">
        <v>3335</v>
      </c>
      <c r="C59">
        <v>55104846</v>
      </c>
      <c r="D59" s="5">
        <v>433359801700325</v>
      </c>
      <c r="E59">
        <v>33350004077344</v>
      </c>
      <c r="F59" t="s">
        <v>397</v>
      </c>
      <c r="G59" t="s">
        <v>397</v>
      </c>
      <c r="H59" s="1">
        <v>45393</v>
      </c>
      <c r="I59" s="12">
        <v>600000</v>
      </c>
      <c r="J59">
        <v>22.5</v>
      </c>
      <c r="K59">
        <v>36</v>
      </c>
      <c r="L59">
        <v>23070</v>
      </c>
      <c r="M59">
        <v>74210100043215</v>
      </c>
      <c r="N59" t="s">
        <v>398</v>
      </c>
      <c r="O59">
        <v>581973</v>
      </c>
      <c r="P59" s="13">
        <v>45394</v>
      </c>
      <c r="Q59" s="13" t="str">
        <f t="shared" si="0"/>
        <v>Apr-24</v>
      </c>
      <c r="R59" t="s">
        <v>127</v>
      </c>
      <c r="S59" t="s">
        <v>399</v>
      </c>
      <c r="T59" t="s">
        <v>400</v>
      </c>
      <c r="U59">
        <v>150175</v>
      </c>
      <c r="V59" t="s">
        <v>39</v>
      </c>
      <c r="W59" t="s">
        <v>342</v>
      </c>
      <c r="X59">
        <v>12000</v>
      </c>
      <c r="Y59">
        <v>2698</v>
      </c>
      <c r="Z59" t="s">
        <v>128</v>
      </c>
      <c r="AA59" t="e">
        <f>_xlfn.XLOOKUP(D59,#REF!,#REF!)</f>
        <v>#REF!</v>
      </c>
      <c r="AB59" t="e">
        <f>_xlfn.XLOOKUP(D59,#REF!,#REF!)</f>
        <v>#REF!</v>
      </c>
    </row>
    <row r="60" spans="1:28" x14ac:dyDescent="0.25">
      <c r="A60" t="s">
        <v>28</v>
      </c>
      <c r="B60">
        <v>3335</v>
      </c>
      <c r="C60">
        <v>55104865</v>
      </c>
      <c r="D60" s="5">
        <v>433359801700326</v>
      </c>
      <c r="E60">
        <v>33350004077836</v>
      </c>
      <c r="F60" t="s">
        <v>401</v>
      </c>
      <c r="G60" t="s">
        <v>401</v>
      </c>
      <c r="H60" s="1">
        <v>45395</v>
      </c>
      <c r="I60" s="12">
        <v>500000</v>
      </c>
      <c r="J60">
        <v>22.5</v>
      </c>
      <c r="K60">
        <v>36</v>
      </c>
      <c r="L60">
        <v>19225</v>
      </c>
      <c r="M60">
        <v>31335408678</v>
      </c>
      <c r="N60" t="s">
        <v>136</v>
      </c>
      <c r="O60">
        <v>486621</v>
      </c>
      <c r="P60" s="13">
        <v>45397</v>
      </c>
      <c r="Q60" s="13" t="str">
        <f t="shared" si="0"/>
        <v>Apr-24</v>
      </c>
      <c r="R60" t="s">
        <v>127</v>
      </c>
      <c r="S60" t="s">
        <v>402</v>
      </c>
      <c r="T60" t="s">
        <v>403</v>
      </c>
      <c r="U60">
        <v>152671</v>
      </c>
      <c r="V60" t="s">
        <v>29</v>
      </c>
      <c r="W60" t="s">
        <v>228</v>
      </c>
      <c r="X60">
        <v>10000</v>
      </c>
      <c r="Y60">
        <v>2762</v>
      </c>
      <c r="Z60" t="s">
        <v>128</v>
      </c>
      <c r="AA60" t="e">
        <f>_xlfn.XLOOKUP(D60,#REF!,#REF!)</f>
        <v>#REF!</v>
      </c>
      <c r="AB60" t="e">
        <f>_xlfn.XLOOKUP(D60,#REF!,#REF!)</f>
        <v>#REF!</v>
      </c>
    </row>
    <row r="61" spans="1:28" x14ac:dyDescent="0.25">
      <c r="A61" t="s">
        <v>28</v>
      </c>
      <c r="B61">
        <v>3335</v>
      </c>
      <c r="C61">
        <v>55104924</v>
      </c>
      <c r="D61" s="5">
        <v>433359801700327</v>
      </c>
      <c r="E61">
        <v>33350004078181</v>
      </c>
      <c r="F61" t="s">
        <v>404</v>
      </c>
      <c r="G61" t="s">
        <v>404</v>
      </c>
      <c r="H61" s="1">
        <v>45398</v>
      </c>
      <c r="I61" s="12">
        <v>400000</v>
      </c>
      <c r="J61">
        <v>24</v>
      </c>
      <c r="K61">
        <v>48</v>
      </c>
      <c r="L61">
        <v>13041</v>
      </c>
      <c r="M61">
        <v>36750224827</v>
      </c>
      <c r="N61" t="s">
        <v>130</v>
      </c>
      <c r="O61">
        <v>388084</v>
      </c>
      <c r="P61" s="13">
        <v>45400</v>
      </c>
      <c r="Q61" s="13" t="str">
        <f t="shared" si="0"/>
        <v>Apr-24</v>
      </c>
      <c r="R61" t="s">
        <v>127</v>
      </c>
      <c r="S61" t="s">
        <v>405</v>
      </c>
      <c r="T61" t="s">
        <v>406</v>
      </c>
      <c r="U61">
        <v>29755</v>
      </c>
      <c r="V61" t="s">
        <v>41</v>
      </c>
      <c r="W61" t="s">
        <v>190</v>
      </c>
      <c r="X61">
        <v>9000</v>
      </c>
      <c r="Y61">
        <v>2389</v>
      </c>
      <c r="Z61" t="s">
        <v>128</v>
      </c>
      <c r="AA61" t="e">
        <f>_xlfn.XLOOKUP(D61,#REF!,#REF!)</f>
        <v>#REF!</v>
      </c>
      <c r="AB61" t="e">
        <f>_xlfn.XLOOKUP(D61,#REF!,#REF!)</f>
        <v>#REF!</v>
      </c>
    </row>
    <row r="62" spans="1:28" x14ac:dyDescent="0.25">
      <c r="A62" t="s">
        <v>28</v>
      </c>
      <c r="B62">
        <v>3335</v>
      </c>
      <c r="C62">
        <v>55104944</v>
      </c>
      <c r="D62" s="5">
        <v>433359801700328</v>
      </c>
      <c r="E62">
        <v>33350004078689</v>
      </c>
      <c r="F62" t="s">
        <v>407</v>
      </c>
      <c r="G62" t="s">
        <v>407</v>
      </c>
      <c r="H62" s="1">
        <v>45401</v>
      </c>
      <c r="I62" s="12">
        <v>350000</v>
      </c>
      <c r="J62">
        <v>24</v>
      </c>
      <c r="K62">
        <v>48</v>
      </c>
      <c r="L62">
        <v>11411</v>
      </c>
      <c r="M62">
        <v>35861877652</v>
      </c>
      <c r="N62" t="s">
        <v>130</v>
      </c>
      <c r="O62">
        <v>330494</v>
      </c>
      <c r="P62" s="13">
        <v>45405</v>
      </c>
      <c r="Q62" s="13" t="str">
        <f t="shared" si="0"/>
        <v>Apr-24</v>
      </c>
      <c r="R62" t="s">
        <v>127</v>
      </c>
      <c r="S62" t="s">
        <v>408</v>
      </c>
      <c r="T62" t="s">
        <v>409</v>
      </c>
      <c r="U62">
        <v>150215</v>
      </c>
      <c r="V62" t="s">
        <v>65</v>
      </c>
      <c r="W62" t="s">
        <v>311</v>
      </c>
      <c r="X62">
        <v>7875</v>
      </c>
      <c r="Y62">
        <v>11631</v>
      </c>
      <c r="Z62" t="s">
        <v>128</v>
      </c>
      <c r="AA62" t="e">
        <f>_xlfn.XLOOKUP(D62,#REF!,#REF!)</f>
        <v>#REF!</v>
      </c>
      <c r="AB62" t="e">
        <f>_xlfn.XLOOKUP(D62,#REF!,#REF!)</f>
        <v>#REF!</v>
      </c>
    </row>
    <row r="63" spans="1:28" x14ac:dyDescent="0.25">
      <c r="A63" t="s">
        <v>28</v>
      </c>
      <c r="B63">
        <v>3335</v>
      </c>
      <c r="C63">
        <v>55104960</v>
      </c>
      <c r="D63" s="5">
        <v>433359801700329</v>
      </c>
      <c r="E63">
        <v>33350004077706</v>
      </c>
      <c r="F63" t="s">
        <v>410</v>
      </c>
      <c r="G63" t="s">
        <v>411</v>
      </c>
      <c r="H63" s="1">
        <v>45404</v>
      </c>
      <c r="I63" s="12">
        <v>100000</v>
      </c>
      <c r="J63">
        <v>19.5</v>
      </c>
      <c r="K63">
        <v>72</v>
      </c>
      <c r="L63">
        <v>2367</v>
      </c>
      <c r="M63">
        <v>39695243954</v>
      </c>
      <c r="N63" t="s">
        <v>159</v>
      </c>
      <c r="O63">
        <v>96388</v>
      </c>
      <c r="P63" s="13">
        <v>45405</v>
      </c>
      <c r="Q63" s="13" t="str">
        <f t="shared" si="0"/>
        <v>Apr-24</v>
      </c>
      <c r="R63" t="s">
        <v>127</v>
      </c>
      <c r="S63" t="s">
        <v>412</v>
      </c>
      <c r="T63" t="s">
        <v>413</v>
      </c>
      <c r="U63">
        <v>152358</v>
      </c>
      <c r="V63" t="s">
        <v>55</v>
      </c>
      <c r="W63" t="s">
        <v>315</v>
      </c>
      <c r="X63">
        <v>2000</v>
      </c>
      <c r="Y63">
        <v>1612</v>
      </c>
      <c r="Z63" t="s">
        <v>128</v>
      </c>
      <c r="AA63" t="e">
        <f>_xlfn.XLOOKUP(D63,#REF!,#REF!)</f>
        <v>#REF!</v>
      </c>
      <c r="AB63" t="e">
        <f>_xlfn.XLOOKUP(D63,#REF!,#REF!)</f>
        <v>#REF!</v>
      </c>
    </row>
    <row r="64" spans="1:28" x14ac:dyDescent="0.25">
      <c r="A64" t="s">
        <v>28</v>
      </c>
      <c r="B64">
        <v>3335</v>
      </c>
      <c r="C64">
        <v>55104961</v>
      </c>
      <c r="D64" s="5">
        <v>433359801700330</v>
      </c>
      <c r="E64">
        <v>33350004077706</v>
      </c>
      <c r="F64" t="s">
        <v>410</v>
      </c>
      <c r="G64" t="s">
        <v>411</v>
      </c>
      <c r="H64" s="1">
        <v>45404</v>
      </c>
      <c r="I64" s="12">
        <v>1400000</v>
      </c>
      <c r="J64">
        <v>19.5</v>
      </c>
      <c r="K64">
        <v>72</v>
      </c>
      <c r="L64">
        <v>33130</v>
      </c>
      <c r="M64">
        <v>39695243954</v>
      </c>
      <c r="N64" t="s">
        <v>159</v>
      </c>
      <c r="O64">
        <v>1349433</v>
      </c>
      <c r="P64" s="13">
        <v>45405</v>
      </c>
      <c r="Q64" s="13" t="str">
        <f t="shared" si="0"/>
        <v>Apr-24</v>
      </c>
      <c r="R64" t="s">
        <v>127</v>
      </c>
      <c r="S64" t="s">
        <v>414</v>
      </c>
      <c r="T64" t="s">
        <v>415</v>
      </c>
      <c r="U64">
        <v>152358</v>
      </c>
      <c r="V64" t="s">
        <v>55</v>
      </c>
      <c r="W64" t="s">
        <v>315</v>
      </c>
      <c r="X64">
        <v>28000</v>
      </c>
      <c r="Y64">
        <v>22567</v>
      </c>
      <c r="Z64" t="s">
        <v>128</v>
      </c>
      <c r="AA64" t="e">
        <f>_xlfn.XLOOKUP(D64,#REF!,#REF!)</f>
        <v>#REF!</v>
      </c>
      <c r="AB64" t="e">
        <f>_xlfn.XLOOKUP(D64,#REF!,#REF!)</f>
        <v>#REF!</v>
      </c>
    </row>
    <row r="65" spans="1:28" x14ac:dyDescent="0.25">
      <c r="A65" t="s">
        <v>28</v>
      </c>
      <c r="B65">
        <v>3335</v>
      </c>
      <c r="C65">
        <v>55104867</v>
      </c>
      <c r="D65" s="5">
        <v>433359801700331</v>
      </c>
      <c r="E65">
        <v>33350004079150</v>
      </c>
      <c r="F65" t="s">
        <v>416</v>
      </c>
      <c r="G65" t="s">
        <v>416</v>
      </c>
      <c r="H65" s="1">
        <v>45407</v>
      </c>
      <c r="I65" s="12">
        <v>450000</v>
      </c>
      <c r="J65">
        <v>23.5</v>
      </c>
      <c r="K65">
        <v>48</v>
      </c>
      <c r="L65">
        <v>14547</v>
      </c>
      <c r="M65">
        <v>33900196461</v>
      </c>
      <c r="N65" t="s">
        <v>136</v>
      </c>
      <c r="O65">
        <v>427306</v>
      </c>
      <c r="P65" s="13">
        <v>45409</v>
      </c>
      <c r="Q65" s="13" t="str">
        <f t="shared" si="0"/>
        <v>Apr-24</v>
      </c>
      <c r="R65" t="s">
        <v>127</v>
      </c>
      <c r="S65" t="s">
        <v>417</v>
      </c>
      <c r="T65" t="s">
        <v>418</v>
      </c>
      <c r="U65">
        <v>152671</v>
      </c>
      <c r="V65" t="s">
        <v>29</v>
      </c>
      <c r="W65" t="s">
        <v>228</v>
      </c>
      <c r="X65">
        <v>10125</v>
      </c>
      <c r="Y65">
        <v>12569</v>
      </c>
      <c r="Z65" t="s">
        <v>128</v>
      </c>
      <c r="AA65" t="e">
        <f>_xlfn.XLOOKUP(D65,#REF!,#REF!)</f>
        <v>#REF!</v>
      </c>
      <c r="AB65" t="e">
        <f>_xlfn.XLOOKUP(D65,#REF!,#REF!)</f>
        <v>#REF!</v>
      </c>
    </row>
    <row r="66" spans="1:28" x14ac:dyDescent="0.25">
      <c r="A66" t="s">
        <v>28</v>
      </c>
      <c r="B66">
        <v>3335</v>
      </c>
      <c r="C66">
        <v>55104981</v>
      </c>
      <c r="D66" s="5">
        <v>433359801700332</v>
      </c>
      <c r="E66">
        <v>33350004079275</v>
      </c>
      <c r="F66" t="s">
        <v>419</v>
      </c>
      <c r="G66" t="s">
        <v>419</v>
      </c>
      <c r="H66" s="1">
        <v>45408</v>
      </c>
      <c r="I66" s="12">
        <v>400000</v>
      </c>
      <c r="J66">
        <v>23.5</v>
      </c>
      <c r="K66">
        <v>36</v>
      </c>
      <c r="L66">
        <v>15589</v>
      </c>
      <c r="M66">
        <v>924010006772549</v>
      </c>
      <c r="N66" t="s">
        <v>129</v>
      </c>
      <c r="O66">
        <v>387228</v>
      </c>
      <c r="P66" s="13">
        <v>45411</v>
      </c>
      <c r="Q66" s="13" t="str">
        <f t="shared" si="0"/>
        <v>Apr-24</v>
      </c>
      <c r="R66" t="s">
        <v>127</v>
      </c>
      <c r="S66" t="s">
        <v>420</v>
      </c>
      <c r="T66" t="s">
        <v>421</v>
      </c>
      <c r="U66">
        <v>151035</v>
      </c>
      <c r="V66">
        <v>151035</v>
      </c>
      <c r="W66" t="s">
        <v>215</v>
      </c>
      <c r="X66">
        <v>9000</v>
      </c>
      <c r="Y66">
        <v>1969</v>
      </c>
      <c r="Z66" t="s">
        <v>128</v>
      </c>
      <c r="AA66" t="e">
        <f>_xlfn.XLOOKUP(D66,#REF!,#REF!)</f>
        <v>#REF!</v>
      </c>
      <c r="AB66" t="e">
        <f>_xlfn.XLOOKUP(D66,#REF!,#REF!)</f>
        <v>#REF!</v>
      </c>
    </row>
    <row r="67" spans="1:28" x14ac:dyDescent="0.25">
      <c r="A67" t="s">
        <v>28</v>
      </c>
      <c r="B67">
        <v>3335</v>
      </c>
      <c r="C67">
        <v>55104412</v>
      </c>
      <c r="D67" s="5">
        <v>433359801700333</v>
      </c>
      <c r="E67">
        <v>33350004058766</v>
      </c>
      <c r="F67" t="s">
        <v>422</v>
      </c>
      <c r="G67" t="s">
        <v>422</v>
      </c>
      <c r="H67" s="1">
        <v>45409</v>
      </c>
      <c r="I67" s="12">
        <v>200000</v>
      </c>
      <c r="J67">
        <v>27</v>
      </c>
      <c r="K67">
        <v>36</v>
      </c>
      <c r="L67">
        <v>8166</v>
      </c>
      <c r="M67">
        <v>37597611143</v>
      </c>
      <c r="N67" t="s">
        <v>138</v>
      </c>
      <c r="O67">
        <v>192606</v>
      </c>
      <c r="P67" s="13">
        <v>45411</v>
      </c>
      <c r="Q67" s="13" t="str">
        <f t="shared" ref="Q67:Q130" si="1">TEXT(P67,"mmm-yy")</f>
        <v>Apr-24</v>
      </c>
      <c r="R67" t="s">
        <v>127</v>
      </c>
      <c r="S67" t="s">
        <v>423</v>
      </c>
      <c r="T67" t="s">
        <v>424</v>
      </c>
      <c r="U67">
        <v>151711</v>
      </c>
      <c r="V67" t="s">
        <v>48</v>
      </c>
      <c r="W67" t="s">
        <v>107</v>
      </c>
      <c r="X67">
        <v>4500</v>
      </c>
      <c r="Y67">
        <v>970</v>
      </c>
      <c r="Z67" t="s">
        <v>128</v>
      </c>
      <c r="AA67" t="e">
        <f>_xlfn.XLOOKUP(D67,#REF!,#REF!)</f>
        <v>#REF!</v>
      </c>
      <c r="AB67" t="e">
        <f>_xlfn.XLOOKUP(D67,#REF!,#REF!)</f>
        <v>#REF!</v>
      </c>
    </row>
    <row r="68" spans="1:28" x14ac:dyDescent="0.25">
      <c r="A68" t="s">
        <v>17</v>
      </c>
      <c r="B68">
        <v>3344</v>
      </c>
      <c r="C68">
        <v>55104822</v>
      </c>
      <c r="D68" s="5">
        <v>433449801700252</v>
      </c>
      <c r="E68">
        <v>33440004075959</v>
      </c>
      <c r="F68" t="s">
        <v>425</v>
      </c>
      <c r="G68" t="s">
        <v>425</v>
      </c>
      <c r="H68" s="1">
        <v>45386</v>
      </c>
      <c r="I68" s="12">
        <v>400000</v>
      </c>
      <c r="J68">
        <v>25.5</v>
      </c>
      <c r="K68">
        <v>60</v>
      </c>
      <c r="L68">
        <v>11859</v>
      </c>
      <c r="M68">
        <v>440510100018681</v>
      </c>
      <c r="N68" t="s">
        <v>426</v>
      </c>
      <c r="O68">
        <v>377470</v>
      </c>
      <c r="P68" s="13">
        <v>45388</v>
      </c>
      <c r="Q68" s="13" t="str">
        <f t="shared" si="1"/>
        <v>Apr-24</v>
      </c>
      <c r="R68" t="s">
        <v>127</v>
      </c>
      <c r="S68" t="s">
        <v>427</v>
      </c>
      <c r="T68" t="s">
        <v>428</v>
      </c>
      <c r="U68">
        <v>151028</v>
      </c>
      <c r="V68" t="s">
        <v>49</v>
      </c>
      <c r="W68" t="s">
        <v>270</v>
      </c>
      <c r="X68">
        <v>9000</v>
      </c>
      <c r="Y68">
        <v>12971</v>
      </c>
      <c r="Z68" t="s">
        <v>128</v>
      </c>
      <c r="AA68" t="e">
        <f>_xlfn.XLOOKUP(D68,#REF!,#REF!)</f>
        <v>#REF!</v>
      </c>
      <c r="AB68" t="e">
        <f>_xlfn.XLOOKUP(D68,#REF!,#REF!)</f>
        <v>#REF!</v>
      </c>
    </row>
    <row r="69" spans="1:28" x14ac:dyDescent="0.25">
      <c r="A69" t="s">
        <v>17</v>
      </c>
      <c r="B69">
        <v>3344</v>
      </c>
      <c r="C69">
        <v>55104838</v>
      </c>
      <c r="D69" s="5">
        <v>433449801700253</v>
      </c>
      <c r="E69">
        <v>33440004075240</v>
      </c>
      <c r="F69" t="s">
        <v>429</v>
      </c>
      <c r="G69" t="s">
        <v>429</v>
      </c>
      <c r="H69" s="1">
        <v>45387</v>
      </c>
      <c r="I69" s="12">
        <v>400000</v>
      </c>
      <c r="J69">
        <v>25.5</v>
      </c>
      <c r="K69">
        <v>60</v>
      </c>
      <c r="L69">
        <v>11859</v>
      </c>
      <c r="M69">
        <v>50100074086071</v>
      </c>
      <c r="N69" t="s">
        <v>430</v>
      </c>
      <c r="O69">
        <v>386703</v>
      </c>
      <c r="P69" s="13">
        <v>45391</v>
      </c>
      <c r="Q69" s="13" t="str">
        <f t="shared" si="1"/>
        <v>Apr-24</v>
      </c>
      <c r="R69" t="s">
        <v>127</v>
      </c>
      <c r="S69" t="s">
        <v>431</v>
      </c>
      <c r="T69" t="s">
        <v>432</v>
      </c>
      <c r="U69">
        <v>153480</v>
      </c>
      <c r="V69" t="s">
        <v>106</v>
      </c>
      <c r="W69" t="s">
        <v>181</v>
      </c>
      <c r="X69">
        <v>9000</v>
      </c>
      <c r="Y69">
        <v>2899</v>
      </c>
      <c r="Z69" t="s">
        <v>128</v>
      </c>
      <c r="AA69" t="e">
        <f>_xlfn.XLOOKUP(D69,#REF!,#REF!)</f>
        <v>#REF!</v>
      </c>
      <c r="AB69" t="e">
        <f>_xlfn.XLOOKUP(D69,#REF!,#REF!)</f>
        <v>#REF!</v>
      </c>
    </row>
    <row r="70" spans="1:28" x14ac:dyDescent="0.25">
      <c r="A70" t="s">
        <v>17</v>
      </c>
      <c r="B70">
        <v>3344</v>
      </c>
      <c r="C70">
        <v>55104879</v>
      </c>
      <c r="D70" s="5">
        <v>433449801700255</v>
      </c>
      <c r="E70">
        <v>33440004076693</v>
      </c>
      <c r="F70" t="s">
        <v>93</v>
      </c>
      <c r="G70" t="s">
        <v>93</v>
      </c>
      <c r="H70" s="1">
        <v>45392</v>
      </c>
      <c r="I70" s="12">
        <v>500000</v>
      </c>
      <c r="J70">
        <v>23</v>
      </c>
      <c r="K70">
        <v>60</v>
      </c>
      <c r="L70">
        <v>14096</v>
      </c>
      <c r="M70">
        <v>33045170635</v>
      </c>
      <c r="N70" t="s">
        <v>433</v>
      </c>
      <c r="O70">
        <v>484524</v>
      </c>
      <c r="P70" s="13">
        <v>45397</v>
      </c>
      <c r="Q70" s="13" t="str">
        <f t="shared" si="1"/>
        <v>Apr-24</v>
      </c>
      <c r="R70" t="s">
        <v>127</v>
      </c>
      <c r="S70" t="s">
        <v>434</v>
      </c>
      <c r="T70" t="s">
        <v>435</v>
      </c>
      <c r="U70">
        <v>153659</v>
      </c>
      <c r="V70" t="s">
        <v>108</v>
      </c>
      <c r="W70" t="s">
        <v>186</v>
      </c>
      <c r="X70">
        <v>10000</v>
      </c>
      <c r="Y70">
        <v>3900</v>
      </c>
      <c r="Z70" t="s">
        <v>128</v>
      </c>
      <c r="AA70" t="e">
        <f>_xlfn.XLOOKUP(D70,#REF!,#REF!)</f>
        <v>#REF!</v>
      </c>
      <c r="AB70" t="e">
        <f>_xlfn.XLOOKUP(D70,#REF!,#REF!)</f>
        <v>#REF!</v>
      </c>
    </row>
    <row r="71" spans="1:28" x14ac:dyDescent="0.25">
      <c r="A71" t="s">
        <v>17</v>
      </c>
      <c r="B71">
        <v>3344</v>
      </c>
      <c r="C71">
        <v>55104904</v>
      </c>
      <c r="D71" s="5">
        <v>433449801700257</v>
      </c>
      <c r="E71">
        <v>33440004076869</v>
      </c>
      <c r="F71" t="s">
        <v>436</v>
      </c>
      <c r="G71" t="s">
        <v>436</v>
      </c>
      <c r="H71" s="1">
        <v>45394</v>
      </c>
      <c r="I71" s="12">
        <v>500000</v>
      </c>
      <c r="J71">
        <v>23</v>
      </c>
      <c r="K71">
        <v>60</v>
      </c>
      <c r="L71">
        <v>14096</v>
      </c>
      <c r="M71">
        <v>510101002524790</v>
      </c>
      <c r="N71" t="s">
        <v>437</v>
      </c>
      <c r="O71">
        <v>484741</v>
      </c>
      <c r="P71" s="13">
        <v>45398</v>
      </c>
      <c r="Q71" s="13" t="str">
        <f t="shared" si="1"/>
        <v>Apr-24</v>
      </c>
      <c r="R71" t="s">
        <v>127</v>
      </c>
      <c r="S71" t="s">
        <v>438</v>
      </c>
      <c r="T71" t="s">
        <v>439</v>
      </c>
      <c r="U71">
        <v>150724</v>
      </c>
      <c r="V71" t="s">
        <v>60</v>
      </c>
      <c r="W71" t="s">
        <v>239</v>
      </c>
      <c r="X71">
        <v>10000</v>
      </c>
      <c r="Y71">
        <v>4313</v>
      </c>
      <c r="Z71" t="s">
        <v>128</v>
      </c>
      <c r="AA71" t="e">
        <f>_xlfn.XLOOKUP(D71,#REF!,#REF!)</f>
        <v>#REF!</v>
      </c>
      <c r="AB71" t="e">
        <f>_xlfn.XLOOKUP(D71,#REF!,#REF!)</f>
        <v>#REF!</v>
      </c>
    </row>
    <row r="72" spans="1:28" x14ac:dyDescent="0.25">
      <c r="A72" t="s">
        <v>17</v>
      </c>
      <c r="B72">
        <v>3344</v>
      </c>
      <c r="C72">
        <v>55104909</v>
      </c>
      <c r="D72" s="5">
        <v>433449801700258</v>
      </c>
      <c r="E72">
        <v>33440004076905</v>
      </c>
      <c r="F72" t="s">
        <v>440</v>
      </c>
      <c r="G72" t="s">
        <v>440</v>
      </c>
      <c r="H72" s="1">
        <v>45395</v>
      </c>
      <c r="I72" s="12">
        <v>300000</v>
      </c>
      <c r="J72">
        <v>24</v>
      </c>
      <c r="K72">
        <v>60</v>
      </c>
      <c r="L72">
        <v>8631</v>
      </c>
      <c r="M72">
        <v>61601510197</v>
      </c>
      <c r="N72" t="s">
        <v>441</v>
      </c>
      <c r="O72">
        <v>290596</v>
      </c>
      <c r="P72" s="13">
        <v>45395</v>
      </c>
      <c r="Q72" s="13" t="str">
        <f t="shared" si="1"/>
        <v>Apr-24</v>
      </c>
      <c r="R72" t="s">
        <v>127</v>
      </c>
      <c r="S72" t="s">
        <v>442</v>
      </c>
      <c r="T72" t="s">
        <v>443</v>
      </c>
      <c r="U72">
        <v>153175</v>
      </c>
      <c r="V72" t="s">
        <v>83</v>
      </c>
      <c r="W72" t="s">
        <v>243</v>
      </c>
      <c r="X72">
        <v>6750</v>
      </c>
      <c r="Y72">
        <v>2259</v>
      </c>
      <c r="Z72" t="s">
        <v>128</v>
      </c>
      <c r="AA72" t="e">
        <f>_xlfn.XLOOKUP(D72,#REF!,#REF!)</f>
        <v>#REF!</v>
      </c>
      <c r="AB72" t="e">
        <f>_xlfn.XLOOKUP(D72,#REF!,#REF!)</f>
        <v>#REF!</v>
      </c>
    </row>
    <row r="73" spans="1:28" x14ac:dyDescent="0.25">
      <c r="A73" t="s">
        <v>17</v>
      </c>
      <c r="B73">
        <v>3344</v>
      </c>
      <c r="C73">
        <v>55104910</v>
      </c>
      <c r="D73" s="5">
        <v>433449801700259</v>
      </c>
      <c r="E73">
        <v>33440004077465</v>
      </c>
      <c r="F73" t="s">
        <v>444</v>
      </c>
      <c r="G73" t="s">
        <v>444</v>
      </c>
      <c r="H73" s="1">
        <v>45395</v>
      </c>
      <c r="I73" s="12">
        <v>500000</v>
      </c>
      <c r="J73">
        <v>23</v>
      </c>
      <c r="K73">
        <v>60</v>
      </c>
      <c r="L73">
        <v>14096</v>
      </c>
      <c r="M73">
        <v>74831700000095</v>
      </c>
      <c r="N73" t="s">
        <v>154</v>
      </c>
      <c r="O73">
        <v>481242</v>
      </c>
      <c r="P73" s="13">
        <v>45400</v>
      </c>
      <c r="Q73" s="13" t="str">
        <f t="shared" si="1"/>
        <v>Apr-24</v>
      </c>
      <c r="R73" t="s">
        <v>127</v>
      </c>
      <c r="S73" t="s">
        <v>445</v>
      </c>
      <c r="T73" t="s">
        <v>446</v>
      </c>
      <c r="U73">
        <v>152653</v>
      </c>
      <c r="V73" t="s">
        <v>40</v>
      </c>
      <c r="W73" t="s">
        <v>243</v>
      </c>
      <c r="X73">
        <v>10000</v>
      </c>
      <c r="Y73">
        <v>7812</v>
      </c>
      <c r="Z73" t="s">
        <v>128</v>
      </c>
      <c r="AA73" t="e">
        <f>_xlfn.XLOOKUP(D73,#REF!,#REF!)</f>
        <v>#REF!</v>
      </c>
      <c r="AB73" t="e">
        <f>_xlfn.XLOOKUP(D73,#REF!,#REF!)</f>
        <v>#REF!</v>
      </c>
    </row>
    <row r="74" spans="1:28" x14ac:dyDescent="0.25">
      <c r="A74" t="s">
        <v>17</v>
      </c>
      <c r="B74">
        <v>3344</v>
      </c>
      <c r="C74">
        <v>55104915</v>
      </c>
      <c r="D74" s="5">
        <v>433449801700260</v>
      </c>
      <c r="E74">
        <v>33440004043594</v>
      </c>
      <c r="F74" t="s">
        <v>447</v>
      </c>
      <c r="G74" t="s">
        <v>447</v>
      </c>
      <c r="H74" s="1">
        <v>45397</v>
      </c>
      <c r="I74" s="12">
        <v>300000</v>
      </c>
      <c r="J74">
        <v>24</v>
      </c>
      <c r="K74">
        <v>60</v>
      </c>
      <c r="L74">
        <v>8631</v>
      </c>
      <c r="M74">
        <v>5513166810</v>
      </c>
      <c r="N74" t="s">
        <v>448</v>
      </c>
      <c r="O74">
        <v>288116</v>
      </c>
      <c r="P74" s="13">
        <v>45404</v>
      </c>
      <c r="Q74" s="13" t="str">
        <f t="shared" si="1"/>
        <v>Apr-24</v>
      </c>
      <c r="R74" t="s">
        <v>127</v>
      </c>
      <c r="S74" t="s">
        <v>449</v>
      </c>
      <c r="T74" t="s">
        <v>450</v>
      </c>
      <c r="U74">
        <v>151616</v>
      </c>
      <c r="V74" t="s">
        <v>69</v>
      </c>
      <c r="W74" t="s">
        <v>294</v>
      </c>
      <c r="X74">
        <v>6750</v>
      </c>
      <c r="Y74">
        <v>4344</v>
      </c>
      <c r="Z74" t="s">
        <v>128</v>
      </c>
      <c r="AA74" t="e">
        <f>_xlfn.XLOOKUP(D74,#REF!,#REF!)</f>
        <v>#REF!</v>
      </c>
      <c r="AB74" t="e">
        <f>_xlfn.XLOOKUP(D74,#REF!,#REF!)</f>
        <v>#REF!</v>
      </c>
    </row>
    <row r="75" spans="1:28" x14ac:dyDescent="0.25">
      <c r="A75" t="s">
        <v>17</v>
      </c>
      <c r="B75">
        <v>3344</v>
      </c>
      <c r="C75">
        <v>55104936</v>
      </c>
      <c r="D75" s="5">
        <v>433449801700261</v>
      </c>
      <c r="E75">
        <v>33420003931059</v>
      </c>
      <c r="F75" t="s">
        <v>451</v>
      </c>
      <c r="G75" t="s">
        <v>451</v>
      </c>
      <c r="H75" s="1">
        <v>45399</v>
      </c>
      <c r="I75" s="12">
        <v>500000</v>
      </c>
      <c r="J75">
        <v>23</v>
      </c>
      <c r="K75">
        <v>36</v>
      </c>
      <c r="L75">
        <v>19355</v>
      </c>
      <c r="M75">
        <v>446710110011513</v>
      </c>
      <c r="N75" t="s">
        <v>452</v>
      </c>
      <c r="O75">
        <v>484629</v>
      </c>
      <c r="P75" s="13">
        <v>45409</v>
      </c>
      <c r="Q75" s="13" t="str">
        <f t="shared" si="1"/>
        <v>Apr-24</v>
      </c>
      <c r="R75" t="s">
        <v>127</v>
      </c>
      <c r="S75" t="s">
        <v>453</v>
      </c>
      <c r="T75" t="s">
        <v>454</v>
      </c>
      <c r="U75">
        <v>29492</v>
      </c>
      <c r="V75" t="s">
        <v>37</v>
      </c>
      <c r="W75" t="s">
        <v>300</v>
      </c>
      <c r="X75">
        <v>10000</v>
      </c>
      <c r="Y75">
        <v>2850</v>
      </c>
      <c r="Z75" t="s">
        <v>128</v>
      </c>
      <c r="AA75" t="e">
        <f>_xlfn.XLOOKUP(D75,#REF!,#REF!)</f>
        <v>#REF!</v>
      </c>
      <c r="AB75" t="e">
        <f>_xlfn.XLOOKUP(D75,#REF!,#REF!)</f>
        <v>#REF!</v>
      </c>
    </row>
    <row r="76" spans="1:28" x14ac:dyDescent="0.25">
      <c r="A76" t="s">
        <v>17</v>
      </c>
      <c r="B76">
        <v>3344</v>
      </c>
      <c r="C76">
        <v>55104955</v>
      </c>
      <c r="D76" s="5">
        <v>433449801700262</v>
      </c>
      <c r="E76">
        <v>33440004077867</v>
      </c>
      <c r="F76" t="s">
        <v>455</v>
      </c>
      <c r="G76" t="s">
        <v>455</v>
      </c>
      <c r="H76" s="1">
        <v>45402</v>
      </c>
      <c r="I76" s="12">
        <v>350000</v>
      </c>
      <c r="J76">
        <v>24</v>
      </c>
      <c r="K76">
        <v>60</v>
      </c>
      <c r="L76">
        <v>10069</v>
      </c>
      <c r="M76">
        <v>91250100003814</v>
      </c>
      <c r="N76" t="s">
        <v>456</v>
      </c>
      <c r="O76">
        <v>337033</v>
      </c>
      <c r="P76" s="13">
        <v>45408</v>
      </c>
      <c r="Q76" s="13" t="str">
        <f t="shared" si="1"/>
        <v>Apr-24</v>
      </c>
      <c r="R76" t="s">
        <v>127</v>
      </c>
      <c r="S76" t="s">
        <v>457</v>
      </c>
      <c r="T76" t="s">
        <v>458</v>
      </c>
      <c r="U76">
        <v>150499</v>
      </c>
      <c r="V76" t="s">
        <v>18</v>
      </c>
      <c r="W76" t="s">
        <v>194</v>
      </c>
      <c r="X76">
        <v>7875</v>
      </c>
      <c r="Y76">
        <v>3941</v>
      </c>
      <c r="Z76" t="s">
        <v>128</v>
      </c>
      <c r="AA76" t="e">
        <f>_xlfn.XLOOKUP(D76,#REF!,#REF!)</f>
        <v>#REF!</v>
      </c>
      <c r="AB76" t="e">
        <f>_xlfn.XLOOKUP(D76,#REF!,#REF!)</f>
        <v>#REF!</v>
      </c>
    </row>
    <row r="77" spans="1:28" x14ac:dyDescent="0.25">
      <c r="A77" t="s">
        <v>20</v>
      </c>
      <c r="B77">
        <v>3379</v>
      </c>
      <c r="C77">
        <v>55104833</v>
      </c>
      <c r="D77" s="5">
        <v>433799801700231</v>
      </c>
      <c r="E77">
        <v>31800003981250</v>
      </c>
      <c r="F77" t="s">
        <v>459</v>
      </c>
      <c r="G77" t="s">
        <v>460</v>
      </c>
      <c r="H77" s="1">
        <v>45386</v>
      </c>
      <c r="I77" s="12">
        <v>500000</v>
      </c>
      <c r="J77">
        <v>24</v>
      </c>
      <c r="K77">
        <v>60</v>
      </c>
      <c r="L77">
        <v>14385</v>
      </c>
      <c r="M77">
        <v>32570100011019</v>
      </c>
      <c r="N77" t="s">
        <v>461</v>
      </c>
      <c r="O77">
        <v>470169</v>
      </c>
      <c r="P77" s="13">
        <v>45387</v>
      </c>
      <c r="Q77" s="13" t="str">
        <f t="shared" si="1"/>
        <v>Apr-24</v>
      </c>
      <c r="R77" t="s">
        <v>127</v>
      </c>
      <c r="S77" t="s">
        <v>462</v>
      </c>
      <c r="T77" t="s">
        <v>463</v>
      </c>
      <c r="U77">
        <v>153595</v>
      </c>
      <c r="V77" t="s">
        <v>103</v>
      </c>
      <c r="W77" t="s">
        <v>263</v>
      </c>
      <c r="X77">
        <v>10000</v>
      </c>
      <c r="Y77">
        <v>16214</v>
      </c>
      <c r="Z77" t="s">
        <v>128</v>
      </c>
      <c r="AA77" t="e">
        <f>_xlfn.XLOOKUP(D77,#REF!,#REF!)</f>
        <v>#REF!</v>
      </c>
      <c r="AB77" t="e">
        <f>_xlfn.XLOOKUP(D77,#REF!,#REF!)</f>
        <v>#REF!</v>
      </c>
    </row>
    <row r="78" spans="1:28" x14ac:dyDescent="0.25">
      <c r="A78" t="s">
        <v>20</v>
      </c>
      <c r="B78">
        <v>3379</v>
      </c>
      <c r="C78">
        <v>55104862</v>
      </c>
      <c r="D78" s="5">
        <v>433799801700233</v>
      </c>
      <c r="E78">
        <v>33790004077309</v>
      </c>
      <c r="F78" t="s">
        <v>464</v>
      </c>
      <c r="G78" t="s">
        <v>464</v>
      </c>
      <c r="H78" s="1">
        <v>45390</v>
      </c>
      <c r="I78" s="12">
        <v>400000</v>
      </c>
      <c r="J78">
        <v>25</v>
      </c>
      <c r="K78">
        <v>72</v>
      </c>
      <c r="L78">
        <v>10775</v>
      </c>
      <c r="M78">
        <v>30865130249</v>
      </c>
      <c r="N78" t="s">
        <v>136</v>
      </c>
      <c r="O78">
        <v>367678</v>
      </c>
      <c r="P78" s="13">
        <v>45392</v>
      </c>
      <c r="Q78" s="13" t="str">
        <f t="shared" si="1"/>
        <v>Apr-24</v>
      </c>
      <c r="R78" t="s">
        <v>127</v>
      </c>
      <c r="S78" t="s">
        <v>465</v>
      </c>
      <c r="T78" t="s">
        <v>466</v>
      </c>
      <c r="U78">
        <v>29736</v>
      </c>
      <c r="V78" t="s">
        <v>21</v>
      </c>
      <c r="W78" t="s">
        <v>228</v>
      </c>
      <c r="X78">
        <v>9000</v>
      </c>
      <c r="Y78">
        <v>23322</v>
      </c>
      <c r="Z78" t="s">
        <v>128</v>
      </c>
      <c r="AA78" t="e">
        <f>_xlfn.XLOOKUP(D78,#REF!,#REF!)</f>
        <v>#REF!</v>
      </c>
      <c r="AB78" t="e">
        <f>_xlfn.XLOOKUP(D78,#REF!,#REF!)</f>
        <v>#REF!</v>
      </c>
    </row>
    <row r="79" spans="1:28" x14ac:dyDescent="0.25">
      <c r="A79" t="s">
        <v>20</v>
      </c>
      <c r="B79">
        <v>3379</v>
      </c>
      <c r="C79">
        <v>55104877</v>
      </c>
      <c r="D79" s="5">
        <v>433799801700234</v>
      </c>
      <c r="E79">
        <v>33790004077426</v>
      </c>
      <c r="F79" t="s">
        <v>467</v>
      </c>
      <c r="G79" t="s">
        <v>467</v>
      </c>
      <c r="H79" s="1">
        <v>45392</v>
      </c>
      <c r="I79" s="12">
        <v>350000</v>
      </c>
      <c r="J79">
        <v>25</v>
      </c>
      <c r="K79">
        <v>72</v>
      </c>
      <c r="L79">
        <v>9429</v>
      </c>
      <c r="M79">
        <v>35036930548</v>
      </c>
      <c r="N79" t="s">
        <v>136</v>
      </c>
      <c r="O79">
        <v>332415</v>
      </c>
      <c r="P79" s="13">
        <v>45395</v>
      </c>
      <c r="Q79" s="13" t="str">
        <f t="shared" si="1"/>
        <v>Apr-24</v>
      </c>
      <c r="R79" t="s">
        <v>127</v>
      </c>
      <c r="S79" t="s">
        <v>468</v>
      </c>
      <c r="T79" t="s">
        <v>469</v>
      </c>
      <c r="U79">
        <v>153130</v>
      </c>
      <c r="V79" t="s">
        <v>82</v>
      </c>
      <c r="W79" t="s">
        <v>352</v>
      </c>
      <c r="X79">
        <v>7875</v>
      </c>
      <c r="Y79">
        <v>9710</v>
      </c>
      <c r="Z79" t="s">
        <v>128</v>
      </c>
      <c r="AA79" t="e">
        <f>_xlfn.XLOOKUP(D79,#REF!,#REF!)</f>
        <v>#REF!</v>
      </c>
      <c r="AB79" t="e">
        <f>_xlfn.XLOOKUP(D79,#REF!,#REF!)</f>
        <v>#REF!</v>
      </c>
    </row>
    <row r="80" spans="1:28" x14ac:dyDescent="0.25">
      <c r="A80" t="s">
        <v>20</v>
      </c>
      <c r="B80">
        <v>3379</v>
      </c>
      <c r="C80">
        <v>55104884</v>
      </c>
      <c r="D80" s="5">
        <v>433799801700235</v>
      </c>
      <c r="E80">
        <v>33790004077528</v>
      </c>
      <c r="F80" t="s">
        <v>470</v>
      </c>
      <c r="G80" t="s">
        <v>470</v>
      </c>
      <c r="H80" s="1">
        <v>45392</v>
      </c>
      <c r="I80" s="12">
        <v>100000</v>
      </c>
      <c r="J80">
        <v>23.5</v>
      </c>
      <c r="K80">
        <v>60</v>
      </c>
      <c r="L80">
        <v>2848</v>
      </c>
      <c r="M80">
        <v>11457830928</v>
      </c>
      <c r="N80" t="s">
        <v>471</v>
      </c>
      <c r="O80">
        <v>93786</v>
      </c>
      <c r="P80" s="13">
        <v>45393</v>
      </c>
      <c r="Q80" s="13" t="str">
        <f t="shared" si="1"/>
        <v>Apr-24</v>
      </c>
      <c r="R80" t="s">
        <v>127</v>
      </c>
      <c r="S80" t="s">
        <v>472</v>
      </c>
      <c r="T80" t="s">
        <v>473</v>
      </c>
      <c r="U80">
        <v>152125</v>
      </c>
      <c r="V80" t="s">
        <v>66</v>
      </c>
      <c r="W80" t="s">
        <v>186</v>
      </c>
      <c r="X80">
        <v>2000</v>
      </c>
      <c r="Y80">
        <v>4214</v>
      </c>
      <c r="Z80" t="s">
        <v>128</v>
      </c>
      <c r="AA80" t="e">
        <f>_xlfn.XLOOKUP(D80,#REF!,#REF!)</f>
        <v>#REF!</v>
      </c>
      <c r="AB80" t="e">
        <f>_xlfn.XLOOKUP(D80,#REF!,#REF!)</f>
        <v>#REF!</v>
      </c>
    </row>
    <row r="81" spans="1:28" x14ac:dyDescent="0.25">
      <c r="A81" t="s">
        <v>20</v>
      </c>
      <c r="B81">
        <v>3379</v>
      </c>
      <c r="C81">
        <v>55104886</v>
      </c>
      <c r="D81" s="5">
        <v>433799801700236</v>
      </c>
      <c r="E81">
        <v>33790004077528</v>
      </c>
      <c r="F81" t="s">
        <v>470</v>
      </c>
      <c r="G81" t="s">
        <v>474</v>
      </c>
      <c r="H81" s="1">
        <v>45392</v>
      </c>
      <c r="I81" s="12">
        <v>210000</v>
      </c>
      <c r="J81">
        <v>23.5</v>
      </c>
      <c r="K81">
        <v>60</v>
      </c>
      <c r="L81">
        <v>5981</v>
      </c>
      <c r="M81">
        <v>11457830928</v>
      </c>
      <c r="N81" t="s">
        <v>471</v>
      </c>
      <c r="O81">
        <v>196951</v>
      </c>
      <c r="P81" s="13">
        <v>45393</v>
      </c>
      <c r="Q81" s="13" t="str">
        <f t="shared" si="1"/>
        <v>Apr-24</v>
      </c>
      <c r="R81" t="s">
        <v>127</v>
      </c>
      <c r="S81" t="s">
        <v>475</v>
      </c>
      <c r="T81" t="s">
        <v>476</v>
      </c>
      <c r="U81">
        <v>152125</v>
      </c>
      <c r="V81" t="s">
        <v>66</v>
      </c>
      <c r="W81" t="s">
        <v>186</v>
      </c>
      <c r="X81">
        <v>4200</v>
      </c>
      <c r="Y81">
        <v>8849</v>
      </c>
      <c r="Z81" t="s">
        <v>128</v>
      </c>
      <c r="AA81" t="e">
        <f>_xlfn.XLOOKUP(D81,#REF!,#REF!)</f>
        <v>#REF!</v>
      </c>
      <c r="AB81" t="e">
        <f>_xlfn.XLOOKUP(D81,#REF!,#REF!)</f>
        <v>#REF!</v>
      </c>
    </row>
    <row r="82" spans="1:28" x14ac:dyDescent="0.25">
      <c r="A82" t="s">
        <v>20</v>
      </c>
      <c r="B82">
        <v>3379</v>
      </c>
      <c r="C82">
        <v>55104901</v>
      </c>
      <c r="D82" s="5">
        <v>433799801700237</v>
      </c>
      <c r="E82">
        <v>33790004077050</v>
      </c>
      <c r="F82" t="s">
        <v>477</v>
      </c>
      <c r="G82" t="s">
        <v>478</v>
      </c>
      <c r="H82" s="1">
        <v>45394</v>
      </c>
      <c r="I82" s="12">
        <v>500000</v>
      </c>
      <c r="J82">
        <v>22</v>
      </c>
      <c r="K82">
        <v>60</v>
      </c>
      <c r="L82">
        <v>13810</v>
      </c>
      <c r="M82">
        <v>31130549440</v>
      </c>
      <c r="N82" t="s">
        <v>139</v>
      </c>
      <c r="O82">
        <v>223786</v>
      </c>
      <c r="P82" s="13">
        <v>45397</v>
      </c>
      <c r="Q82" s="13" t="str">
        <f t="shared" si="1"/>
        <v>Apr-24</v>
      </c>
      <c r="R82" t="s">
        <v>127</v>
      </c>
      <c r="S82" t="s">
        <v>479</v>
      </c>
      <c r="T82" t="s">
        <v>480</v>
      </c>
      <c r="U82">
        <v>151804</v>
      </c>
      <c r="V82" t="s">
        <v>62</v>
      </c>
      <c r="W82" t="s">
        <v>239</v>
      </c>
      <c r="X82">
        <v>10000</v>
      </c>
      <c r="Y82">
        <v>16214</v>
      </c>
      <c r="Z82" t="s">
        <v>128</v>
      </c>
      <c r="AA82" t="e">
        <f>_xlfn.XLOOKUP(D82,#REF!,#REF!)</f>
        <v>#REF!</v>
      </c>
      <c r="AB82" t="e">
        <f>_xlfn.XLOOKUP(D82,#REF!,#REF!)</f>
        <v>#REF!</v>
      </c>
    </row>
    <row r="83" spans="1:28" x14ac:dyDescent="0.25">
      <c r="A83" t="s">
        <v>20</v>
      </c>
      <c r="B83">
        <v>3379</v>
      </c>
      <c r="C83">
        <v>55104913</v>
      </c>
      <c r="D83" s="5">
        <v>433799801700238</v>
      </c>
      <c r="E83">
        <v>33790004077991</v>
      </c>
      <c r="F83" t="s">
        <v>481</v>
      </c>
      <c r="G83" t="s">
        <v>481</v>
      </c>
      <c r="H83" s="1">
        <v>45397</v>
      </c>
      <c r="I83" s="12">
        <v>500000</v>
      </c>
      <c r="J83">
        <v>22.5</v>
      </c>
      <c r="K83">
        <v>72</v>
      </c>
      <c r="L83">
        <v>12712</v>
      </c>
      <c r="M83">
        <v>34255199761</v>
      </c>
      <c r="N83" t="s">
        <v>482</v>
      </c>
      <c r="O83">
        <v>484141</v>
      </c>
      <c r="P83" s="13">
        <v>45398</v>
      </c>
      <c r="Q83" s="13" t="str">
        <f t="shared" si="1"/>
        <v>Apr-24</v>
      </c>
      <c r="R83" t="s">
        <v>127</v>
      </c>
      <c r="S83" t="s">
        <v>483</v>
      </c>
      <c r="T83" t="s">
        <v>484</v>
      </c>
      <c r="U83">
        <v>153866</v>
      </c>
      <c r="V83" t="s">
        <v>485</v>
      </c>
      <c r="W83" t="s">
        <v>294</v>
      </c>
      <c r="X83">
        <v>10000</v>
      </c>
      <c r="Y83">
        <v>5859</v>
      </c>
      <c r="Z83" t="s">
        <v>128</v>
      </c>
      <c r="AA83" t="e">
        <f>_xlfn.XLOOKUP(D83,#REF!,#REF!)</f>
        <v>#REF!</v>
      </c>
      <c r="AB83" t="e">
        <f>_xlfn.XLOOKUP(D83,#REF!,#REF!)</f>
        <v>#REF!</v>
      </c>
    </row>
    <row r="84" spans="1:28" x14ac:dyDescent="0.25">
      <c r="A84" t="s">
        <v>20</v>
      </c>
      <c r="B84">
        <v>3379</v>
      </c>
      <c r="C84">
        <v>55104941</v>
      </c>
      <c r="D84" s="5">
        <v>433799801700239</v>
      </c>
      <c r="E84">
        <v>33790004078431</v>
      </c>
      <c r="F84" t="s">
        <v>170</v>
      </c>
      <c r="G84" t="s">
        <v>170</v>
      </c>
      <c r="H84" s="1">
        <v>45399</v>
      </c>
      <c r="I84" s="12">
        <v>500000</v>
      </c>
      <c r="J84">
        <v>22.5</v>
      </c>
      <c r="K84">
        <v>60</v>
      </c>
      <c r="L84">
        <v>13953</v>
      </c>
      <c r="M84">
        <v>11259987487</v>
      </c>
      <c r="N84" t="s">
        <v>486</v>
      </c>
      <c r="O84">
        <v>475226</v>
      </c>
      <c r="P84" s="13">
        <v>45402</v>
      </c>
      <c r="Q84" s="13" t="str">
        <f t="shared" si="1"/>
        <v>Apr-24</v>
      </c>
      <c r="R84" t="s">
        <v>127</v>
      </c>
      <c r="S84" t="s">
        <v>487</v>
      </c>
      <c r="T84" t="s">
        <v>488</v>
      </c>
      <c r="U84">
        <v>152125</v>
      </c>
      <c r="V84" t="s">
        <v>66</v>
      </c>
      <c r="W84" t="s">
        <v>300</v>
      </c>
      <c r="X84">
        <v>10000</v>
      </c>
      <c r="Y84">
        <v>14774</v>
      </c>
      <c r="Z84" t="s">
        <v>128</v>
      </c>
      <c r="AA84" t="e">
        <f>_xlfn.XLOOKUP(D84,#REF!,#REF!)</f>
        <v>#REF!</v>
      </c>
      <c r="AB84" t="e">
        <f>_xlfn.XLOOKUP(D84,#REF!,#REF!)</f>
        <v>#REF!</v>
      </c>
    </row>
    <row r="85" spans="1:28" x14ac:dyDescent="0.25">
      <c r="A85" t="s">
        <v>20</v>
      </c>
      <c r="B85">
        <v>3379</v>
      </c>
      <c r="C85">
        <v>55104947</v>
      </c>
      <c r="D85" s="5">
        <v>433799801700240</v>
      </c>
      <c r="E85">
        <v>33790004078583</v>
      </c>
      <c r="F85" t="s">
        <v>489</v>
      </c>
      <c r="G85" t="s">
        <v>489</v>
      </c>
      <c r="H85" s="1">
        <v>45400</v>
      </c>
      <c r="I85" s="12">
        <v>400000</v>
      </c>
      <c r="J85">
        <v>23.5</v>
      </c>
      <c r="K85">
        <v>48</v>
      </c>
      <c r="L85">
        <v>12931</v>
      </c>
      <c r="M85">
        <v>31997467979</v>
      </c>
      <c r="N85" t="s">
        <v>153</v>
      </c>
      <c r="O85">
        <v>387888</v>
      </c>
      <c r="P85" s="13">
        <v>45402</v>
      </c>
      <c r="Q85" s="13" t="str">
        <f t="shared" si="1"/>
        <v>Apr-24</v>
      </c>
      <c r="R85" t="s">
        <v>127</v>
      </c>
      <c r="S85" t="s">
        <v>490</v>
      </c>
      <c r="T85" t="s">
        <v>491</v>
      </c>
      <c r="U85">
        <v>153583</v>
      </c>
      <c r="V85" t="s">
        <v>99</v>
      </c>
      <c r="W85" t="s">
        <v>311</v>
      </c>
      <c r="X85">
        <v>9000</v>
      </c>
      <c r="Y85">
        <v>2596</v>
      </c>
      <c r="Z85" t="s">
        <v>128</v>
      </c>
      <c r="AA85" t="e">
        <f>_xlfn.XLOOKUP(D85,#REF!,#REF!)</f>
        <v>#REF!</v>
      </c>
      <c r="AB85" t="e">
        <f>_xlfn.XLOOKUP(D85,#REF!,#REF!)</f>
        <v>#REF!</v>
      </c>
    </row>
    <row r="86" spans="1:28" x14ac:dyDescent="0.25">
      <c r="A86" t="s">
        <v>20</v>
      </c>
      <c r="B86">
        <v>3379</v>
      </c>
      <c r="C86">
        <v>55104954</v>
      </c>
      <c r="D86" s="5">
        <v>433799801700241</v>
      </c>
      <c r="E86">
        <v>33790004078680</v>
      </c>
      <c r="F86" t="s">
        <v>492</v>
      </c>
      <c r="G86" t="s">
        <v>492</v>
      </c>
      <c r="H86" s="1">
        <v>45401</v>
      </c>
      <c r="I86" s="12">
        <v>370000</v>
      </c>
      <c r="J86">
        <v>24</v>
      </c>
      <c r="K86">
        <v>72</v>
      </c>
      <c r="L86">
        <v>9741</v>
      </c>
      <c r="M86">
        <v>33304047688</v>
      </c>
      <c r="N86" t="s">
        <v>136</v>
      </c>
      <c r="O86">
        <v>358177</v>
      </c>
      <c r="P86" s="13">
        <v>45404</v>
      </c>
      <c r="Q86" s="13" t="str">
        <f t="shared" si="1"/>
        <v>Apr-24</v>
      </c>
      <c r="R86" t="s">
        <v>127</v>
      </c>
      <c r="S86" t="s">
        <v>493</v>
      </c>
      <c r="T86" t="s">
        <v>494</v>
      </c>
      <c r="U86">
        <v>29736</v>
      </c>
      <c r="V86" t="s">
        <v>21</v>
      </c>
      <c r="W86" t="s">
        <v>194</v>
      </c>
      <c r="X86">
        <v>8325</v>
      </c>
      <c r="Y86">
        <v>3498</v>
      </c>
      <c r="Z86" t="s">
        <v>128</v>
      </c>
      <c r="AA86" t="e">
        <f>_xlfn.XLOOKUP(D86,#REF!,#REF!)</f>
        <v>#REF!</v>
      </c>
      <c r="AB86" t="e">
        <f>_xlfn.XLOOKUP(D86,#REF!,#REF!)</f>
        <v>#REF!</v>
      </c>
    </row>
    <row r="87" spans="1:28" x14ac:dyDescent="0.25">
      <c r="A87" t="s">
        <v>20</v>
      </c>
      <c r="B87">
        <v>3379</v>
      </c>
      <c r="C87">
        <v>55104971</v>
      </c>
      <c r="D87" s="5">
        <v>433799801700242</v>
      </c>
      <c r="E87">
        <v>31900003980901</v>
      </c>
      <c r="F87" t="s">
        <v>495</v>
      </c>
      <c r="G87" t="s">
        <v>496</v>
      </c>
      <c r="H87" s="1">
        <v>45405</v>
      </c>
      <c r="I87" s="12">
        <v>500000</v>
      </c>
      <c r="J87">
        <v>22.5</v>
      </c>
      <c r="K87">
        <v>60</v>
      </c>
      <c r="L87">
        <v>13953</v>
      </c>
      <c r="M87">
        <v>32592421743</v>
      </c>
      <c r="N87" t="s">
        <v>141</v>
      </c>
      <c r="O87">
        <v>268344</v>
      </c>
      <c r="P87" s="13">
        <v>45406</v>
      </c>
      <c r="Q87" s="13" t="str">
        <f t="shared" si="1"/>
        <v>Apr-24</v>
      </c>
      <c r="R87" t="s">
        <v>127</v>
      </c>
      <c r="S87" t="s">
        <v>497</v>
      </c>
      <c r="T87" t="s">
        <v>498</v>
      </c>
      <c r="U87">
        <v>29997</v>
      </c>
      <c r="V87" t="s">
        <v>27</v>
      </c>
      <c r="W87" t="s">
        <v>251</v>
      </c>
      <c r="X87">
        <v>10000</v>
      </c>
      <c r="Y87">
        <v>4656</v>
      </c>
      <c r="Z87" t="s">
        <v>128</v>
      </c>
      <c r="AA87" t="e">
        <f>_xlfn.XLOOKUP(D87,#REF!,#REF!)</f>
        <v>#REF!</v>
      </c>
      <c r="AB87" t="e">
        <f>_xlfn.XLOOKUP(D87,#REF!,#REF!)</f>
        <v>#REF!</v>
      </c>
    </row>
    <row r="88" spans="1:28" x14ac:dyDescent="0.25">
      <c r="A88" t="s">
        <v>20</v>
      </c>
      <c r="B88">
        <v>3379</v>
      </c>
      <c r="C88">
        <v>55104997</v>
      </c>
      <c r="D88" s="5">
        <v>433799801700243</v>
      </c>
      <c r="E88">
        <v>33790004079460</v>
      </c>
      <c r="F88" t="s">
        <v>499</v>
      </c>
      <c r="G88" t="s">
        <v>500</v>
      </c>
      <c r="H88" s="1">
        <v>45408</v>
      </c>
      <c r="I88" s="12">
        <v>420000</v>
      </c>
      <c r="J88">
        <v>23.5</v>
      </c>
      <c r="K88">
        <v>72</v>
      </c>
      <c r="L88">
        <v>10931</v>
      </c>
      <c r="M88">
        <v>31618213157</v>
      </c>
      <c r="N88" t="s">
        <v>150</v>
      </c>
      <c r="O88">
        <v>401523</v>
      </c>
      <c r="P88" s="13">
        <v>45411</v>
      </c>
      <c r="Q88" s="13" t="str">
        <f t="shared" si="1"/>
        <v>Apr-24</v>
      </c>
      <c r="R88" t="s">
        <v>127</v>
      </c>
      <c r="S88" t="s">
        <v>501</v>
      </c>
      <c r="T88" t="s">
        <v>502</v>
      </c>
      <c r="U88">
        <v>152166</v>
      </c>
      <c r="V88" t="s">
        <v>26</v>
      </c>
      <c r="W88" t="s">
        <v>334</v>
      </c>
      <c r="X88">
        <v>9450</v>
      </c>
      <c r="Y88">
        <v>6052</v>
      </c>
      <c r="Z88" t="s">
        <v>128</v>
      </c>
      <c r="AA88" t="e">
        <f>_xlfn.XLOOKUP(D88,#REF!,#REF!)</f>
        <v>#REF!</v>
      </c>
      <c r="AB88" t="e">
        <f>_xlfn.XLOOKUP(D88,#REF!,#REF!)</f>
        <v>#REF!</v>
      </c>
    </row>
    <row r="89" spans="1:28" x14ac:dyDescent="0.25">
      <c r="A89" t="s">
        <v>86</v>
      </c>
      <c r="B89">
        <v>3474</v>
      </c>
      <c r="C89">
        <v>55104848</v>
      </c>
      <c r="D89" s="5">
        <v>434749801700039</v>
      </c>
      <c r="E89">
        <v>34740004077107</v>
      </c>
      <c r="F89" t="s">
        <v>503</v>
      </c>
      <c r="G89" t="s">
        <v>504</v>
      </c>
      <c r="H89" s="1">
        <v>45388</v>
      </c>
      <c r="I89" s="12">
        <v>250000</v>
      </c>
      <c r="J89">
        <v>26</v>
      </c>
      <c r="K89">
        <v>60</v>
      </c>
      <c r="L89">
        <v>7486</v>
      </c>
      <c r="M89">
        <v>35422695346</v>
      </c>
      <c r="N89" t="s">
        <v>505</v>
      </c>
      <c r="O89">
        <v>241334</v>
      </c>
      <c r="P89" s="13">
        <v>45390</v>
      </c>
      <c r="Q89" s="13" t="str">
        <f t="shared" si="1"/>
        <v>Apr-24</v>
      </c>
      <c r="R89" t="s">
        <v>127</v>
      </c>
      <c r="S89" t="s">
        <v>506</v>
      </c>
      <c r="T89" t="s">
        <v>507</v>
      </c>
      <c r="U89">
        <v>152696</v>
      </c>
      <c r="V89" t="s">
        <v>71</v>
      </c>
      <c r="W89" t="s">
        <v>342</v>
      </c>
      <c r="X89">
        <v>5625</v>
      </c>
      <c r="Y89">
        <v>2328</v>
      </c>
      <c r="Z89" t="s">
        <v>128</v>
      </c>
      <c r="AA89" t="e">
        <f>_xlfn.XLOOKUP(D89,#REF!,#REF!)</f>
        <v>#REF!</v>
      </c>
      <c r="AB89" t="e">
        <f>_xlfn.XLOOKUP(D89,#REF!,#REF!)</f>
        <v>#REF!</v>
      </c>
    </row>
    <row r="90" spans="1:28" x14ac:dyDescent="0.25">
      <c r="A90" t="s">
        <v>86</v>
      </c>
      <c r="B90">
        <v>3474</v>
      </c>
      <c r="C90">
        <v>55104885</v>
      </c>
      <c r="D90" s="5">
        <v>434749801700040</v>
      </c>
      <c r="E90">
        <v>34740004077292</v>
      </c>
      <c r="F90" t="s">
        <v>508</v>
      </c>
      <c r="G90" t="s">
        <v>508</v>
      </c>
      <c r="H90" s="1">
        <v>45392</v>
      </c>
      <c r="I90" s="12">
        <v>600000</v>
      </c>
      <c r="J90">
        <v>22</v>
      </c>
      <c r="K90">
        <v>72</v>
      </c>
      <c r="L90">
        <v>15076</v>
      </c>
      <c r="M90">
        <v>31712911710</v>
      </c>
      <c r="N90" t="s">
        <v>509</v>
      </c>
      <c r="O90">
        <v>580693</v>
      </c>
      <c r="P90" s="13">
        <v>45392</v>
      </c>
      <c r="Q90" s="13" t="str">
        <f t="shared" si="1"/>
        <v>Apr-24</v>
      </c>
      <c r="R90" t="s">
        <v>127</v>
      </c>
      <c r="S90" t="s">
        <v>510</v>
      </c>
      <c r="T90" t="s">
        <v>511</v>
      </c>
      <c r="U90">
        <v>152547</v>
      </c>
      <c r="V90" t="s">
        <v>75</v>
      </c>
      <c r="W90" t="s">
        <v>186</v>
      </c>
      <c r="X90">
        <v>12000</v>
      </c>
      <c r="Y90">
        <v>7307</v>
      </c>
      <c r="Z90" t="s">
        <v>128</v>
      </c>
      <c r="AA90" t="e">
        <f>_xlfn.XLOOKUP(D90,#REF!,#REF!)</f>
        <v>#REF!</v>
      </c>
      <c r="AB90" t="e">
        <f>_xlfn.XLOOKUP(D90,#REF!,#REF!)</f>
        <v>#REF!</v>
      </c>
    </row>
    <row r="91" spans="1:28" x14ac:dyDescent="0.25">
      <c r="A91" t="s">
        <v>86</v>
      </c>
      <c r="B91">
        <v>3474</v>
      </c>
      <c r="C91">
        <v>55104953</v>
      </c>
      <c r="D91" s="5">
        <v>434749801700041</v>
      </c>
      <c r="E91">
        <v>34740004078620</v>
      </c>
      <c r="F91" t="s">
        <v>512</v>
      </c>
      <c r="G91" t="s">
        <v>513</v>
      </c>
      <c r="H91" s="1">
        <v>45401</v>
      </c>
      <c r="I91" s="12">
        <v>300000</v>
      </c>
      <c r="J91">
        <v>23.5</v>
      </c>
      <c r="K91">
        <v>60</v>
      </c>
      <c r="L91">
        <v>8544</v>
      </c>
      <c r="M91">
        <v>2144100100007390</v>
      </c>
      <c r="N91" t="s">
        <v>176</v>
      </c>
      <c r="O91">
        <v>287720</v>
      </c>
      <c r="P91" s="13">
        <v>45402</v>
      </c>
      <c r="Q91" s="13" t="str">
        <f t="shared" si="1"/>
        <v>Apr-24</v>
      </c>
      <c r="R91" t="s">
        <v>127</v>
      </c>
      <c r="S91" t="s">
        <v>514</v>
      </c>
      <c r="T91" t="s">
        <v>515</v>
      </c>
      <c r="U91">
        <v>153444</v>
      </c>
      <c r="V91" t="s">
        <v>109</v>
      </c>
      <c r="W91" t="s">
        <v>194</v>
      </c>
      <c r="X91">
        <v>6750</v>
      </c>
      <c r="Y91">
        <v>5530</v>
      </c>
      <c r="Z91" t="s">
        <v>128</v>
      </c>
      <c r="AA91" t="e">
        <f>_xlfn.XLOOKUP(D91,#REF!,#REF!)</f>
        <v>#REF!</v>
      </c>
      <c r="AB91" t="e">
        <f>_xlfn.XLOOKUP(D91,#REF!,#REF!)</f>
        <v>#REF!</v>
      </c>
    </row>
    <row r="92" spans="1:28" x14ac:dyDescent="0.25">
      <c r="A92" t="s">
        <v>86</v>
      </c>
      <c r="B92">
        <v>3474</v>
      </c>
      <c r="C92">
        <v>55104992</v>
      </c>
      <c r="D92" s="5">
        <v>434749801700042</v>
      </c>
      <c r="E92">
        <v>34740004079358</v>
      </c>
      <c r="F92" t="s">
        <v>516</v>
      </c>
      <c r="G92" t="s">
        <v>517</v>
      </c>
      <c r="H92" s="1">
        <v>45407</v>
      </c>
      <c r="I92" s="12">
        <v>1500000</v>
      </c>
      <c r="J92">
        <v>19.5</v>
      </c>
      <c r="K92">
        <v>120</v>
      </c>
      <c r="L92">
        <v>28494</v>
      </c>
      <c r="M92">
        <v>236501515415</v>
      </c>
      <c r="N92" t="s">
        <v>518</v>
      </c>
      <c r="O92">
        <v>1375039</v>
      </c>
      <c r="P92" s="13">
        <v>45408</v>
      </c>
      <c r="Q92" s="13" t="str">
        <f t="shared" si="1"/>
        <v>Apr-24</v>
      </c>
      <c r="R92" t="s">
        <v>127</v>
      </c>
      <c r="S92" t="s">
        <v>519</v>
      </c>
      <c r="T92" t="s">
        <v>520</v>
      </c>
      <c r="U92">
        <v>153356</v>
      </c>
      <c r="V92" t="s">
        <v>90</v>
      </c>
      <c r="W92" t="s">
        <v>215</v>
      </c>
      <c r="X92">
        <v>30000</v>
      </c>
      <c r="Y92">
        <v>94961</v>
      </c>
      <c r="Z92" t="s">
        <v>128</v>
      </c>
      <c r="AA92" t="e">
        <f>_xlfn.XLOOKUP(D92,#REF!,#REF!)</f>
        <v>#REF!</v>
      </c>
      <c r="AB92" t="e">
        <f>_xlfn.XLOOKUP(D92,#REF!,#REF!)</f>
        <v>#REF!</v>
      </c>
    </row>
    <row r="93" spans="1:28" x14ac:dyDescent="0.25">
      <c r="A93" t="s">
        <v>86</v>
      </c>
      <c r="B93">
        <v>3474</v>
      </c>
      <c r="C93">
        <v>55104995</v>
      </c>
      <c r="D93" s="5">
        <v>434749801700043</v>
      </c>
      <c r="E93">
        <v>34740004079435</v>
      </c>
      <c r="F93" t="s">
        <v>521</v>
      </c>
      <c r="G93" t="s">
        <v>522</v>
      </c>
      <c r="H93" s="1">
        <v>45408</v>
      </c>
      <c r="I93" s="12">
        <v>1000000</v>
      </c>
      <c r="J93">
        <v>21.5</v>
      </c>
      <c r="K93">
        <v>60</v>
      </c>
      <c r="L93">
        <v>27336</v>
      </c>
      <c r="M93">
        <v>2144100100007008</v>
      </c>
      <c r="N93" t="s">
        <v>176</v>
      </c>
      <c r="O93">
        <v>959822</v>
      </c>
      <c r="P93" s="13">
        <v>45409</v>
      </c>
      <c r="Q93" s="13" t="str">
        <f t="shared" si="1"/>
        <v>Apr-24</v>
      </c>
      <c r="R93" t="s">
        <v>127</v>
      </c>
      <c r="S93" t="s">
        <v>523</v>
      </c>
      <c r="T93" t="s">
        <v>524</v>
      </c>
      <c r="U93">
        <v>152821</v>
      </c>
      <c r="V93" t="s">
        <v>79</v>
      </c>
      <c r="W93" t="s">
        <v>334</v>
      </c>
      <c r="X93">
        <v>20000</v>
      </c>
      <c r="Y93">
        <v>20178</v>
      </c>
      <c r="Z93" t="s">
        <v>128</v>
      </c>
      <c r="AA93" t="e">
        <f>_xlfn.XLOOKUP(D93,#REF!,#REF!)</f>
        <v>#REF!</v>
      </c>
      <c r="AB93" t="e">
        <f>_xlfn.XLOOKUP(D93,#REF!,#REF!)</f>
        <v>#REF!</v>
      </c>
    </row>
    <row r="94" spans="1:28" x14ac:dyDescent="0.25">
      <c r="A94" t="s">
        <v>111</v>
      </c>
      <c r="B94">
        <v>3478</v>
      </c>
      <c r="C94">
        <v>55104917</v>
      </c>
      <c r="D94" s="5">
        <v>434789801700006</v>
      </c>
      <c r="E94">
        <v>34780004078155</v>
      </c>
      <c r="F94" t="s">
        <v>525</v>
      </c>
      <c r="G94" t="s">
        <v>526</v>
      </c>
      <c r="H94" s="1">
        <v>45397</v>
      </c>
      <c r="I94" s="12">
        <v>500000</v>
      </c>
      <c r="J94">
        <v>22.5</v>
      </c>
      <c r="K94">
        <v>60</v>
      </c>
      <c r="L94">
        <v>13953</v>
      </c>
      <c r="M94">
        <v>62226658485</v>
      </c>
      <c r="N94" t="s">
        <v>527</v>
      </c>
      <c r="O94">
        <v>481218</v>
      </c>
      <c r="P94" s="13">
        <v>45399</v>
      </c>
      <c r="Q94" s="13" t="str">
        <f t="shared" si="1"/>
        <v>Apr-24</v>
      </c>
      <c r="R94" t="s">
        <v>127</v>
      </c>
      <c r="S94" t="s">
        <v>528</v>
      </c>
      <c r="T94" t="s">
        <v>529</v>
      </c>
      <c r="U94">
        <v>153964</v>
      </c>
      <c r="V94" t="s">
        <v>175</v>
      </c>
      <c r="W94" t="s">
        <v>294</v>
      </c>
      <c r="X94">
        <v>10000</v>
      </c>
      <c r="Y94">
        <v>7240</v>
      </c>
      <c r="Z94" t="s">
        <v>128</v>
      </c>
      <c r="AA94" t="e">
        <f>_xlfn.XLOOKUP(D94,#REF!,#REF!)</f>
        <v>#REF!</v>
      </c>
      <c r="AB94" t="e">
        <f>_xlfn.XLOOKUP(D94,#REF!,#REF!)</f>
        <v>#REF!</v>
      </c>
    </row>
    <row r="95" spans="1:28" x14ac:dyDescent="0.25">
      <c r="A95" t="s">
        <v>111</v>
      </c>
      <c r="B95">
        <v>3478</v>
      </c>
      <c r="C95">
        <v>55104847</v>
      </c>
      <c r="D95" s="5">
        <v>434789801700007</v>
      </c>
      <c r="E95">
        <v>34780004078560</v>
      </c>
      <c r="F95" t="s">
        <v>530</v>
      </c>
      <c r="G95" t="s">
        <v>530</v>
      </c>
      <c r="H95" s="1">
        <v>45400</v>
      </c>
      <c r="I95" s="12">
        <v>500000</v>
      </c>
      <c r="J95">
        <v>22.5</v>
      </c>
      <c r="K95">
        <v>72</v>
      </c>
      <c r="L95">
        <v>12712</v>
      </c>
      <c r="M95">
        <v>20220979039</v>
      </c>
      <c r="N95" t="s">
        <v>531</v>
      </c>
      <c r="O95">
        <v>471004</v>
      </c>
      <c r="P95" s="13">
        <v>45402</v>
      </c>
      <c r="Q95" s="13" t="str">
        <f t="shared" si="1"/>
        <v>Apr-24</v>
      </c>
      <c r="R95" t="s">
        <v>127</v>
      </c>
      <c r="S95" t="s">
        <v>532</v>
      </c>
      <c r="T95" t="s">
        <v>533</v>
      </c>
      <c r="U95">
        <v>153964</v>
      </c>
      <c r="V95" t="s">
        <v>175</v>
      </c>
      <c r="W95" t="s">
        <v>342</v>
      </c>
      <c r="X95">
        <v>10000</v>
      </c>
      <c r="Y95">
        <v>10674</v>
      </c>
      <c r="Z95" t="s">
        <v>128</v>
      </c>
      <c r="AA95" t="e">
        <f>_xlfn.XLOOKUP(D95,#REF!,#REF!)</f>
        <v>#REF!</v>
      </c>
      <c r="AB95" t="e">
        <f>_xlfn.XLOOKUP(D95,#REF!,#REF!)</f>
        <v>#REF!</v>
      </c>
    </row>
    <row r="96" spans="1:28" x14ac:dyDescent="0.25">
      <c r="A96" t="s">
        <v>111</v>
      </c>
      <c r="B96">
        <v>3478</v>
      </c>
      <c r="C96">
        <v>55104994</v>
      </c>
      <c r="D96" s="5">
        <v>434789801700008</v>
      </c>
      <c r="E96">
        <v>34780004079458</v>
      </c>
      <c r="F96" t="s">
        <v>534</v>
      </c>
      <c r="G96" t="s">
        <v>534</v>
      </c>
      <c r="H96" s="1">
        <v>45408</v>
      </c>
      <c r="I96" s="12">
        <v>300000</v>
      </c>
      <c r="J96">
        <v>23.5</v>
      </c>
      <c r="K96">
        <v>60</v>
      </c>
      <c r="L96">
        <v>8544</v>
      </c>
      <c r="M96">
        <v>50100458150886</v>
      </c>
      <c r="N96" t="s">
        <v>174</v>
      </c>
      <c r="O96">
        <v>287077</v>
      </c>
      <c r="P96" s="13">
        <v>45411</v>
      </c>
      <c r="Q96" s="13" t="str">
        <f t="shared" si="1"/>
        <v>Apr-24</v>
      </c>
      <c r="R96" t="s">
        <v>127</v>
      </c>
      <c r="S96" t="s">
        <v>535</v>
      </c>
      <c r="T96" t="s">
        <v>536</v>
      </c>
      <c r="U96">
        <v>154090</v>
      </c>
      <c r="V96" t="s">
        <v>537</v>
      </c>
      <c r="W96" t="s">
        <v>334</v>
      </c>
      <c r="X96">
        <v>6750</v>
      </c>
      <c r="Y96">
        <v>2503</v>
      </c>
      <c r="Z96" t="s">
        <v>128</v>
      </c>
      <c r="AA96" t="e">
        <f>_xlfn.XLOOKUP(D96,#REF!,#REF!)</f>
        <v>#REF!</v>
      </c>
      <c r="AB96" t="e">
        <f>_xlfn.XLOOKUP(D96,#REF!,#REF!)</f>
        <v>#REF!</v>
      </c>
    </row>
    <row r="97" spans="1:28" x14ac:dyDescent="0.25">
      <c r="A97" t="s">
        <v>53</v>
      </c>
      <c r="B97">
        <v>1233</v>
      </c>
      <c r="C97">
        <v>55104989</v>
      </c>
      <c r="D97" s="5">
        <v>412339801700127</v>
      </c>
      <c r="E97">
        <v>12330004079345</v>
      </c>
      <c r="F97" t="s">
        <v>538</v>
      </c>
      <c r="G97" t="s">
        <v>538</v>
      </c>
      <c r="H97" s="1">
        <v>45407</v>
      </c>
      <c r="I97" s="12">
        <v>500000</v>
      </c>
      <c r="J97">
        <v>24</v>
      </c>
      <c r="K97">
        <v>84</v>
      </c>
      <c r="L97">
        <v>12024</v>
      </c>
      <c r="M97">
        <v>31012495079</v>
      </c>
      <c r="N97" t="s">
        <v>539</v>
      </c>
      <c r="O97">
        <v>481073</v>
      </c>
      <c r="P97" s="13">
        <v>45412</v>
      </c>
      <c r="Q97" s="13" t="str">
        <f t="shared" si="1"/>
        <v>Apr-24</v>
      </c>
      <c r="R97" t="s">
        <v>127</v>
      </c>
      <c r="S97" t="s">
        <v>540</v>
      </c>
      <c r="T97" t="s">
        <v>541</v>
      </c>
      <c r="U97">
        <v>152026</v>
      </c>
      <c r="V97" t="s">
        <v>74</v>
      </c>
      <c r="W97" t="s">
        <v>215</v>
      </c>
      <c r="X97">
        <v>10000</v>
      </c>
      <c r="Y97">
        <v>8927</v>
      </c>
      <c r="Z97" t="s">
        <v>128</v>
      </c>
      <c r="AA97" t="e">
        <f>_xlfn.XLOOKUP(D97,#REF!,#REF!)</f>
        <v>#REF!</v>
      </c>
      <c r="AB97" t="e">
        <f>_xlfn.XLOOKUP(D97,#REF!,#REF!)</f>
        <v>#REF!</v>
      </c>
    </row>
    <row r="98" spans="1:28" x14ac:dyDescent="0.25">
      <c r="A98" t="s">
        <v>53</v>
      </c>
      <c r="B98">
        <v>1233</v>
      </c>
      <c r="C98">
        <v>55105028</v>
      </c>
      <c r="D98" s="5">
        <v>412339801700129</v>
      </c>
      <c r="E98">
        <v>12330004080104</v>
      </c>
      <c r="F98" t="s">
        <v>542</v>
      </c>
      <c r="G98" t="s">
        <v>542</v>
      </c>
      <c r="H98" s="1">
        <v>45414</v>
      </c>
      <c r="I98" s="12">
        <v>210000</v>
      </c>
      <c r="J98">
        <v>26</v>
      </c>
      <c r="K98">
        <v>60</v>
      </c>
      <c r="L98">
        <v>6288</v>
      </c>
      <c r="M98">
        <v>67150395827</v>
      </c>
      <c r="N98" t="s">
        <v>543</v>
      </c>
      <c r="O98">
        <v>195690</v>
      </c>
      <c r="P98" s="13">
        <v>45415</v>
      </c>
      <c r="Q98" s="13" t="str">
        <f t="shared" si="1"/>
        <v>May-24</v>
      </c>
      <c r="R98" t="s">
        <v>127</v>
      </c>
      <c r="S98" t="s">
        <v>544</v>
      </c>
      <c r="T98" t="s">
        <v>545</v>
      </c>
      <c r="U98">
        <v>151430</v>
      </c>
      <c r="V98" t="s">
        <v>78</v>
      </c>
      <c r="W98" t="s">
        <v>546</v>
      </c>
      <c r="X98">
        <v>4725</v>
      </c>
      <c r="Y98">
        <v>9585</v>
      </c>
      <c r="Z98" t="s">
        <v>128</v>
      </c>
      <c r="AA98" t="e">
        <f>_xlfn.XLOOKUP(D98,#REF!,#REF!)</f>
        <v>#REF!</v>
      </c>
      <c r="AB98" t="e">
        <f>_xlfn.XLOOKUP(D98,#REF!,#REF!)</f>
        <v>#REF!</v>
      </c>
    </row>
    <row r="99" spans="1:28" x14ac:dyDescent="0.25">
      <c r="A99" t="s">
        <v>22</v>
      </c>
      <c r="B99">
        <v>3111</v>
      </c>
      <c r="C99">
        <v>55105012</v>
      </c>
      <c r="D99" s="5">
        <v>431119801700126</v>
      </c>
      <c r="E99">
        <v>31110004075668</v>
      </c>
      <c r="F99" t="s">
        <v>547</v>
      </c>
      <c r="G99" t="s">
        <v>547</v>
      </c>
      <c r="H99" s="1">
        <v>45412</v>
      </c>
      <c r="I99" s="12">
        <v>200000</v>
      </c>
      <c r="J99">
        <v>27</v>
      </c>
      <c r="K99">
        <v>48</v>
      </c>
      <c r="L99">
        <v>6857</v>
      </c>
      <c r="M99">
        <v>38631530268</v>
      </c>
      <c r="N99" t="s">
        <v>548</v>
      </c>
      <c r="O99">
        <v>193653</v>
      </c>
      <c r="P99" s="13">
        <v>45412</v>
      </c>
      <c r="Q99" s="13" t="str">
        <f t="shared" si="1"/>
        <v>Apr-24</v>
      </c>
      <c r="R99" t="s">
        <v>127</v>
      </c>
      <c r="S99" t="s">
        <v>549</v>
      </c>
      <c r="T99" t="s">
        <v>550</v>
      </c>
      <c r="U99">
        <v>152124</v>
      </c>
      <c r="V99" t="s">
        <v>23</v>
      </c>
      <c r="W99" t="s">
        <v>551</v>
      </c>
      <c r="X99">
        <v>4500</v>
      </c>
      <c r="Y99">
        <v>1107</v>
      </c>
      <c r="Z99" t="s">
        <v>128</v>
      </c>
      <c r="AA99" t="e">
        <f>_xlfn.XLOOKUP(D99,#REF!,#REF!)</f>
        <v>#REF!</v>
      </c>
      <c r="AB99" t="e">
        <f>_xlfn.XLOOKUP(D99,#REF!,#REF!)</f>
        <v>#REF!</v>
      </c>
    </row>
    <row r="100" spans="1:28" x14ac:dyDescent="0.25">
      <c r="A100" t="s">
        <v>15</v>
      </c>
      <c r="B100">
        <v>3135</v>
      </c>
      <c r="C100">
        <v>55104935</v>
      </c>
      <c r="D100" s="5">
        <v>431359801700458</v>
      </c>
      <c r="E100">
        <v>31350004079523</v>
      </c>
      <c r="F100" t="s">
        <v>552</v>
      </c>
      <c r="G100" t="s">
        <v>552</v>
      </c>
      <c r="H100" s="1">
        <v>45409</v>
      </c>
      <c r="I100" s="12">
        <v>300000</v>
      </c>
      <c r="J100">
        <v>25</v>
      </c>
      <c r="K100">
        <v>84</v>
      </c>
      <c r="L100">
        <v>7594</v>
      </c>
      <c r="M100">
        <v>452801500132</v>
      </c>
      <c r="N100" t="s">
        <v>553</v>
      </c>
      <c r="O100">
        <v>287893</v>
      </c>
      <c r="P100" s="13">
        <v>45412</v>
      </c>
      <c r="Q100" s="13" t="str">
        <f t="shared" si="1"/>
        <v>Apr-24</v>
      </c>
      <c r="R100" t="s">
        <v>127</v>
      </c>
      <c r="S100" t="s">
        <v>554</v>
      </c>
      <c r="T100" t="s">
        <v>555</v>
      </c>
      <c r="U100">
        <v>153589</v>
      </c>
      <c r="V100" t="s">
        <v>98</v>
      </c>
      <c r="W100" t="s">
        <v>300</v>
      </c>
      <c r="X100">
        <v>6750</v>
      </c>
      <c r="Y100">
        <v>5357</v>
      </c>
      <c r="Z100" t="s">
        <v>128</v>
      </c>
      <c r="AA100" t="e">
        <f>_xlfn.XLOOKUP(D100,#REF!,#REF!)</f>
        <v>#REF!</v>
      </c>
      <c r="AB100" t="e">
        <f>_xlfn.XLOOKUP(D100,#REF!,#REF!)</f>
        <v>#REF!</v>
      </c>
    </row>
    <row r="101" spans="1:28" x14ac:dyDescent="0.25">
      <c r="A101" t="s">
        <v>15</v>
      </c>
      <c r="B101">
        <v>3135</v>
      </c>
      <c r="C101">
        <v>55105017</v>
      </c>
      <c r="D101" s="5">
        <v>431359801700460</v>
      </c>
      <c r="E101">
        <v>31350004079999</v>
      </c>
      <c r="F101" t="s">
        <v>556</v>
      </c>
      <c r="G101" t="s">
        <v>556</v>
      </c>
      <c r="H101" s="1">
        <v>45414</v>
      </c>
      <c r="I101" s="12">
        <v>500000</v>
      </c>
      <c r="J101">
        <v>23</v>
      </c>
      <c r="K101">
        <v>84</v>
      </c>
      <c r="L101">
        <v>12024</v>
      </c>
      <c r="M101">
        <v>110066795055</v>
      </c>
      <c r="N101" t="s">
        <v>557</v>
      </c>
      <c r="O101">
        <v>484530</v>
      </c>
      <c r="P101" s="13">
        <v>45414</v>
      </c>
      <c r="Q101" s="13" t="str">
        <f t="shared" si="1"/>
        <v>May-24</v>
      </c>
      <c r="R101" t="s">
        <v>127</v>
      </c>
      <c r="S101" t="s">
        <v>558</v>
      </c>
      <c r="T101" t="s">
        <v>559</v>
      </c>
      <c r="U101">
        <v>29002</v>
      </c>
      <c r="V101" t="s">
        <v>80</v>
      </c>
      <c r="W101" t="s">
        <v>560</v>
      </c>
      <c r="X101">
        <v>10000</v>
      </c>
      <c r="Y101">
        <v>5470</v>
      </c>
      <c r="Z101" t="s">
        <v>128</v>
      </c>
      <c r="AA101" t="e">
        <f>_xlfn.XLOOKUP(D101,#REF!,#REF!)</f>
        <v>#REF!</v>
      </c>
      <c r="AB101" t="e">
        <f>_xlfn.XLOOKUP(D101,#REF!,#REF!)</f>
        <v>#REF!</v>
      </c>
    </row>
    <row r="102" spans="1:28" x14ac:dyDescent="0.25">
      <c r="A102" t="s">
        <v>35</v>
      </c>
      <c r="B102">
        <v>3303</v>
      </c>
      <c r="C102">
        <v>55104996</v>
      </c>
      <c r="D102" s="5">
        <v>433039801700296</v>
      </c>
      <c r="E102">
        <v>33030004019502</v>
      </c>
      <c r="F102" t="s">
        <v>58</v>
      </c>
      <c r="G102" t="s">
        <v>58</v>
      </c>
      <c r="H102" s="1">
        <v>45409</v>
      </c>
      <c r="I102" s="12">
        <v>600000</v>
      </c>
      <c r="J102">
        <v>22.5</v>
      </c>
      <c r="K102">
        <v>84</v>
      </c>
      <c r="L102">
        <v>14242</v>
      </c>
      <c r="M102">
        <v>734502010009675</v>
      </c>
      <c r="N102" t="s">
        <v>134</v>
      </c>
      <c r="O102">
        <v>304318</v>
      </c>
      <c r="P102" s="13">
        <v>45412</v>
      </c>
      <c r="Q102" s="13" t="str">
        <f t="shared" si="1"/>
        <v>Apr-24</v>
      </c>
      <c r="R102" t="s">
        <v>127</v>
      </c>
      <c r="S102" t="s">
        <v>561</v>
      </c>
      <c r="T102" t="s">
        <v>562</v>
      </c>
      <c r="U102">
        <v>150617</v>
      </c>
      <c r="V102" t="s">
        <v>59</v>
      </c>
      <c r="W102" t="s">
        <v>334</v>
      </c>
      <c r="X102">
        <v>12000</v>
      </c>
      <c r="Y102">
        <v>7066</v>
      </c>
      <c r="Z102" t="s">
        <v>128</v>
      </c>
      <c r="AA102" t="e">
        <f>_xlfn.XLOOKUP(D102,#REF!,#REF!)</f>
        <v>#REF!</v>
      </c>
      <c r="AB102" t="e">
        <f>_xlfn.XLOOKUP(D102,#REF!,#REF!)</f>
        <v>#REF!</v>
      </c>
    </row>
    <row r="103" spans="1:28" x14ac:dyDescent="0.25">
      <c r="A103" t="s">
        <v>35</v>
      </c>
      <c r="B103">
        <v>3303</v>
      </c>
      <c r="C103">
        <v>55105003</v>
      </c>
      <c r="D103" s="5">
        <v>433039801700297</v>
      </c>
      <c r="E103">
        <v>33030004079035</v>
      </c>
      <c r="F103" t="s">
        <v>563</v>
      </c>
      <c r="G103" t="s">
        <v>563</v>
      </c>
      <c r="H103" s="1">
        <v>45412</v>
      </c>
      <c r="I103" s="12">
        <v>100000</v>
      </c>
      <c r="J103">
        <v>20.5</v>
      </c>
      <c r="K103">
        <v>120</v>
      </c>
      <c r="L103">
        <v>1966</v>
      </c>
      <c r="M103">
        <v>40342350684</v>
      </c>
      <c r="N103" t="s">
        <v>564</v>
      </c>
      <c r="O103">
        <v>95200</v>
      </c>
      <c r="P103" s="13">
        <v>45412</v>
      </c>
      <c r="Q103" s="13" t="str">
        <f t="shared" si="1"/>
        <v>Apr-24</v>
      </c>
      <c r="R103" t="s">
        <v>127</v>
      </c>
      <c r="S103" t="s">
        <v>565</v>
      </c>
      <c r="T103" t="s">
        <v>566</v>
      </c>
      <c r="U103">
        <v>150094</v>
      </c>
      <c r="V103" t="s">
        <v>43</v>
      </c>
      <c r="W103" t="s">
        <v>567</v>
      </c>
      <c r="X103">
        <v>2000</v>
      </c>
      <c r="Y103">
        <v>1676</v>
      </c>
      <c r="Z103" t="s">
        <v>128</v>
      </c>
      <c r="AA103" t="e">
        <f>_xlfn.XLOOKUP(D103,#REF!,#REF!)</f>
        <v>#REF!</v>
      </c>
      <c r="AB103" t="e">
        <f>_xlfn.XLOOKUP(D103,#REF!,#REF!)</f>
        <v>#REF!</v>
      </c>
    </row>
    <row r="104" spans="1:28" x14ac:dyDescent="0.25">
      <c r="A104" t="s">
        <v>35</v>
      </c>
      <c r="B104">
        <v>3303</v>
      </c>
      <c r="C104">
        <v>55105004</v>
      </c>
      <c r="D104" s="5">
        <v>433039801700298</v>
      </c>
      <c r="E104">
        <v>33030004079035</v>
      </c>
      <c r="F104" t="s">
        <v>563</v>
      </c>
      <c r="G104" t="s">
        <v>563</v>
      </c>
      <c r="H104" s="1">
        <v>45412</v>
      </c>
      <c r="I104" s="12">
        <v>1100000</v>
      </c>
      <c r="J104">
        <v>20.5</v>
      </c>
      <c r="K104">
        <v>120</v>
      </c>
      <c r="L104">
        <v>21625</v>
      </c>
      <c r="M104">
        <v>40342350684</v>
      </c>
      <c r="N104" t="s">
        <v>564</v>
      </c>
      <c r="O104">
        <v>1047211</v>
      </c>
      <c r="P104" s="13">
        <v>45412</v>
      </c>
      <c r="Q104" s="13" t="str">
        <f t="shared" si="1"/>
        <v>Apr-24</v>
      </c>
      <c r="R104" t="s">
        <v>127</v>
      </c>
      <c r="S104" t="s">
        <v>568</v>
      </c>
      <c r="T104" t="s">
        <v>569</v>
      </c>
      <c r="U104">
        <v>150094</v>
      </c>
      <c r="V104" t="s">
        <v>43</v>
      </c>
      <c r="W104" t="s">
        <v>567</v>
      </c>
      <c r="X104">
        <v>22000</v>
      </c>
      <c r="Y104">
        <v>18432</v>
      </c>
      <c r="Z104" t="s">
        <v>128</v>
      </c>
      <c r="AA104" t="e">
        <f>_xlfn.XLOOKUP(D104,#REF!,#REF!)</f>
        <v>#REF!</v>
      </c>
      <c r="AB104" t="e">
        <f>_xlfn.XLOOKUP(D104,#REF!,#REF!)</f>
        <v>#REF!</v>
      </c>
    </row>
    <row r="105" spans="1:28" x14ac:dyDescent="0.25">
      <c r="A105" t="s">
        <v>35</v>
      </c>
      <c r="B105">
        <v>3303</v>
      </c>
      <c r="C105">
        <v>55105013</v>
      </c>
      <c r="D105" s="5">
        <v>433039801700299</v>
      </c>
      <c r="E105">
        <v>33030004079484</v>
      </c>
      <c r="F105" t="s">
        <v>570</v>
      </c>
      <c r="G105" t="s">
        <v>570</v>
      </c>
      <c r="H105" s="1">
        <v>45412</v>
      </c>
      <c r="I105" s="12">
        <v>200000</v>
      </c>
      <c r="J105">
        <v>27</v>
      </c>
      <c r="K105">
        <v>72</v>
      </c>
      <c r="L105">
        <v>5636</v>
      </c>
      <c r="M105">
        <v>20227751155</v>
      </c>
      <c r="N105" t="s">
        <v>167</v>
      </c>
      <c r="O105">
        <v>191567</v>
      </c>
      <c r="P105" s="13">
        <v>45412</v>
      </c>
      <c r="Q105" s="13" t="str">
        <f t="shared" si="1"/>
        <v>Apr-24</v>
      </c>
      <c r="R105" t="s">
        <v>127</v>
      </c>
      <c r="S105" t="s">
        <v>571</v>
      </c>
      <c r="T105" t="s">
        <v>572</v>
      </c>
      <c r="U105">
        <v>152083</v>
      </c>
      <c r="V105" t="s">
        <v>42</v>
      </c>
      <c r="W105" t="s">
        <v>551</v>
      </c>
      <c r="X105">
        <v>4500</v>
      </c>
      <c r="Y105">
        <v>3045</v>
      </c>
      <c r="Z105" t="s">
        <v>128</v>
      </c>
      <c r="AA105" t="e">
        <f>_xlfn.XLOOKUP(D105,#REF!,#REF!)</f>
        <v>#REF!</v>
      </c>
      <c r="AB105" t="e">
        <f>_xlfn.XLOOKUP(D105,#REF!,#REF!)</f>
        <v>#REF!</v>
      </c>
    </row>
    <row r="106" spans="1:28" x14ac:dyDescent="0.25">
      <c r="A106" t="s">
        <v>28</v>
      </c>
      <c r="B106">
        <v>3335</v>
      </c>
      <c r="C106">
        <v>55104980</v>
      </c>
      <c r="D106" s="5">
        <v>433359801700334</v>
      </c>
      <c r="E106">
        <v>33350004079637</v>
      </c>
      <c r="F106" t="s">
        <v>573</v>
      </c>
      <c r="G106" t="s">
        <v>573</v>
      </c>
      <c r="H106" s="1">
        <v>45411</v>
      </c>
      <c r="I106" s="12">
        <v>220000</v>
      </c>
      <c r="J106">
        <v>26.5</v>
      </c>
      <c r="K106">
        <v>36</v>
      </c>
      <c r="L106">
        <v>8923</v>
      </c>
      <c r="M106">
        <v>4360110137598</v>
      </c>
      <c r="N106" t="s">
        <v>146</v>
      </c>
      <c r="O106">
        <v>213560</v>
      </c>
      <c r="P106" s="13">
        <v>45412</v>
      </c>
      <c r="Q106" s="13" t="str">
        <f t="shared" si="1"/>
        <v>Apr-24</v>
      </c>
      <c r="R106" t="s">
        <v>127</v>
      </c>
      <c r="S106" t="s">
        <v>574</v>
      </c>
      <c r="T106" t="s">
        <v>575</v>
      </c>
      <c r="U106">
        <v>151400</v>
      </c>
      <c r="V106" t="s">
        <v>73</v>
      </c>
      <c r="W106" t="s">
        <v>215</v>
      </c>
      <c r="X106">
        <v>4950</v>
      </c>
      <c r="Y106">
        <v>1010</v>
      </c>
      <c r="Z106" t="s">
        <v>128</v>
      </c>
      <c r="AA106" t="e">
        <f>_xlfn.XLOOKUP(D106,#REF!,#REF!)</f>
        <v>#REF!</v>
      </c>
      <c r="AB106" t="e">
        <f>_xlfn.XLOOKUP(D106,#REF!,#REF!)</f>
        <v>#REF!</v>
      </c>
    </row>
    <row r="107" spans="1:28" x14ac:dyDescent="0.25">
      <c r="A107" t="s">
        <v>17</v>
      </c>
      <c r="B107">
        <v>3344</v>
      </c>
      <c r="C107">
        <v>55105007</v>
      </c>
      <c r="D107" s="5">
        <v>433449801700265</v>
      </c>
      <c r="E107">
        <v>33440004048844</v>
      </c>
      <c r="F107" t="s">
        <v>576</v>
      </c>
      <c r="G107" t="s">
        <v>576</v>
      </c>
      <c r="H107" s="1">
        <v>45412</v>
      </c>
      <c r="I107" s="12">
        <v>500000</v>
      </c>
      <c r="J107">
        <v>23</v>
      </c>
      <c r="K107">
        <v>60</v>
      </c>
      <c r="L107">
        <v>14096</v>
      </c>
      <c r="M107">
        <v>493001500004152</v>
      </c>
      <c r="N107" t="s">
        <v>577</v>
      </c>
      <c r="O107">
        <v>484860</v>
      </c>
      <c r="P107" s="13">
        <v>45412</v>
      </c>
      <c r="Q107" s="13" t="str">
        <f t="shared" si="1"/>
        <v>Apr-24</v>
      </c>
      <c r="R107" t="s">
        <v>127</v>
      </c>
      <c r="S107" t="s">
        <v>578</v>
      </c>
      <c r="T107" t="s">
        <v>579</v>
      </c>
      <c r="U107">
        <v>152745</v>
      </c>
      <c r="V107" t="s">
        <v>44</v>
      </c>
      <c r="W107" t="s">
        <v>567</v>
      </c>
      <c r="X107">
        <v>10000</v>
      </c>
      <c r="Y107">
        <v>3564</v>
      </c>
      <c r="Z107" t="s">
        <v>128</v>
      </c>
      <c r="AA107" t="e">
        <f>_xlfn.XLOOKUP(D107,#REF!,#REF!)</f>
        <v>#REF!</v>
      </c>
      <c r="AB107" t="e">
        <f>_xlfn.XLOOKUP(D107,#REF!,#REF!)</f>
        <v>#REF!</v>
      </c>
    </row>
    <row r="108" spans="1:28" x14ac:dyDescent="0.25">
      <c r="A108" t="s">
        <v>20</v>
      </c>
      <c r="B108">
        <v>3379</v>
      </c>
      <c r="C108">
        <v>55105002</v>
      </c>
      <c r="D108" s="5">
        <v>433799801700244</v>
      </c>
      <c r="E108">
        <v>33790004079601</v>
      </c>
      <c r="F108" t="s">
        <v>580</v>
      </c>
      <c r="G108" t="s">
        <v>580</v>
      </c>
      <c r="H108" s="1">
        <v>45409</v>
      </c>
      <c r="I108" s="12">
        <v>320000</v>
      </c>
      <c r="J108">
        <v>23.5</v>
      </c>
      <c r="K108">
        <v>60</v>
      </c>
      <c r="L108">
        <v>9114</v>
      </c>
      <c r="M108">
        <v>110135394318</v>
      </c>
      <c r="N108" t="s">
        <v>581</v>
      </c>
      <c r="O108">
        <v>306901</v>
      </c>
      <c r="P108" s="13">
        <v>45412</v>
      </c>
      <c r="Q108" s="13" t="str">
        <f t="shared" si="1"/>
        <v>Apr-24</v>
      </c>
      <c r="R108" t="s">
        <v>127</v>
      </c>
      <c r="S108" t="s">
        <v>582</v>
      </c>
      <c r="T108" t="s">
        <v>583</v>
      </c>
      <c r="U108">
        <v>29997</v>
      </c>
      <c r="V108" t="s">
        <v>27</v>
      </c>
      <c r="W108" t="s">
        <v>204</v>
      </c>
      <c r="X108">
        <v>7200</v>
      </c>
      <c r="Y108">
        <v>5899</v>
      </c>
      <c r="Z108" t="s">
        <v>128</v>
      </c>
      <c r="AA108" t="e">
        <f>_xlfn.XLOOKUP(D108,#REF!,#REF!)</f>
        <v>#REF!</v>
      </c>
      <c r="AB108" t="e">
        <f>_xlfn.XLOOKUP(D108,#REF!,#REF!)</f>
        <v>#REF!</v>
      </c>
    </row>
    <row r="109" spans="1:28" x14ac:dyDescent="0.25">
      <c r="A109" t="s">
        <v>20</v>
      </c>
      <c r="B109">
        <v>3379</v>
      </c>
      <c r="C109">
        <v>55105023</v>
      </c>
      <c r="D109" s="5">
        <v>433799801700245</v>
      </c>
      <c r="E109">
        <v>33790004080023</v>
      </c>
      <c r="F109" t="s">
        <v>584</v>
      </c>
      <c r="G109" t="s">
        <v>585</v>
      </c>
      <c r="H109" s="1">
        <v>45414</v>
      </c>
      <c r="I109" s="12">
        <v>100000</v>
      </c>
      <c r="J109">
        <v>22.5</v>
      </c>
      <c r="K109">
        <v>60</v>
      </c>
      <c r="L109">
        <v>2791</v>
      </c>
      <c r="M109">
        <v>34305712513</v>
      </c>
      <c r="N109" t="s">
        <v>586</v>
      </c>
      <c r="O109">
        <v>97247</v>
      </c>
      <c r="P109" s="13">
        <v>45415</v>
      </c>
      <c r="Q109" s="13" t="str">
        <f t="shared" si="1"/>
        <v>May-24</v>
      </c>
      <c r="R109" t="s">
        <v>127</v>
      </c>
      <c r="S109" t="s">
        <v>587</v>
      </c>
      <c r="T109" t="s">
        <v>588</v>
      </c>
      <c r="U109">
        <v>153517</v>
      </c>
      <c r="V109" t="s">
        <v>96</v>
      </c>
      <c r="W109" t="s">
        <v>546</v>
      </c>
      <c r="X109">
        <v>2000</v>
      </c>
      <c r="Y109">
        <v>753</v>
      </c>
      <c r="Z109" t="s">
        <v>128</v>
      </c>
      <c r="AA109" t="e">
        <f>_xlfn.XLOOKUP(D109,#REF!,#REF!)</f>
        <v>#REF!</v>
      </c>
      <c r="AB109" t="e">
        <f>_xlfn.XLOOKUP(D109,#REF!,#REF!)</f>
        <v>#REF!</v>
      </c>
    </row>
    <row r="110" spans="1:28" x14ac:dyDescent="0.25">
      <c r="A110" t="s">
        <v>20</v>
      </c>
      <c r="B110">
        <v>3379</v>
      </c>
      <c r="C110">
        <v>55105024</v>
      </c>
      <c r="D110" s="5">
        <v>433799801700246</v>
      </c>
      <c r="E110">
        <v>33790004080023</v>
      </c>
      <c r="F110" t="s">
        <v>584</v>
      </c>
      <c r="G110" t="s">
        <v>585</v>
      </c>
      <c r="H110" s="1">
        <v>45414</v>
      </c>
      <c r="I110" s="12">
        <v>400000</v>
      </c>
      <c r="J110">
        <v>22.5</v>
      </c>
      <c r="K110">
        <v>60</v>
      </c>
      <c r="L110">
        <v>11162</v>
      </c>
      <c r="M110">
        <v>34305712513</v>
      </c>
      <c r="N110" t="s">
        <v>586</v>
      </c>
      <c r="O110">
        <v>388988</v>
      </c>
      <c r="P110" s="13">
        <v>45415</v>
      </c>
      <c r="Q110" s="13" t="str">
        <f t="shared" si="1"/>
        <v>May-24</v>
      </c>
      <c r="R110" t="s">
        <v>127</v>
      </c>
      <c r="S110" t="s">
        <v>589</v>
      </c>
      <c r="T110" t="s">
        <v>590</v>
      </c>
      <c r="U110">
        <v>153517</v>
      </c>
      <c r="V110" t="s">
        <v>96</v>
      </c>
      <c r="W110" t="s">
        <v>546</v>
      </c>
      <c r="X110">
        <v>8000</v>
      </c>
      <c r="Y110">
        <v>3012</v>
      </c>
      <c r="Z110" t="s">
        <v>128</v>
      </c>
      <c r="AA110" t="e">
        <f>_xlfn.XLOOKUP(D110,#REF!,#REF!)</f>
        <v>#REF!</v>
      </c>
      <c r="AB110" t="e">
        <f>_xlfn.XLOOKUP(D110,#REF!,#REF!)</f>
        <v>#REF!</v>
      </c>
    </row>
    <row r="111" spans="1:28" x14ac:dyDescent="0.25">
      <c r="A111" t="s">
        <v>86</v>
      </c>
      <c r="B111">
        <v>3474</v>
      </c>
      <c r="C111">
        <v>55105014</v>
      </c>
      <c r="D111" s="5">
        <v>434749801700044</v>
      </c>
      <c r="E111">
        <v>34740004079784</v>
      </c>
      <c r="F111" t="s">
        <v>591</v>
      </c>
      <c r="G111" t="s">
        <v>592</v>
      </c>
      <c r="H111" s="1">
        <v>45412</v>
      </c>
      <c r="I111" s="12">
        <v>400000</v>
      </c>
      <c r="J111">
        <v>24</v>
      </c>
      <c r="K111">
        <v>84</v>
      </c>
      <c r="L111">
        <v>9871</v>
      </c>
      <c r="M111">
        <v>35275379889</v>
      </c>
      <c r="N111" t="s">
        <v>160</v>
      </c>
      <c r="O111">
        <v>379521</v>
      </c>
      <c r="P111" s="13">
        <v>45416</v>
      </c>
      <c r="Q111" s="13" t="str">
        <f t="shared" si="1"/>
        <v>May-24</v>
      </c>
      <c r="R111" t="s">
        <v>127</v>
      </c>
      <c r="S111" t="s">
        <v>593</v>
      </c>
      <c r="T111" t="s">
        <v>594</v>
      </c>
      <c r="U111">
        <v>153358</v>
      </c>
      <c r="V111" t="s">
        <v>97</v>
      </c>
      <c r="W111" t="s">
        <v>551</v>
      </c>
      <c r="X111">
        <v>9000</v>
      </c>
      <c r="Y111">
        <v>9374</v>
      </c>
      <c r="Z111" t="s">
        <v>128</v>
      </c>
      <c r="AA111" t="e">
        <f>_xlfn.XLOOKUP(D111,#REF!,#REF!)</f>
        <v>#REF!</v>
      </c>
      <c r="AB111" t="e">
        <f>_xlfn.XLOOKUP(D111,#REF!,#REF!)</f>
        <v>#REF!</v>
      </c>
    </row>
    <row r="112" spans="1:28" x14ac:dyDescent="0.25">
      <c r="A112" t="s">
        <v>53</v>
      </c>
      <c r="B112">
        <v>1233</v>
      </c>
      <c r="C112">
        <v>55105031</v>
      </c>
      <c r="D112" s="5">
        <v>412339801700130</v>
      </c>
      <c r="E112">
        <v>12330004080149</v>
      </c>
      <c r="F112" t="s">
        <v>595</v>
      </c>
      <c r="G112" t="s">
        <v>595</v>
      </c>
      <c r="H112" s="1">
        <v>45415</v>
      </c>
      <c r="I112" s="12">
        <v>450000</v>
      </c>
      <c r="J112">
        <v>25</v>
      </c>
      <c r="K112">
        <v>60</v>
      </c>
      <c r="L112">
        <v>13209</v>
      </c>
      <c r="M112">
        <v>50100445834498</v>
      </c>
      <c r="N112" t="s">
        <v>596</v>
      </c>
      <c r="O112">
        <v>431580</v>
      </c>
      <c r="P112" s="13">
        <v>45418</v>
      </c>
      <c r="Q112" s="13" t="str">
        <f t="shared" si="1"/>
        <v>May-24</v>
      </c>
      <c r="R112" t="s">
        <v>127</v>
      </c>
      <c r="S112" t="s">
        <v>597</v>
      </c>
      <c r="T112" t="s">
        <v>598</v>
      </c>
      <c r="U112">
        <v>152026</v>
      </c>
      <c r="V112" t="s">
        <v>74</v>
      </c>
      <c r="W112" t="s">
        <v>599</v>
      </c>
      <c r="X112">
        <v>10125</v>
      </c>
      <c r="Y112">
        <v>8295</v>
      </c>
      <c r="Z112" t="s">
        <v>128</v>
      </c>
      <c r="AA112" t="e">
        <f>_xlfn.XLOOKUP(D112,#REF!,#REF!)</f>
        <v>#REF!</v>
      </c>
      <c r="AB112" t="e">
        <f>_xlfn.XLOOKUP(D112,#REF!,#REF!)</f>
        <v>#REF!</v>
      </c>
    </row>
    <row r="113" spans="1:28" x14ac:dyDescent="0.25">
      <c r="A113" t="s">
        <v>19</v>
      </c>
      <c r="B113">
        <v>1283</v>
      </c>
      <c r="C113">
        <v>55105039</v>
      </c>
      <c r="D113" s="5">
        <v>412839801700187</v>
      </c>
      <c r="E113">
        <v>12830004080020</v>
      </c>
      <c r="F113" t="s">
        <v>600</v>
      </c>
      <c r="G113" t="s">
        <v>600</v>
      </c>
      <c r="H113" s="1">
        <v>45418</v>
      </c>
      <c r="I113" s="12">
        <v>1100000</v>
      </c>
      <c r="J113">
        <v>22</v>
      </c>
      <c r="K113">
        <v>120</v>
      </c>
      <c r="L113">
        <v>22737</v>
      </c>
      <c r="M113">
        <v>64079844368</v>
      </c>
      <c r="N113" t="s">
        <v>137</v>
      </c>
      <c r="O113">
        <v>1021835</v>
      </c>
      <c r="P113" s="13">
        <v>45418</v>
      </c>
      <c r="Q113" s="13" t="str">
        <f t="shared" si="1"/>
        <v>May-24</v>
      </c>
      <c r="R113" t="s">
        <v>127</v>
      </c>
      <c r="S113" t="s">
        <v>601</v>
      </c>
      <c r="T113" t="s">
        <v>602</v>
      </c>
      <c r="U113">
        <v>153049</v>
      </c>
      <c r="V113" t="s">
        <v>76</v>
      </c>
      <c r="W113" t="s">
        <v>603</v>
      </c>
      <c r="X113">
        <v>22000</v>
      </c>
      <c r="Y113">
        <v>56165</v>
      </c>
      <c r="Z113" t="s">
        <v>128</v>
      </c>
      <c r="AA113" t="e">
        <f>_xlfn.XLOOKUP(D113,#REF!,#REF!)</f>
        <v>#REF!</v>
      </c>
      <c r="AB113" t="e">
        <f>_xlfn.XLOOKUP(D113,#REF!,#REF!)</f>
        <v>#REF!</v>
      </c>
    </row>
    <row r="114" spans="1:28" x14ac:dyDescent="0.25">
      <c r="A114" t="s">
        <v>15</v>
      </c>
      <c r="B114">
        <v>3135</v>
      </c>
      <c r="C114">
        <v>55104918</v>
      </c>
      <c r="D114" s="5">
        <v>431359801700461</v>
      </c>
      <c r="E114">
        <v>31350004080310</v>
      </c>
      <c r="F114" t="s">
        <v>604</v>
      </c>
      <c r="G114" t="s">
        <v>604</v>
      </c>
      <c r="H114" s="1">
        <v>45416</v>
      </c>
      <c r="I114" s="12">
        <v>500000</v>
      </c>
      <c r="J114">
        <v>23</v>
      </c>
      <c r="K114">
        <v>60</v>
      </c>
      <c r="L114">
        <v>14096</v>
      </c>
      <c r="M114">
        <v>3731101007687</v>
      </c>
      <c r="N114" t="s">
        <v>166</v>
      </c>
      <c r="O114">
        <v>484654</v>
      </c>
      <c r="P114" s="13">
        <v>45418</v>
      </c>
      <c r="Q114" s="13" t="str">
        <f t="shared" si="1"/>
        <v>May-24</v>
      </c>
      <c r="R114" t="s">
        <v>127</v>
      </c>
      <c r="S114" t="s">
        <v>605</v>
      </c>
      <c r="T114" t="s">
        <v>606</v>
      </c>
      <c r="U114">
        <v>151429</v>
      </c>
      <c r="V114" t="s">
        <v>24</v>
      </c>
      <c r="W114" t="s">
        <v>294</v>
      </c>
      <c r="X114">
        <v>10000</v>
      </c>
      <c r="Y114">
        <v>5346</v>
      </c>
      <c r="Z114" t="s">
        <v>128</v>
      </c>
      <c r="AA114" t="e">
        <f>_xlfn.XLOOKUP(D114,#REF!,#REF!)</f>
        <v>#REF!</v>
      </c>
      <c r="AB114" t="e">
        <f>_xlfn.XLOOKUP(D114,#REF!,#REF!)</f>
        <v>#REF!</v>
      </c>
    </row>
    <row r="115" spans="1:28" x14ac:dyDescent="0.25">
      <c r="A115" t="s">
        <v>35</v>
      </c>
      <c r="B115">
        <v>3303</v>
      </c>
      <c r="C115">
        <v>55105006</v>
      </c>
      <c r="D115" s="5">
        <v>433039801700300</v>
      </c>
      <c r="E115">
        <v>33030004008268</v>
      </c>
      <c r="F115" t="s">
        <v>607</v>
      </c>
      <c r="G115" t="s">
        <v>607</v>
      </c>
      <c r="H115" s="1">
        <v>45416</v>
      </c>
      <c r="I115" s="12">
        <v>600000</v>
      </c>
      <c r="J115">
        <v>22.5</v>
      </c>
      <c r="K115">
        <v>120</v>
      </c>
      <c r="L115">
        <v>12607</v>
      </c>
      <c r="M115">
        <v>62405409842</v>
      </c>
      <c r="N115" t="s">
        <v>608</v>
      </c>
      <c r="O115">
        <v>231025</v>
      </c>
      <c r="P115" s="13">
        <v>45418</v>
      </c>
      <c r="Q115" s="13" t="str">
        <f t="shared" si="1"/>
        <v>May-24</v>
      </c>
      <c r="R115" t="s">
        <v>127</v>
      </c>
      <c r="S115" t="s">
        <v>609</v>
      </c>
      <c r="T115" t="s">
        <v>610</v>
      </c>
      <c r="U115">
        <v>152083</v>
      </c>
      <c r="V115" t="s">
        <v>42</v>
      </c>
      <c r="W115" t="s">
        <v>567</v>
      </c>
      <c r="X115">
        <v>12000</v>
      </c>
      <c r="Y115">
        <v>10295</v>
      </c>
      <c r="Z115" t="s">
        <v>128</v>
      </c>
      <c r="AA115" t="e">
        <f>_xlfn.XLOOKUP(D115,#REF!,#REF!)</f>
        <v>#REF!</v>
      </c>
      <c r="AB115" t="e">
        <f>_xlfn.XLOOKUP(D115,#REF!,#REF!)</f>
        <v>#REF!</v>
      </c>
    </row>
    <row r="116" spans="1:28" x14ac:dyDescent="0.25">
      <c r="A116" t="s">
        <v>35</v>
      </c>
      <c r="B116">
        <v>3303</v>
      </c>
      <c r="C116">
        <v>55105005</v>
      </c>
      <c r="D116" s="5">
        <v>433039801700301</v>
      </c>
      <c r="E116">
        <v>33030004008268</v>
      </c>
      <c r="F116" t="s">
        <v>607</v>
      </c>
      <c r="G116" t="s">
        <v>607</v>
      </c>
      <c r="H116" s="1">
        <v>45416</v>
      </c>
      <c r="I116" s="12">
        <v>100000</v>
      </c>
      <c r="J116">
        <v>22.5</v>
      </c>
      <c r="K116">
        <v>120</v>
      </c>
      <c r="L116">
        <v>2102</v>
      </c>
      <c r="M116">
        <v>62405409842</v>
      </c>
      <c r="N116" t="s">
        <v>608</v>
      </c>
      <c r="O116">
        <v>95174</v>
      </c>
      <c r="P116" s="13">
        <v>45418</v>
      </c>
      <c r="Q116" s="13" t="str">
        <f t="shared" si="1"/>
        <v>May-24</v>
      </c>
      <c r="R116" t="s">
        <v>127</v>
      </c>
      <c r="S116" t="s">
        <v>611</v>
      </c>
      <c r="T116" t="s">
        <v>612</v>
      </c>
      <c r="U116">
        <v>152083</v>
      </c>
      <c r="V116" t="s">
        <v>42</v>
      </c>
      <c r="W116" t="s">
        <v>567</v>
      </c>
      <c r="X116">
        <v>2000</v>
      </c>
      <c r="Y116">
        <v>1716</v>
      </c>
      <c r="Z116" t="s">
        <v>128</v>
      </c>
      <c r="AA116" t="e">
        <f>_xlfn.XLOOKUP(D116,#REF!,#REF!)</f>
        <v>#REF!</v>
      </c>
      <c r="AB116" t="e">
        <f>_xlfn.XLOOKUP(D116,#REF!,#REF!)</f>
        <v>#REF!</v>
      </c>
    </row>
    <row r="117" spans="1:28" x14ac:dyDescent="0.25">
      <c r="A117" t="s">
        <v>28</v>
      </c>
      <c r="B117">
        <v>3335</v>
      </c>
      <c r="C117">
        <v>55104959</v>
      </c>
      <c r="D117" s="5">
        <v>433359801700335</v>
      </c>
      <c r="E117">
        <v>33350004079364</v>
      </c>
      <c r="F117" t="s">
        <v>613</v>
      </c>
      <c r="G117" t="s">
        <v>613</v>
      </c>
      <c r="H117" s="1">
        <v>45415</v>
      </c>
      <c r="I117" s="12">
        <v>500000</v>
      </c>
      <c r="J117">
        <v>22.5</v>
      </c>
      <c r="K117">
        <v>60</v>
      </c>
      <c r="L117">
        <v>13953</v>
      </c>
      <c r="M117">
        <v>923010038285588</v>
      </c>
      <c r="N117" t="s">
        <v>614</v>
      </c>
      <c r="O117">
        <v>486153</v>
      </c>
      <c r="P117" s="13">
        <v>45420</v>
      </c>
      <c r="Q117" s="13" t="str">
        <f t="shared" si="1"/>
        <v>May-24</v>
      </c>
      <c r="R117" t="s">
        <v>127</v>
      </c>
      <c r="S117" t="s">
        <v>615</v>
      </c>
      <c r="T117" t="s">
        <v>616</v>
      </c>
      <c r="U117">
        <v>152156</v>
      </c>
      <c r="V117" t="s">
        <v>30</v>
      </c>
      <c r="W117" t="s">
        <v>315</v>
      </c>
      <c r="X117">
        <v>10000</v>
      </c>
      <c r="Y117">
        <v>3847</v>
      </c>
      <c r="Z117" t="s">
        <v>128</v>
      </c>
      <c r="AA117" t="e">
        <f>_xlfn.XLOOKUP(D117,#REF!,#REF!)</f>
        <v>#REF!</v>
      </c>
      <c r="AB117" t="e">
        <f>_xlfn.XLOOKUP(D117,#REF!,#REF!)</f>
        <v>#REF!</v>
      </c>
    </row>
    <row r="118" spans="1:28" x14ac:dyDescent="0.25">
      <c r="A118" t="s">
        <v>28</v>
      </c>
      <c r="B118">
        <v>3335</v>
      </c>
      <c r="C118">
        <v>55105032</v>
      </c>
      <c r="D118" s="5">
        <v>433359801700336</v>
      </c>
      <c r="E118">
        <v>33150003971533</v>
      </c>
      <c r="F118" t="s">
        <v>89</v>
      </c>
      <c r="G118" t="s">
        <v>89</v>
      </c>
      <c r="H118" s="1">
        <v>45416</v>
      </c>
      <c r="I118" s="12">
        <v>750000</v>
      </c>
      <c r="J118">
        <v>22.5</v>
      </c>
      <c r="K118">
        <v>72</v>
      </c>
      <c r="L118">
        <v>19068</v>
      </c>
      <c r="M118">
        <v>4360110239674</v>
      </c>
      <c r="N118" t="s">
        <v>146</v>
      </c>
      <c r="O118">
        <v>724479</v>
      </c>
      <c r="P118" s="13">
        <v>45419</v>
      </c>
      <c r="Q118" s="13" t="str">
        <f t="shared" si="1"/>
        <v>May-24</v>
      </c>
      <c r="R118" t="s">
        <v>127</v>
      </c>
      <c r="S118" t="s">
        <v>617</v>
      </c>
      <c r="T118" t="s">
        <v>618</v>
      </c>
      <c r="U118">
        <v>150215</v>
      </c>
      <c r="V118" t="s">
        <v>65</v>
      </c>
      <c r="W118" t="s">
        <v>599</v>
      </c>
      <c r="X118">
        <v>15000</v>
      </c>
      <c r="Y118">
        <v>9134</v>
      </c>
      <c r="Z118" t="s">
        <v>128</v>
      </c>
      <c r="AA118" t="e">
        <f>_xlfn.XLOOKUP(D118,#REF!,#REF!)</f>
        <v>#REF!</v>
      </c>
      <c r="AB118" t="e">
        <f>_xlfn.XLOOKUP(D118,#REF!,#REF!)</f>
        <v>#REF!</v>
      </c>
    </row>
    <row r="119" spans="1:28" x14ac:dyDescent="0.25">
      <c r="A119" t="s">
        <v>28</v>
      </c>
      <c r="B119">
        <v>3335</v>
      </c>
      <c r="C119">
        <v>55105030</v>
      </c>
      <c r="D119" s="5">
        <v>433359801700337</v>
      </c>
      <c r="E119">
        <v>33350004079642</v>
      </c>
      <c r="F119" t="s">
        <v>619</v>
      </c>
      <c r="G119" t="s">
        <v>619</v>
      </c>
      <c r="H119" s="1">
        <v>45418</v>
      </c>
      <c r="I119" s="12">
        <v>450000</v>
      </c>
      <c r="J119">
        <v>23.5</v>
      </c>
      <c r="K119">
        <v>72</v>
      </c>
      <c r="L119">
        <v>11711</v>
      </c>
      <c r="M119">
        <v>34056420304</v>
      </c>
      <c r="N119" t="s">
        <v>133</v>
      </c>
      <c r="O119">
        <v>434105</v>
      </c>
      <c r="P119" s="13">
        <v>45419</v>
      </c>
      <c r="Q119" s="13" t="str">
        <f t="shared" si="1"/>
        <v>May-24</v>
      </c>
      <c r="R119" t="s">
        <v>127</v>
      </c>
      <c r="S119" t="s">
        <v>620</v>
      </c>
      <c r="T119" t="s">
        <v>621</v>
      </c>
      <c r="U119">
        <v>150537</v>
      </c>
      <c r="V119" t="s">
        <v>32</v>
      </c>
      <c r="W119" t="s">
        <v>599</v>
      </c>
      <c r="X119">
        <v>10125</v>
      </c>
      <c r="Y119">
        <v>5480</v>
      </c>
      <c r="Z119" t="s">
        <v>128</v>
      </c>
      <c r="AA119" t="e">
        <f>_xlfn.XLOOKUP(D119,#REF!,#REF!)</f>
        <v>#REF!</v>
      </c>
      <c r="AB119" t="e">
        <f>_xlfn.XLOOKUP(D119,#REF!,#REF!)</f>
        <v>#REF!</v>
      </c>
    </row>
    <row r="120" spans="1:28" x14ac:dyDescent="0.25">
      <c r="A120" t="s">
        <v>17</v>
      </c>
      <c r="B120">
        <v>3344</v>
      </c>
      <c r="C120">
        <v>55105033</v>
      </c>
      <c r="D120" s="5">
        <v>433449801700266</v>
      </c>
      <c r="E120">
        <v>33440004079668</v>
      </c>
      <c r="F120" t="s">
        <v>81</v>
      </c>
      <c r="G120" t="s">
        <v>81</v>
      </c>
      <c r="H120" s="1">
        <v>45415</v>
      </c>
      <c r="I120" s="12">
        <v>500000</v>
      </c>
      <c r="J120">
        <v>23</v>
      </c>
      <c r="K120">
        <v>84</v>
      </c>
      <c r="L120">
        <v>12024</v>
      </c>
      <c r="M120">
        <v>460110110002781</v>
      </c>
      <c r="N120" t="s">
        <v>622</v>
      </c>
      <c r="O120">
        <v>464256</v>
      </c>
      <c r="P120" s="13">
        <v>45418</v>
      </c>
      <c r="Q120" s="13" t="str">
        <f t="shared" si="1"/>
        <v>May-24</v>
      </c>
      <c r="R120" t="s">
        <v>127</v>
      </c>
      <c r="S120" t="s">
        <v>623</v>
      </c>
      <c r="T120" t="s">
        <v>624</v>
      </c>
      <c r="U120">
        <v>153738</v>
      </c>
      <c r="V120" t="s">
        <v>104</v>
      </c>
      <c r="W120" t="s">
        <v>599</v>
      </c>
      <c r="X120">
        <v>10000</v>
      </c>
      <c r="Y120">
        <v>24798</v>
      </c>
      <c r="Z120" t="s">
        <v>128</v>
      </c>
      <c r="AA120" t="e">
        <f>_xlfn.XLOOKUP(D120,#REF!,#REF!)</f>
        <v>#REF!</v>
      </c>
      <c r="AB120" t="e">
        <f>_xlfn.XLOOKUP(D120,#REF!,#REF!)</f>
        <v>#REF!</v>
      </c>
    </row>
    <row r="121" spans="1:28" x14ac:dyDescent="0.25">
      <c r="A121" t="s">
        <v>20</v>
      </c>
      <c r="B121">
        <v>3379</v>
      </c>
      <c r="C121">
        <v>55105038</v>
      </c>
      <c r="D121" s="5">
        <v>433799801700247</v>
      </c>
      <c r="E121">
        <v>33790004080334</v>
      </c>
      <c r="F121" t="s">
        <v>625</v>
      </c>
      <c r="G121" t="s">
        <v>625</v>
      </c>
      <c r="H121" s="1">
        <v>45416</v>
      </c>
      <c r="I121" s="12">
        <v>320000</v>
      </c>
      <c r="J121">
        <v>23.5</v>
      </c>
      <c r="K121">
        <v>60</v>
      </c>
      <c r="L121">
        <v>9114</v>
      </c>
      <c r="M121">
        <v>31570221383</v>
      </c>
      <c r="N121" t="s">
        <v>626</v>
      </c>
      <c r="O121">
        <v>295421</v>
      </c>
      <c r="P121" s="13">
        <v>45419</v>
      </c>
      <c r="Q121" s="13" t="str">
        <f t="shared" si="1"/>
        <v>May-24</v>
      </c>
      <c r="R121" t="s">
        <v>127</v>
      </c>
      <c r="S121" t="s">
        <v>627</v>
      </c>
      <c r="T121" t="s">
        <v>628</v>
      </c>
      <c r="U121">
        <v>153583</v>
      </c>
      <c r="V121" t="s">
        <v>99</v>
      </c>
      <c r="W121" t="s">
        <v>603</v>
      </c>
      <c r="X121">
        <v>7200</v>
      </c>
      <c r="Y121">
        <v>16966</v>
      </c>
      <c r="Z121" t="s">
        <v>128</v>
      </c>
      <c r="AA121" t="e">
        <f>_xlfn.XLOOKUP(D121,#REF!,#REF!)</f>
        <v>#REF!</v>
      </c>
      <c r="AB121" t="e">
        <f>_xlfn.XLOOKUP(D121,#REF!,#REF!)</f>
        <v>#REF!</v>
      </c>
    </row>
    <row r="122" spans="1:28" x14ac:dyDescent="0.25">
      <c r="A122" t="s">
        <v>111</v>
      </c>
      <c r="B122">
        <v>3478</v>
      </c>
      <c r="C122">
        <v>55105041</v>
      </c>
      <c r="D122" s="5">
        <v>434789801700009</v>
      </c>
      <c r="E122">
        <v>34780004080472</v>
      </c>
      <c r="F122" t="s">
        <v>629</v>
      </c>
      <c r="G122" t="s">
        <v>629</v>
      </c>
      <c r="H122" s="1">
        <v>45418</v>
      </c>
      <c r="I122" s="12">
        <v>300000</v>
      </c>
      <c r="J122">
        <v>23.5</v>
      </c>
      <c r="K122">
        <v>36</v>
      </c>
      <c r="L122">
        <v>11692</v>
      </c>
      <c r="M122">
        <v>172710100072882</v>
      </c>
      <c r="N122" t="s">
        <v>630</v>
      </c>
      <c r="O122">
        <v>289358</v>
      </c>
      <c r="P122" s="13">
        <v>45419</v>
      </c>
      <c r="Q122" s="13" t="str">
        <f t="shared" si="1"/>
        <v>May-24</v>
      </c>
      <c r="R122" t="s">
        <v>127</v>
      </c>
      <c r="S122" t="s">
        <v>631</v>
      </c>
      <c r="T122" t="s">
        <v>632</v>
      </c>
      <c r="U122">
        <v>153778</v>
      </c>
      <c r="V122" t="s">
        <v>112</v>
      </c>
      <c r="W122" t="s">
        <v>603</v>
      </c>
      <c r="X122">
        <v>6750</v>
      </c>
      <c r="Y122">
        <v>2153</v>
      </c>
      <c r="Z122" t="s">
        <v>128</v>
      </c>
      <c r="AA122" t="e">
        <f>_xlfn.XLOOKUP(D122,#REF!,#REF!)</f>
        <v>#REF!</v>
      </c>
      <c r="AB122" t="e">
        <f>_xlfn.XLOOKUP(D122,#REF!,#REF!)</f>
        <v>#REF!</v>
      </c>
    </row>
    <row r="123" spans="1:28" x14ac:dyDescent="0.25">
      <c r="A123" t="s">
        <v>22</v>
      </c>
      <c r="B123">
        <v>3111</v>
      </c>
      <c r="C123">
        <v>55105049</v>
      </c>
      <c r="D123" s="5">
        <v>431119801700127</v>
      </c>
      <c r="E123">
        <v>31110004079924</v>
      </c>
      <c r="F123" t="s">
        <v>633</v>
      </c>
      <c r="G123" t="s">
        <v>633</v>
      </c>
      <c r="H123" s="1">
        <v>45419</v>
      </c>
      <c r="I123" s="12">
        <v>400000</v>
      </c>
      <c r="J123">
        <v>23.5</v>
      </c>
      <c r="K123">
        <v>48</v>
      </c>
      <c r="L123">
        <v>12931</v>
      </c>
      <c r="M123">
        <v>753501010050229</v>
      </c>
      <c r="N123" t="s">
        <v>171</v>
      </c>
      <c r="O123">
        <v>386597</v>
      </c>
      <c r="P123" s="13">
        <v>45420</v>
      </c>
      <c r="Q123" s="13" t="str">
        <f t="shared" si="1"/>
        <v>May-24</v>
      </c>
      <c r="R123" t="s">
        <v>127</v>
      </c>
      <c r="S123" t="s">
        <v>634</v>
      </c>
      <c r="T123" t="s">
        <v>635</v>
      </c>
      <c r="U123">
        <v>151838</v>
      </c>
      <c r="V123" t="s">
        <v>31</v>
      </c>
      <c r="W123" t="s">
        <v>636</v>
      </c>
      <c r="X123">
        <v>9000</v>
      </c>
      <c r="Y123">
        <v>3630</v>
      </c>
      <c r="Z123" t="s">
        <v>128</v>
      </c>
      <c r="AA123" t="e">
        <f>_xlfn.XLOOKUP(D123,#REF!,#REF!)</f>
        <v>#REF!</v>
      </c>
      <c r="AB123" t="e">
        <f>_xlfn.XLOOKUP(D123,#REF!,#REF!)</f>
        <v>#REF!</v>
      </c>
    </row>
    <row r="124" spans="1:28" x14ac:dyDescent="0.25">
      <c r="A124" t="s">
        <v>15</v>
      </c>
      <c r="B124">
        <v>3135</v>
      </c>
      <c r="C124">
        <v>55105035</v>
      </c>
      <c r="D124" s="5">
        <v>431359801700462</v>
      </c>
      <c r="E124">
        <v>31350003974988</v>
      </c>
      <c r="F124" t="s">
        <v>637</v>
      </c>
      <c r="G124" t="s">
        <v>637</v>
      </c>
      <c r="H124" s="1">
        <v>45418</v>
      </c>
      <c r="I124" s="12">
        <v>980000</v>
      </c>
      <c r="J124">
        <v>22</v>
      </c>
      <c r="K124">
        <v>84</v>
      </c>
      <c r="L124">
        <v>22958</v>
      </c>
      <c r="M124">
        <v>279801000004179</v>
      </c>
      <c r="N124" t="s">
        <v>168</v>
      </c>
      <c r="O124">
        <v>948859</v>
      </c>
      <c r="P124" s="13">
        <v>45420</v>
      </c>
      <c r="Q124" s="13" t="str">
        <f t="shared" si="1"/>
        <v>May-24</v>
      </c>
      <c r="R124" t="s">
        <v>127</v>
      </c>
      <c r="S124" t="s">
        <v>638</v>
      </c>
      <c r="T124" t="s">
        <v>639</v>
      </c>
      <c r="U124">
        <v>29003</v>
      </c>
      <c r="V124" t="s">
        <v>47</v>
      </c>
      <c r="W124" t="s">
        <v>603</v>
      </c>
      <c r="X124">
        <v>19600</v>
      </c>
      <c r="Y124">
        <v>11541</v>
      </c>
      <c r="Z124" t="s">
        <v>128</v>
      </c>
      <c r="AA124" t="e">
        <f>_xlfn.XLOOKUP(D124,#REF!,#REF!)</f>
        <v>#REF!</v>
      </c>
      <c r="AB124" t="e">
        <f>_xlfn.XLOOKUP(D124,#REF!,#REF!)</f>
        <v>#REF!</v>
      </c>
    </row>
    <row r="125" spans="1:28" x14ac:dyDescent="0.25">
      <c r="A125" t="s">
        <v>15</v>
      </c>
      <c r="B125">
        <v>3135</v>
      </c>
      <c r="C125">
        <v>55105018</v>
      </c>
      <c r="D125" s="5">
        <v>431359801700463</v>
      </c>
      <c r="E125">
        <v>31350004080651</v>
      </c>
      <c r="F125" t="s">
        <v>640</v>
      </c>
      <c r="G125" t="s">
        <v>640</v>
      </c>
      <c r="H125" s="1">
        <v>45419</v>
      </c>
      <c r="I125" s="12">
        <v>700000</v>
      </c>
      <c r="J125">
        <v>23</v>
      </c>
      <c r="K125">
        <v>60</v>
      </c>
      <c r="L125">
        <v>19734</v>
      </c>
      <c r="M125">
        <v>227301000006399</v>
      </c>
      <c r="N125" t="s">
        <v>641</v>
      </c>
      <c r="O125">
        <v>680730</v>
      </c>
      <c r="P125" s="13">
        <v>45420</v>
      </c>
      <c r="Q125" s="13" t="str">
        <f t="shared" si="1"/>
        <v>May-24</v>
      </c>
      <c r="R125" t="s">
        <v>127</v>
      </c>
      <c r="S125" t="s">
        <v>642</v>
      </c>
      <c r="T125" t="s">
        <v>643</v>
      </c>
      <c r="U125">
        <v>152067</v>
      </c>
      <c r="V125" t="s">
        <v>57</v>
      </c>
      <c r="W125" t="s">
        <v>546</v>
      </c>
      <c r="X125">
        <v>14000</v>
      </c>
      <c r="Y125">
        <v>5270</v>
      </c>
      <c r="Z125" t="s">
        <v>128</v>
      </c>
      <c r="AA125" t="e">
        <f>_xlfn.XLOOKUP(D125,#REF!,#REF!)</f>
        <v>#REF!</v>
      </c>
      <c r="AB125" t="e">
        <f>_xlfn.XLOOKUP(D125,#REF!,#REF!)</f>
        <v>#REF!</v>
      </c>
    </row>
    <row r="126" spans="1:28" x14ac:dyDescent="0.25">
      <c r="A126" t="s">
        <v>35</v>
      </c>
      <c r="B126">
        <v>3303</v>
      </c>
      <c r="C126">
        <v>55105063</v>
      </c>
      <c r="D126" s="5">
        <v>433039801700304</v>
      </c>
      <c r="E126">
        <v>33040004080417</v>
      </c>
      <c r="F126" t="s">
        <v>644</v>
      </c>
      <c r="G126" t="s">
        <v>644</v>
      </c>
      <c r="H126" s="1">
        <v>45420</v>
      </c>
      <c r="I126" s="12">
        <v>400000</v>
      </c>
      <c r="J126">
        <v>23.5</v>
      </c>
      <c r="K126">
        <v>72</v>
      </c>
      <c r="L126">
        <v>10410</v>
      </c>
      <c r="M126">
        <v>35241120212</v>
      </c>
      <c r="N126" t="s">
        <v>645</v>
      </c>
      <c r="O126">
        <v>385400</v>
      </c>
      <c r="P126" s="13">
        <v>45420</v>
      </c>
      <c r="Q126" s="13" t="str">
        <f t="shared" si="1"/>
        <v>May-24</v>
      </c>
      <c r="R126" t="s">
        <v>127</v>
      </c>
      <c r="S126" t="s">
        <v>646</v>
      </c>
      <c r="T126" t="s">
        <v>647</v>
      </c>
      <c r="U126">
        <v>29694</v>
      </c>
      <c r="V126" t="s">
        <v>72</v>
      </c>
      <c r="W126" t="s">
        <v>648</v>
      </c>
      <c r="X126">
        <v>9000</v>
      </c>
      <c r="Y126">
        <v>5084</v>
      </c>
      <c r="Z126" t="s">
        <v>128</v>
      </c>
      <c r="AA126" t="e">
        <f>_xlfn.XLOOKUP(D126,#REF!,#REF!)</f>
        <v>#REF!</v>
      </c>
      <c r="AB126" t="e">
        <f>_xlfn.XLOOKUP(D126,#REF!,#REF!)</f>
        <v>#REF!</v>
      </c>
    </row>
    <row r="127" spans="1:28" x14ac:dyDescent="0.25">
      <c r="A127" t="s">
        <v>28</v>
      </c>
      <c r="B127">
        <v>3335</v>
      </c>
      <c r="C127">
        <v>55105040</v>
      </c>
      <c r="D127" s="5">
        <v>433359801700338</v>
      </c>
      <c r="E127">
        <v>33810003970746</v>
      </c>
      <c r="F127" t="s">
        <v>649</v>
      </c>
      <c r="G127" t="s">
        <v>650</v>
      </c>
      <c r="H127" s="1">
        <v>45420</v>
      </c>
      <c r="I127" s="12">
        <v>500000</v>
      </c>
      <c r="J127">
        <v>22.5</v>
      </c>
      <c r="K127">
        <v>48</v>
      </c>
      <c r="L127">
        <v>15890</v>
      </c>
      <c r="M127">
        <v>34618035168</v>
      </c>
      <c r="N127" t="s">
        <v>138</v>
      </c>
      <c r="O127">
        <v>482719</v>
      </c>
      <c r="P127" s="13">
        <v>45420</v>
      </c>
      <c r="Q127" s="13" t="str">
        <f t="shared" si="1"/>
        <v>May-24</v>
      </c>
      <c r="R127" t="s">
        <v>127</v>
      </c>
      <c r="S127" t="s">
        <v>651</v>
      </c>
      <c r="T127" t="s">
        <v>652</v>
      </c>
      <c r="U127">
        <v>150175</v>
      </c>
      <c r="V127" t="s">
        <v>39</v>
      </c>
      <c r="W127" t="s">
        <v>603</v>
      </c>
      <c r="X127">
        <v>10000</v>
      </c>
      <c r="Y127">
        <v>7281</v>
      </c>
      <c r="Z127" t="s">
        <v>128</v>
      </c>
      <c r="AA127" t="e">
        <f>_xlfn.XLOOKUP(D127,#REF!,#REF!)</f>
        <v>#REF!</v>
      </c>
      <c r="AB127" t="e">
        <f>_xlfn.XLOOKUP(D127,#REF!,#REF!)</f>
        <v>#REF!</v>
      </c>
    </row>
    <row r="128" spans="1:28" x14ac:dyDescent="0.25">
      <c r="A128" t="s">
        <v>15</v>
      </c>
      <c r="B128">
        <v>3135</v>
      </c>
      <c r="C128">
        <v>55105055</v>
      </c>
      <c r="D128" s="5">
        <v>431359801700464</v>
      </c>
      <c r="E128">
        <v>31350004080743</v>
      </c>
      <c r="F128" t="s">
        <v>653</v>
      </c>
      <c r="G128" t="s">
        <v>653</v>
      </c>
      <c r="H128" s="1">
        <v>45420</v>
      </c>
      <c r="I128" s="12">
        <v>300000</v>
      </c>
      <c r="J128">
        <v>25</v>
      </c>
      <c r="K128">
        <v>60</v>
      </c>
      <c r="L128">
        <v>8806</v>
      </c>
      <c r="M128">
        <v>22610100001676</v>
      </c>
      <c r="N128" t="s">
        <v>162</v>
      </c>
      <c r="O128">
        <v>275585</v>
      </c>
      <c r="P128" s="13">
        <v>45421</v>
      </c>
      <c r="Q128" s="13" t="str">
        <f t="shared" si="1"/>
        <v>May-24</v>
      </c>
      <c r="R128" t="s">
        <v>127</v>
      </c>
      <c r="S128" t="s">
        <v>654</v>
      </c>
      <c r="T128" t="s">
        <v>655</v>
      </c>
      <c r="U128">
        <v>29002</v>
      </c>
      <c r="V128" t="s">
        <v>80</v>
      </c>
      <c r="W128" t="s">
        <v>636</v>
      </c>
      <c r="X128">
        <v>6750</v>
      </c>
      <c r="Y128">
        <v>17665</v>
      </c>
      <c r="Z128" t="s">
        <v>128</v>
      </c>
      <c r="AA128" t="e">
        <f>_xlfn.XLOOKUP(D128,#REF!,#REF!)</f>
        <v>#REF!</v>
      </c>
      <c r="AB128" t="e">
        <f>_xlfn.XLOOKUP(D128,#REF!,#REF!)</f>
        <v>#REF!</v>
      </c>
    </row>
    <row r="129" spans="1:28" x14ac:dyDescent="0.25">
      <c r="A129" t="s">
        <v>20</v>
      </c>
      <c r="B129">
        <v>3379</v>
      </c>
      <c r="C129">
        <v>55105059</v>
      </c>
      <c r="D129" s="5">
        <v>433799801700248</v>
      </c>
      <c r="E129">
        <v>33570004008800</v>
      </c>
      <c r="F129" t="s">
        <v>100</v>
      </c>
      <c r="G129" t="s">
        <v>100</v>
      </c>
      <c r="H129" s="1">
        <v>45419</v>
      </c>
      <c r="I129" s="12">
        <v>210000</v>
      </c>
      <c r="J129">
        <v>27</v>
      </c>
      <c r="K129">
        <v>60</v>
      </c>
      <c r="L129">
        <v>6413</v>
      </c>
      <c r="M129">
        <v>37132484602</v>
      </c>
      <c r="N129" t="s">
        <v>136</v>
      </c>
      <c r="O129">
        <v>202234</v>
      </c>
      <c r="P129" s="13">
        <v>45421</v>
      </c>
      <c r="Q129" s="13" t="str">
        <f t="shared" si="1"/>
        <v>May-24</v>
      </c>
      <c r="R129" t="s">
        <v>127</v>
      </c>
      <c r="S129" t="s">
        <v>656</v>
      </c>
      <c r="T129" t="s">
        <v>657</v>
      </c>
      <c r="U129">
        <v>151804</v>
      </c>
      <c r="V129" t="s">
        <v>62</v>
      </c>
      <c r="W129" t="s">
        <v>636</v>
      </c>
      <c r="X129">
        <v>4725</v>
      </c>
      <c r="Y129">
        <v>3041</v>
      </c>
      <c r="Z129" t="s">
        <v>128</v>
      </c>
      <c r="AA129" t="e">
        <f>_xlfn.XLOOKUP(D129,#REF!,#REF!)</f>
        <v>#REF!</v>
      </c>
      <c r="AB129" t="e">
        <f>_xlfn.XLOOKUP(D129,#REF!,#REF!)</f>
        <v>#REF!</v>
      </c>
    </row>
    <row r="130" spans="1:28" x14ac:dyDescent="0.25">
      <c r="A130" t="s">
        <v>15</v>
      </c>
      <c r="B130">
        <v>3135</v>
      </c>
      <c r="C130">
        <v>55105062</v>
      </c>
      <c r="D130" s="5">
        <v>431359801700465</v>
      </c>
      <c r="E130">
        <v>31350004080893</v>
      </c>
      <c r="F130" t="s">
        <v>68</v>
      </c>
      <c r="G130" t="s">
        <v>68</v>
      </c>
      <c r="H130" s="1">
        <v>45421</v>
      </c>
      <c r="I130" s="12">
        <v>200000</v>
      </c>
      <c r="J130">
        <v>27</v>
      </c>
      <c r="K130">
        <v>36</v>
      </c>
      <c r="L130">
        <v>8166</v>
      </c>
      <c r="M130">
        <v>3740848128</v>
      </c>
      <c r="N130" t="s">
        <v>148</v>
      </c>
      <c r="O130">
        <v>193361</v>
      </c>
      <c r="P130" s="13">
        <v>45422</v>
      </c>
      <c r="Q130" s="13" t="str">
        <f t="shared" si="1"/>
        <v>May-24</v>
      </c>
      <c r="R130" t="s">
        <v>127</v>
      </c>
      <c r="S130" t="s">
        <v>658</v>
      </c>
      <c r="T130" t="s">
        <v>659</v>
      </c>
      <c r="U130">
        <v>151119</v>
      </c>
      <c r="V130" t="s">
        <v>34</v>
      </c>
      <c r="W130" t="s">
        <v>648</v>
      </c>
      <c r="X130">
        <v>4500</v>
      </c>
      <c r="Y130">
        <v>2139</v>
      </c>
      <c r="Z130" t="s">
        <v>128</v>
      </c>
      <c r="AA130" t="e">
        <f>_xlfn.XLOOKUP(D130,#REF!,#REF!)</f>
        <v>#REF!</v>
      </c>
      <c r="AB130" t="e">
        <f>_xlfn.XLOOKUP(D130,#REF!,#REF!)</f>
        <v>#REF!</v>
      </c>
    </row>
    <row r="131" spans="1:28" x14ac:dyDescent="0.25">
      <c r="A131" t="s">
        <v>35</v>
      </c>
      <c r="B131">
        <v>3303</v>
      </c>
      <c r="C131">
        <v>55105060</v>
      </c>
      <c r="D131" s="5">
        <v>433039801700303</v>
      </c>
      <c r="E131">
        <v>33690004080677</v>
      </c>
      <c r="F131" t="s">
        <v>660</v>
      </c>
      <c r="G131" t="s">
        <v>660</v>
      </c>
      <c r="H131" s="1">
        <v>45419</v>
      </c>
      <c r="I131" s="12">
        <v>500000</v>
      </c>
      <c r="J131">
        <v>22.5</v>
      </c>
      <c r="K131">
        <v>36</v>
      </c>
      <c r="L131">
        <v>19225</v>
      </c>
      <c r="M131">
        <v>51350100004793</v>
      </c>
      <c r="N131" t="s">
        <v>344</v>
      </c>
      <c r="O131">
        <v>485055</v>
      </c>
      <c r="P131" s="13">
        <v>45422</v>
      </c>
      <c r="Q131" s="13" t="str">
        <f>TEXT(P131,"mmm-yy")</f>
        <v>May-24</v>
      </c>
      <c r="R131" t="s">
        <v>127</v>
      </c>
      <c r="S131" t="s">
        <v>661</v>
      </c>
      <c r="T131" t="s">
        <v>662</v>
      </c>
      <c r="U131">
        <v>150617</v>
      </c>
      <c r="V131" t="s">
        <v>59</v>
      </c>
      <c r="W131" t="s">
        <v>636</v>
      </c>
      <c r="X131">
        <v>10000</v>
      </c>
      <c r="Y131">
        <v>4945</v>
      </c>
      <c r="Z131" t="s">
        <v>128</v>
      </c>
      <c r="AA131" t="e">
        <f>_xlfn.XLOOKUP(D131,#REF!,#REF!)</f>
        <v>#REF!</v>
      </c>
      <c r="AB131" t="e">
        <f>_xlfn.XLOOKUP(D131,#REF!,#REF!)</f>
        <v>#REF!</v>
      </c>
    </row>
    <row r="132" spans="1:28" x14ac:dyDescent="0.25">
      <c r="A132" t="s">
        <v>35</v>
      </c>
      <c r="B132">
        <v>3303</v>
      </c>
      <c r="C132">
        <v>55105072</v>
      </c>
      <c r="D132" s="5">
        <v>433039801700306</v>
      </c>
      <c r="E132">
        <v>33030004079490</v>
      </c>
      <c r="F132" t="s">
        <v>663</v>
      </c>
      <c r="G132" t="s">
        <v>663</v>
      </c>
      <c r="H132" s="1">
        <v>45421</v>
      </c>
      <c r="I132" s="12">
        <v>500000</v>
      </c>
      <c r="J132">
        <v>22.5</v>
      </c>
      <c r="K132">
        <v>60</v>
      </c>
      <c r="L132">
        <v>13953</v>
      </c>
      <c r="M132">
        <v>10773211016007</v>
      </c>
      <c r="N132" t="s">
        <v>164</v>
      </c>
      <c r="O132">
        <v>486235</v>
      </c>
      <c r="P132" s="13">
        <v>45422</v>
      </c>
      <c r="Q132" s="13" t="str">
        <f>TEXT(P132,"mmm-yy")</f>
        <v>May-24</v>
      </c>
      <c r="R132" t="s">
        <v>127</v>
      </c>
      <c r="S132" t="s">
        <v>664</v>
      </c>
      <c r="T132" t="s">
        <v>665</v>
      </c>
      <c r="U132">
        <v>150050</v>
      </c>
      <c r="V132" t="s">
        <v>50</v>
      </c>
      <c r="W132" t="s">
        <v>666</v>
      </c>
      <c r="X132">
        <v>10000</v>
      </c>
      <c r="Y132">
        <v>3765</v>
      </c>
      <c r="Z132" t="s">
        <v>128</v>
      </c>
      <c r="AA132" t="e">
        <f>_xlfn.XLOOKUP(D132,#REF!,#REF!)</f>
        <v>#REF!</v>
      </c>
      <c r="AB132" t="e">
        <f>_xlfn.XLOOKUP(D132,#REF!,#REF!)</f>
        <v>#REF!</v>
      </c>
    </row>
    <row r="133" spans="1:28" x14ac:dyDescent="0.25">
      <c r="A133" t="s">
        <v>17</v>
      </c>
      <c r="B133">
        <v>3344</v>
      </c>
      <c r="C133">
        <v>55105009</v>
      </c>
      <c r="D133" s="5">
        <v>433449801700267</v>
      </c>
      <c r="E133">
        <v>33440004075100</v>
      </c>
      <c r="F133" t="s">
        <v>667</v>
      </c>
      <c r="G133" t="s">
        <v>667</v>
      </c>
      <c r="H133" s="1">
        <v>45418</v>
      </c>
      <c r="I133" s="12">
        <v>300000</v>
      </c>
      <c r="J133">
        <v>24</v>
      </c>
      <c r="K133">
        <v>48</v>
      </c>
      <c r="L133">
        <v>9781</v>
      </c>
      <c r="M133">
        <v>1315000100083451</v>
      </c>
      <c r="N133" t="s">
        <v>165</v>
      </c>
      <c r="O133">
        <v>290513</v>
      </c>
      <c r="P133" s="13">
        <v>45422</v>
      </c>
      <c r="Q133" s="13" t="str">
        <f>TEXT(P133,"mmm-yy")</f>
        <v>May-24</v>
      </c>
      <c r="R133" t="s">
        <v>127</v>
      </c>
      <c r="S133" t="s">
        <v>668</v>
      </c>
      <c r="T133" t="s">
        <v>669</v>
      </c>
      <c r="U133">
        <v>150031</v>
      </c>
      <c r="V133" t="s">
        <v>25</v>
      </c>
      <c r="W133" t="s">
        <v>551</v>
      </c>
      <c r="X133">
        <v>6750</v>
      </c>
      <c r="Y133">
        <v>1947</v>
      </c>
      <c r="Z133" t="s">
        <v>128</v>
      </c>
      <c r="AA133" t="e">
        <f>_xlfn.XLOOKUP(D133,#REF!,#REF!)</f>
        <v>#REF!</v>
      </c>
      <c r="AB133" t="e">
        <f>_xlfn.XLOOKUP(D133,#REF!,#REF!)</f>
        <v>#REF!</v>
      </c>
    </row>
    <row r="134" spans="1:28" x14ac:dyDescent="0.25">
      <c r="A134" t="s">
        <v>20</v>
      </c>
      <c r="B134">
        <v>3379</v>
      </c>
      <c r="C134">
        <v>55105080</v>
      </c>
      <c r="D134" s="5">
        <v>433799801700250</v>
      </c>
      <c r="E134">
        <v>31900003815440</v>
      </c>
      <c r="F134" t="s">
        <v>670</v>
      </c>
      <c r="G134" t="s">
        <v>671</v>
      </c>
      <c r="H134" s="1">
        <v>45422</v>
      </c>
      <c r="I134" s="12">
        <v>300000</v>
      </c>
      <c r="J134">
        <v>24</v>
      </c>
      <c r="K134">
        <v>72</v>
      </c>
      <c r="L134">
        <v>7899</v>
      </c>
      <c r="M134">
        <v>716302010007907</v>
      </c>
      <c r="N134" t="s">
        <v>672</v>
      </c>
      <c r="O134">
        <v>278389</v>
      </c>
      <c r="P134" s="13">
        <v>45423</v>
      </c>
      <c r="Q134" s="13" t="str">
        <f>TEXT(P134,"mmm-yy")</f>
        <v>May-24</v>
      </c>
      <c r="R134" t="s">
        <v>127</v>
      </c>
      <c r="S134" t="s">
        <v>673</v>
      </c>
      <c r="T134" t="s">
        <v>674</v>
      </c>
      <c r="U134">
        <v>29997</v>
      </c>
      <c r="V134" t="s">
        <v>27</v>
      </c>
      <c r="W134" t="s">
        <v>675</v>
      </c>
      <c r="X134">
        <v>6750</v>
      </c>
      <c r="Y134">
        <v>14861</v>
      </c>
      <c r="Z134" t="s">
        <v>128</v>
      </c>
      <c r="AA134" t="e">
        <f>_xlfn.XLOOKUP(D134,#REF!,#REF!)</f>
        <v>#REF!</v>
      </c>
      <c r="AB134" t="e">
        <f>_xlfn.XLOOKUP(D134,#REF!,#REF!)</f>
        <v>#REF!</v>
      </c>
    </row>
    <row r="135" spans="1:28" x14ac:dyDescent="0.25">
      <c r="B135" s="1"/>
      <c r="C135" s="2"/>
      <c r="K135" s="1"/>
      <c r="T135" s="1"/>
      <c r="Y135" s="10"/>
    </row>
    <row r="136" spans="1:28" x14ac:dyDescent="0.25">
      <c r="B136" s="1"/>
      <c r="C136" s="2"/>
      <c r="K136" s="1"/>
      <c r="T136" s="1"/>
    </row>
    <row r="137" spans="1:28" x14ac:dyDescent="0.25">
      <c r="B137" s="1"/>
      <c r="C137" s="2"/>
      <c r="K137" s="1"/>
      <c r="T137" s="1"/>
      <c r="Y137" s="10"/>
    </row>
    <row r="138" spans="1:28" x14ac:dyDescent="0.25">
      <c r="B138" s="1"/>
      <c r="C138" s="2"/>
      <c r="K138" s="1"/>
      <c r="T138" s="1"/>
    </row>
    <row r="139" spans="1:28" x14ac:dyDescent="0.25">
      <c r="B139" s="1"/>
      <c r="C139" s="2"/>
      <c r="K139" s="1"/>
      <c r="T139" s="1"/>
    </row>
    <row r="140" spans="1:28" x14ac:dyDescent="0.25">
      <c r="B140" s="1"/>
      <c r="C140" s="2"/>
      <c r="K140" s="1"/>
      <c r="T140" s="1"/>
    </row>
    <row r="141" spans="1:28" x14ac:dyDescent="0.25">
      <c r="B141" s="1"/>
      <c r="C141" s="2"/>
      <c r="K141" s="1"/>
      <c r="T141" s="1"/>
      <c r="Y141" s="10"/>
    </row>
    <row r="142" spans="1:28" x14ac:dyDescent="0.25">
      <c r="B142" s="1"/>
      <c r="C142" s="2"/>
      <c r="K142" s="1"/>
      <c r="T142" s="1"/>
    </row>
    <row r="143" spans="1:28" x14ac:dyDescent="0.25">
      <c r="B143" s="1"/>
      <c r="C143" s="2"/>
      <c r="K143" s="1"/>
      <c r="T143" s="1"/>
    </row>
    <row r="144" spans="1:28" x14ac:dyDescent="0.25">
      <c r="B144" s="1"/>
      <c r="C144" s="2"/>
      <c r="K144" s="1"/>
      <c r="T144" s="1"/>
    </row>
    <row r="145" spans="2:25" x14ac:dyDescent="0.25">
      <c r="B145" s="1"/>
      <c r="C145" s="2"/>
      <c r="K145" s="1"/>
      <c r="T145" s="1"/>
    </row>
    <row r="146" spans="2:25" x14ac:dyDescent="0.25">
      <c r="B146" s="1"/>
      <c r="C146" s="2"/>
      <c r="K146" s="1"/>
      <c r="T146" s="1"/>
    </row>
    <row r="147" spans="2:25" x14ac:dyDescent="0.25">
      <c r="B147" s="1"/>
      <c r="C147" s="2"/>
      <c r="K147" s="1"/>
      <c r="T147" s="1"/>
    </row>
    <row r="148" spans="2:25" x14ac:dyDescent="0.25">
      <c r="B148" s="1"/>
      <c r="C148" s="2"/>
      <c r="K148" s="1"/>
      <c r="T148" s="1"/>
      <c r="Y148" s="10"/>
    </row>
    <row r="149" spans="2:25" x14ac:dyDescent="0.25">
      <c r="B149" s="1"/>
      <c r="C149" s="2"/>
      <c r="K149" s="1"/>
      <c r="T149" s="1"/>
    </row>
    <row r="150" spans="2:25" x14ac:dyDescent="0.25">
      <c r="B150" s="1"/>
      <c r="C150" s="2"/>
      <c r="K150" s="1"/>
      <c r="T150" s="1"/>
    </row>
    <row r="151" spans="2:25" x14ac:dyDescent="0.25">
      <c r="B151" s="1"/>
      <c r="C151" s="2"/>
      <c r="K151" s="1"/>
      <c r="T151" s="1"/>
    </row>
    <row r="152" spans="2:25" x14ac:dyDescent="0.25">
      <c r="B152" s="1"/>
      <c r="C152" s="2"/>
      <c r="K152" s="1"/>
      <c r="T152" s="1"/>
    </row>
    <row r="153" spans="2:25" x14ac:dyDescent="0.25">
      <c r="B153" s="1"/>
      <c r="C153" s="2"/>
      <c r="K153" s="1"/>
      <c r="T153" s="1"/>
      <c r="Y153" s="10"/>
    </row>
    <row r="154" spans="2:25" x14ac:dyDescent="0.25">
      <c r="B154" s="1"/>
      <c r="C154" s="2"/>
      <c r="K154" s="1"/>
      <c r="T154" s="1"/>
      <c r="Y154" s="10"/>
    </row>
    <row r="155" spans="2:25" x14ac:dyDescent="0.25">
      <c r="B155" s="1"/>
      <c r="C155" s="2"/>
      <c r="K155" s="1"/>
      <c r="T155" s="1"/>
    </row>
    <row r="156" spans="2:25" x14ac:dyDescent="0.25">
      <c r="B156" s="1"/>
      <c r="C156" s="2"/>
      <c r="K156" s="1"/>
      <c r="T156" s="1"/>
    </row>
    <row r="157" spans="2:25" x14ac:dyDescent="0.25">
      <c r="B157" s="1"/>
      <c r="C157" s="2"/>
      <c r="K157" s="1"/>
      <c r="T157" s="1"/>
    </row>
    <row r="158" spans="2:25" x14ac:dyDescent="0.25">
      <c r="B158" s="1"/>
      <c r="C158" s="2"/>
      <c r="K158" s="1"/>
      <c r="T158" s="1"/>
    </row>
    <row r="159" spans="2:25" x14ac:dyDescent="0.25">
      <c r="B159" s="1"/>
      <c r="C159" s="2"/>
      <c r="K159" s="1"/>
      <c r="T159" s="1"/>
    </row>
    <row r="160" spans="2:25" x14ac:dyDescent="0.25">
      <c r="B160" s="1"/>
      <c r="C160" s="2"/>
      <c r="K160" s="1"/>
      <c r="T160" s="1"/>
    </row>
    <row r="161" spans="2:25" x14ac:dyDescent="0.25">
      <c r="B161" s="1"/>
      <c r="C161" s="2"/>
      <c r="K161" s="1"/>
      <c r="T161" s="1"/>
    </row>
    <row r="162" spans="2:25" x14ac:dyDescent="0.25">
      <c r="B162" s="1"/>
      <c r="C162" s="2"/>
      <c r="K162" s="1"/>
      <c r="T162" s="1"/>
    </row>
    <row r="163" spans="2:25" x14ac:dyDescent="0.25">
      <c r="B163" s="1"/>
      <c r="C163" s="2"/>
      <c r="K163" s="1"/>
      <c r="T163" s="1"/>
      <c r="Y163" s="10"/>
    </row>
    <row r="164" spans="2:25" x14ac:dyDescent="0.25">
      <c r="B164" s="1"/>
      <c r="C164" s="2"/>
      <c r="K164" s="1"/>
      <c r="T164" s="1"/>
    </row>
    <row r="165" spans="2:25" x14ac:dyDescent="0.25">
      <c r="B165" s="1"/>
      <c r="C165" s="2"/>
      <c r="K165" s="1"/>
      <c r="T165" s="1"/>
    </row>
    <row r="166" spans="2:25" x14ac:dyDescent="0.25">
      <c r="B166" s="1"/>
      <c r="C166" s="2"/>
      <c r="K166" s="1"/>
      <c r="T166" s="1"/>
      <c r="Y166" s="10"/>
    </row>
    <row r="167" spans="2:25" x14ac:dyDescent="0.25">
      <c r="B167" s="1"/>
      <c r="C167" s="2"/>
      <c r="K167" s="1"/>
      <c r="T167" s="1"/>
    </row>
    <row r="168" spans="2:25" x14ac:dyDescent="0.25">
      <c r="B168" s="1"/>
      <c r="C168" s="2"/>
      <c r="K168" s="1"/>
      <c r="T168" s="1"/>
    </row>
    <row r="169" spans="2:25" x14ac:dyDescent="0.25">
      <c r="B169" s="1"/>
      <c r="C169" s="2"/>
      <c r="K169" s="1"/>
      <c r="T169" s="1"/>
    </row>
    <row r="170" spans="2:25" x14ac:dyDescent="0.25">
      <c r="B170" s="1"/>
      <c r="C170" s="2"/>
      <c r="K170" s="1"/>
      <c r="T170" s="1"/>
    </row>
    <row r="171" spans="2:25" x14ac:dyDescent="0.25">
      <c r="B171" s="1"/>
      <c r="C171" s="2"/>
      <c r="K171" s="1"/>
      <c r="T171" s="1"/>
      <c r="Y171" s="10"/>
    </row>
    <row r="172" spans="2:25" x14ac:dyDescent="0.25">
      <c r="B172" s="1"/>
      <c r="C172" s="2"/>
      <c r="K172" s="1"/>
      <c r="T172" s="1"/>
    </row>
    <row r="173" spans="2:25" x14ac:dyDescent="0.25">
      <c r="B173" s="1"/>
      <c r="C173" s="2"/>
      <c r="K173" s="1"/>
      <c r="T173" s="1"/>
      <c r="Y173" s="10"/>
    </row>
    <row r="174" spans="2:25" x14ac:dyDescent="0.25">
      <c r="B174" s="1"/>
      <c r="C174" s="2"/>
      <c r="K174" s="1"/>
      <c r="T174" s="1"/>
      <c r="Y174" s="10"/>
    </row>
    <row r="175" spans="2:25" x14ac:dyDescent="0.25">
      <c r="B175" s="1"/>
      <c r="C175" s="2"/>
      <c r="K175" s="1"/>
      <c r="T175" s="1"/>
      <c r="Y175" s="10"/>
    </row>
    <row r="176" spans="2:25" x14ac:dyDescent="0.25">
      <c r="B176" s="1"/>
      <c r="C176" s="2"/>
      <c r="K176" s="1"/>
      <c r="T176" s="1"/>
      <c r="Y176" s="10"/>
    </row>
    <row r="177" spans="2:25" x14ac:dyDescent="0.25">
      <c r="B177" s="1"/>
      <c r="C177" s="2"/>
      <c r="K177" s="1"/>
      <c r="T177" s="1"/>
      <c r="Y177" s="10"/>
    </row>
    <row r="178" spans="2:25" x14ac:dyDescent="0.25">
      <c r="B178" s="1"/>
      <c r="C178" s="2"/>
      <c r="K178" s="1"/>
      <c r="T178" s="1"/>
    </row>
    <row r="179" spans="2:25" x14ac:dyDescent="0.25">
      <c r="B179" s="1"/>
      <c r="C179" s="2"/>
      <c r="K179" s="1"/>
      <c r="T179" s="1"/>
      <c r="Y179" s="10"/>
    </row>
    <row r="180" spans="2:25" x14ac:dyDescent="0.25">
      <c r="B180" s="1"/>
      <c r="C180" s="2"/>
      <c r="K180" s="1"/>
      <c r="T180" s="1"/>
    </row>
    <row r="181" spans="2:25" x14ac:dyDescent="0.25">
      <c r="B181" s="1"/>
      <c r="C181" s="2"/>
      <c r="K181" s="1"/>
      <c r="T181" s="1"/>
      <c r="Y181" s="10"/>
    </row>
    <row r="182" spans="2:25" x14ac:dyDescent="0.25">
      <c r="B182" s="1"/>
      <c r="C182" s="2"/>
      <c r="K182" s="1"/>
      <c r="T182" s="1"/>
    </row>
    <row r="183" spans="2:25" x14ac:dyDescent="0.25">
      <c r="B183" s="1"/>
      <c r="C183" s="2"/>
      <c r="K183" s="1"/>
      <c r="T183" s="1"/>
      <c r="Y183" s="10"/>
    </row>
    <row r="184" spans="2:25" x14ac:dyDescent="0.25">
      <c r="B184" s="1"/>
      <c r="C184" s="2"/>
      <c r="K184" s="1"/>
      <c r="T184" s="1"/>
      <c r="Y184" s="10"/>
    </row>
    <row r="185" spans="2:25" x14ac:dyDescent="0.25">
      <c r="B185" s="1"/>
      <c r="C185" s="2"/>
      <c r="K185" s="1"/>
      <c r="T185" s="1"/>
    </row>
    <row r="186" spans="2:25" x14ac:dyDescent="0.25">
      <c r="B186" s="1"/>
      <c r="C186" s="2"/>
      <c r="K186" s="1"/>
      <c r="T186" s="1"/>
      <c r="Y186" s="10"/>
    </row>
    <row r="187" spans="2:25" x14ac:dyDescent="0.25">
      <c r="B187" s="1"/>
      <c r="C187" s="2"/>
      <c r="K187" s="1"/>
      <c r="T187" s="1"/>
      <c r="Y187" s="10"/>
    </row>
    <row r="188" spans="2:25" x14ac:dyDescent="0.25">
      <c r="B188" s="1"/>
      <c r="C188" s="2"/>
      <c r="K188" s="1"/>
      <c r="T188" s="1"/>
    </row>
    <row r="189" spans="2:25" x14ac:dyDescent="0.25">
      <c r="B189" s="1"/>
      <c r="C189" s="2"/>
      <c r="K189" s="1"/>
      <c r="T189" s="1"/>
    </row>
    <row r="190" spans="2:25" x14ac:dyDescent="0.25">
      <c r="B190" s="1"/>
      <c r="C190" s="2"/>
      <c r="K190" s="1"/>
      <c r="T190" s="1"/>
      <c r="Y190" s="10"/>
    </row>
    <row r="191" spans="2:25" x14ac:dyDescent="0.25">
      <c r="B191" s="1"/>
      <c r="C191" s="2"/>
      <c r="K191" s="1"/>
      <c r="T191" s="1"/>
    </row>
    <row r="192" spans="2:25" x14ac:dyDescent="0.25">
      <c r="B192" s="1"/>
      <c r="C192" s="2"/>
      <c r="K192" s="1"/>
      <c r="T192" s="1"/>
    </row>
    <row r="193" spans="2:25" x14ac:dyDescent="0.25">
      <c r="B193" s="1"/>
      <c r="C193" s="2"/>
      <c r="K193" s="1"/>
      <c r="T193" s="1"/>
      <c r="Y193" s="10"/>
    </row>
    <row r="194" spans="2:25" x14ac:dyDescent="0.25">
      <c r="B194" s="1"/>
      <c r="C194" s="2"/>
      <c r="K194" s="1"/>
      <c r="T194" s="1"/>
    </row>
    <row r="195" spans="2:25" x14ac:dyDescent="0.25">
      <c r="B195" s="1"/>
      <c r="C195" s="2"/>
      <c r="K195" s="1"/>
      <c r="T195" s="1"/>
      <c r="Y195" s="10"/>
    </row>
    <row r="196" spans="2:25" x14ac:dyDescent="0.25">
      <c r="B196" s="1"/>
      <c r="C196" s="2"/>
      <c r="K196" s="1"/>
      <c r="T196" s="1"/>
      <c r="Y196" s="10"/>
    </row>
    <row r="197" spans="2:25" x14ac:dyDescent="0.25">
      <c r="B197" s="1"/>
      <c r="C197" s="2"/>
      <c r="K197" s="1"/>
      <c r="T197" s="1"/>
      <c r="Y197" s="10"/>
    </row>
    <row r="198" spans="2:25" x14ac:dyDescent="0.25">
      <c r="B198" s="1"/>
      <c r="C198" s="2"/>
      <c r="K198" s="1"/>
      <c r="T198" s="1"/>
      <c r="Y198" s="10"/>
    </row>
    <row r="199" spans="2:25" x14ac:dyDescent="0.25">
      <c r="B199" s="1"/>
      <c r="C199" s="2"/>
      <c r="K199" s="1"/>
      <c r="T199" s="1"/>
    </row>
    <row r="200" spans="2:25" x14ac:dyDescent="0.25">
      <c r="B200" s="1"/>
      <c r="C200" s="2"/>
      <c r="K200" s="1"/>
      <c r="T200" s="1"/>
      <c r="Y200" s="10"/>
    </row>
    <row r="201" spans="2:25" x14ac:dyDescent="0.25">
      <c r="B201" s="1"/>
      <c r="C201" s="2"/>
      <c r="K201" s="1"/>
      <c r="T201" s="1"/>
    </row>
    <row r="202" spans="2:25" x14ac:dyDescent="0.25">
      <c r="B202" s="1"/>
      <c r="C202" s="2"/>
      <c r="K202" s="1"/>
      <c r="T202" s="1"/>
    </row>
    <row r="203" spans="2:25" x14ac:dyDescent="0.25">
      <c r="B203" s="1"/>
      <c r="C203" s="2"/>
      <c r="K203" s="1"/>
      <c r="T203" s="1"/>
    </row>
    <row r="204" spans="2:25" x14ac:dyDescent="0.25">
      <c r="B204" s="1"/>
      <c r="C204" s="2"/>
      <c r="K204" s="1"/>
      <c r="T204" s="1"/>
    </row>
    <row r="205" spans="2:25" x14ac:dyDescent="0.25">
      <c r="B205" s="1"/>
      <c r="C205" s="2"/>
      <c r="K205" s="1"/>
      <c r="T205" s="1"/>
    </row>
    <row r="206" spans="2:25" x14ac:dyDescent="0.25">
      <c r="B206" s="1"/>
      <c r="C206" s="2"/>
      <c r="K206" s="1"/>
      <c r="T206" s="1"/>
      <c r="Y206" s="10"/>
    </row>
    <row r="207" spans="2:25" x14ac:dyDescent="0.25">
      <c r="B207" s="1"/>
      <c r="C207" s="2"/>
      <c r="K207" s="1"/>
      <c r="T207" s="1"/>
    </row>
    <row r="208" spans="2:25" x14ac:dyDescent="0.25">
      <c r="B208" s="1"/>
      <c r="C208" s="2"/>
      <c r="K208" s="1"/>
      <c r="T208" s="1"/>
      <c r="Y208" s="10"/>
    </row>
    <row r="209" spans="2:25" x14ac:dyDescent="0.25">
      <c r="B209" s="1"/>
      <c r="C209" s="2"/>
      <c r="K209" s="1"/>
      <c r="T209" s="1"/>
    </row>
    <row r="210" spans="2:25" x14ac:dyDescent="0.25">
      <c r="B210" s="1"/>
      <c r="C210" s="2"/>
      <c r="K210" s="1"/>
      <c r="T210" s="1"/>
    </row>
    <row r="211" spans="2:25" x14ac:dyDescent="0.25">
      <c r="B211" s="1"/>
      <c r="C211" s="2"/>
      <c r="K211" s="1"/>
      <c r="T211" s="1"/>
    </row>
    <row r="212" spans="2:25" x14ac:dyDescent="0.25">
      <c r="B212" s="1"/>
      <c r="C212" s="2"/>
      <c r="K212" s="1"/>
      <c r="T212" s="1"/>
    </row>
    <row r="213" spans="2:25" x14ac:dyDescent="0.25">
      <c r="B213" s="1"/>
      <c r="C213" s="2"/>
      <c r="K213" s="1"/>
      <c r="T213" s="1"/>
      <c r="Y213" s="10"/>
    </row>
    <row r="214" spans="2:25" x14ac:dyDescent="0.25">
      <c r="B214" s="1"/>
      <c r="C214" s="2"/>
      <c r="K214" s="1"/>
      <c r="T214" s="1"/>
      <c r="Y214" s="10"/>
    </row>
    <row r="215" spans="2:25" x14ac:dyDescent="0.25">
      <c r="B215" s="1"/>
      <c r="C215" s="2"/>
      <c r="K215" s="1"/>
      <c r="T215" s="1"/>
    </row>
    <row r="216" spans="2:25" x14ac:dyDescent="0.25">
      <c r="B216" s="1"/>
      <c r="C216" s="2"/>
      <c r="K216" s="1"/>
      <c r="T216" s="1"/>
      <c r="Y216" s="10"/>
    </row>
    <row r="217" spans="2:25" x14ac:dyDescent="0.25">
      <c r="B217" s="1"/>
      <c r="C217" s="2"/>
      <c r="K217" s="1"/>
      <c r="T217" s="1"/>
      <c r="Y217" s="10"/>
    </row>
    <row r="218" spans="2:25" x14ac:dyDescent="0.25">
      <c r="B218" s="1"/>
      <c r="C218" s="2"/>
      <c r="K218" s="1"/>
      <c r="T218" s="1"/>
    </row>
    <row r="219" spans="2:25" x14ac:dyDescent="0.25">
      <c r="B219" s="1"/>
      <c r="C219" s="2"/>
      <c r="K219" s="1"/>
      <c r="T219" s="1"/>
    </row>
    <row r="220" spans="2:25" x14ac:dyDescent="0.25">
      <c r="B220" s="1"/>
      <c r="C220" s="2"/>
      <c r="K220" s="1"/>
      <c r="T220" s="1"/>
    </row>
    <row r="221" spans="2:25" x14ac:dyDescent="0.25">
      <c r="B221" s="1"/>
      <c r="C221" s="2"/>
      <c r="K221" s="1"/>
      <c r="T221" s="1"/>
    </row>
    <row r="222" spans="2:25" x14ac:dyDescent="0.25">
      <c r="B222" s="1"/>
      <c r="C222" s="2"/>
      <c r="K222" s="1"/>
      <c r="T222" s="1"/>
    </row>
    <row r="223" spans="2:25" x14ac:dyDescent="0.25">
      <c r="B223" s="1"/>
      <c r="C223" s="2"/>
      <c r="K223" s="1"/>
      <c r="T223" s="1"/>
      <c r="Y223" s="10"/>
    </row>
    <row r="224" spans="2:25" x14ac:dyDescent="0.25">
      <c r="B224" s="1"/>
      <c r="C224" s="2"/>
      <c r="K224" s="1"/>
      <c r="T224" s="1"/>
      <c r="Y224" s="10"/>
    </row>
    <row r="225" spans="2:25" x14ac:dyDescent="0.25">
      <c r="B225" s="1"/>
      <c r="C225" s="2"/>
      <c r="K225" s="1"/>
      <c r="T225" s="1"/>
    </row>
    <row r="226" spans="2:25" x14ac:dyDescent="0.25">
      <c r="B226" s="1"/>
      <c r="C226" s="2"/>
      <c r="K226" s="1"/>
      <c r="T226" s="1"/>
    </row>
    <row r="227" spans="2:25" x14ac:dyDescent="0.25">
      <c r="B227" s="1"/>
      <c r="C227" s="2"/>
      <c r="K227" s="1"/>
      <c r="T227" s="1"/>
    </row>
    <row r="228" spans="2:25" x14ac:dyDescent="0.25">
      <c r="B228" s="1"/>
      <c r="C228" s="2"/>
      <c r="K228" s="1"/>
      <c r="T228" s="1"/>
    </row>
    <row r="229" spans="2:25" x14ac:dyDescent="0.25">
      <c r="B229" s="1"/>
      <c r="C229" s="2"/>
      <c r="K229" s="1"/>
      <c r="T229" s="1"/>
    </row>
    <row r="230" spans="2:25" x14ac:dyDescent="0.25">
      <c r="B230" s="1"/>
      <c r="C230" s="2"/>
      <c r="K230" s="1"/>
      <c r="T230" s="1"/>
      <c r="Y230" s="10"/>
    </row>
    <row r="231" spans="2:25" x14ac:dyDescent="0.25">
      <c r="B231" s="1"/>
      <c r="C231" s="2"/>
      <c r="K231" s="1"/>
      <c r="T231" s="1"/>
    </row>
    <row r="232" spans="2:25" x14ac:dyDescent="0.25">
      <c r="B232" s="1"/>
      <c r="C232" s="2"/>
      <c r="K232" s="1"/>
      <c r="T232" s="1"/>
      <c r="Y232" s="10"/>
    </row>
    <row r="233" spans="2:25" x14ac:dyDescent="0.25">
      <c r="B233" s="1"/>
      <c r="C233" s="2"/>
      <c r="K233" s="1"/>
      <c r="T233" s="1"/>
    </row>
    <row r="234" spans="2:25" x14ac:dyDescent="0.25">
      <c r="B234" s="1"/>
      <c r="C234" s="2"/>
      <c r="K234" s="1"/>
      <c r="T234" s="1"/>
      <c r="Y234" s="10"/>
    </row>
    <row r="235" spans="2:25" x14ac:dyDescent="0.25">
      <c r="B235" s="1"/>
      <c r="C235" s="2"/>
      <c r="K235" s="1"/>
      <c r="T235" s="1"/>
    </row>
    <row r="236" spans="2:25" x14ac:dyDescent="0.25">
      <c r="B236" s="1"/>
      <c r="C236" s="2"/>
      <c r="K236" s="1"/>
      <c r="T236" s="1"/>
    </row>
    <row r="237" spans="2:25" x14ac:dyDescent="0.25">
      <c r="B237" s="1"/>
      <c r="C237" s="2"/>
      <c r="K237" s="1"/>
      <c r="T237" s="1"/>
    </row>
    <row r="238" spans="2:25" x14ac:dyDescent="0.25">
      <c r="B238" s="1"/>
      <c r="C238" s="2"/>
      <c r="K238" s="1"/>
      <c r="T238" s="1"/>
      <c r="Y238" s="10"/>
    </row>
    <row r="239" spans="2:25" x14ac:dyDescent="0.25">
      <c r="B239" s="1"/>
      <c r="C239" s="2"/>
      <c r="K239" s="1"/>
      <c r="T239" s="1"/>
    </row>
    <row r="240" spans="2:25" x14ac:dyDescent="0.25">
      <c r="B240" s="1"/>
      <c r="C240" s="2"/>
      <c r="K240" s="1"/>
      <c r="T240" s="1"/>
      <c r="Y240" s="10"/>
    </row>
    <row r="241" spans="2:25" x14ac:dyDescent="0.25">
      <c r="B241" s="1"/>
      <c r="C241" s="2"/>
      <c r="K241" s="1"/>
      <c r="T241" s="1"/>
      <c r="Y241" s="10"/>
    </row>
    <row r="242" spans="2:25" x14ac:dyDescent="0.25">
      <c r="B242" s="1"/>
      <c r="C242" s="2"/>
      <c r="K242" s="1"/>
      <c r="T242" s="1"/>
    </row>
    <row r="243" spans="2:25" x14ac:dyDescent="0.25">
      <c r="B243" s="1"/>
      <c r="C243" s="2"/>
      <c r="K243" s="1"/>
      <c r="T243" s="1"/>
      <c r="Y243" s="10"/>
    </row>
    <row r="244" spans="2:25" x14ac:dyDescent="0.25">
      <c r="B244" s="1"/>
      <c r="C244" s="2"/>
      <c r="K244" s="1"/>
      <c r="T244" s="1"/>
    </row>
    <row r="245" spans="2:25" x14ac:dyDescent="0.25">
      <c r="B245" s="1"/>
      <c r="C245" s="2"/>
      <c r="K245" s="1"/>
      <c r="T245" s="1"/>
    </row>
    <row r="246" spans="2:25" x14ac:dyDescent="0.25">
      <c r="B246" s="1"/>
      <c r="C246" s="2"/>
      <c r="K246" s="1"/>
      <c r="T246" s="1"/>
    </row>
    <row r="247" spans="2:25" x14ac:dyDescent="0.25">
      <c r="B247" s="1"/>
      <c r="C247" s="2"/>
      <c r="K247" s="1"/>
      <c r="T247" s="1"/>
    </row>
    <row r="248" spans="2:25" x14ac:dyDescent="0.25">
      <c r="B248" s="1"/>
      <c r="C248" s="2"/>
      <c r="K248" s="1"/>
      <c r="T248" s="1"/>
    </row>
    <row r="249" spans="2:25" x14ac:dyDescent="0.25">
      <c r="B249" s="1"/>
      <c r="C249" s="2"/>
      <c r="K249" s="1"/>
      <c r="T249" s="1"/>
    </row>
    <row r="250" spans="2:25" x14ac:dyDescent="0.25">
      <c r="B250" s="1"/>
      <c r="C250" s="2"/>
      <c r="K250" s="1"/>
      <c r="T250" s="1"/>
    </row>
    <row r="251" spans="2:25" x14ac:dyDescent="0.25">
      <c r="B251" s="1"/>
      <c r="C251" s="2"/>
      <c r="K251" s="1"/>
      <c r="T251" s="1"/>
    </row>
    <row r="252" spans="2:25" x14ac:dyDescent="0.25">
      <c r="B252" s="1"/>
      <c r="C252" s="2"/>
      <c r="K252" s="1"/>
      <c r="T252" s="1"/>
    </row>
    <row r="253" spans="2:25" x14ac:dyDescent="0.25">
      <c r="B253" s="1"/>
      <c r="C253" s="2"/>
      <c r="K253" s="1"/>
      <c r="T253" s="1"/>
    </row>
    <row r="254" spans="2:25" x14ac:dyDescent="0.25">
      <c r="B254" s="1"/>
      <c r="C254" s="2"/>
      <c r="K254" s="1"/>
      <c r="T254" s="1"/>
      <c r="Y254" s="10"/>
    </row>
    <row r="255" spans="2:25" x14ac:dyDescent="0.25">
      <c r="B255" s="1"/>
      <c r="C255" s="2"/>
      <c r="K255" s="1"/>
      <c r="T255" s="1"/>
      <c r="Y255" s="10"/>
    </row>
    <row r="256" spans="2:25" x14ac:dyDescent="0.25">
      <c r="B256" s="1"/>
      <c r="C256" s="2"/>
      <c r="K256" s="1"/>
      <c r="T256" s="1"/>
      <c r="Y256" s="10"/>
    </row>
    <row r="257" spans="2:25" x14ac:dyDescent="0.25">
      <c r="B257" s="1"/>
      <c r="C257" s="2"/>
      <c r="K257" s="1"/>
      <c r="T257" s="1"/>
      <c r="Y257" s="10"/>
    </row>
    <row r="258" spans="2:25" x14ac:dyDescent="0.25">
      <c r="B258" s="1"/>
      <c r="C258" s="2"/>
      <c r="K258" s="1"/>
      <c r="T258" s="1"/>
    </row>
    <row r="259" spans="2:25" x14ac:dyDescent="0.25">
      <c r="B259" s="1"/>
      <c r="C259" s="2"/>
      <c r="K259" s="1"/>
      <c r="T259" s="1"/>
    </row>
    <row r="260" spans="2:25" x14ac:dyDescent="0.25">
      <c r="B260" s="1"/>
      <c r="C260" s="2"/>
      <c r="K260" s="1"/>
      <c r="T260" s="1"/>
      <c r="Y260" s="10"/>
    </row>
    <row r="261" spans="2:25" x14ac:dyDescent="0.25">
      <c r="B261" s="1"/>
      <c r="C261" s="2"/>
      <c r="K261" s="1"/>
      <c r="T261" s="1"/>
      <c r="Y261" s="10"/>
    </row>
    <row r="262" spans="2:25" x14ac:dyDescent="0.25">
      <c r="B262" s="1"/>
      <c r="C262" s="2"/>
      <c r="K262" s="1"/>
      <c r="T262" s="1"/>
    </row>
    <row r="263" spans="2:25" x14ac:dyDescent="0.25">
      <c r="B263" s="1"/>
      <c r="C263" s="2"/>
      <c r="K263" s="1"/>
      <c r="T263" s="1"/>
      <c r="Y263" s="10"/>
    </row>
    <row r="264" spans="2:25" x14ac:dyDescent="0.25">
      <c r="B264" s="1"/>
      <c r="C264" s="2"/>
      <c r="K264" s="1"/>
      <c r="T264" s="1"/>
    </row>
    <row r="265" spans="2:25" x14ac:dyDescent="0.25">
      <c r="B265" s="1"/>
      <c r="C265" s="2"/>
      <c r="K265" s="1"/>
      <c r="T265" s="1"/>
    </row>
    <row r="266" spans="2:25" x14ac:dyDescent="0.25">
      <c r="B266" s="1"/>
      <c r="C266" s="2"/>
      <c r="K266" s="1"/>
      <c r="T266" s="1"/>
      <c r="Y266" s="10"/>
    </row>
    <row r="267" spans="2:25" x14ac:dyDescent="0.25">
      <c r="B267" s="1"/>
      <c r="C267" s="2"/>
      <c r="K267" s="1"/>
      <c r="T267" s="1"/>
    </row>
    <row r="268" spans="2:25" x14ac:dyDescent="0.25">
      <c r="B268" s="1"/>
      <c r="C268" s="2"/>
      <c r="K268" s="1"/>
      <c r="T268" s="1"/>
      <c r="Y268" s="10"/>
    </row>
    <row r="269" spans="2:25" x14ac:dyDescent="0.25">
      <c r="B269" s="1"/>
      <c r="C269" s="2"/>
      <c r="K269" s="1"/>
      <c r="T269" s="1"/>
    </row>
    <row r="270" spans="2:25" x14ac:dyDescent="0.25">
      <c r="B270" s="1"/>
      <c r="C270" s="2"/>
      <c r="K270" s="1"/>
      <c r="T270" s="1"/>
      <c r="Y270" s="10"/>
    </row>
    <row r="271" spans="2:25" x14ac:dyDescent="0.25">
      <c r="B271" s="1"/>
      <c r="C271" s="2"/>
      <c r="K271" s="1"/>
      <c r="T271" s="1"/>
      <c r="Y271" s="10"/>
    </row>
    <row r="272" spans="2:25" x14ac:dyDescent="0.25">
      <c r="B272" s="1"/>
      <c r="C272" s="2"/>
      <c r="K272" s="1"/>
      <c r="T272" s="1"/>
    </row>
    <row r="273" spans="2:25" x14ac:dyDescent="0.25">
      <c r="B273" s="1"/>
      <c r="C273" s="2"/>
      <c r="K273" s="1"/>
      <c r="T273" s="1"/>
    </row>
    <row r="274" spans="2:25" x14ac:dyDescent="0.25">
      <c r="B274" s="1"/>
      <c r="C274" s="2"/>
      <c r="K274" s="1"/>
      <c r="T274" s="1"/>
    </row>
    <row r="275" spans="2:25" x14ac:dyDescent="0.25">
      <c r="B275" s="1"/>
      <c r="C275" s="2"/>
      <c r="K275" s="1"/>
      <c r="T275" s="1"/>
    </row>
    <row r="276" spans="2:25" x14ac:dyDescent="0.25">
      <c r="B276" s="1"/>
      <c r="C276" s="2"/>
      <c r="K276" s="1"/>
      <c r="T276" s="1"/>
    </row>
    <row r="277" spans="2:25" x14ac:dyDescent="0.25">
      <c r="B277" s="1"/>
      <c r="C277" s="2"/>
      <c r="K277" s="1"/>
      <c r="T277" s="1"/>
    </row>
    <row r="278" spans="2:25" x14ac:dyDescent="0.25">
      <c r="B278" s="1"/>
      <c r="C278" s="2"/>
      <c r="K278" s="1"/>
      <c r="T278" s="1"/>
      <c r="Y278" s="10"/>
    </row>
    <row r="279" spans="2:25" x14ac:dyDescent="0.25">
      <c r="B279" s="1"/>
      <c r="C279" s="2"/>
      <c r="K279" s="1"/>
      <c r="T279" s="1"/>
    </row>
    <row r="280" spans="2:25" x14ac:dyDescent="0.25">
      <c r="B280" s="1"/>
      <c r="C280" s="2"/>
      <c r="K280" s="1"/>
      <c r="T280" s="1"/>
    </row>
    <row r="281" spans="2:25" x14ac:dyDescent="0.25">
      <c r="B281" s="1"/>
      <c r="C281" s="2"/>
      <c r="K281" s="1"/>
      <c r="T281" s="1"/>
    </row>
    <row r="282" spans="2:25" x14ac:dyDescent="0.25">
      <c r="B282" s="1"/>
      <c r="C282" s="2"/>
      <c r="K282" s="1"/>
      <c r="T282" s="1"/>
    </row>
    <row r="283" spans="2:25" x14ac:dyDescent="0.25">
      <c r="B283" s="1"/>
      <c r="C283" s="2"/>
      <c r="K283" s="1"/>
      <c r="T283" s="1"/>
      <c r="Y283" s="10"/>
    </row>
    <row r="284" spans="2:25" x14ac:dyDescent="0.25">
      <c r="B284" s="1"/>
      <c r="C284" s="2"/>
      <c r="K284" s="1"/>
      <c r="T284" s="1"/>
    </row>
    <row r="285" spans="2:25" x14ac:dyDescent="0.25">
      <c r="B285" s="1"/>
      <c r="C285" s="2"/>
      <c r="K285" s="1"/>
      <c r="T285" s="1"/>
    </row>
    <row r="286" spans="2:25" x14ac:dyDescent="0.25">
      <c r="B286" s="1"/>
      <c r="C286" s="2"/>
      <c r="K286" s="1"/>
      <c r="T286" s="1"/>
    </row>
    <row r="287" spans="2:25" x14ac:dyDescent="0.25">
      <c r="B287" s="1"/>
      <c r="C287" s="2"/>
      <c r="K287" s="1"/>
      <c r="T287" s="1"/>
    </row>
    <row r="288" spans="2:25" x14ac:dyDescent="0.25">
      <c r="B288" s="1"/>
      <c r="C288" s="2"/>
      <c r="K288" s="1"/>
      <c r="T288" s="1"/>
    </row>
    <row r="289" spans="2:25" x14ac:dyDescent="0.25">
      <c r="B289" s="1"/>
      <c r="C289" s="2"/>
      <c r="K289" s="1"/>
      <c r="T289" s="1"/>
    </row>
    <row r="290" spans="2:25" x14ac:dyDescent="0.25">
      <c r="B290" s="1"/>
      <c r="C290" s="2"/>
      <c r="K290" s="1"/>
      <c r="T290" s="1"/>
      <c r="Y290" s="10"/>
    </row>
    <row r="291" spans="2:25" x14ac:dyDescent="0.25">
      <c r="B291" s="1"/>
      <c r="C291" s="2"/>
      <c r="K291" s="1"/>
      <c r="T291" s="1"/>
      <c r="Y291" s="10"/>
    </row>
    <row r="292" spans="2:25" x14ac:dyDescent="0.25">
      <c r="B292" s="1"/>
      <c r="C292" s="2"/>
      <c r="K292" s="1"/>
      <c r="T292" s="1"/>
      <c r="Y292" s="10"/>
    </row>
    <row r="293" spans="2:25" x14ac:dyDescent="0.25">
      <c r="B293" s="1"/>
      <c r="C293" s="2"/>
      <c r="K293" s="1"/>
      <c r="T293" s="1"/>
      <c r="Y293" s="10"/>
    </row>
    <row r="294" spans="2:25" x14ac:dyDescent="0.25">
      <c r="B294" s="1"/>
      <c r="C294" s="2"/>
      <c r="K294" s="1"/>
      <c r="T294" s="1"/>
    </row>
    <row r="295" spans="2:25" x14ac:dyDescent="0.25">
      <c r="B295" s="1"/>
      <c r="C295" s="2"/>
      <c r="K295" s="1"/>
      <c r="T295" s="1"/>
      <c r="Y295" s="10"/>
    </row>
    <row r="296" spans="2:25" x14ac:dyDescent="0.25">
      <c r="B296" s="1"/>
      <c r="C296" s="2"/>
      <c r="K296" s="1"/>
      <c r="T296" s="1"/>
    </row>
    <row r="297" spans="2:25" x14ac:dyDescent="0.25">
      <c r="B297" s="1"/>
      <c r="C297" s="2"/>
      <c r="K297" s="1"/>
      <c r="T297" s="1"/>
      <c r="Y297" s="10"/>
    </row>
    <row r="298" spans="2:25" x14ac:dyDescent="0.25">
      <c r="B298" s="1"/>
      <c r="C298" s="2"/>
      <c r="K298" s="1"/>
      <c r="T298" s="1"/>
      <c r="Y298" s="10"/>
    </row>
    <row r="299" spans="2:25" x14ac:dyDescent="0.25">
      <c r="B299" s="1"/>
      <c r="C299" s="2"/>
      <c r="K299" s="1"/>
      <c r="T299" s="1"/>
      <c r="Y299" s="10"/>
    </row>
    <row r="300" spans="2:25" x14ac:dyDescent="0.25">
      <c r="B300" s="1"/>
      <c r="C300" s="2"/>
      <c r="K300" s="1"/>
      <c r="T300" s="1"/>
    </row>
    <row r="301" spans="2:25" x14ac:dyDescent="0.25">
      <c r="B301" s="1"/>
      <c r="C301" s="2"/>
      <c r="K301" s="1"/>
      <c r="T301" s="1"/>
    </row>
    <row r="302" spans="2:25" x14ac:dyDescent="0.25">
      <c r="B302" s="1"/>
      <c r="C302" s="2"/>
      <c r="K302" s="1"/>
      <c r="T302" s="1"/>
      <c r="Y302" s="10"/>
    </row>
    <row r="303" spans="2:25" x14ac:dyDescent="0.25">
      <c r="B303" s="1"/>
      <c r="C303" s="2"/>
      <c r="K303" s="1"/>
      <c r="T303" s="1"/>
    </row>
    <row r="304" spans="2:25" x14ac:dyDescent="0.25">
      <c r="B304" s="1"/>
      <c r="C304" s="2"/>
      <c r="K304" s="1"/>
      <c r="T304" s="1"/>
    </row>
    <row r="305" spans="2:25" x14ac:dyDescent="0.25">
      <c r="B305" s="1"/>
      <c r="C305" s="2"/>
      <c r="K305" s="1"/>
      <c r="T305" s="1"/>
    </row>
    <row r="306" spans="2:25" x14ac:dyDescent="0.25">
      <c r="B306" s="1"/>
      <c r="C306" s="2"/>
      <c r="K306" s="1"/>
      <c r="T306" s="1"/>
    </row>
    <row r="307" spans="2:25" x14ac:dyDescent="0.25">
      <c r="B307" s="1"/>
      <c r="C307" s="2"/>
      <c r="K307" s="1"/>
      <c r="T307" s="1"/>
    </row>
    <row r="308" spans="2:25" x14ac:dyDescent="0.25">
      <c r="B308" s="1"/>
      <c r="C308" s="2"/>
      <c r="K308" s="1"/>
      <c r="T308" s="1"/>
    </row>
    <row r="309" spans="2:25" x14ac:dyDescent="0.25">
      <c r="B309" s="1"/>
      <c r="C309" s="2"/>
      <c r="K309" s="1"/>
      <c r="T309" s="1"/>
      <c r="Y309" s="10"/>
    </row>
    <row r="310" spans="2:25" x14ac:dyDescent="0.25">
      <c r="B310" s="1"/>
      <c r="C310" s="2"/>
      <c r="K310" s="1"/>
      <c r="T310" s="1"/>
    </row>
    <row r="311" spans="2:25" x14ac:dyDescent="0.25">
      <c r="B311" s="1"/>
      <c r="C311" s="2"/>
      <c r="K311" s="1"/>
      <c r="T311" s="1"/>
    </row>
    <row r="312" spans="2:25" x14ac:dyDescent="0.25">
      <c r="B312" s="1"/>
      <c r="C312" s="2"/>
      <c r="K312" s="1"/>
      <c r="T312" s="1"/>
      <c r="Y312" s="10"/>
    </row>
    <row r="313" spans="2:25" x14ac:dyDescent="0.25">
      <c r="B313" s="1"/>
      <c r="C313" s="2"/>
      <c r="K313" s="1"/>
      <c r="T313" s="1"/>
    </row>
    <row r="314" spans="2:25" x14ac:dyDescent="0.25">
      <c r="B314" s="1"/>
      <c r="C314" s="2"/>
      <c r="K314" s="1"/>
      <c r="T314" s="1"/>
    </row>
    <row r="315" spans="2:25" x14ac:dyDescent="0.25">
      <c r="B315" s="1"/>
      <c r="C315" s="2"/>
      <c r="K315" s="1"/>
      <c r="T315" s="1"/>
    </row>
    <row r="316" spans="2:25" x14ac:dyDescent="0.25">
      <c r="B316" s="1"/>
      <c r="C316" s="2"/>
      <c r="K316" s="1"/>
      <c r="T316" s="1"/>
    </row>
    <row r="317" spans="2:25" x14ac:dyDescent="0.25">
      <c r="B317" s="1"/>
      <c r="C317" s="2"/>
      <c r="K317" s="1"/>
      <c r="T317" s="1"/>
    </row>
    <row r="318" spans="2:25" x14ac:dyDescent="0.25">
      <c r="B318" s="1"/>
      <c r="C318" s="2"/>
      <c r="K318" s="1"/>
      <c r="T318" s="1"/>
    </row>
    <row r="319" spans="2:25" x14ac:dyDescent="0.25">
      <c r="B319" s="1"/>
      <c r="C319" s="2"/>
      <c r="K319" s="1"/>
      <c r="T319" s="1"/>
      <c r="Y319" s="10"/>
    </row>
    <row r="320" spans="2:25" x14ac:dyDescent="0.25">
      <c r="B320" s="1"/>
      <c r="C320" s="2"/>
      <c r="K320" s="1"/>
      <c r="T320" s="1"/>
    </row>
    <row r="321" spans="2:25" x14ac:dyDescent="0.25">
      <c r="B321" s="1"/>
      <c r="C321" s="2"/>
      <c r="K321" s="1"/>
      <c r="T321" s="1"/>
    </row>
    <row r="322" spans="2:25" x14ac:dyDescent="0.25">
      <c r="B322" s="1"/>
      <c r="C322" s="2"/>
      <c r="K322" s="1"/>
      <c r="T322" s="1"/>
    </row>
    <row r="323" spans="2:25" x14ac:dyDescent="0.25">
      <c r="B323" s="1"/>
      <c r="C323" s="2"/>
      <c r="K323" s="1"/>
      <c r="T323" s="1"/>
    </row>
    <row r="324" spans="2:25" x14ac:dyDescent="0.25">
      <c r="B324" s="1"/>
      <c r="C324" s="2"/>
      <c r="K324" s="1"/>
      <c r="T324" s="1"/>
    </row>
    <row r="325" spans="2:25" x14ac:dyDescent="0.25">
      <c r="B325" s="1"/>
      <c r="C325" s="2"/>
      <c r="K325" s="1"/>
      <c r="T325" s="1"/>
    </row>
    <row r="326" spans="2:25" x14ac:dyDescent="0.25">
      <c r="B326" s="1"/>
      <c r="C326" s="2"/>
      <c r="K326" s="1"/>
      <c r="T326" s="1"/>
      <c r="Y326" s="10"/>
    </row>
    <row r="327" spans="2:25" x14ac:dyDescent="0.25">
      <c r="B327" s="1"/>
      <c r="C327" s="2"/>
      <c r="K327" s="1"/>
      <c r="T327" s="1"/>
    </row>
    <row r="328" spans="2:25" x14ac:dyDescent="0.25">
      <c r="B328" s="1"/>
      <c r="C328" s="2"/>
      <c r="K328" s="1"/>
      <c r="T328" s="1"/>
      <c r="Y328" s="10"/>
    </row>
    <row r="329" spans="2:25" x14ac:dyDescent="0.25">
      <c r="B329" s="1"/>
      <c r="C329" s="2"/>
      <c r="K329" s="1"/>
      <c r="T329" s="1"/>
    </row>
    <row r="330" spans="2:25" x14ac:dyDescent="0.25">
      <c r="B330" s="1"/>
      <c r="C330" s="2"/>
      <c r="K330" s="1"/>
      <c r="T330" s="1"/>
    </row>
    <row r="331" spans="2:25" x14ac:dyDescent="0.25">
      <c r="B331" s="1"/>
      <c r="C331" s="2"/>
      <c r="K331" s="1"/>
      <c r="T331" s="1"/>
    </row>
    <row r="332" spans="2:25" x14ac:dyDescent="0.25">
      <c r="B332" s="1"/>
      <c r="C332" s="2"/>
      <c r="K332" s="1"/>
      <c r="T332" s="1"/>
    </row>
    <row r="333" spans="2:25" x14ac:dyDescent="0.25">
      <c r="B333" s="1"/>
      <c r="C333" s="2"/>
      <c r="K333" s="1"/>
      <c r="T333" s="1"/>
    </row>
    <row r="334" spans="2:25" x14ac:dyDescent="0.25">
      <c r="B334" s="1"/>
      <c r="C334" s="2"/>
      <c r="K334" s="1"/>
      <c r="T334" s="1"/>
    </row>
    <row r="335" spans="2:25" x14ac:dyDescent="0.25">
      <c r="B335" s="1"/>
      <c r="C335" s="2"/>
      <c r="K335" s="1"/>
      <c r="T335" s="1"/>
      <c r="Y335" s="10"/>
    </row>
    <row r="336" spans="2:25" x14ac:dyDescent="0.25">
      <c r="B336" s="1"/>
      <c r="C336" s="2"/>
      <c r="K336" s="1"/>
      <c r="T336" s="1"/>
      <c r="Y336" s="10"/>
    </row>
    <row r="337" spans="2:25" x14ac:dyDescent="0.25">
      <c r="B337" s="1"/>
      <c r="C337" s="2"/>
      <c r="K337" s="1"/>
      <c r="T337" s="1"/>
    </row>
    <row r="338" spans="2:25" x14ac:dyDescent="0.25">
      <c r="B338" s="1"/>
      <c r="C338" s="2"/>
      <c r="K338" s="1"/>
      <c r="T338" s="1"/>
    </row>
    <row r="339" spans="2:25" x14ac:dyDescent="0.25">
      <c r="B339" s="1"/>
      <c r="C339" s="2"/>
      <c r="K339" s="1"/>
      <c r="T339" s="1"/>
      <c r="Y339" s="10"/>
    </row>
    <row r="340" spans="2:25" x14ac:dyDescent="0.25">
      <c r="B340" s="1"/>
      <c r="C340" s="2"/>
      <c r="K340" s="1"/>
      <c r="T340" s="1"/>
    </row>
    <row r="341" spans="2:25" x14ac:dyDescent="0.25">
      <c r="B341" s="1"/>
      <c r="C341" s="2"/>
      <c r="K341" s="1"/>
      <c r="T341" s="1"/>
      <c r="Y341" s="10"/>
    </row>
    <row r="342" spans="2:25" x14ac:dyDescent="0.25">
      <c r="B342" s="1"/>
      <c r="C342" s="2"/>
      <c r="K342" s="1"/>
      <c r="T342" s="1"/>
      <c r="Y342" s="10"/>
    </row>
    <row r="343" spans="2:25" x14ac:dyDescent="0.25">
      <c r="B343" s="1"/>
      <c r="C343" s="2"/>
      <c r="K343" s="1"/>
      <c r="T343" s="1"/>
    </row>
    <row r="344" spans="2:25" x14ac:dyDescent="0.25">
      <c r="B344" s="1"/>
      <c r="C344" s="2"/>
      <c r="K344" s="1"/>
      <c r="T344" s="1"/>
      <c r="Y344" s="10"/>
    </row>
    <row r="345" spans="2:25" x14ac:dyDescent="0.25">
      <c r="B345" s="1"/>
      <c r="C345" s="2"/>
      <c r="K345" s="1"/>
      <c r="T345" s="1"/>
    </row>
    <row r="346" spans="2:25" x14ac:dyDescent="0.25">
      <c r="B346" s="1"/>
      <c r="C346" s="2"/>
      <c r="K346" s="1"/>
      <c r="T346" s="1"/>
    </row>
    <row r="347" spans="2:25" x14ac:dyDescent="0.25">
      <c r="B347" s="1"/>
      <c r="C347" s="2"/>
      <c r="K347" s="1"/>
      <c r="T347" s="1"/>
      <c r="Y347" s="10"/>
    </row>
    <row r="348" spans="2:25" x14ac:dyDescent="0.25">
      <c r="B348" s="1"/>
      <c r="C348" s="2"/>
      <c r="K348" s="1"/>
      <c r="T348" s="1"/>
    </row>
    <row r="349" spans="2:25" x14ac:dyDescent="0.25">
      <c r="B349" s="1"/>
      <c r="C349" s="2"/>
      <c r="K349" s="1"/>
      <c r="T349" s="1"/>
      <c r="Y349" s="10"/>
    </row>
    <row r="350" spans="2:25" x14ac:dyDescent="0.25">
      <c r="B350" s="1"/>
      <c r="C350" s="2"/>
      <c r="K350" s="1"/>
      <c r="T350" s="1"/>
    </row>
    <row r="351" spans="2:25" x14ac:dyDescent="0.25">
      <c r="B351" s="1"/>
      <c r="C351" s="2"/>
      <c r="K351" s="1"/>
      <c r="T351" s="1"/>
    </row>
    <row r="352" spans="2:25" x14ac:dyDescent="0.25">
      <c r="B352" s="1"/>
      <c r="C352" s="2"/>
      <c r="K352" s="1"/>
      <c r="T352" s="1"/>
    </row>
    <row r="353" spans="2:25" x14ac:dyDescent="0.25">
      <c r="B353" s="1"/>
      <c r="C353" s="2"/>
      <c r="K353" s="1"/>
      <c r="T353" s="1"/>
    </row>
    <row r="354" spans="2:25" x14ac:dyDescent="0.25">
      <c r="B354" s="1"/>
      <c r="C354" s="2"/>
      <c r="K354" s="1"/>
      <c r="T354" s="1"/>
    </row>
    <row r="355" spans="2:25" x14ac:dyDescent="0.25">
      <c r="B355" s="1"/>
      <c r="C355" s="2"/>
      <c r="K355" s="1"/>
      <c r="T355" s="1"/>
    </row>
    <row r="356" spans="2:25" x14ac:dyDescent="0.25">
      <c r="B356" s="1"/>
      <c r="C356" s="2"/>
      <c r="K356" s="1"/>
      <c r="T356" s="1"/>
      <c r="Y356" s="10"/>
    </row>
    <row r="357" spans="2:25" x14ac:dyDescent="0.25">
      <c r="B357" s="1"/>
      <c r="C357" s="2"/>
      <c r="K357" s="1"/>
      <c r="T357" s="1"/>
    </row>
    <row r="358" spans="2:25" x14ac:dyDescent="0.25">
      <c r="B358" s="1"/>
      <c r="C358" s="2"/>
      <c r="K358" s="1"/>
      <c r="T358" s="1"/>
    </row>
    <row r="359" spans="2:25" x14ac:dyDescent="0.25">
      <c r="B359" s="1"/>
      <c r="C359" s="2"/>
      <c r="K359" s="1"/>
      <c r="T359" s="1"/>
    </row>
    <row r="360" spans="2:25" x14ac:dyDescent="0.25">
      <c r="B360" s="1"/>
      <c r="C360" s="2"/>
      <c r="K360" s="1"/>
      <c r="T360" s="1"/>
    </row>
    <row r="361" spans="2:25" x14ac:dyDescent="0.25">
      <c r="B361" s="1"/>
      <c r="C361" s="2"/>
      <c r="K361" s="1"/>
      <c r="T361" s="1"/>
    </row>
    <row r="362" spans="2:25" x14ac:dyDescent="0.25">
      <c r="B362" s="1"/>
      <c r="C362" s="2"/>
      <c r="K362" s="1"/>
      <c r="T362" s="1"/>
      <c r="Y362" s="10"/>
    </row>
    <row r="363" spans="2:25" x14ac:dyDescent="0.25">
      <c r="B363" s="1"/>
      <c r="C363" s="2"/>
      <c r="K363" s="1"/>
      <c r="T363" s="1"/>
    </row>
    <row r="364" spans="2:25" x14ac:dyDescent="0.25">
      <c r="B364" s="1"/>
      <c r="C364" s="2"/>
      <c r="K364" s="1"/>
      <c r="T364" s="1"/>
    </row>
    <row r="365" spans="2:25" x14ac:dyDescent="0.25">
      <c r="B365" s="1"/>
      <c r="C365" s="2"/>
      <c r="K365" s="1"/>
      <c r="T365" s="1"/>
    </row>
    <row r="366" spans="2:25" x14ac:dyDescent="0.25">
      <c r="B366" s="1"/>
      <c r="C366" s="2"/>
      <c r="K366" s="1"/>
      <c r="T366" s="1"/>
      <c r="Y366" s="10"/>
    </row>
    <row r="367" spans="2:25" x14ac:dyDescent="0.25">
      <c r="B367" s="1"/>
      <c r="C367" s="2"/>
      <c r="K367" s="1"/>
      <c r="T367" s="1"/>
    </row>
    <row r="368" spans="2:25" x14ac:dyDescent="0.25">
      <c r="B368" s="1"/>
      <c r="C368" s="2"/>
      <c r="K368" s="1"/>
      <c r="T368" s="1"/>
      <c r="Y368" s="10"/>
    </row>
    <row r="369" spans="2:25" x14ac:dyDescent="0.25">
      <c r="B369" s="1"/>
      <c r="C369" s="2"/>
      <c r="K369" s="1"/>
      <c r="T369" s="1"/>
    </row>
    <row r="370" spans="2:25" x14ac:dyDescent="0.25">
      <c r="B370" s="1"/>
      <c r="C370" s="2"/>
      <c r="K370" s="1"/>
      <c r="T370" s="1"/>
      <c r="Y370" s="10"/>
    </row>
    <row r="371" spans="2:25" x14ac:dyDescent="0.25">
      <c r="B371" s="1"/>
      <c r="C371" s="2"/>
      <c r="K371" s="1"/>
      <c r="T371" s="1"/>
    </row>
    <row r="372" spans="2:25" x14ac:dyDescent="0.25">
      <c r="B372" s="1"/>
      <c r="C372" s="2"/>
      <c r="K372" s="1"/>
      <c r="T372" s="1"/>
    </row>
    <row r="373" spans="2:25" x14ac:dyDescent="0.25">
      <c r="B373" s="1"/>
      <c r="C373" s="2"/>
      <c r="K373" s="1"/>
      <c r="T373" s="1"/>
    </row>
    <row r="374" spans="2:25" x14ac:dyDescent="0.25">
      <c r="B374" s="1"/>
      <c r="C374" s="2"/>
      <c r="K374" s="1"/>
      <c r="T374" s="1"/>
      <c r="Y374" s="10"/>
    </row>
    <row r="375" spans="2:25" x14ac:dyDescent="0.25">
      <c r="B375" s="1"/>
      <c r="C375" s="2"/>
      <c r="K375" s="1"/>
      <c r="T375" s="1"/>
      <c r="Y375" s="10"/>
    </row>
    <row r="376" spans="2:25" x14ac:dyDescent="0.25">
      <c r="B376" s="1"/>
      <c r="C376" s="2"/>
      <c r="K376" s="1"/>
      <c r="T376" s="1"/>
    </row>
    <row r="377" spans="2:25" x14ac:dyDescent="0.25">
      <c r="B377" s="1"/>
      <c r="C377" s="2"/>
      <c r="K377" s="1"/>
      <c r="T377" s="1"/>
    </row>
    <row r="378" spans="2:25" x14ac:dyDescent="0.25">
      <c r="B378" s="1"/>
      <c r="C378" s="2"/>
      <c r="K378" s="1"/>
      <c r="T378" s="1"/>
    </row>
    <row r="379" spans="2:25" x14ac:dyDescent="0.25">
      <c r="B379" s="1"/>
      <c r="C379" s="2"/>
      <c r="K379" s="1"/>
      <c r="T379" s="1"/>
    </row>
    <row r="380" spans="2:25" x14ac:dyDescent="0.25">
      <c r="B380" s="1"/>
      <c r="C380" s="2"/>
      <c r="K380" s="1"/>
      <c r="T380" s="1"/>
      <c r="Y380" s="10"/>
    </row>
    <row r="381" spans="2:25" x14ac:dyDescent="0.25">
      <c r="B381" s="1"/>
      <c r="C381" s="2"/>
      <c r="K381" s="1"/>
      <c r="T381" s="1"/>
    </row>
    <row r="382" spans="2:25" x14ac:dyDescent="0.25">
      <c r="B382" s="1"/>
      <c r="C382" s="2"/>
      <c r="K382" s="1"/>
      <c r="T382" s="1"/>
    </row>
    <row r="383" spans="2:25" x14ac:dyDescent="0.25">
      <c r="B383" s="1"/>
      <c r="C383" s="2"/>
      <c r="K383" s="1"/>
      <c r="T383" s="1"/>
    </row>
    <row r="384" spans="2:25" x14ac:dyDescent="0.25">
      <c r="B384" s="1"/>
      <c r="C384" s="2"/>
      <c r="K384" s="1"/>
      <c r="T384" s="1"/>
    </row>
    <row r="385" spans="2:25" x14ac:dyDescent="0.25">
      <c r="B385" s="1"/>
      <c r="C385" s="2"/>
      <c r="K385" s="1"/>
      <c r="T385" s="1"/>
    </row>
    <row r="386" spans="2:25" x14ac:dyDescent="0.25">
      <c r="B386" s="1"/>
      <c r="C386" s="2"/>
      <c r="K386" s="1"/>
      <c r="T386" s="1"/>
      <c r="Y386" s="10"/>
    </row>
    <row r="387" spans="2:25" x14ac:dyDescent="0.25">
      <c r="B387" s="1"/>
      <c r="C387" s="2"/>
      <c r="K387" s="1"/>
      <c r="T387" s="1"/>
    </row>
    <row r="388" spans="2:25" x14ac:dyDescent="0.25">
      <c r="B388" s="1"/>
      <c r="C388" s="2"/>
      <c r="K388" s="1"/>
      <c r="T388" s="1"/>
    </row>
    <row r="389" spans="2:25" x14ac:dyDescent="0.25">
      <c r="B389" s="1"/>
      <c r="C389" s="2"/>
      <c r="K389" s="1"/>
      <c r="T389" s="1"/>
      <c r="Y389" s="10"/>
    </row>
    <row r="390" spans="2:25" x14ac:dyDescent="0.25">
      <c r="B390" s="1"/>
      <c r="C390" s="2"/>
      <c r="K390" s="1"/>
      <c r="T390" s="1"/>
    </row>
    <row r="391" spans="2:25" x14ac:dyDescent="0.25">
      <c r="B391" s="1"/>
      <c r="C391" s="2"/>
      <c r="K391" s="1"/>
      <c r="T391" s="1"/>
    </row>
    <row r="392" spans="2:25" x14ac:dyDescent="0.25">
      <c r="B392" s="1"/>
      <c r="C392" s="2"/>
      <c r="K392" s="1"/>
      <c r="T392" s="1"/>
    </row>
    <row r="393" spans="2:25" x14ac:dyDescent="0.25">
      <c r="B393" s="1"/>
      <c r="C393" s="2"/>
      <c r="K393" s="1"/>
      <c r="T393" s="1"/>
    </row>
    <row r="394" spans="2:25" x14ac:dyDescent="0.25">
      <c r="B394" s="1"/>
      <c r="C394" s="2"/>
      <c r="K394" s="1"/>
      <c r="T394" s="1"/>
    </row>
    <row r="395" spans="2:25" x14ac:dyDescent="0.25">
      <c r="B395" s="1"/>
      <c r="C395" s="2"/>
      <c r="K395" s="1"/>
      <c r="T395" s="1"/>
    </row>
    <row r="396" spans="2:25" x14ac:dyDescent="0.25">
      <c r="B396" s="1"/>
      <c r="C396" s="2"/>
      <c r="K396" s="1"/>
      <c r="T396" s="1"/>
    </row>
    <row r="397" spans="2:25" x14ac:dyDescent="0.25">
      <c r="B397" s="1"/>
      <c r="C397" s="2"/>
      <c r="K397" s="1"/>
      <c r="T397" s="1"/>
      <c r="Y397" s="10"/>
    </row>
    <row r="398" spans="2:25" x14ac:dyDescent="0.25">
      <c r="B398" s="1"/>
      <c r="C398" s="2"/>
      <c r="K398" s="1"/>
      <c r="T398" s="1"/>
      <c r="Y398" s="10"/>
    </row>
    <row r="399" spans="2:25" x14ac:dyDescent="0.25">
      <c r="B399" s="1"/>
      <c r="C399" s="2"/>
      <c r="K399" s="1"/>
      <c r="T399" s="1"/>
      <c r="Y399" s="10"/>
    </row>
    <row r="400" spans="2:25" x14ac:dyDescent="0.25">
      <c r="B400" s="1"/>
      <c r="C400" s="2"/>
      <c r="K400" s="1"/>
      <c r="T400" s="1"/>
    </row>
    <row r="401" spans="2:25" x14ac:dyDescent="0.25">
      <c r="B401" s="1"/>
      <c r="C401" s="2"/>
      <c r="K401" s="1"/>
      <c r="T401" s="1"/>
    </row>
    <row r="402" spans="2:25" x14ac:dyDescent="0.25">
      <c r="B402" s="1"/>
      <c r="C402" s="2"/>
      <c r="K402" s="1"/>
      <c r="T402" s="1"/>
    </row>
    <row r="403" spans="2:25" x14ac:dyDescent="0.25">
      <c r="B403" s="1"/>
      <c r="C403" s="2"/>
      <c r="K403" s="1"/>
      <c r="T403" s="1"/>
    </row>
    <row r="404" spans="2:25" x14ac:dyDescent="0.25">
      <c r="B404" s="1"/>
      <c r="C404" s="2"/>
      <c r="K404" s="1"/>
      <c r="T404" s="1"/>
      <c r="Y404" s="10"/>
    </row>
    <row r="405" spans="2:25" x14ac:dyDescent="0.25">
      <c r="B405" s="1"/>
      <c r="C405" s="2"/>
      <c r="K405" s="1"/>
      <c r="T405" s="1"/>
    </row>
    <row r="406" spans="2:25" x14ac:dyDescent="0.25">
      <c r="B406" s="1"/>
      <c r="C406" s="2"/>
      <c r="K406" s="1"/>
      <c r="T406" s="1"/>
    </row>
    <row r="407" spans="2:25" x14ac:dyDescent="0.25">
      <c r="B407" s="1"/>
      <c r="C407" s="2"/>
      <c r="K407" s="1"/>
      <c r="T407" s="1"/>
      <c r="Y407" s="10"/>
    </row>
    <row r="408" spans="2:25" x14ac:dyDescent="0.25">
      <c r="B408" s="1"/>
      <c r="C408" s="2"/>
      <c r="K408" s="1"/>
      <c r="T408" s="1"/>
      <c r="Y408" s="10"/>
    </row>
    <row r="409" spans="2:25" x14ac:dyDescent="0.25">
      <c r="B409" s="1"/>
      <c r="C409" s="2"/>
      <c r="K409" s="1"/>
      <c r="T409" s="1"/>
      <c r="Y409" s="10"/>
    </row>
    <row r="410" spans="2:25" x14ac:dyDescent="0.25">
      <c r="B410" s="1"/>
      <c r="C410" s="2"/>
      <c r="K410" s="1"/>
      <c r="T410" s="1"/>
    </row>
    <row r="411" spans="2:25" x14ac:dyDescent="0.25">
      <c r="B411" s="1"/>
      <c r="C411" s="2"/>
      <c r="K411" s="1"/>
      <c r="T411" s="1"/>
    </row>
    <row r="412" spans="2:25" x14ac:dyDescent="0.25">
      <c r="B412" s="1"/>
      <c r="C412" s="2"/>
      <c r="K412" s="1"/>
      <c r="T412" s="1"/>
    </row>
    <row r="413" spans="2:25" x14ac:dyDescent="0.25">
      <c r="B413" s="1"/>
      <c r="C413" s="2"/>
      <c r="K413" s="1"/>
      <c r="T413" s="1"/>
    </row>
    <row r="414" spans="2:25" x14ac:dyDescent="0.25">
      <c r="B414" s="1"/>
      <c r="C414" s="2"/>
      <c r="K414" s="1"/>
      <c r="T414" s="1"/>
      <c r="Y414" s="10"/>
    </row>
    <row r="415" spans="2:25" x14ac:dyDescent="0.25">
      <c r="B415" s="1"/>
      <c r="C415" s="2"/>
      <c r="K415" s="1"/>
      <c r="T415" s="1"/>
    </row>
    <row r="416" spans="2:25" x14ac:dyDescent="0.25">
      <c r="B416" s="1"/>
      <c r="C416" s="2"/>
      <c r="K416" s="1"/>
      <c r="T416" s="1"/>
    </row>
    <row r="417" spans="2:25" x14ac:dyDescent="0.25">
      <c r="B417" s="1"/>
      <c r="C417" s="2"/>
      <c r="K417" s="1"/>
      <c r="T417" s="1"/>
    </row>
    <row r="418" spans="2:25" x14ac:dyDescent="0.25">
      <c r="B418" s="1"/>
      <c r="C418" s="2"/>
      <c r="K418" s="1"/>
      <c r="T418" s="1"/>
    </row>
    <row r="419" spans="2:25" x14ac:dyDescent="0.25">
      <c r="B419" s="1"/>
      <c r="C419" s="2"/>
      <c r="K419" s="1"/>
      <c r="T419" s="1"/>
      <c r="Y419" s="10"/>
    </row>
    <row r="420" spans="2:25" x14ac:dyDescent="0.25">
      <c r="B420" s="1"/>
      <c r="C420" s="2"/>
      <c r="K420" s="1"/>
      <c r="T420" s="1"/>
      <c r="Y420" s="10"/>
    </row>
    <row r="421" spans="2:25" x14ac:dyDescent="0.25">
      <c r="B421" s="1"/>
      <c r="C421" s="2"/>
      <c r="K421" s="1"/>
      <c r="T421" s="1"/>
      <c r="Y421" s="10"/>
    </row>
    <row r="422" spans="2:25" x14ac:dyDescent="0.25">
      <c r="B422" s="1"/>
      <c r="C422" s="2"/>
      <c r="K422" s="1"/>
      <c r="T422" s="1"/>
    </row>
    <row r="423" spans="2:25" x14ac:dyDescent="0.25">
      <c r="B423" s="1"/>
      <c r="C423" s="2"/>
      <c r="K423" s="1"/>
      <c r="T423" s="1"/>
      <c r="Y423" s="10"/>
    </row>
    <row r="424" spans="2:25" x14ac:dyDescent="0.25">
      <c r="B424" s="1"/>
      <c r="C424" s="2"/>
      <c r="K424" s="1"/>
      <c r="T424" s="1"/>
    </row>
    <row r="425" spans="2:25" x14ac:dyDescent="0.25">
      <c r="B425" s="1"/>
      <c r="C425" s="2"/>
      <c r="K425" s="1"/>
      <c r="T425" s="1"/>
      <c r="Y425" s="10"/>
    </row>
    <row r="426" spans="2:25" x14ac:dyDescent="0.25">
      <c r="B426" s="1"/>
      <c r="C426" s="2"/>
      <c r="K426" s="1"/>
      <c r="T426" s="1"/>
    </row>
    <row r="427" spans="2:25" x14ac:dyDescent="0.25">
      <c r="B427" s="1"/>
      <c r="C427" s="2"/>
      <c r="K427" s="1"/>
      <c r="T427" s="1"/>
    </row>
    <row r="428" spans="2:25" x14ac:dyDescent="0.25">
      <c r="B428" s="1"/>
      <c r="C428" s="2"/>
      <c r="K428" s="1"/>
      <c r="T428" s="1"/>
      <c r="Y428" s="10"/>
    </row>
    <row r="429" spans="2:25" x14ac:dyDescent="0.25">
      <c r="B429" s="1"/>
      <c r="C429" s="2"/>
      <c r="K429" s="1"/>
      <c r="T429" s="1"/>
    </row>
    <row r="430" spans="2:25" x14ac:dyDescent="0.25">
      <c r="B430" s="1"/>
      <c r="C430" s="2"/>
      <c r="K430" s="1"/>
      <c r="T430" s="1"/>
    </row>
    <row r="431" spans="2:25" x14ac:dyDescent="0.25">
      <c r="B431" s="1"/>
      <c r="C431" s="2"/>
      <c r="K431" s="1"/>
      <c r="T431" s="1"/>
    </row>
    <row r="432" spans="2:25" x14ac:dyDescent="0.25">
      <c r="B432" s="1"/>
      <c r="C432" s="2"/>
      <c r="K432" s="1"/>
      <c r="T432" s="1"/>
      <c r="Y432" s="10"/>
    </row>
    <row r="433" spans="2:25" x14ac:dyDescent="0.25">
      <c r="B433" s="1"/>
      <c r="C433" s="2"/>
      <c r="K433" s="1"/>
      <c r="T433" s="1"/>
      <c r="Y433" s="10"/>
    </row>
    <row r="434" spans="2:25" x14ac:dyDescent="0.25">
      <c r="B434" s="1"/>
      <c r="C434" s="2"/>
      <c r="K434" s="1"/>
      <c r="T434" s="1"/>
    </row>
    <row r="435" spans="2:25" x14ac:dyDescent="0.25">
      <c r="B435" s="1"/>
      <c r="C435" s="2"/>
      <c r="K435" s="1"/>
      <c r="T435" s="1"/>
    </row>
    <row r="436" spans="2:25" x14ac:dyDescent="0.25">
      <c r="B436" s="1"/>
      <c r="C436" s="2"/>
      <c r="K436" s="1"/>
      <c r="T436" s="1"/>
      <c r="Y436" s="10"/>
    </row>
    <row r="437" spans="2:25" x14ac:dyDescent="0.25">
      <c r="B437" s="1"/>
      <c r="C437" s="2"/>
      <c r="K437" s="1"/>
      <c r="T437" s="1"/>
      <c r="Y437" s="10"/>
    </row>
    <row r="438" spans="2:25" x14ac:dyDescent="0.25">
      <c r="B438" s="1"/>
      <c r="C438" s="2"/>
      <c r="K438" s="1"/>
      <c r="T438" s="1"/>
    </row>
    <row r="439" spans="2:25" x14ac:dyDescent="0.25">
      <c r="B439" s="1"/>
      <c r="C439" s="2"/>
      <c r="K439" s="1"/>
      <c r="T439" s="1"/>
    </row>
    <row r="440" spans="2:25" x14ac:dyDescent="0.25">
      <c r="B440" s="1"/>
      <c r="C440" s="2"/>
      <c r="K440" s="1"/>
      <c r="T440" s="1"/>
    </row>
    <row r="441" spans="2:25" x14ac:dyDescent="0.25">
      <c r="B441" s="1"/>
      <c r="C441" s="2"/>
      <c r="K441" s="1"/>
      <c r="T441" s="1"/>
      <c r="Y441" s="10"/>
    </row>
    <row r="442" spans="2:25" x14ac:dyDescent="0.25">
      <c r="B442" s="1"/>
      <c r="C442" s="2"/>
      <c r="K442" s="1"/>
      <c r="T442" s="1"/>
    </row>
    <row r="443" spans="2:25" x14ac:dyDescent="0.25">
      <c r="B443" s="1"/>
      <c r="C443" s="2"/>
      <c r="K443" s="1"/>
      <c r="T443" s="1"/>
      <c r="Y443" s="10"/>
    </row>
    <row r="444" spans="2:25" x14ac:dyDescent="0.25">
      <c r="B444" s="1"/>
      <c r="C444" s="2"/>
      <c r="K444" s="1"/>
      <c r="T444" s="1"/>
      <c r="Y444" s="10"/>
    </row>
    <row r="445" spans="2:25" x14ac:dyDescent="0.25">
      <c r="B445" s="1"/>
      <c r="C445" s="2"/>
      <c r="K445" s="1"/>
      <c r="T445" s="1"/>
    </row>
    <row r="446" spans="2:25" x14ac:dyDescent="0.25">
      <c r="B446" s="1"/>
      <c r="C446" s="2"/>
      <c r="K446" s="1"/>
      <c r="T446" s="1"/>
    </row>
    <row r="447" spans="2:25" x14ac:dyDescent="0.25">
      <c r="B447" s="1"/>
      <c r="C447" s="2"/>
      <c r="K447" s="1"/>
      <c r="T447" s="1"/>
    </row>
    <row r="448" spans="2:25" x14ac:dyDescent="0.25">
      <c r="B448" s="1"/>
      <c r="C448" s="2"/>
      <c r="K448" s="1"/>
      <c r="T448" s="1"/>
    </row>
    <row r="449" spans="2:25" x14ac:dyDescent="0.25">
      <c r="B449" s="1"/>
      <c r="C449" s="2"/>
      <c r="K449" s="1"/>
      <c r="T449" s="1"/>
    </row>
    <row r="450" spans="2:25" x14ac:dyDescent="0.25">
      <c r="B450" s="1"/>
      <c r="C450" s="2"/>
      <c r="K450" s="1"/>
      <c r="T450" s="1"/>
    </row>
    <row r="451" spans="2:25" x14ac:dyDescent="0.25">
      <c r="B451" s="1"/>
      <c r="C451" s="2"/>
      <c r="K451" s="1"/>
      <c r="T451" s="1"/>
    </row>
    <row r="452" spans="2:25" x14ac:dyDescent="0.25">
      <c r="B452" s="1"/>
      <c r="C452" s="2"/>
      <c r="K452" s="1"/>
      <c r="T452" s="1"/>
    </row>
    <row r="453" spans="2:25" x14ac:dyDescent="0.25">
      <c r="B453" s="1"/>
      <c r="C453" s="2"/>
      <c r="K453" s="1"/>
      <c r="T453" s="1"/>
    </row>
    <row r="454" spans="2:25" x14ac:dyDescent="0.25">
      <c r="B454" s="1"/>
      <c r="C454" s="2"/>
      <c r="K454" s="1"/>
      <c r="T454" s="1"/>
    </row>
    <row r="455" spans="2:25" x14ac:dyDescent="0.25">
      <c r="B455" s="1"/>
      <c r="C455" s="2"/>
      <c r="K455" s="1"/>
      <c r="T455" s="1"/>
    </row>
    <row r="456" spans="2:25" x14ac:dyDescent="0.25">
      <c r="B456" s="1"/>
      <c r="C456" s="2"/>
      <c r="K456" s="1"/>
      <c r="T456" s="1"/>
    </row>
    <row r="457" spans="2:25" x14ac:dyDescent="0.25">
      <c r="B457" s="1"/>
      <c r="C457" s="2"/>
      <c r="K457" s="1"/>
      <c r="T457" s="1"/>
      <c r="Y457" s="10"/>
    </row>
    <row r="458" spans="2:25" x14ac:dyDescent="0.25">
      <c r="B458" s="1"/>
      <c r="C458" s="2"/>
      <c r="K458" s="1"/>
      <c r="T458" s="1"/>
    </row>
    <row r="459" spans="2:25" x14ac:dyDescent="0.25">
      <c r="B459" s="1"/>
      <c r="C459" s="2"/>
      <c r="K459" s="1"/>
      <c r="T459" s="1"/>
      <c r="Y459" s="10"/>
    </row>
    <row r="460" spans="2:25" x14ac:dyDescent="0.25">
      <c r="B460" s="1"/>
      <c r="C460" s="2"/>
      <c r="K460" s="1"/>
      <c r="T460" s="1"/>
    </row>
    <row r="461" spans="2:25" x14ac:dyDescent="0.25">
      <c r="B461" s="1"/>
      <c r="C461" s="2"/>
      <c r="K461" s="1"/>
      <c r="T461" s="1"/>
    </row>
    <row r="462" spans="2:25" x14ac:dyDescent="0.25">
      <c r="B462" s="1"/>
      <c r="C462" s="2"/>
      <c r="K462" s="1"/>
      <c r="T462" s="1"/>
    </row>
    <row r="463" spans="2:25" x14ac:dyDescent="0.25">
      <c r="B463" s="1"/>
      <c r="C463" s="2"/>
      <c r="K463" s="1"/>
      <c r="T463" s="1"/>
    </row>
    <row r="464" spans="2:25" x14ac:dyDescent="0.25">
      <c r="B464" s="1"/>
      <c r="C464" s="2"/>
      <c r="K464" s="1"/>
      <c r="T464" s="1"/>
    </row>
    <row r="465" spans="2:25" x14ac:dyDescent="0.25">
      <c r="B465" s="1"/>
      <c r="C465" s="2"/>
      <c r="K465" s="1"/>
      <c r="T465" s="1"/>
    </row>
    <row r="466" spans="2:25" x14ac:dyDescent="0.25">
      <c r="B466" s="1"/>
      <c r="C466" s="2"/>
      <c r="K466" s="1"/>
      <c r="T466" s="1"/>
    </row>
    <row r="467" spans="2:25" x14ac:dyDescent="0.25">
      <c r="B467" s="1"/>
      <c r="C467" s="2"/>
      <c r="K467" s="1"/>
      <c r="T467" s="1"/>
    </row>
    <row r="468" spans="2:25" x14ac:dyDescent="0.25">
      <c r="B468" s="1"/>
      <c r="C468" s="2"/>
      <c r="K468" s="1"/>
      <c r="T468" s="1"/>
      <c r="Y468" s="10"/>
    </row>
    <row r="469" spans="2:25" x14ac:dyDescent="0.25">
      <c r="B469" s="1"/>
      <c r="C469" s="2"/>
      <c r="K469" s="1"/>
      <c r="T469" s="1"/>
    </row>
    <row r="470" spans="2:25" x14ac:dyDescent="0.25">
      <c r="B470" s="1"/>
      <c r="C470" s="2"/>
      <c r="K470" s="1"/>
      <c r="T470" s="1"/>
    </row>
    <row r="471" spans="2:25" x14ac:dyDescent="0.25">
      <c r="B471" s="1"/>
      <c r="C471" s="2"/>
      <c r="K471" s="1"/>
      <c r="T471" s="1"/>
    </row>
    <row r="472" spans="2:25" x14ac:dyDescent="0.25">
      <c r="B472" s="1"/>
      <c r="C472" s="2"/>
      <c r="K472" s="1"/>
      <c r="T472" s="1"/>
    </row>
    <row r="473" spans="2:25" x14ac:dyDescent="0.25">
      <c r="B473" s="1"/>
      <c r="C473" s="2"/>
      <c r="K473" s="1"/>
      <c r="T473" s="1"/>
    </row>
    <row r="474" spans="2:25" x14ac:dyDescent="0.25">
      <c r="B474" s="1"/>
      <c r="C474" s="2"/>
      <c r="K474" s="1"/>
      <c r="T474" s="1"/>
      <c r="Y474" s="10"/>
    </row>
    <row r="475" spans="2:25" x14ac:dyDescent="0.25">
      <c r="B475" s="1"/>
      <c r="C475" s="2"/>
      <c r="K475" s="1"/>
      <c r="T475" s="1"/>
    </row>
    <row r="476" spans="2:25" x14ac:dyDescent="0.25">
      <c r="B476" s="1"/>
      <c r="C476" s="2"/>
      <c r="K476" s="1"/>
      <c r="T476" s="1"/>
      <c r="Y476" s="10"/>
    </row>
    <row r="477" spans="2:25" x14ac:dyDescent="0.25">
      <c r="B477" s="1"/>
      <c r="C477" s="2"/>
      <c r="K477" s="1"/>
      <c r="T477" s="1"/>
      <c r="Y477" s="10"/>
    </row>
    <row r="478" spans="2:25" x14ac:dyDescent="0.25">
      <c r="B478" s="1"/>
      <c r="C478" s="2"/>
      <c r="K478" s="1"/>
      <c r="T478" s="1"/>
    </row>
    <row r="479" spans="2:25" x14ac:dyDescent="0.25">
      <c r="B479" s="1"/>
      <c r="C479" s="2"/>
      <c r="K479" s="1"/>
      <c r="T479" s="1"/>
      <c r="Y479" s="10"/>
    </row>
    <row r="480" spans="2:25" x14ac:dyDescent="0.25">
      <c r="B480" s="1"/>
      <c r="C480" s="2"/>
      <c r="K480" s="1"/>
      <c r="T480" s="1"/>
      <c r="Y480" s="10"/>
    </row>
    <row r="481" spans="2:25" x14ac:dyDescent="0.25">
      <c r="B481" s="1"/>
      <c r="C481" s="2"/>
      <c r="K481" s="1"/>
      <c r="T481" s="1"/>
      <c r="Y481" s="10"/>
    </row>
    <row r="482" spans="2:25" x14ac:dyDescent="0.25">
      <c r="B482" s="1"/>
      <c r="C482" s="2"/>
      <c r="K482" s="1"/>
      <c r="T482" s="1"/>
    </row>
    <row r="483" spans="2:25" x14ac:dyDescent="0.25">
      <c r="B483" s="1"/>
      <c r="C483" s="2"/>
      <c r="K483" s="1"/>
      <c r="T483" s="1"/>
    </row>
    <row r="484" spans="2:25" x14ac:dyDescent="0.25">
      <c r="B484" s="1"/>
      <c r="C484" s="2"/>
      <c r="K484" s="1"/>
      <c r="T484" s="1"/>
      <c r="Y484" s="10"/>
    </row>
    <row r="485" spans="2:25" x14ac:dyDescent="0.25">
      <c r="B485" s="1"/>
      <c r="C485" s="2"/>
      <c r="K485" s="1"/>
      <c r="T485" s="1"/>
    </row>
    <row r="486" spans="2:25" x14ac:dyDescent="0.25">
      <c r="B486" s="1"/>
      <c r="C486" s="2"/>
      <c r="K486" s="1"/>
      <c r="T486" s="1"/>
    </row>
    <row r="487" spans="2:25" x14ac:dyDescent="0.25">
      <c r="B487" s="1"/>
      <c r="C487" s="2"/>
      <c r="K487" s="1"/>
      <c r="T487" s="1"/>
      <c r="Y487" s="10"/>
    </row>
    <row r="488" spans="2:25" x14ac:dyDescent="0.25">
      <c r="B488" s="1"/>
      <c r="C488" s="2"/>
      <c r="K488" s="1"/>
      <c r="T488" s="1"/>
    </row>
    <row r="489" spans="2:25" x14ac:dyDescent="0.25">
      <c r="B489" s="1"/>
      <c r="C489" s="2"/>
      <c r="K489" s="1"/>
      <c r="T489" s="1"/>
    </row>
    <row r="490" spans="2:25" x14ac:dyDescent="0.25">
      <c r="B490" s="1"/>
      <c r="C490" s="2"/>
      <c r="K490" s="1"/>
      <c r="T490" s="1"/>
    </row>
    <row r="491" spans="2:25" x14ac:dyDescent="0.25">
      <c r="B491" s="1"/>
      <c r="C491" s="2"/>
      <c r="K491" s="1"/>
      <c r="T491" s="1"/>
      <c r="Y491" s="10"/>
    </row>
    <row r="492" spans="2:25" x14ac:dyDescent="0.25">
      <c r="B492" s="1"/>
      <c r="C492" s="2"/>
      <c r="K492" s="1"/>
      <c r="T492" s="1"/>
    </row>
    <row r="493" spans="2:25" x14ac:dyDescent="0.25">
      <c r="B493" s="1"/>
      <c r="C493" s="2"/>
      <c r="K493" s="1"/>
      <c r="T493" s="1"/>
    </row>
    <row r="494" spans="2:25" x14ac:dyDescent="0.25">
      <c r="B494" s="1"/>
      <c r="C494" s="2"/>
      <c r="K494" s="1"/>
      <c r="T494" s="1"/>
      <c r="Y494" s="10"/>
    </row>
    <row r="495" spans="2:25" x14ac:dyDescent="0.25">
      <c r="B495" s="1"/>
      <c r="C495" s="2"/>
      <c r="K495" s="1"/>
      <c r="T495" s="1"/>
    </row>
    <row r="496" spans="2:25" x14ac:dyDescent="0.25">
      <c r="B496" s="1"/>
      <c r="C496" s="2"/>
      <c r="K496" s="1"/>
      <c r="T496" s="1"/>
    </row>
    <row r="497" spans="2:25" x14ac:dyDescent="0.25">
      <c r="B497" s="1"/>
      <c r="C497" s="2"/>
      <c r="K497" s="1"/>
      <c r="T497" s="1"/>
    </row>
    <row r="498" spans="2:25" x14ac:dyDescent="0.25">
      <c r="B498" s="1"/>
      <c r="C498" s="2"/>
      <c r="K498" s="1"/>
      <c r="T498" s="1"/>
    </row>
    <row r="499" spans="2:25" x14ac:dyDescent="0.25">
      <c r="B499" s="1"/>
      <c r="C499" s="2"/>
      <c r="K499" s="1"/>
      <c r="T499" s="1"/>
    </row>
    <row r="500" spans="2:25" x14ac:dyDescent="0.25">
      <c r="B500" s="1"/>
      <c r="C500" s="2"/>
      <c r="K500" s="1"/>
      <c r="T500" s="1"/>
    </row>
    <row r="501" spans="2:25" x14ac:dyDescent="0.25">
      <c r="B501" s="1"/>
      <c r="C501" s="2"/>
      <c r="K501" s="1"/>
      <c r="T501" s="1"/>
    </row>
    <row r="502" spans="2:25" x14ac:dyDescent="0.25">
      <c r="B502" s="1"/>
      <c r="C502" s="2"/>
      <c r="K502" s="1"/>
      <c r="T502" s="1"/>
    </row>
    <row r="503" spans="2:25" x14ac:dyDescent="0.25">
      <c r="B503" s="1"/>
      <c r="C503" s="2"/>
      <c r="K503" s="1"/>
      <c r="T503" s="1"/>
    </row>
    <row r="504" spans="2:25" x14ac:dyDescent="0.25">
      <c r="B504" s="1"/>
      <c r="C504" s="2"/>
      <c r="K504" s="1"/>
      <c r="T504" s="1"/>
    </row>
    <row r="505" spans="2:25" x14ac:dyDescent="0.25">
      <c r="B505" s="1"/>
      <c r="C505" s="2"/>
      <c r="K505" s="1"/>
      <c r="T505" s="1"/>
    </row>
    <row r="506" spans="2:25" x14ac:dyDescent="0.25">
      <c r="B506" s="1"/>
      <c r="C506" s="2"/>
      <c r="K506" s="1"/>
      <c r="T506" s="1"/>
    </row>
    <row r="507" spans="2:25" x14ac:dyDescent="0.25">
      <c r="B507" s="1"/>
      <c r="C507" s="2"/>
      <c r="K507" s="1"/>
      <c r="T507" s="1"/>
      <c r="Y507" s="10"/>
    </row>
    <row r="508" spans="2:25" x14ac:dyDescent="0.25">
      <c r="B508" s="1"/>
      <c r="C508" s="2"/>
      <c r="K508" s="1"/>
      <c r="T508" s="1"/>
    </row>
    <row r="509" spans="2:25" x14ac:dyDescent="0.25">
      <c r="B509" s="1"/>
      <c r="C509" s="2"/>
      <c r="K509" s="1"/>
      <c r="T509" s="1"/>
      <c r="Y509" s="10"/>
    </row>
    <row r="510" spans="2:25" x14ac:dyDescent="0.25">
      <c r="B510" s="1"/>
      <c r="C510" s="2"/>
      <c r="K510" s="1"/>
      <c r="T510" s="1"/>
      <c r="Y510" s="10"/>
    </row>
    <row r="511" spans="2:25" x14ac:dyDescent="0.25">
      <c r="B511" s="1"/>
      <c r="C511" s="2"/>
      <c r="K511" s="1"/>
      <c r="T511" s="1"/>
    </row>
    <row r="512" spans="2:25" x14ac:dyDescent="0.25">
      <c r="B512" s="1"/>
      <c r="C512" s="2"/>
      <c r="K512" s="1"/>
      <c r="T512" s="1"/>
    </row>
    <row r="513" spans="2:25" x14ac:dyDescent="0.25">
      <c r="B513" s="1"/>
      <c r="C513" s="2"/>
      <c r="K513" s="1"/>
      <c r="T513" s="1"/>
    </row>
    <row r="514" spans="2:25" x14ac:dyDescent="0.25">
      <c r="B514" s="1"/>
      <c r="C514" s="2"/>
      <c r="K514" s="1"/>
      <c r="T514" s="1"/>
      <c r="Y514" s="10"/>
    </row>
    <row r="515" spans="2:25" x14ac:dyDescent="0.25">
      <c r="B515" s="1"/>
      <c r="C515" s="2"/>
      <c r="K515" s="1"/>
      <c r="T515" s="1"/>
      <c r="Y515" s="10"/>
    </row>
    <row r="516" spans="2:25" x14ac:dyDescent="0.25">
      <c r="B516" s="1"/>
      <c r="C516" s="2"/>
      <c r="K516" s="1"/>
      <c r="T516" s="1"/>
    </row>
    <row r="517" spans="2:25" x14ac:dyDescent="0.25">
      <c r="B517" s="1"/>
      <c r="C517" s="2"/>
      <c r="K517" s="1"/>
      <c r="T517" s="1"/>
    </row>
    <row r="518" spans="2:25" x14ac:dyDescent="0.25">
      <c r="B518" s="1"/>
      <c r="C518" s="2"/>
      <c r="K518" s="1"/>
      <c r="T518" s="1"/>
      <c r="Y518" s="10"/>
    </row>
    <row r="519" spans="2:25" x14ac:dyDescent="0.25">
      <c r="B519" s="1"/>
      <c r="C519" s="2"/>
      <c r="K519" s="1"/>
      <c r="T519" s="1"/>
    </row>
    <row r="520" spans="2:25" x14ac:dyDescent="0.25">
      <c r="B520" s="1"/>
      <c r="C520" s="2"/>
      <c r="K520" s="1"/>
      <c r="T520" s="1"/>
    </row>
    <row r="521" spans="2:25" x14ac:dyDescent="0.25">
      <c r="B521" s="1"/>
      <c r="C521" s="2"/>
      <c r="K521" s="1"/>
      <c r="T521" s="1"/>
    </row>
    <row r="522" spans="2:25" x14ac:dyDescent="0.25">
      <c r="B522" s="1"/>
      <c r="C522" s="2"/>
      <c r="K522" s="1"/>
      <c r="T522" s="1"/>
    </row>
    <row r="523" spans="2:25" x14ac:dyDescent="0.25">
      <c r="B523" s="1"/>
      <c r="C523" s="2"/>
      <c r="K523" s="1"/>
      <c r="T523" s="1"/>
      <c r="Y523" s="10"/>
    </row>
    <row r="524" spans="2:25" x14ac:dyDescent="0.25">
      <c r="B524" s="1"/>
      <c r="C524" s="2"/>
      <c r="K524" s="1"/>
      <c r="T524" s="1"/>
      <c r="Y524" s="10"/>
    </row>
    <row r="525" spans="2:25" x14ac:dyDescent="0.25">
      <c r="B525" s="1"/>
      <c r="C525" s="2"/>
      <c r="K525" s="1"/>
      <c r="T525" s="1"/>
      <c r="Y525" s="10"/>
    </row>
    <row r="526" spans="2:25" x14ac:dyDescent="0.25">
      <c r="B526" s="1"/>
      <c r="C526" s="2"/>
      <c r="K526" s="1"/>
      <c r="T526" s="1"/>
    </row>
    <row r="527" spans="2:25" x14ac:dyDescent="0.25">
      <c r="B527" s="1"/>
      <c r="C527" s="2"/>
      <c r="K527" s="1"/>
      <c r="T527" s="1"/>
      <c r="Y527" s="10"/>
    </row>
    <row r="528" spans="2:25" x14ac:dyDescent="0.25">
      <c r="B528" s="1"/>
      <c r="C528" s="2"/>
      <c r="K528" s="1"/>
      <c r="T528" s="1"/>
      <c r="Y528" s="10"/>
    </row>
    <row r="529" spans="2:25" x14ac:dyDescent="0.25">
      <c r="B529" s="1"/>
      <c r="C529" s="2"/>
      <c r="K529" s="1"/>
      <c r="T529" s="1"/>
    </row>
    <row r="530" spans="2:25" x14ac:dyDescent="0.25">
      <c r="B530" s="1"/>
      <c r="C530" s="2"/>
      <c r="K530" s="1"/>
      <c r="T530" s="1"/>
    </row>
    <row r="531" spans="2:25" x14ac:dyDescent="0.25">
      <c r="B531" s="1"/>
      <c r="C531" s="2"/>
      <c r="K531" s="1"/>
      <c r="T531" s="1"/>
    </row>
    <row r="532" spans="2:25" x14ac:dyDescent="0.25">
      <c r="B532" s="1"/>
      <c r="C532" s="2"/>
      <c r="K532" s="1"/>
      <c r="T532" s="1"/>
    </row>
    <row r="533" spans="2:25" x14ac:dyDescent="0.25">
      <c r="B533" s="1"/>
      <c r="C533" s="2"/>
      <c r="K533" s="1"/>
      <c r="T533" s="1"/>
    </row>
    <row r="534" spans="2:25" x14ac:dyDescent="0.25">
      <c r="B534" s="1"/>
      <c r="C534" s="2"/>
      <c r="K534" s="1"/>
      <c r="T534" s="1"/>
    </row>
    <row r="535" spans="2:25" x14ac:dyDescent="0.25">
      <c r="B535" s="1"/>
      <c r="C535" s="2"/>
      <c r="K535" s="1"/>
      <c r="T535" s="1"/>
    </row>
    <row r="536" spans="2:25" x14ac:dyDescent="0.25">
      <c r="B536" s="1"/>
      <c r="C536" s="2"/>
      <c r="K536" s="1"/>
      <c r="T536" s="1"/>
      <c r="Y536" s="10"/>
    </row>
    <row r="537" spans="2:25" x14ac:dyDescent="0.25">
      <c r="B537" s="1"/>
      <c r="C537" s="2"/>
      <c r="K537" s="1"/>
      <c r="T537" s="1"/>
    </row>
    <row r="538" spans="2:25" x14ac:dyDescent="0.25">
      <c r="B538" s="1"/>
      <c r="C538" s="2"/>
      <c r="K538" s="1"/>
      <c r="T538" s="1"/>
    </row>
    <row r="539" spans="2:25" x14ac:dyDescent="0.25">
      <c r="B539" s="1"/>
      <c r="C539" s="2"/>
      <c r="K539" s="1"/>
      <c r="T539" s="1"/>
    </row>
    <row r="540" spans="2:25" x14ac:dyDescent="0.25">
      <c r="B540" s="1"/>
      <c r="C540" s="2"/>
      <c r="K540" s="1"/>
      <c r="T540" s="1"/>
      <c r="Y540" s="10"/>
    </row>
    <row r="541" spans="2:25" x14ac:dyDescent="0.25">
      <c r="B541" s="1"/>
      <c r="C541" s="2"/>
      <c r="K541" s="1"/>
      <c r="T541" s="1"/>
    </row>
    <row r="542" spans="2:25" x14ac:dyDescent="0.25">
      <c r="B542" s="1"/>
      <c r="C542" s="2"/>
      <c r="K542" s="1"/>
      <c r="T542" s="1"/>
    </row>
    <row r="543" spans="2:25" x14ac:dyDescent="0.25">
      <c r="B543" s="1"/>
      <c r="C543" s="2"/>
      <c r="K543" s="1"/>
      <c r="T543" s="1"/>
      <c r="Y543" s="10"/>
    </row>
    <row r="544" spans="2:25" x14ac:dyDescent="0.25">
      <c r="B544" s="1"/>
      <c r="C544" s="2"/>
      <c r="K544" s="1"/>
      <c r="T544" s="1"/>
    </row>
    <row r="545" spans="2:25" x14ac:dyDescent="0.25">
      <c r="B545" s="1"/>
      <c r="C545" s="2"/>
      <c r="K545" s="1"/>
      <c r="T545" s="1"/>
    </row>
    <row r="546" spans="2:25" x14ac:dyDescent="0.25">
      <c r="B546" s="1"/>
      <c r="C546" s="2"/>
      <c r="K546" s="1"/>
      <c r="T546" s="1"/>
    </row>
    <row r="547" spans="2:25" x14ac:dyDescent="0.25">
      <c r="B547" s="1"/>
      <c r="C547" s="2"/>
      <c r="K547" s="1"/>
      <c r="T547" s="1"/>
    </row>
    <row r="548" spans="2:25" x14ac:dyDescent="0.25">
      <c r="B548" s="1"/>
      <c r="C548" s="2"/>
      <c r="K548" s="1"/>
      <c r="T548" s="1"/>
    </row>
    <row r="549" spans="2:25" x14ac:dyDescent="0.25">
      <c r="B549" s="1"/>
      <c r="C549" s="2"/>
      <c r="K549" s="1"/>
      <c r="T549" s="1"/>
      <c r="Y549" s="10"/>
    </row>
    <row r="550" spans="2:25" x14ac:dyDescent="0.25">
      <c r="B550" s="1"/>
      <c r="C550" s="2"/>
      <c r="K550" s="1"/>
      <c r="T550" s="1"/>
    </row>
    <row r="551" spans="2:25" x14ac:dyDescent="0.25">
      <c r="B551" s="1"/>
      <c r="C551" s="2"/>
      <c r="K551" s="1"/>
      <c r="T551" s="1"/>
      <c r="Y551" s="10"/>
    </row>
    <row r="552" spans="2:25" x14ac:dyDescent="0.25">
      <c r="B552" s="1"/>
      <c r="C552" s="2"/>
      <c r="K552" s="1"/>
      <c r="T552" s="1"/>
    </row>
    <row r="553" spans="2:25" x14ac:dyDescent="0.25">
      <c r="B553" s="1"/>
      <c r="C553" s="2"/>
      <c r="K553" s="1"/>
      <c r="T553" s="1"/>
      <c r="Y553" s="10"/>
    </row>
    <row r="554" spans="2:25" x14ac:dyDescent="0.25">
      <c r="B554" s="1"/>
      <c r="C554" s="2"/>
      <c r="K554" s="1"/>
      <c r="T554" s="1"/>
    </row>
    <row r="555" spans="2:25" x14ac:dyDescent="0.25">
      <c r="B555" s="1"/>
      <c r="C555" s="2"/>
      <c r="K555" s="1"/>
      <c r="T555" s="1"/>
    </row>
    <row r="556" spans="2:25" x14ac:dyDescent="0.25">
      <c r="B556" s="1"/>
      <c r="C556" s="2"/>
      <c r="K556" s="1"/>
      <c r="T556" s="1"/>
    </row>
    <row r="557" spans="2:25" x14ac:dyDescent="0.25">
      <c r="B557" s="1"/>
      <c r="C557" s="2"/>
      <c r="K557" s="1"/>
      <c r="T557" s="1"/>
      <c r="Y557" s="10"/>
    </row>
    <row r="558" spans="2:25" x14ac:dyDescent="0.25">
      <c r="B558" s="1"/>
      <c r="C558" s="2"/>
      <c r="K558" s="1"/>
      <c r="T558" s="1"/>
    </row>
    <row r="559" spans="2:25" x14ac:dyDescent="0.25">
      <c r="B559" s="1"/>
      <c r="C559" s="2"/>
      <c r="K559" s="1"/>
      <c r="T559" s="1"/>
      <c r="Y559" s="10"/>
    </row>
    <row r="560" spans="2:25" x14ac:dyDescent="0.25">
      <c r="B560" s="1"/>
      <c r="C560" s="2"/>
      <c r="K560" s="1"/>
      <c r="T560" s="1"/>
    </row>
    <row r="561" spans="2:25" x14ac:dyDescent="0.25">
      <c r="B561" s="1"/>
      <c r="C561" s="2"/>
      <c r="K561" s="1"/>
      <c r="T561" s="1"/>
    </row>
    <row r="562" spans="2:25" x14ac:dyDescent="0.25">
      <c r="B562" s="1"/>
      <c r="C562" s="2"/>
      <c r="K562" s="1"/>
      <c r="T562" s="1"/>
    </row>
    <row r="563" spans="2:25" x14ac:dyDescent="0.25">
      <c r="B563" s="1"/>
      <c r="C563" s="2"/>
      <c r="K563" s="1"/>
      <c r="T563" s="1"/>
    </row>
    <row r="564" spans="2:25" x14ac:dyDescent="0.25">
      <c r="B564" s="1"/>
      <c r="C564" s="2"/>
      <c r="K564" s="1"/>
      <c r="T564" s="1"/>
    </row>
    <row r="565" spans="2:25" x14ac:dyDescent="0.25">
      <c r="B565" s="1"/>
      <c r="C565" s="2"/>
      <c r="K565" s="1"/>
      <c r="T565" s="1"/>
      <c r="Y565" s="10"/>
    </row>
    <row r="566" spans="2:25" x14ac:dyDescent="0.25">
      <c r="B566" s="1"/>
      <c r="C566" s="2"/>
      <c r="K566" s="1"/>
      <c r="T566" s="1"/>
    </row>
    <row r="567" spans="2:25" x14ac:dyDescent="0.25">
      <c r="B567" s="1"/>
      <c r="C567" s="2"/>
      <c r="K567" s="1"/>
      <c r="T567" s="1"/>
      <c r="Y567" s="10"/>
    </row>
    <row r="568" spans="2:25" x14ac:dyDescent="0.25">
      <c r="B568" s="1"/>
      <c r="C568" s="2"/>
      <c r="K568" s="1"/>
      <c r="T568" s="1"/>
    </row>
    <row r="569" spans="2:25" x14ac:dyDescent="0.25">
      <c r="B569" s="1"/>
      <c r="C569" s="2"/>
      <c r="K569" s="1"/>
      <c r="T569" s="1"/>
      <c r="Y569" s="10"/>
    </row>
    <row r="570" spans="2:25" x14ac:dyDescent="0.25">
      <c r="B570" s="1"/>
      <c r="C570" s="2"/>
      <c r="K570" s="1"/>
      <c r="T570" s="1"/>
    </row>
    <row r="571" spans="2:25" x14ac:dyDescent="0.25">
      <c r="B571" s="1"/>
      <c r="C571" s="2"/>
      <c r="K571" s="1"/>
      <c r="T571" s="1"/>
    </row>
    <row r="572" spans="2:25" x14ac:dyDescent="0.25">
      <c r="B572" s="1"/>
      <c r="C572" s="2"/>
      <c r="K572" s="1"/>
      <c r="T572" s="1"/>
      <c r="Y572" s="10"/>
    </row>
    <row r="573" spans="2:25" x14ac:dyDescent="0.25">
      <c r="B573" s="1"/>
      <c r="C573" s="2"/>
      <c r="K573" s="1"/>
      <c r="T573" s="1"/>
    </row>
    <row r="574" spans="2:25" x14ac:dyDescent="0.25">
      <c r="B574" s="1"/>
      <c r="C574" s="2"/>
      <c r="K574" s="1"/>
      <c r="T574" s="1"/>
    </row>
    <row r="575" spans="2:25" x14ac:dyDescent="0.25">
      <c r="B575" s="1"/>
      <c r="C575" s="2"/>
      <c r="K575" s="1"/>
      <c r="T575" s="1"/>
      <c r="Y575" s="10"/>
    </row>
    <row r="576" spans="2:25" x14ac:dyDescent="0.25">
      <c r="B576" s="1"/>
      <c r="C576" s="2"/>
      <c r="K576" s="1"/>
      <c r="T576" s="1"/>
    </row>
    <row r="577" spans="2:25" x14ac:dyDescent="0.25">
      <c r="B577" s="1"/>
      <c r="C577" s="2"/>
      <c r="K577" s="1"/>
      <c r="T577" s="1"/>
    </row>
    <row r="578" spans="2:25" x14ac:dyDescent="0.25">
      <c r="B578" s="1"/>
      <c r="C578" s="2"/>
      <c r="K578" s="1"/>
      <c r="T578" s="1"/>
    </row>
    <row r="579" spans="2:25" x14ac:dyDescent="0.25">
      <c r="B579" s="1"/>
      <c r="C579" s="2"/>
      <c r="K579" s="1"/>
      <c r="T579" s="1"/>
      <c r="Y579" s="10"/>
    </row>
    <row r="580" spans="2:25" x14ac:dyDescent="0.25">
      <c r="B580" s="1"/>
      <c r="C580" s="2"/>
      <c r="K580" s="1"/>
      <c r="T580" s="1"/>
    </row>
    <row r="581" spans="2:25" x14ac:dyDescent="0.25">
      <c r="B581" s="1"/>
      <c r="C581" s="2"/>
      <c r="K581" s="1"/>
      <c r="T581" s="1"/>
    </row>
    <row r="582" spans="2:25" x14ac:dyDescent="0.25">
      <c r="B582" s="1"/>
      <c r="C582" s="2"/>
      <c r="K582" s="1"/>
      <c r="T582" s="1"/>
      <c r="Y582" s="10"/>
    </row>
    <row r="583" spans="2:25" x14ac:dyDescent="0.25">
      <c r="B583" s="1"/>
      <c r="C583" s="2"/>
      <c r="K583" s="1"/>
      <c r="T583" s="1"/>
    </row>
    <row r="584" spans="2:25" x14ac:dyDescent="0.25">
      <c r="B584" s="1"/>
      <c r="C584" s="2"/>
      <c r="K584" s="1"/>
      <c r="T584" s="1"/>
    </row>
    <row r="585" spans="2:25" x14ac:dyDescent="0.25">
      <c r="B585" s="1"/>
      <c r="C585" s="2"/>
      <c r="K585" s="1"/>
      <c r="T585" s="1"/>
    </row>
    <row r="586" spans="2:25" x14ac:dyDescent="0.25">
      <c r="B586" s="1"/>
      <c r="C586" s="2"/>
      <c r="K586" s="1"/>
      <c r="T586" s="1"/>
    </row>
    <row r="587" spans="2:25" x14ac:dyDescent="0.25">
      <c r="B587" s="1"/>
      <c r="C587" s="2"/>
      <c r="K587" s="1"/>
      <c r="T587" s="1"/>
      <c r="Y587" s="10"/>
    </row>
    <row r="588" spans="2:25" x14ac:dyDescent="0.25">
      <c r="B588" s="1"/>
      <c r="C588" s="2"/>
      <c r="K588" s="1"/>
      <c r="T588" s="1"/>
    </row>
    <row r="589" spans="2:25" x14ac:dyDescent="0.25">
      <c r="B589" s="1"/>
      <c r="C589" s="2"/>
      <c r="K589" s="1"/>
      <c r="T589" s="1"/>
    </row>
    <row r="590" spans="2:25" x14ac:dyDescent="0.25">
      <c r="B590" s="1"/>
      <c r="C590" s="2"/>
      <c r="K590" s="1"/>
      <c r="T590" s="1"/>
      <c r="Y590" s="10"/>
    </row>
    <row r="591" spans="2:25" x14ac:dyDescent="0.25">
      <c r="B591" s="1"/>
      <c r="C591" s="2"/>
      <c r="K591" s="1"/>
      <c r="T591" s="1"/>
      <c r="Y591" s="10"/>
    </row>
    <row r="592" spans="2:25" x14ac:dyDescent="0.25">
      <c r="B592" s="1"/>
      <c r="C592" s="2"/>
      <c r="K592" s="1"/>
      <c r="T592" s="1"/>
      <c r="Y592" s="10"/>
    </row>
    <row r="593" spans="2:25" x14ac:dyDescent="0.25">
      <c r="B593" s="1"/>
      <c r="C593" s="2"/>
      <c r="K593" s="1"/>
      <c r="T593" s="1"/>
    </row>
    <row r="594" spans="2:25" x14ac:dyDescent="0.25">
      <c r="B594" s="1"/>
      <c r="C594" s="2"/>
      <c r="K594" s="1"/>
      <c r="T594" s="1"/>
      <c r="Y594" s="10"/>
    </row>
    <row r="595" spans="2:25" x14ac:dyDescent="0.25">
      <c r="B595" s="1"/>
      <c r="C595" s="2"/>
      <c r="K595" s="1"/>
      <c r="T595" s="1"/>
    </row>
    <row r="596" spans="2:25" x14ac:dyDescent="0.25">
      <c r="B596" s="1"/>
      <c r="C596" s="2"/>
      <c r="K596" s="1"/>
      <c r="T596" s="1"/>
    </row>
    <row r="597" spans="2:25" x14ac:dyDescent="0.25">
      <c r="B597" s="1"/>
      <c r="C597" s="2"/>
      <c r="K597" s="1"/>
      <c r="T597" s="1"/>
    </row>
    <row r="598" spans="2:25" x14ac:dyDescent="0.25">
      <c r="B598" s="1"/>
      <c r="C598" s="2"/>
      <c r="K598" s="1"/>
      <c r="T598" s="1"/>
    </row>
    <row r="599" spans="2:25" x14ac:dyDescent="0.25">
      <c r="B599" s="1"/>
      <c r="C599" s="2"/>
      <c r="K599" s="1"/>
      <c r="T599" s="1"/>
    </row>
    <row r="600" spans="2:25" x14ac:dyDescent="0.25">
      <c r="B600" s="1"/>
      <c r="C600" s="2"/>
      <c r="K600" s="1"/>
      <c r="T600" s="1"/>
    </row>
    <row r="601" spans="2:25" x14ac:dyDescent="0.25">
      <c r="B601" s="1"/>
      <c r="C601" s="2"/>
      <c r="K601" s="1"/>
      <c r="T601" s="1"/>
    </row>
    <row r="602" spans="2:25" x14ac:dyDescent="0.25">
      <c r="B602" s="1"/>
      <c r="C602" s="2"/>
      <c r="K602" s="1"/>
      <c r="T602" s="1"/>
    </row>
    <row r="603" spans="2:25" x14ac:dyDescent="0.25">
      <c r="B603" s="1"/>
      <c r="C603" s="2"/>
      <c r="K603" s="1"/>
      <c r="T603" s="1"/>
    </row>
    <row r="604" spans="2:25" x14ac:dyDescent="0.25">
      <c r="B604" s="1"/>
      <c r="C604" s="2"/>
      <c r="K604" s="1"/>
      <c r="T604" s="1"/>
    </row>
    <row r="605" spans="2:25" x14ac:dyDescent="0.25">
      <c r="B605" s="1"/>
      <c r="C605" s="2"/>
      <c r="K605" s="1"/>
      <c r="T605" s="1"/>
    </row>
    <row r="606" spans="2:25" x14ac:dyDescent="0.25">
      <c r="B606" s="1"/>
      <c r="C606" s="2"/>
      <c r="K606" s="1"/>
      <c r="T606" s="1"/>
    </row>
    <row r="607" spans="2:25" x14ac:dyDescent="0.25">
      <c r="B607" s="1"/>
      <c r="C607" s="2"/>
      <c r="K607" s="1"/>
      <c r="T607" s="1"/>
    </row>
    <row r="608" spans="2:25" x14ac:dyDescent="0.25">
      <c r="B608" s="1"/>
      <c r="C608" s="2"/>
      <c r="K608" s="1"/>
      <c r="T608" s="1"/>
      <c r="Y608" s="10"/>
    </row>
    <row r="609" spans="2:25" x14ac:dyDescent="0.25">
      <c r="B609" s="1"/>
      <c r="C609" s="2"/>
      <c r="K609" s="1"/>
      <c r="T609" s="1"/>
    </row>
    <row r="610" spans="2:25" x14ac:dyDescent="0.25">
      <c r="B610" s="1"/>
      <c r="C610" s="2"/>
      <c r="K610" s="1"/>
      <c r="T610" s="1"/>
    </row>
    <row r="611" spans="2:25" x14ac:dyDescent="0.25">
      <c r="B611" s="1"/>
      <c r="C611" s="2"/>
      <c r="K611" s="1"/>
      <c r="T611" s="1"/>
    </row>
    <row r="612" spans="2:25" x14ac:dyDescent="0.25">
      <c r="B612" s="1"/>
      <c r="C612" s="2"/>
      <c r="K612" s="1"/>
      <c r="T612" s="1"/>
    </row>
    <row r="613" spans="2:25" x14ac:dyDescent="0.25">
      <c r="B613" s="1"/>
      <c r="C613" s="2"/>
      <c r="K613" s="1"/>
      <c r="T613" s="1"/>
    </row>
    <row r="614" spans="2:25" x14ac:dyDescent="0.25">
      <c r="B614" s="1"/>
      <c r="C614" s="2"/>
      <c r="K614" s="1"/>
      <c r="T614" s="1"/>
    </row>
    <row r="615" spans="2:25" x14ac:dyDescent="0.25">
      <c r="B615" s="1"/>
      <c r="C615" s="2"/>
      <c r="K615" s="1"/>
      <c r="T615" s="1"/>
    </row>
    <row r="616" spans="2:25" x14ac:dyDescent="0.25">
      <c r="B616" s="1"/>
      <c r="C616" s="2"/>
      <c r="K616" s="1"/>
      <c r="T616" s="1"/>
    </row>
    <row r="617" spans="2:25" x14ac:dyDescent="0.25">
      <c r="B617" s="1"/>
      <c r="C617" s="2"/>
      <c r="K617" s="1"/>
      <c r="T617" s="1"/>
    </row>
    <row r="618" spans="2:25" x14ac:dyDescent="0.25">
      <c r="B618" s="1"/>
      <c r="C618" s="2"/>
      <c r="K618" s="1"/>
      <c r="T618" s="1"/>
    </row>
    <row r="619" spans="2:25" x14ac:dyDescent="0.25">
      <c r="B619" s="1"/>
      <c r="C619" s="2"/>
      <c r="K619" s="1"/>
      <c r="T619" s="1"/>
    </row>
    <row r="620" spans="2:25" x14ac:dyDescent="0.25">
      <c r="B620" s="1"/>
      <c r="C620" s="2"/>
      <c r="K620" s="1"/>
      <c r="T620" s="1"/>
    </row>
    <row r="621" spans="2:25" x14ac:dyDescent="0.25">
      <c r="B621" s="1"/>
      <c r="C621" s="2"/>
      <c r="K621" s="1"/>
      <c r="T621" s="1"/>
    </row>
    <row r="622" spans="2:25" x14ac:dyDescent="0.25">
      <c r="B622" s="1"/>
      <c r="C622" s="2"/>
      <c r="K622" s="1"/>
      <c r="T622" s="1"/>
    </row>
    <row r="623" spans="2:25" x14ac:dyDescent="0.25">
      <c r="B623" s="1"/>
      <c r="C623" s="2"/>
      <c r="K623" s="1"/>
      <c r="T623" s="1"/>
    </row>
    <row r="624" spans="2:25" x14ac:dyDescent="0.25">
      <c r="B624" s="1"/>
      <c r="C624" s="2"/>
      <c r="K624" s="1"/>
      <c r="T624" s="1"/>
      <c r="Y624" s="10"/>
    </row>
    <row r="625" spans="2:25" x14ac:dyDescent="0.25">
      <c r="B625" s="1"/>
      <c r="C625" s="2"/>
      <c r="K625" s="1"/>
      <c r="T625" s="1"/>
    </row>
    <row r="626" spans="2:25" x14ac:dyDescent="0.25">
      <c r="B626" s="1"/>
      <c r="C626" s="2"/>
      <c r="K626" s="1"/>
      <c r="T626" s="1"/>
      <c r="Y626" s="10"/>
    </row>
    <row r="627" spans="2:25" x14ac:dyDescent="0.25">
      <c r="B627" s="1"/>
      <c r="C627" s="2"/>
      <c r="K627" s="1"/>
      <c r="T627" s="1"/>
      <c r="Y627" s="10"/>
    </row>
    <row r="628" spans="2:25" x14ac:dyDescent="0.25">
      <c r="B628" s="1"/>
      <c r="C628" s="2"/>
      <c r="K628" s="1"/>
      <c r="T628" s="1"/>
      <c r="Y628" s="10"/>
    </row>
    <row r="629" spans="2:25" x14ac:dyDescent="0.25">
      <c r="B629" s="1"/>
      <c r="C629" s="2"/>
      <c r="K629" s="1"/>
      <c r="T629" s="1"/>
    </row>
    <row r="630" spans="2:25" x14ac:dyDescent="0.25">
      <c r="B630" s="1"/>
      <c r="C630" s="2"/>
      <c r="K630" s="1"/>
      <c r="T630" s="1"/>
    </row>
    <row r="631" spans="2:25" x14ac:dyDescent="0.25">
      <c r="B631" s="1"/>
      <c r="C631" s="2"/>
      <c r="K631" s="1"/>
      <c r="T631" s="1"/>
    </row>
    <row r="632" spans="2:25" x14ac:dyDescent="0.25">
      <c r="B632" s="1"/>
      <c r="C632" s="2"/>
      <c r="K632" s="1"/>
      <c r="T632" s="1"/>
    </row>
    <row r="633" spans="2:25" x14ac:dyDescent="0.25">
      <c r="B633" s="1"/>
      <c r="C633" s="2"/>
      <c r="K633" s="1"/>
      <c r="T633" s="1"/>
      <c r="Y633" s="10"/>
    </row>
    <row r="634" spans="2:25" x14ac:dyDescent="0.25">
      <c r="B634" s="1"/>
      <c r="C634" s="2"/>
      <c r="K634" s="1"/>
      <c r="T634" s="1"/>
    </row>
    <row r="635" spans="2:25" x14ac:dyDescent="0.25">
      <c r="B635" s="1"/>
      <c r="C635" s="2"/>
      <c r="K635" s="1"/>
      <c r="T635" s="1"/>
    </row>
    <row r="636" spans="2:25" x14ac:dyDescent="0.25">
      <c r="B636" s="1"/>
      <c r="C636" s="2"/>
      <c r="K636" s="1"/>
      <c r="T636" s="1"/>
      <c r="Y636" s="10"/>
    </row>
    <row r="637" spans="2:25" x14ac:dyDescent="0.25">
      <c r="B637" s="1"/>
      <c r="C637" s="2"/>
      <c r="K637" s="1"/>
      <c r="T637" s="1"/>
      <c r="Y637" s="10"/>
    </row>
    <row r="638" spans="2:25" x14ac:dyDescent="0.25">
      <c r="B638" s="1"/>
      <c r="C638" s="2"/>
      <c r="K638" s="1"/>
      <c r="T638" s="1"/>
    </row>
    <row r="639" spans="2:25" x14ac:dyDescent="0.25">
      <c r="B639" s="1"/>
      <c r="C639" s="2"/>
      <c r="K639" s="1"/>
      <c r="T639" s="1"/>
    </row>
    <row r="640" spans="2:25" x14ac:dyDescent="0.25">
      <c r="B640" s="1"/>
      <c r="C640" s="2"/>
      <c r="K640" s="1"/>
      <c r="T640" s="1"/>
    </row>
    <row r="641" spans="2:25" x14ac:dyDescent="0.25">
      <c r="B641" s="1"/>
      <c r="C641" s="2"/>
      <c r="K641" s="1"/>
      <c r="T641" s="1"/>
    </row>
    <row r="642" spans="2:25" x14ac:dyDescent="0.25">
      <c r="B642" s="1"/>
      <c r="C642" s="2"/>
      <c r="K642" s="1"/>
      <c r="T642" s="1"/>
    </row>
    <row r="643" spans="2:25" x14ac:dyDescent="0.25">
      <c r="B643" s="1"/>
      <c r="C643" s="2"/>
      <c r="K643" s="1"/>
      <c r="T643" s="1"/>
    </row>
    <row r="644" spans="2:25" x14ac:dyDescent="0.25">
      <c r="B644" s="1"/>
      <c r="C644" s="2"/>
      <c r="K644" s="1"/>
      <c r="T644" s="1"/>
      <c r="Y644" s="10"/>
    </row>
    <row r="645" spans="2:25" x14ac:dyDescent="0.25">
      <c r="B645" s="1"/>
      <c r="C645" s="2"/>
      <c r="K645" s="1"/>
      <c r="T645" s="1"/>
    </row>
    <row r="646" spans="2:25" x14ac:dyDescent="0.25">
      <c r="B646" s="1"/>
      <c r="C646" s="2"/>
      <c r="K646" s="1"/>
      <c r="T646" s="1"/>
    </row>
    <row r="647" spans="2:25" x14ac:dyDescent="0.25">
      <c r="B647" s="1"/>
      <c r="C647" s="2"/>
      <c r="K647" s="1"/>
      <c r="T647" s="1"/>
    </row>
    <row r="648" spans="2:25" x14ac:dyDescent="0.25">
      <c r="B648" s="1"/>
      <c r="C648" s="2"/>
      <c r="K648" s="1"/>
      <c r="T648" s="1"/>
    </row>
    <row r="649" spans="2:25" x14ac:dyDescent="0.25">
      <c r="B649" s="1"/>
      <c r="C649" s="2"/>
      <c r="K649" s="1"/>
      <c r="T649" s="1"/>
    </row>
    <row r="650" spans="2:25" x14ac:dyDescent="0.25">
      <c r="B650" s="1"/>
      <c r="C650" s="2"/>
      <c r="K650" s="1"/>
      <c r="T650" s="1"/>
      <c r="Y650" s="10"/>
    </row>
    <row r="651" spans="2:25" x14ac:dyDescent="0.25">
      <c r="B651" s="1"/>
      <c r="C651" s="2"/>
      <c r="K651" s="1"/>
      <c r="T651" s="1"/>
    </row>
    <row r="652" spans="2:25" x14ac:dyDescent="0.25">
      <c r="B652" s="1"/>
      <c r="C652" s="2"/>
      <c r="K652" s="1"/>
      <c r="T652" s="1"/>
      <c r="Y652" s="10"/>
    </row>
    <row r="653" spans="2:25" x14ac:dyDescent="0.25">
      <c r="B653" s="1"/>
      <c r="C653" s="2"/>
      <c r="K653" s="1"/>
      <c r="T653" s="1"/>
    </row>
    <row r="654" spans="2:25" x14ac:dyDescent="0.25">
      <c r="B654" s="1"/>
      <c r="C654" s="2"/>
      <c r="K654" s="1"/>
      <c r="T654" s="1"/>
    </row>
    <row r="655" spans="2:25" x14ac:dyDescent="0.25">
      <c r="B655" s="1"/>
      <c r="C655" s="2"/>
      <c r="K655" s="1"/>
      <c r="T655" s="1"/>
    </row>
    <row r="656" spans="2:25" x14ac:dyDescent="0.25">
      <c r="B656" s="1"/>
      <c r="C656" s="2"/>
      <c r="K656" s="1"/>
      <c r="T656" s="1"/>
    </row>
    <row r="657" spans="2:25" x14ac:dyDescent="0.25">
      <c r="B657" s="1"/>
      <c r="C657" s="2"/>
      <c r="K657" s="1"/>
      <c r="T657" s="1"/>
    </row>
    <row r="658" spans="2:25" x14ac:dyDescent="0.25">
      <c r="B658" s="1"/>
      <c r="C658" s="2"/>
      <c r="K658" s="1"/>
      <c r="T658" s="1"/>
    </row>
    <row r="659" spans="2:25" x14ac:dyDescent="0.25">
      <c r="B659" s="1"/>
      <c r="C659" s="2"/>
      <c r="K659" s="1"/>
      <c r="T659" s="1"/>
      <c r="Y659" s="10"/>
    </row>
    <row r="660" spans="2:25" x14ac:dyDescent="0.25">
      <c r="B660" s="1"/>
      <c r="C660" s="2"/>
      <c r="K660" s="1"/>
      <c r="T660" s="1"/>
    </row>
    <row r="661" spans="2:25" x14ac:dyDescent="0.25">
      <c r="B661" s="1"/>
      <c r="C661" s="2"/>
      <c r="K661" s="1"/>
      <c r="T661" s="1"/>
    </row>
    <row r="662" spans="2:25" x14ac:dyDescent="0.25">
      <c r="B662" s="1"/>
      <c r="C662" s="2"/>
      <c r="K662" s="1"/>
      <c r="T662" s="1"/>
    </row>
    <row r="663" spans="2:25" x14ac:dyDescent="0.25">
      <c r="B663" s="1"/>
      <c r="C663" s="2"/>
      <c r="K663" s="1"/>
      <c r="T663" s="1"/>
      <c r="Y663" s="10"/>
    </row>
    <row r="664" spans="2:25" x14ac:dyDescent="0.25">
      <c r="B664" s="1"/>
      <c r="C664" s="2"/>
      <c r="K664" s="1"/>
      <c r="T664" s="1"/>
    </row>
    <row r="665" spans="2:25" x14ac:dyDescent="0.25">
      <c r="B665" s="1"/>
      <c r="C665" s="2"/>
      <c r="K665" s="1"/>
      <c r="T665" s="1"/>
    </row>
    <row r="666" spans="2:25" x14ac:dyDescent="0.25">
      <c r="B666" s="1"/>
      <c r="C666" s="2"/>
      <c r="K666" s="1"/>
      <c r="T666" s="1"/>
      <c r="Y666" s="10"/>
    </row>
    <row r="667" spans="2:25" x14ac:dyDescent="0.25">
      <c r="B667" s="1"/>
      <c r="C667" s="2"/>
      <c r="K667" s="1"/>
      <c r="T667" s="1"/>
      <c r="Y667" s="10"/>
    </row>
    <row r="668" spans="2:25" x14ac:dyDescent="0.25">
      <c r="B668" s="1"/>
      <c r="C668" s="2"/>
      <c r="K668" s="1"/>
      <c r="T668" s="1"/>
      <c r="Y668" s="10"/>
    </row>
    <row r="669" spans="2:25" x14ac:dyDescent="0.25">
      <c r="B669" s="1"/>
      <c r="C669" s="2"/>
      <c r="K669" s="1"/>
      <c r="T669" s="1"/>
      <c r="Y669" s="10"/>
    </row>
    <row r="670" spans="2:25" x14ac:dyDescent="0.25">
      <c r="B670" s="1"/>
      <c r="C670" s="2"/>
      <c r="K670" s="1"/>
      <c r="T670" s="1"/>
    </row>
    <row r="671" spans="2:25" x14ac:dyDescent="0.25">
      <c r="B671" s="1"/>
      <c r="C671" s="2"/>
      <c r="K671" s="1"/>
      <c r="T671" s="1"/>
    </row>
    <row r="672" spans="2:25" x14ac:dyDescent="0.25">
      <c r="B672" s="1"/>
      <c r="C672" s="2"/>
      <c r="K672" s="1"/>
      <c r="T672" s="1"/>
    </row>
    <row r="673" spans="2:25" x14ac:dyDescent="0.25">
      <c r="B673" s="1"/>
      <c r="C673" s="2"/>
      <c r="K673" s="1"/>
      <c r="T673" s="1"/>
    </row>
    <row r="674" spans="2:25" x14ac:dyDescent="0.25">
      <c r="B674" s="1"/>
      <c r="C674" s="2"/>
      <c r="K674" s="1"/>
      <c r="T674" s="1"/>
    </row>
    <row r="675" spans="2:25" x14ac:dyDescent="0.25">
      <c r="B675" s="1"/>
      <c r="C675" s="2"/>
      <c r="K675" s="1"/>
      <c r="T675" s="1"/>
    </row>
    <row r="676" spans="2:25" x14ac:dyDescent="0.25">
      <c r="B676" s="1"/>
      <c r="C676" s="2"/>
      <c r="K676" s="1"/>
      <c r="T676" s="1"/>
    </row>
    <row r="677" spans="2:25" x14ac:dyDescent="0.25">
      <c r="B677" s="1"/>
      <c r="C677" s="2"/>
      <c r="K677" s="1"/>
      <c r="T677" s="1"/>
    </row>
    <row r="678" spans="2:25" x14ac:dyDescent="0.25">
      <c r="B678" s="1"/>
      <c r="C678" s="2"/>
      <c r="K678" s="1"/>
      <c r="T678" s="1"/>
    </row>
    <row r="679" spans="2:25" x14ac:dyDescent="0.25">
      <c r="B679" s="1"/>
      <c r="C679" s="2"/>
      <c r="K679" s="1"/>
      <c r="T679" s="1"/>
      <c r="Y679" s="10"/>
    </row>
    <row r="680" spans="2:25" x14ac:dyDescent="0.25">
      <c r="B680" s="1"/>
      <c r="C680" s="2"/>
      <c r="K680" s="1"/>
      <c r="T680" s="1"/>
    </row>
    <row r="681" spans="2:25" x14ac:dyDescent="0.25">
      <c r="B681" s="1"/>
      <c r="C681" s="2"/>
      <c r="K681" s="1"/>
      <c r="T681" s="1"/>
      <c r="Y681" s="10"/>
    </row>
    <row r="682" spans="2:25" x14ac:dyDescent="0.25">
      <c r="B682" s="1"/>
      <c r="C682" s="2"/>
      <c r="K682" s="1"/>
      <c r="T682" s="1"/>
      <c r="Y682" s="10"/>
    </row>
    <row r="683" spans="2:25" x14ac:dyDescent="0.25">
      <c r="B683" s="1"/>
      <c r="C683" s="2"/>
      <c r="K683" s="1"/>
      <c r="T683" s="1"/>
    </row>
    <row r="684" spans="2:25" x14ac:dyDescent="0.25">
      <c r="B684" s="1"/>
      <c r="C684" s="2"/>
      <c r="K684" s="1"/>
      <c r="T684" s="1"/>
    </row>
    <row r="685" spans="2:25" x14ac:dyDescent="0.25">
      <c r="B685" s="1"/>
      <c r="C685" s="2"/>
      <c r="K685" s="1"/>
      <c r="T685" s="1"/>
      <c r="Y685" s="10"/>
    </row>
    <row r="686" spans="2:25" x14ac:dyDescent="0.25">
      <c r="B686" s="1"/>
      <c r="C686" s="2"/>
      <c r="K686" s="1"/>
      <c r="T686" s="1"/>
    </row>
    <row r="687" spans="2:25" x14ac:dyDescent="0.25">
      <c r="B687" s="1"/>
      <c r="C687" s="2"/>
      <c r="K687" s="1"/>
      <c r="T687" s="1"/>
      <c r="Y687" s="10"/>
    </row>
    <row r="688" spans="2:25" x14ac:dyDescent="0.25">
      <c r="B688" s="1"/>
      <c r="C688" s="2"/>
      <c r="K688" s="1"/>
      <c r="T688" s="1"/>
    </row>
    <row r="689" spans="2:25" x14ac:dyDescent="0.25">
      <c r="B689" s="1"/>
      <c r="C689" s="2"/>
      <c r="K689" s="1"/>
      <c r="T689" s="1"/>
      <c r="Y689" s="10"/>
    </row>
    <row r="690" spans="2:25" x14ac:dyDescent="0.25">
      <c r="B690" s="1"/>
      <c r="C690" s="2"/>
      <c r="K690" s="1"/>
      <c r="T690" s="1"/>
    </row>
    <row r="691" spans="2:25" x14ac:dyDescent="0.25">
      <c r="B691" s="1"/>
      <c r="C691" s="2"/>
      <c r="K691" s="1"/>
      <c r="T691" s="1"/>
    </row>
    <row r="692" spans="2:25" x14ac:dyDescent="0.25">
      <c r="B692" s="1"/>
      <c r="C692" s="2"/>
      <c r="K692" s="1"/>
      <c r="T692" s="1"/>
    </row>
    <row r="693" spans="2:25" x14ac:dyDescent="0.25">
      <c r="B693" s="1"/>
      <c r="C693" s="2"/>
      <c r="K693" s="1"/>
      <c r="T693" s="1"/>
    </row>
    <row r="694" spans="2:25" x14ac:dyDescent="0.25">
      <c r="B694" s="1"/>
      <c r="C694" s="2"/>
      <c r="K694" s="1"/>
      <c r="T694" s="1"/>
    </row>
    <row r="695" spans="2:25" x14ac:dyDescent="0.25">
      <c r="B695" s="1"/>
      <c r="C695" s="2"/>
      <c r="K695" s="1"/>
      <c r="T695" s="1"/>
    </row>
    <row r="696" spans="2:25" x14ac:dyDescent="0.25">
      <c r="B696" s="1"/>
      <c r="C696" s="2"/>
      <c r="K696" s="1"/>
      <c r="T696" s="1"/>
      <c r="Y696" s="10"/>
    </row>
    <row r="697" spans="2:25" x14ac:dyDescent="0.25">
      <c r="B697" s="1"/>
      <c r="C697" s="2"/>
      <c r="K697" s="1"/>
      <c r="T697" s="1"/>
    </row>
    <row r="698" spans="2:25" x14ac:dyDescent="0.25">
      <c r="B698" s="1"/>
      <c r="C698" s="2"/>
      <c r="K698" s="1"/>
      <c r="T698" s="1"/>
    </row>
    <row r="699" spans="2:25" x14ac:dyDescent="0.25">
      <c r="B699" s="1"/>
      <c r="C699" s="2"/>
      <c r="K699" s="1"/>
      <c r="T699" s="1"/>
    </row>
    <row r="700" spans="2:25" x14ac:dyDescent="0.25">
      <c r="B700" s="1"/>
      <c r="C700" s="2"/>
      <c r="K700" s="1"/>
      <c r="T700" s="1"/>
    </row>
    <row r="701" spans="2:25" x14ac:dyDescent="0.25">
      <c r="B701" s="1"/>
      <c r="C701" s="2"/>
      <c r="K701" s="1"/>
      <c r="T701" s="1"/>
    </row>
    <row r="702" spans="2:25" x14ac:dyDescent="0.25">
      <c r="B702" s="1"/>
      <c r="C702" s="2"/>
      <c r="K702" s="1"/>
      <c r="T702" s="1"/>
      <c r="Y702" s="10"/>
    </row>
    <row r="703" spans="2:25" x14ac:dyDescent="0.25">
      <c r="B703" s="1"/>
      <c r="C703" s="2"/>
      <c r="K703" s="1"/>
      <c r="T703" s="1"/>
      <c r="Y703" s="10"/>
    </row>
    <row r="704" spans="2:25" x14ac:dyDescent="0.25">
      <c r="B704" s="1"/>
      <c r="C704" s="2"/>
      <c r="K704" s="1"/>
      <c r="T704" s="1"/>
    </row>
    <row r="705" spans="2:25" x14ac:dyDescent="0.25">
      <c r="B705" s="1"/>
      <c r="C705" s="2"/>
      <c r="K705" s="1"/>
      <c r="T705" s="1"/>
    </row>
    <row r="706" spans="2:25" x14ac:dyDescent="0.25">
      <c r="B706" s="1"/>
      <c r="C706" s="2"/>
      <c r="K706" s="1"/>
      <c r="T706" s="1"/>
      <c r="Y706" s="10"/>
    </row>
    <row r="707" spans="2:25" x14ac:dyDescent="0.25">
      <c r="B707" s="1"/>
      <c r="C707" s="2"/>
      <c r="K707" s="1"/>
      <c r="T707" s="1"/>
    </row>
    <row r="708" spans="2:25" x14ac:dyDescent="0.25">
      <c r="B708" s="1"/>
      <c r="C708" s="2"/>
      <c r="K708" s="1"/>
      <c r="T708" s="1"/>
    </row>
    <row r="709" spans="2:25" x14ac:dyDescent="0.25">
      <c r="B709" s="1"/>
      <c r="C709" s="2"/>
      <c r="K709" s="1"/>
      <c r="T709" s="1"/>
      <c r="Y709" s="10"/>
    </row>
    <row r="710" spans="2:25" x14ac:dyDescent="0.25">
      <c r="B710" s="1"/>
      <c r="C710" s="2"/>
      <c r="K710" s="1"/>
      <c r="T710" s="1"/>
    </row>
    <row r="711" spans="2:25" x14ac:dyDescent="0.25">
      <c r="B711" s="1"/>
      <c r="C711" s="2"/>
      <c r="K711" s="1"/>
      <c r="T711" s="1"/>
    </row>
    <row r="712" spans="2:25" x14ac:dyDescent="0.25">
      <c r="B712" s="1"/>
      <c r="C712" s="2"/>
      <c r="K712" s="1"/>
      <c r="T712" s="1"/>
    </row>
    <row r="713" spans="2:25" x14ac:dyDescent="0.25">
      <c r="B713" s="1"/>
      <c r="C713" s="2"/>
      <c r="K713" s="1"/>
      <c r="T713" s="1"/>
    </row>
    <row r="714" spans="2:25" x14ac:dyDescent="0.25">
      <c r="B714" s="1"/>
      <c r="C714" s="2"/>
      <c r="K714" s="1"/>
      <c r="T714" s="1"/>
    </row>
    <row r="715" spans="2:25" x14ac:dyDescent="0.25">
      <c r="B715" s="1"/>
      <c r="C715" s="2"/>
      <c r="K715" s="1"/>
      <c r="T715" s="1"/>
      <c r="Y715" s="10"/>
    </row>
    <row r="716" spans="2:25" x14ac:dyDescent="0.25">
      <c r="B716" s="1"/>
      <c r="C716" s="2"/>
      <c r="K716" s="1"/>
      <c r="T716" s="1"/>
    </row>
    <row r="717" spans="2:25" x14ac:dyDescent="0.25">
      <c r="B717" s="1"/>
      <c r="C717" s="2"/>
      <c r="K717" s="1"/>
      <c r="T717" s="1"/>
    </row>
    <row r="718" spans="2:25" x14ac:dyDescent="0.25">
      <c r="B718" s="1"/>
      <c r="C718" s="2"/>
      <c r="K718" s="1"/>
      <c r="T718" s="1"/>
    </row>
    <row r="719" spans="2:25" x14ac:dyDescent="0.25">
      <c r="B719" s="1"/>
      <c r="C719" s="2"/>
      <c r="K719" s="1"/>
      <c r="T719" s="1"/>
      <c r="Y719" s="10"/>
    </row>
    <row r="720" spans="2:25" x14ac:dyDescent="0.25">
      <c r="B720" s="1"/>
      <c r="C720" s="2"/>
      <c r="K720" s="1"/>
      <c r="T720" s="1"/>
    </row>
    <row r="721" spans="2:25" x14ac:dyDescent="0.25">
      <c r="B721" s="1"/>
      <c r="C721" s="2"/>
      <c r="K721" s="1"/>
      <c r="T721" s="1"/>
    </row>
    <row r="722" spans="2:25" x14ac:dyDescent="0.25">
      <c r="B722" s="1"/>
      <c r="C722" s="2"/>
      <c r="K722" s="1"/>
      <c r="T722" s="1"/>
    </row>
    <row r="723" spans="2:25" x14ac:dyDescent="0.25">
      <c r="B723" s="1"/>
      <c r="C723" s="2"/>
      <c r="K723" s="1"/>
      <c r="T723" s="1"/>
    </row>
    <row r="724" spans="2:25" x14ac:dyDescent="0.25">
      <c r="B724" s="1"/>
      <c r="C724" s="2"/>
      <c r="K724" s="1"/>
      <c r="T724" s="1"/>
    </row>
    <row r="725" spans="2:25" x14ac:dyDescent="0.25">
      <c r="B725" s="1"/>
      <c r="C725" s="2"/>
      <c r="K725" s="1"/>
      <c r="T725" s="1"/>
    </row>
    <row r="726" spans="2:25" x14ac:dyDescent="0.25">
      <c r="B726" s="1"/>
      <c r="C726" s="2"/>
      <c r="K726" s="1"/>
      <c r="T726" s="1"/>
      <c r="Y726" s="10"/>
    </row>
    <row r="727" spans="2:25" x14ac:dyDescent="0.25">
      <c r="B727" s="1"/>
      <c r="C727" s="2"/>
      <c r="K727" s="1"/>
      <c r="T727" s="1"/>
      <c r="Y727" s="10"/>
    </row>
    <row r="728" spans="2:25" x14ac:dyDescent="0.25">
      <c r="B728" s="1"/>
      <c r="C728" s="2"/>
      <c r="K728" s="1"/>
      <c r="T728" s="1"/>
    </row>
    <row r="729" spans="2:25" x14ac:dyDescent="0.25">
      <c r="B729" s="1"/>
      <c r="C729" s="2"/>
      <c r="K729" s="1"/>
      <c r="T729" s="1"/>
    </row>
    <row r="730" spans="2:25" x14ac:dyDescent="0.25">
      <c r="B730" s="1"/>
      <c r="C730" s="2"/>
      <c r="K730" s="1"/>
      <c r="T730" s="1"/>
    </row>
    <row r="731" spans="2:25" x14ac:dyDescent="0.25">
      <c r="B731" s="1"/>
      <c r="C731" s="2"/>
      <c r="K731" s="1"/>
      <c r="T731" s="1"/>
      <c r="Y731" s="10"/>
    </row>
    <row r="732" spans="2:25" x14ac:dyDescent="0.25">
      <c r="B732" s="1"/>
      <c r="C732" s="2"/>
      <c r="K732" s="1"/>
      <c r="T732" s="1"/>
    </row>
    <row r="733" spans="2:25" x14ac:dyDescent="0.25">
      <c r="B733" s="1"/>
      <c r="C733" s="2"/>
      <c r="K733" s="1"/>
      <c r="T733" s="1"/>
    </row>
    <row r="734" spans="2:25" x14ac:dyDescent="0.25">
      <c r="B734" s="1"/>
      <c r="C734" s="2"/>
      <c r="K734" s="1"/>
      <c r="T734" s="1"/>
    </row>
    <row r="735" spans="2:25" x14ac:dyDescent="0.25">
      <c r="B735" s="1"/>
      <c r="C735" s="2"/>
      <c r="K735" s="1"/>
      <c r="T735" s="1"/>
    </row>
    <row r="736" spans="2:25" x14ac:dyDescent="0.25">
      <c r="B736" s="1"/>
      <c r="C736" s="2"/>
      <c r="K736" s="1"/>
      <c r="T736" s="1"/>
    </row>
    <row r="737" spans="2:25" x14ac:dyDescent="0.25">
      <c r="B737" s="1"/>
      <c r="C737" s="2"/>
      <c r="K737" s="1"/>
      <c r="T737" s="1"/>
    </row>
    <row r="738" spans="2:25" x14ac:dyDescent="0.25">
      <c r="B738" s="1"/>
      <c r="C738" s="2"/>
      <c r="K738" s="1"/>
      <c r="T738" s="1"/>
    </row>
    <row r="739" spans="2:25" x14ac:dyDescent="0.25">
      <c r="B739" s="1"/>
      <c r="C739" s="2"/>
      <c r="K739" s="1"/>
      <c r="T739" s="1"/>
    </row>
    <row r="740" spans="2:25" x14ac:dyDescent="0.25">
      <c r="B740" s="1"/>
      <c r="C740" s="2"/>
      <c r="K740" s="1"/>
      <c r="T740" s="1"/>
    </row>
    <row r="741" spans="2:25" x14ac:dyDescent="0.25">
      <c r="B741" s="1"/>
      <c r="C741" s="2"/>
      <c r="K741" s="1"/>
      <c r="T741" s="1"/>
    </row>
    <row r="742" spans="2:25" x14ac:dyDescent="0.25">
      <c r="B742" s="1"/>
      <c r="C742" s="2"/>
      <c r="K742" s="1"/>
      <c r="T742" s="1"/>
    </row>
    <row r="743" spans="2:25" x14ac:dyDescent="0.25">
      <c r="B743" s="1"/>
      <c r="C743" s="2"/>
      <c r="K743" s="1"/>
      <c r="T743" s="1"/>
    </row>
    <row r="744" spans="2:25" x14ac:dyDescent="0.25">
      <c r="B744" s="1"/>
      <c r="C744" s="2"/>
      <c r="K744" s="1"/>
      <c r="T744" s="1"/>
    </row>
    <row r="745" spans="2:25" x14ac:dyDescent="0.25">
      <c r="B745" s="1"/>
      <c r="C745" s="2"/>
      <c r="K745" s="1"/>
      <c r="T745" s="1"/>
    </row>
    <row r="746" spans="2:25" x14ac:dyDescent="0.25">
      <c r="B746" s="1"/>
      <c r="C746" s="2"/>
      <c r="K746" s="1"/>
      <c r="T746" s="1"/>
      <c r="Y746" s="10"/>
    </row>
    <row r="747" spans="2:25" x14ac:dyDescent="0.25">
      <c r="B747" s="1"/>
      <c r="C747" s="2"/>
      <c r="K747" s="1"/>
      <c r="T747" s="1"/>
    </row>
    <row r="748" spans="2:25" x14ac:dyDescent="0.25">
      <c r="B748" s="1"/>
      <c r="C748" s="2"/>
      <c r="K748" s="1"/>
      <c r="T748" s="1"/>
    </row>
    <row r="749" spans="2:25" x14ac:dyDescent="0.25">
      <c r="B749" s="1"/>
      <c r="C749" s="2"/>
      <c r="K749" s="1"/>
      <c r="T749" s="1"/>
    </row>
    <row r="750" spans="2:25" x14ac:dyDescent="0.25">
      <c r="B750" s="1"/>
      <c r="C750" s="2"/>
      <c r="K750" s="1"/>
      <c r="T750" s="1"/>
    </row>
    <row r="751" spans="2:25" x14ac:dyDescent="0.25">
      <c r="B751" s="1"/>
      <c r="C751" s="2"/>
      <c r="K751" s="1"/>
      <c r="T751" s="1"/>
    </row>
    <row r="752" spans="2:25" x14ac:dyDescent="0.25">
      <c r="B752" s="1"/>
      <c r="C752" s="2"/>
      <c r="K752" s="1"/>
      <c r="T752" s="1"/>
    </row>
    <row r="753" spans="2:25" x14ac:dyDescent="0.25">
      <c r="B753" s="1"/>
      <c r="C753" s="2"/>
      <c r="K753" s="1"/>
      <c r="T753" s="1"/>
    </row>
    <row r="754" spans="2:25" x14ac:dyDescent="0.25">
      <c r="B754" s="1"/>
      <c r="C754" s="2"/>
      <c r="K754" s="1"/>
      <c r="T754" s="1"/>
    </row>
    <row r="755" spans="2:25" x14ac:dyDescent="0.25">
      <c r="B755" s="1"/>
      <c r="C755" s="2"/>
      <c r="K755" s="1"/>
      <c r="T755" s="1"/>
    </row>
    <row r="756" spans="2:25" x14ac:dyDescent="0.25">
      <c r="B756" s="1"/>
      <c r="C756" s="2"/>
      <c r="K756" s="1"/>
      <c r="T756" s="1"/>
    </row>
    <row r="757" spans="2:25" x14ac:dyDescent="0.25">
      <c r="B757" s="1"/>
      <c r="C757" s="2"/>
      <c r="K757" s="1"/>
      <c r="T757" s="1"/>
      <c r="Y757" s="10"/>
    </row>
    <row r="758" spans="2:25" x14ac:dyDescent="0.25">
      <c r="B758" s="1"/>
      <c r="C758" s="2"/>
      <c r="K758" s="1"/>
      <c r="T758" s="1"/>
    </row>
    <row r="759" spans="2:25" x14ac:dyDescent="0.25">
      <c r="B759" s="1"/>
      <c r="C759" s="2"/>
      <c r="K759" s="1"/>
      <c r="T759" s="1"/>
    </row>
    <row r="760" spans="2:25" x14ac:dyDescent="0.25">
      <c r="B760" s="1"/>
      <c r="C760" s="2"/>
      <c r="K760" s="1"/>
      <c r="T760" s="1"/>
      <c r="Y760" s="10"/>
    </row>
    <row r="761" spans="2:25" x14ac:dyDescent="0.25">
      <c r="B761" s="1"/>
      <c r="C761" s="2"/>
      <c r="K761" s="1"/>
      <c r="T761" s="1"/>
      <c r="Y761" s="10"/>
    </row>
    <row r="762" spans="2:25" x14ac:dyDescent="0.25">
      <c r="B762" s="1"/>
      <c r="C762" s="2"/>
      <c r="K762" s="1"/>
      <c r="T762" s="1"/>
    </row>
    <row r="763" spans="2:25" x14ac:dyDescent="0.25">
      <c r="B763" s="1"/>
      <c r="C763" s="2"/>
      <c r="K763" s="1"/>
      <c r="T763" s="1"/>
      <c r="Y763" s="10"/>
    </row>
    <row r="764" spans="2:25" x14ac:dyDescent="0.25">
      <c r="B764" s="1"/>
      <c r="C764" s="2"/>
      <c r="K764" s="1"/>
      <c r="T764" s="1"/>
    </row>
    <row r="765" spans="2:25" x14ac:dyDescent="0.25">
      <c r="B765" s="1"/>
      <c r="C765" s="2"/>
      <c r="K765" s="1"/>
      <c r="T765" s="1"/>
    </row>
    <row r="766" spans="2:25" x14ac:dyDescent="0.25">
      <c r="B766" s="1"/>
      <c r="C766" s="2"/>
      <c r="K766" s="1"/>
      <c r="T766" s="1"/>
      <c r="Y766" s="10"/>
    </row>
    <row r="767" spans="2:25" x14ac:dyDescent="0.25">
      <c r="B767" s="1"/>
      <c r="C767" s="2"/>
      <c r="K767" s="1"/>
      <c r="T767" s="1"/>
      <c r="Y767" s="10"/>
    </row>
    <row r="768" spans="2:25" x14ac:dyDescent="0.25">
      <c r="B768" s="1"/>
      <c r="C768" s="2"/>
      <c r="K768" s="1"/>
      <c r="T768" s="1"/>
    </row>
    <row r="769" spans="2:25" x14ac:dyDescent="0.25">
      <c r="B769" s="1"/>
      <c r="C769" s="2"/>
      <c r="K769" s="1"/>
      <c r="T769" s="1"/>
    </row>
    <row r="770" spans="2:25" x14ac:dyDescent="0.25">
      <c r="B770" s="1"/>
      <c r="C770" s="2"/>
      <c r="K770" s="1"/>
      <c r="T770" s="1"/>
    </row>
    <row r="771" spans="2:25" x14ac:dyDescent="0.25">
      <c r="B771" s="1"/>
      <c r="C771" s="2"/>
      <c r="K771" s="1"/>
      <c r="T771" s="1"/>
    </row>
    <row r="772" spans="2:25" x14ac:dyDescent="0.25">
      <c r="B772" s="1"/>
      <c r="C772" s="2"/>
      <c r="K772" s="1"/>
      <c r="T772" s="1"/>
    </row>
    <row r="773" spans="2:25" x14ac:dyDescent="0.25">
      <c r="B773" s="1"/>
      <c r="C773" s="2"/>
      <c r="K773" s="1"/>
      <c r="T773" s="1"/>
      <c r="Y773" s="10"/>
    </row>
    <row r="774" spans="2:25" x14ac:dyDescent="0.25">
      <c r="B774" s="1"/>
      <c r="C774" s="2"/>
      <c r="K774" s="1"/>
      <c r="T774" s="1"/>
    </row>
    <row r="775" spans="2:25" x14ac:dyDescent="0.25">
      <c r="B775" s="1"/>
      <c r="C775" s="2"/>
      <c r="K775" s="1"/>
      <c r="T775" s="1"/>
      <c r="Y775" s="10"/>
    </row>
    <row r="776" spans="2:25" x14ac:dyDescent="0.25">
      <c r="B776" s="1"/>
      <c r="C776" s="2"/>
      <c r="K776" s="1"/>
      <c r="T776" s="1"/>
    </row>
    <row r="777" spans="2:25" x14ac:dyDescent="0.25">
      <c r="B777" s="1"/>
      <c r="C777" s="2"/>
      <c r="K777" s="1"/>
      <c r="T777" s="1"/>
    </row>
    <row r="778" spans="2:25" x14ac:dyDescent="0.25">
      <c r="B778" s="1"/>
      <c r="C778" s="2"/>
      <c r="K778" s="1"/>
      <c r="T778" s="1"/>
    </row>
    <row r="779" spans="2:25" x14ac:dyDescent="0.25">
      <c r="B779" s="1"/>
      <c r="C779" s="2"/>
      <c r="K779" s="1"/>
      <c r="T779" s="1"/>
    </row>
    <row r="780" spans="2:25" x14ac:dyDescent="0.25">
      <c r="B780" s="1"/>
      <c r="C780" s="2"/>
      <c r="K780" s="1"/>
      <c r="T780" s="1"/>
    </row>
    <row r="781" spans="2:25" x14ac:dyDescent="0.25">
      <c r="B781" s="1"/>
      <c r="C781" s="2"/>
      <c r="K781" s="1"/>
      <c r="T781" s="1"/>
    </row>
    <row r="782" spans="2:25" x14ac:dyDescent="0.25">
      <c r="B782" s="1"/>
      <c r="C782" s="2"/>
      <c r="K782" s="1"/>
      <c r="T782" s="1"/>
      <c r="Y782" s="10"/>
    </row>
    <row r="783" spans="2:25" x14ac:dyDescent="0.25">
      <c r="B783" s="1"/>
      <c r="C783" s="2"/>
      <c r="K783" s="1"/>
      <c r="T783" s="1"/>
    </row>
    <row r="784" spans="2:25" x14ac:dyDescent="0.25">
      <c r="B784" s="1"/>
      <c r="C784" s="2"/>
      <c r="K784" s="1"/>
      <c r="T784" s="1"/>
      <c r="Y784" s="10"/>
    </row>
    <row r="785" spans="2:25" x14ac:dyDescent="0.25">
      <c r="B785" s="1"/>
      <c r="C785" s="2"/>
      <c r="K785" s="1"/>
      <c r="T785" s="1"/>
    </row>
    <row r="786" spans="2:25" x14ac:dyDescent="0.25">
      <c r="B786" s="1"/>
      <c r="C786" s="2"/>
      <c r="K786" s="1"/>
      <c r="T786" s="1"/>
    </row>
    <row r="787" spans="2:25" x14ac:dyDescent="0.25">
      <c r="B787" s="1"/>
      <c r="C787" s="2"/>
      <c r="K787" s="1"/>
      <c r="T787" s="1"/>
    </row>
    <row r="788" spans="2:25" x14ac:dyDescent="0.25">
      <c r="B788" s="1"/>
      <c r="C788" s="2"/>
      <c r="K788" s="1"/>
      <c r="T788" s="1"/>
      <c r="Y788" s="10"/>
    </row>
    <row r="789" spans="2:25" x14ac:dyDescent="0.25">
      <c r="B789" s="1"/>
      <c r="C789" s="2"/>
      <c r="K789" s="1"/>
      <c r="T789" s="1"/>
    </row>
    <row r="790" spans="2:25" x14ac:dyDescent="0.25">
      <c r="B790" s="1"/>
      <c r="C790" s="2"/>
      <c r="K790" s="1"/>
      <c r="T790" s="1"/>
    </row>
    <row r="791" spans="2:25" x14ac:dyDescent="0.25">
      <c r="B791" s="1"/>
      <c r="C791" s="2"/>
      <c r="K791" s="1"/>
      <c r="T791" s="1"/>
    </row>
    <row r="792" spans="2:25" x14ac:dyDescent="0.25">
      <c r="B792" s="1"/>
      <c r="C792" s="2"/>
      <c r="K792" s="1"/>
      <c r="T792" s="1"/>
    </row>
    <row r="793" spans="2:25" x14ac:dyDescent="0.25">
      <c r="B793" s="1"/>
      <c r="C793" s="2"/>
      <c r="K793" s="1"/>
      <c r="T793" s="1"/>
    </row>
    <row r="794" spans="2:25" x14ac:dyDescent="0.25">
      <c r="B794" s="1"/>
      <c r="C794" s="2"/>
      <c r="K794" s="1"/>
      <c r="T794" s="1"/>
    </row>
    <row r="795" spans="2:25" x14ac:dyDescent="0.25">
      <c r="B795" s="1"/>
      <c r="C795" s="2"/>
      <c r="K795" s="1"/>
      <c r="T795" s="1"/>
      <c r="Y795" s="10"/>
    </row>
    <row r="796" spans="2:25" x14ac:dyDescent="0.25">
      <c r="B796" s="1"/>
      <c r="C796" s="2"/>
      <c r="K796" s="1"/>
      <c r="T796" s="1"/>
    </row>
    <row r="797" spans="2:25" x14ac:dyDescent="0.25">
      <c r="B797" s="1"/>
      <c r="C797" s="2"/>
      <c r="K797" s="1"/>
      <c r="T797" s="1"/>
    </row>
    <row r="798" spans="2:25" x14ac:dyDescent="0.25">
      <c r="B798" s="1"/>
      <c r="C798" s="2"/>
      <c r="K798" s="1"/>
      <c r="T798" s="1"/>
    </row>
    <row r="799" spans="2:25" x14ac:dyDescent="0.25">
      <c r="B799" s="1"/>
      <c r="C799" s="2"/>
      <c r="K799" s="1"/>
      <c r="T799" s="1"/>
    </row>
    <row r="800" spans="2:25" x14ac:dyDescent="0.25">
      <c r="B800" s="1"/>
      <c r="C800" s="2"/>
      <c r="K800" s="1"/>
      <c r="T800" s="1"/>
    </row>
    <row r="801" spans="2:25" x14ac:dyDescent="0.25">
      <c r="B801" s="1"/>
      <c r="C801" s="2"/>
      <c r="K801" s="1"/>
      <c r="T801" s="1"/>
      <c r="Y801" s="10"/>
    </row>
    <row r="802" spans="2:25" x14ac:dyDescent="0.25">
      <c r="B802" s="1"/>
      <c r="C802" s="2"/>
      <c r="K802" s="1"/>
      <c r="T802" s="1"/>
    </row>
    <row r="803" spans="2:25" x14ac:dyDescent="0.25">
      <c r="B803" s="1"/>
      <c r="C803" s="2"/>
      <c r="K803" s="1"/>
      <c r="T803" s="1"/>
    </row>
    <row r="804" spans="2:25" x14ac:dyDescent="0.25">
      <c r="B804" s="1"/>
      <c r="C804" s="2"/>
      <c r="K804" s="1"/>
      <c r="T804" s="1"/>
    </row>
    <row r="805" spans="2:25" x14ac:dyDescent="0.25">
      <c r="B805" s="1"/>
      <c r="C805" s="2"/>
      <c r="K805" s="1"/>
      <c r="T805" s="1"/>
    </row>
    <row r="806" spans="2:25" x14ac:dyDescent="0.25">
      <c r="B806" s="1"/>
      <c r="C806" s="2"/>
      <c r="K806" s="1"/>
      <c r="T806" s="1"/>
    </row>
    <row r="807" spans="2:25" x14ac:dyDescent="0.25">
      <c r="B807" s="1"/>
      <c r="C807" s="2"/>
      <c r="K807" s="1"/>
      <c r="T807" s="1"/>
      <c r="Y807" s="10"/>
    </row>
    <row r="808" spans="2:25" x14ac:dyDescent="0.25">
      <c r="B808" s="1"/>
      <c r="C808" s="2"/>
      <c r="K808" s="1"/>
      <c r="T808" s="1"/>
    </row>
    <row r="809" spans="2:25" x14ac:dyDescent="0.25">
      <c r="B809" s="1"/>
      <c r="C809" s="2"/>
      <c r="K809" s="1"/>
      <c r="T809" s="1"/>
    </row>
    <row r="810" spans="2:25" x14ac:dyDescent="0.25">
      <c r="B810" s="1"/>
      <c r="C810" s="2"/>
      <c r="K810" s="1"/>
      <c r="T810" s="1"/>
    </row>
    <row r="811" spans="2:25" x14ac:dyDescent="0.25">
      <c r="B811" s="1"/>
      <c r="C811" s="2"/>
      <c r="K811" s="1"/>
      <c r="T811" s="1"/>
      <c r="Y811" s="10"/>
    </row>
    <row r="812" spans="2:25" x14ac:dyDescent="0.25">
      <c r="B812" s="1"/>
      <c r="C812" s="2"/>
      <c r="K812" s="1"/>
      <c r="T812" s="1"/>
    </row>
    <row r="813" spans="2:25" x14ac:dyDescent="0.25">
      <c r="B813" s="1"/>
      <c r="C813" s="2"/>
      <c r="K813" s="1"/>
      <c r="T813" s="1"/>
    </row>
    <row r="814" spans="2:25" x14ac:dyDescent="0.25">
      <c r="B814" s="1"/>
      <c r="C814" s="2"/>
      <c r="K814" s="1"/>
      <c r="T814" s="1"/>
      <c r="Y814" s="10"/>
    </row>
    <row r="815" spans="2:25" x14ac:dyDescent="0.25">
      <c r="B815" s="1"/>
      <c r="C815" s="2"/>
      <c r="K815" s="1"/>
      <c r="T815" s="1"/>
    </row>
    <row r="816" spans="2:25" x14ac:dyDescent="0.25">
      <c r="B816" s="1"/>
      <c r="C816" s="2"/>
      <c r="K816" s="1"/>
      <c r="T816" s="1"/>
    </row>
    <row r="817" spans="2:25" x14ac:dyDescent="0.25">
      <c r="B817" s="1"/>
      <c r="C817" s="2"/>
      <c r="K817" s="1"/>
      <c r="T817" s="1"/>
    </row>
    <row r="818" spans="2:25" x14ac:dyDescent="0.25">
      <c r="B818" s="1"/>
      <c r="C818" s="2"/>
      <c r="K818" s="1"/>
      <c r="T818" s="1"/>
    </row>
    <row r="819" spans="2:25" x14ac:dyDescent="0.25">
      <c r="B819" s="1"/>
      <c r="C819" s="2"/>
      <c r="K819" s="1"/>
      <c r="T819" s="1"/>
    </row>
    <row r="820" spans="2:25" x14ac:dyDescent="0.25">
      <c r="B820" s="1"/>
      <c r="C820" s="2"/>
      <c r="K820" s="1"/>
      <c r="T820" s="1"/>
    </row>
    <row r="821" spans="2:25" x14ac:dyDescent="0.25">
      <c r="B821" s="1"/>
      <c r="C821" s="2"/>
      <c r="K821" s="1"/>
      <c r="T821" s="1"/>
    </row>
    <row r="822" spans="2:25" x14ac:dyDescent="0.25">
      <c r="B822" s="1"/>
      <c r="C822" s="2"/>
      <c r="K822" s="1"/>
      <c r="T822" s="1"/>
      <c r="Y822" s="10"/>
    </row>
    <row r="823" spans="2:25" x14ac:dyDescent="0.25">
      <c r="B823" s="1"/>
      <c r="C823" s="2"/>
      <c r="K823" s="1"/>
      <c r="T823" s="1"/>
      <c r="Y823" s="10"/>
    </row>
    <row r="824" spans="2:25" x14ac:dyDescent="0.25">
      <c r="B824" s="1"/>
      <c r="C824" s="2"/>
      <c r="K824" s="1"/>
      <c r="T824" s="1"/>
    </row>
    <row r="825" spans="2:25" x14ac:dyDescent="0.25">
      <c r="B825" s="1"/>
      <c r="C825" s="2"/>
      <c r="K825" s="1"/>
      <c r="T825" s="1"/>
    </row>
    <row r="826" spans="2:25" x14ac:dyDescent="0.25">
      <c r="B826" s="1"/>
      <c r="C826" s="2"/>
      <c r="K826" s="1"/>
      <c r="T826" s="1"/>
    </row>
    <row r="827" spans="2:25" x14ac:dyDescent="0.25">
      <c r="B827" s="1"/>
      <c r="C827" s="2"/>
      <c r="K827" s="1"/>
      <c r="T827" s="1"/>
    </row>
    <row r="828" spans="2:25" x14ac:dyDescent="0.25">
      <c r="B828" s="1"/>
      <c r="C828" s="2"/>
      <c r="K828" s="1"/>
      <c r="T828" s="1"/>
      <c r="Y828" s="10"/>
    </row>
    <row r="829" spans="2:25" x14ac:dyDescent="0.25">
      <c r="B829" s="1"/>
      <c r="C829" s="2"/>
      <c r="K829" s="1"/>
      <c r="T829" s="1"/>
    </row>
    <row r="830" spans="2:25" x14ac:dyDescent="0.25">
      <c r="B830" s="1"/>
      <c r="C830" s="2"/>
      <c r="K830" s="1"/>
      <c r="T830" s="1"/>
    </row>
    <row r="831" spans="2:25" x14ac:dyDescent="0.25">
      <c r="B831" s="1"/>
      <c r="C831" s="2"/>
      <c r="K831" s="1"/>
      <c r="T831" s="1"/>
    </row>
    <row r="832" spans="2:25" x14ac:dyDescent="0.25">
      <c r="B832" s="1"/>
      <c r="C832" s="2"/>
      <c r="K832" s="1"/>
      <c r="T832" s="1"/>
    </row>
    <row r="833" spans="2:25" x14ac:dyDescent="0.25">
      <c r="B833" s="1"/>
      <c r="C833" s="2"/>
      <c r="K833" s="1"/>
      <c r="T833" s="1"/>
      <c r="Y833" s="10"/>
    </row>
    <row r="834" spans="2:25" x14ac:dyDescent="0.25">
      <c r="B834" s="1"/>
      <c r="C834" s="2"/>
      <c r="K834" s="1"/>
      <c r="T834" s="1"/>
    </row>
    <row r="835" spans="2:25" x14ac:dyDescent="0.25">
      <c r="B835" s="1"/>
      <c r="C835" s="2"/>
      <c r="K835" s="1"/>
      <c r="T835" s="1"/>
    </row>
    <row r="836" spans="2:25" x14ac:dyDescent="0.25">
      <c r="B836" s="1"/>
      <c r="C836" s="2"/>
      <c r="K836" s="1"/>
      <c r="T836" s="1"/>
    </row>
    <row r="837" spans="2:25" x14ac:dyDescent="0.25">
      <c r="B837" s="1"/>
      <c r="C837" s="2"/>
      <c r="K837" s="1"/>
      <c r="T837" s="1"/>
    </row>
    <row r="838" spans="2:25" x14ac:dyDescent="0.25">
      <c r="B838" s="1"/>
      <c r="C838" s="2"/>
      <c r="K838" s="1"/>
      <c r="T838" s="1"/>
      <c r="Y838" s="10"/>
    </row>
    <row r="839" spans="2:25" x14ac:dyDescent="0.25">
      <c r="B839" s="1"/>
      <c r="C839" s="2"/>
      <c r="K839" s="1"/>
      <c r="T839" s="1"/>
      <c r="Y839" s="10"/>
    </row>
    <row r="840" spans="2:25" x14ac:dyDescent="0.25">
      <c r="B840" s="1"/>
      <c r="C840" s="2"/>
      <c r="K840" s="1"/>
      <c r="T840" s="1"/>
    </row>
    <row r="841" spans="2:25" x14ac:dyDescent="0.25">
      <c r="B841" s="1"/>
      <c r="C841" s="2"/>
      <c r="K841" s="1"/>
      <c r="T841" s="1"/>
    </row>
    <row r="842" spans="2:25" x14ac:dyDescent="0.25">
      <c r="B842" s="1"/>
      <c r="C842" s="2"/>
      <c r="K842" s="1"/>
      <c r="T842" s="1"/>
    </row>
    <row r="843" spans="2:25" x14ac:dyDescent="0.25">
      <c r="B843" s="1"/>
      <c r="C843" s="2"/>
      <c r="K843" s="1"/>
      <c r="T843" s="1"/>
      <c r="Y843" s="10"/>
    </row>
    <row r="844" spans="2:25" x14ac:dyDescent="0.25">
      <c r="B844" s="1"/>
      <c r="C844" s="2"/>
      <c r="K844" s="1"/>
      <c r="T844" s="1"/>
    </row>
    <row r="845" spans="2:25" x14ac:dyDescent="0.25">
      <c r="B845" s="1"/>
      <c r="C845" s="2"/>
      <c r="K845" s="1"/>
      <c r="T845" s="1"/>
    </row>
    <row r="846" spans="2:25" x14ac:dyDescent="0.25">
      <c r="B846" s="1"/>
      <c r="C846" s="2"/>
      <c r="K846" s="1"/>
      <c r="T846" s="1"/>
    </row>
    <row r="847" spans="2:25" x14ac:dyDescent="0.25">
      <c r="B847" s="1"/>
      <c r="C847" s="2"/>
      <c r="K847" s="1"/>
      <c r="T847" s="1"/>
    </row>
    <row r="848" spans="2:25" x14ac:dyDescent="0.25">
      <c r="B848" s="1"/>
      <c r="C848" s="2"/>
      <c r="K848" s="1"/>
      <c r="T848" s="1"/>
    </row>
    <row r="849" spans="2:25" x14ac:dyDescent="0.25">
      <c r="B849" s="1"/>
      <c r="C849" s="2"/>
      <c r="K849" s="1"/>
      <c r="T849" s="1"/>
    </row>
    <row r="850" spans="2:25" x14ac:dyDescent="0.25">
      <c r="B850" s="1"/>
      <c r="C850" s="2"/>
      <c r="K850" s="1"/>
      <c r="T850" s="1"/>
    </row>
    <row r="851" spans="2:25" x14ac:dyDescent="0.25">
      <c r="B851" s="1"/>
      <c r="C851" s="2"/>
      <c r="K851" s="1"/>
      <c r="T851" s="1"/>
    </row>
    <row r="852" spans="2:25" x14ac:dyDescent="0.25">
      <c r="B852" s="1"/>
      <c r="C852" s="2"/>
      <c r="K852" s="1"/>
      <c r="T852" s="1"/>
    </row>
    <row r="853" spans="2:25" x14ac:dyDescent="0.25">
      <c r="B853" s="1"/>
      <c r="C853" s="2"/>
      <c r="K853" s="1"/>
      <c r="T853" s="1"/>
    </row>
    <row r="854" spans="2:25" x14ac:dyDescent="0.25">
      <c r="B854" s="1"/>
      <c r="C854" s="2"/>
      <c r="K854" s="1"/>
      <c r="T854" s="1"/>
    </row>
    <row r="855" spans="2:25" x14ac:dyDescent="0.25">
      <c r="B855" s="1"/>
      <c r="C855" s="2"/>
      <c r="K855" s="1"/>
      <c r="T855" s="1"/>
    </row>
    <row r="856" spans="2:25" x14ac:dyDescent="0.25">
      <c r="B856" s="1"/>
      <c r="C856" s="2"/>
      <c r="K856" s="1"/>
      <c r="T856" s="1"/>
    </row>
    <row r="857" spans="2:25" x14ac:dyDescent="0.25">
      <c r="B857" s="1"/>
      <c r="C857" s="2"/>
      <c r="K857" s="1"/>
      <c r="T857" s="1"/>
      <c r="Y857" s="10"/>
    </row>
    <row r="858" spans="2:25" x14ac:dyDescent="0.25">
      <c r="B858" s="1"/>
      <c r="C858" s="2"/>
      <c r="K858" s="1"/>
      <c r="T858" s="1"/>
    </row>
    <row r="859" spans="2:25" x14ac:dyDescent="0.25">
      <c r="B859" s="1"/>
      <c r="C859" s="2"/>
      <c r="K859" s="1"/>
      <c r="T859" s="1"/>
    </row>
    <row r="860" spans="2:25" x14ac:dyDescent="0.25">
      <c r="B860" s="1"/>
      <c r="C860" s="2"/>
      <c r="K860" s="1"/>
      <c r="T860" s="1"/>
      <c r="Y860" s="10"/>
    </row>
    <row r="861" spans="2:25" x14ac:dyDescent="0.25">
      <c r="B861" s="1"/>
      <c r="C861" s="2"/>
      <c r="K861" s="1"/>
      <c r="T861" s="1"/>
    </row>
    <row r="862" spans="2:25" s="6" customFormat="1" x14ac:dyDescent="0.25">
      <c r="B862" s="7"/>
      <c r="C862" s="8"/>
      <c r="K862" s="7"/>
      <c r="T862" s="7"/>
      <c r="Y862" s="9"/>
    </row>
    <row r="863" spans="2:25" s="6" customFormat="1" x14ac:dyDescent="0.25">
      <c r="B863" s="7"/>
      <c r="C863" s="8"/>
      <c r="K863" s="7"/>
      <c r="T863" s="7"/>
      <c r="Y863" s="9"/>
    </row>
    <row r="864" spans="2:25" s="6" customFormat="1" x14ac:dyDescent="0.25">
      <c r="B864" s="7"/>
      <c r="C864" s="8"/>
      <c r="K864" s="7"/>
      <c r="T864" s="7"/>
      <c r="Y864" s="11"/>
    </row>
    <row r="865" spans="2:25" s="6" customFormat="1" x14ac:dyDescent="0.25">
      <c r="B865" s="7"/>
      <c r="C865" s="8"/>
      <c r="K865" s="7"/>
      <c r="T865" s="7"/>
      <c r="Y865" s="9"/>
    </row>
    <row r="866" spans="2:25" s="6" customFormat="1" x14ac:dyDescent="0.25">
      <c r="B866" s="7"/>
      <c r="C866" s="8"/>
      <c r="K866" s="7"/>
      <c r="T866" s="7"/>
      <c r="Y866" s="11"/>
    </row>
    <row r="867" spans="2:25" s="6" customFormat="1" x14ac:dyDescent="0.25">
      <c r="B867" s="7"/>
      <c r="C867" s="8"/>
      <c r="K867" s="7"/>
      <c r="T867" s="7"/>
      <c r="Y867" s="11"/>
    </row>
    <row r="868" spans="2:25" s="6" customFormat="1" x14ac:dyDescent="0.25">
      <c r="B868" s="7"/>
      <c r="C868" s="8"/>
      <c r="K868" s="7"/>
      <c r="T868" s="7"/>
      <c r="Y868" s="9"/>
    </row>
    <row r="869" spans="2:25" s="6" customFormat="1" x14ac:dyDescent="0.25">
      <c r="B869" s="7"/>
      <c r="C869" s="8"/>
      <c r="K869" s="7"/>
      <c r="T869" s="7"/>
      <c r="Y869" s="9"/>
    </row>
    <row r="870" spans="2:25" s="6" customFormat="1" x14ac:dyDescent="0.25">
      <c r="B870" s="7"/>
      <c r="C870" s="8"/>
      <c r="K870" s="7"/>
      <c r="T870" s="7"/>
      <c r="Y870" s="11"/>
    </row>
    <row r="871" spans="2:25" s="6" customFormat="1" x14ac:dyDescent="0.25">
      <c r="B871" s="7"/>
      <c r="C871" s="8"/>
      <c r="K871" s="7"/>
      <c r="T871" s="7"/>
      <c r="Y871" s="9"/>
    </row>
    <row r="872" spans="2:25" s="6" customFormat="1" x14ac:dyDescent="0.25">
      <c r="B872" s="7"/>
      <c r="C872" s="8"/>
      <c r="K872" s="7"/>
      <c r="T872" s="7"/>
      <c r="Y872" s="9"/>
    </row>
    <row r="873" spans="2:25" s="6" customFormat="1" x14ac:dyDescent="0.25">
      <c r="B873" s="7"/>
      <c r="C873" s="8"/>
      <c r="K873" s="7"/>
      <c r="T873" s="7"/>
      <c r="Y873" s="11"/>
    </row>
    <row r="874" spans="2:25" s="6" customFormat="1" x14ac:dyDescent="0.25">
      <c r="B874" s="7"/>
      <c r="C874" s="8"/>
      <c r="K874" s="7"/>
      <c r="T874" s="7"/>
      <c r="Y874" s="11"/>
    </row>
    <row r="875" spans="2:25" s="6" customFormat="1" x14ac:dyDescent="0.25">
      <c r="B875" s="7"/>
      <c r="C875" s="8"/>
      <c r="K875" s="7"/>
      <c r="T875" s="7"/>
      <c r="Y875" s="9"/>
    </row>
    <row r="876" spans="2:25" s="6" customFormat="1" x14ac:dyDescent="0.25">
      <c r="B876" s="7"/>
      <c r="C876" s="8"/>
      <c r="K876" s="7"/>
      <c r="T876" s="7"/>
      <c r="Y876" s="9"/>
    </row>
    <row r="877" spans="2:25" s="6" customFormat="1" x14ac:dyDescent="0.25">
      <c r="B877" s="7"/>
      <c r="C877" s="8"/>
      <c r="K877" s="7"/>
      <c r="T877" s="7"/>
      <c r="Y877" s="9"/>
    </row>
    <row r="878" spans="2:25" s="6" customFormat="1" x14ac:dyDescent="0.25">
      <c r="B878" s="7"/>
      <c r="C878" s="8"/>
      <c r="K878" s="7"/>
      <c r="T878" s="7"/>
      <c r="Y878" s="11"/>
    </row>
    <row r="879" spans="2:25" s="6" customFormat="1" x14ac:dyDescent="0.25">
      <c r="B879" s="7"/>
      <c r="C879" s="8"/>
      <c r="K879" s="7"/>
      <c r="T879" s="7"/>
      <c r="Y879" s="9"/>
    </row>
    <row r="880" spans="2:25" s="6" customFormat="1" x14ac:dyDescent="0.25">
      <c r="B880" s="7"/>
      <c r="C880" s="8"/>
      <c r="K880" s="7"/>
      <c r="T880" s="7"/>
      <c r="Y880" s="11"/>
    </row>
    <row r="881" spans="2:25" s="6" customFormat="1" x14ac:dyDescent="0.25">
      <c r="B881" s="7"/>
      <c r="C881" s="8"/>
      <c r="K881" s="7"/>
      <c r="T881" s="7"/>
      <c r="Y881" s="11"/>
    </row>
    <row r="882" spans="2:25" s="6" customFormat="1" x14ac:dyDescent="0.25">
      <c r="B882" s="7"/>
      <c r="C882" s="8"/>
      <c r="K882" s="7"/>
      <c r="T882" s="7"/>
      <c r="Y882" s="11"/>
    </row>
    <row r="883" spans="2:25" s="6" customFormat="1" x14ac:dyDescent="0.25">
      <c r="B883" s="7"/>
      <c r="C883" s="8"/>
      <c r="K883" s="7"/>
      <c r="T883" s="7"/>
      <c r="Y883" s="11"/>
    </row>
    <row r="884" spans="2:25" s="6" customFormat="1" x14ac:dyDescent="0.25">
      <c r="B884" s="7"/>
      <c r="C884" s="8"/>
      <c r="K884" s="7"/>
      <c r="T884" s="7"/>
      <c r="Y884" s="9"/>
    </row>
    <row r="885" spans="2:25" s="6" customFormat="1" x14ac:dyDescent="0.25">
      <c r="B885" s="7"/>
      <c r="C885" s="8"/>
      <c r="K885" s="7"/>
      <c r="T885" s="7"/>
      <c r="Y885" s="9"/>
    </row>
    <row r="886" spans="2:25" s="6" customFormat="1" x14ac:dyDescent="0.25">
      <c r="B886" s="7"/>
      <c r="C886" s="8"/>
      <c r="K886" s="7"/>
      <c r="T886" s="7"/>
      <c r="Y886" s="9"/>
    </row>
    <row r="887" spans="2:25" s="6" customFormat="1" x14ac:dyDescent="0.25">
      <c r="B887" s="7"/>
      <c r="C887" s="8"/>
      <c r="K887" s="7"/>
      <c r="T887" s="7"/>
      <c r="Y887" s="9"/>
    </row>
    <row r="888" spans="2:25" s="6" customFormat="1" x14ac:dyDescent="0.25">
      <c r="B888" s="7"/>
      <c r="C888" s="8"/>
      <c r="K888" s="7"/>
      <c r="T888" s="7"/>
      <c r="Y888" s="11"/>
    </row>
    <row r="889" spans="2:25" s="6" customFormat="1" x14ac:dyDescent="0.25">
      <c r="B889" s="7"/>
      <c r="C889" s="8"/>
      <c r="K889" s="7"/>
      <c r="T889" s="7"/>
      <c r="Y889" s="9"/>
    </row>
    <row r="890" spans="2:25" s="6" customFormat="1" x14ac:dyDescent="0.25">
      <c r="B890" s="7"/>
      <c r="C890" s="8"/>
      <c r="K890" s="7"/>
      <c r="T890" s="7"/>
      <c r="Y890" s="9"/>
    </row>
    <row r="891" spans="2:25" s="6" customFormat="1" x14ac:dyDescent="0.25">
      <c r="B891" s="7"/>
      <c r="C891" s="8"/>
      <c r="K891" s="7"/>
      <c r="T891" s="7"/>
      <c r="Y891" s="9"/>
    </row>
    <row r="892" spans="2:25" s="6" customFormat="1" x14ac:dyDescent="0.25">
      <c r="B892" s="7"/>
      <c r="C892" s="8"/>
      <c r="K892" s="7"/>
      <c r="T892" s="7"/>
      <c r="Y892" s="9"/>
    </row>
    <row r="893" spans="2:25" s="6" customFormat="1" x14ac:dyDescent="0.25">
      <c r="B893" s="7"/>
      <c r="C893" s="8"/>
      <c r="K893" s="7"/>
      <c r="T893" s="7"/>
      <c r="Y893" s="9"/>
    </row>
    <row r="894" spans="2:25" s="6" customFormat="1" x14ac:dyDescent="0.25">
      <c r="B894" s="7"/>
      <c r="C894" s="8"/>
      <c r="K894" s="7"/>
      <c r="T894" s="7"/>
      <c r="Y894" s="9"/>
    </row>
    <row r="895" spans="2:25" s="6" customFormat="1" x14ac:dyDescent="0.25">
      <c r="B895" s="7"/>
      <c r="C895" s="8"/>
      <c r="K895" s="7"/>
      <c r="T895" s="7"/>
      <c r="Y895" s="9"/>
    </row>
    <row r="896" spans="2:25" s="6" customFormat="1" x14ac:dyDescent="0.25">
      <c r="B896" s="7"/>
      <c r="C896" s="8"/>
      <c r="K896" s="7"/>
      <c r="T896" s="7"/>
      <c r="Y896" s="11"/>
    </row>
    <row r="897" spans="2:25" s="6" customFormat="1" x14ac:dyDescent="0.25">
      <c r="B897" s="7"/>
      <c r="C897" s="8"/>
      <c r="K897" s="7"/>
      <c r="T897" s="7"/>
      <c r="Y897" s="9"/>
    </row>
    <row r="898" spans="2:25" s="6" customFormat="1" x14ac:dyDescent="0.25">
      <c r="B898" s="7"/>
      <c r="C898" s="8"/>
      <c r="K898" s="7"/>
      <c r="T898" s="7"/>
      <c r="Y898" s="9"/>
    </row>
    <row r="899" spans="2:25" s="6" customFormat="1" x14ac:dyDescent="0.25">
      <c r="B899" s="7"/>
      <c r="C899" s="8"/>
      <c r="K899" s="7"/>
      <c r="T899" s="7"/>
      <c r="Y899" s="9"/>
    </row>
    <row r="900" spans="2:25" s="6" customFormat="1" x14ac:dyDescent="0.25">
      <c r="B900" s="7"/>
      <c r="C900" s="8"/>
      <c r="K900" s="7"/>
      <c r="T900" s="7"/>
      <c r="Y900" s="9"/>
    </row>
    <row r="901" spans="2:25" s="6" customFormat="1" x14ac:dyDescent="0.25">
      <c r="B901" s="7"/>
      <c r="C901" s="8"/>
      <c r="K901" s="7"/>
      <c r="T901" s="7"/>
      <c r="Y901" s="9"/>
    </row>
    <row r="902" spans="2:25" s="6" customFormat="1" x14ac:dyDescent="0.25">
      <c r="B902" s="7"/>
      <c r="C902" s="8"/>
      <c r="K902" s="7"/>
      <c r="T902" s="7"/>
      <c r="Y902" s="9"/>
    </row>
    <row r="903" spans="2:25" s="6" customFormat="1" x14ac:dyDescent="0.25">
      <c r="B903" s="7"/>
      <c r="C903" s="8"/>
      <c r="K903" s="7"/>
      <c r="T903" s="7"/>
      <c r="Y903" s="11"/>
    </row>
    <row r="904" spans="2:25" s="6" customFormat="1" x14ac:dyDescent="0.25">
      <c r="B904" s="7"/>
      <c r="C904" s="8"/>
      <c r="K904" s="7"/>
      <c r="T904" s="7"/>
      <c r="Y904" s="11"/>
    </row>
    <row r="905" spans="2:25" s="6" customFormat="1" x14ac:dyDescent="0.25">
      <c r="B905" s="7"/>
      <c r="C905" s="8"/>
      <c r="K905" s="7"/>
      <c r="T905" s="7"/>
      <c r="Y905" s="11"/>
    </row>
    <row r="906" spans="2:25" s="6" customFormat="1" x14ac:dyDescent="0.25">
      <c r="B906" s="7"/>
      <c r="C906" s="8"/>
      <c r="K906" s="7"/>
      <c r="T906" s="7"/>
      <c r="Y906" s="9"/>
    </row>
    <row r="907" spans="2:25" s="6" customFormat="1" x14ac:dyDescent="0.25">
      <c r="B907" s="7"/>
      <c r="C907" s="8"/>
      <c r="K907" s="7"/>
      <c r="T907" s="7"/>
      <c r="Y907" s="9"/>
    </row>
    <row r="908" spans="2:25" s="6" customFormat="1" x14ac:dyDescent="0.25">
      <c r="B908" s="7"/>
      <c r="C908" s="8"/>
      <c r="K908" s="7"/>
      <c r="T908" s="7"/>
      <c r="Y908" s="11"/>
    </row>
    <row r="909" spans="2:25" s="6" customFormat="1" x14ac:dyDescent="0.25">
      <c r="B909" s="7"/>
      <c r="C909" s="8"/>
      <c r="K909" s="7"/>
      <c r="T909" s="7"/>
      <c r="Y909" s="9"/>
    </row>
    <row r="910" spans="2:25" s="6" customFormat="1" x14ac:dyDescent="0.25">
      <c r="B910" s="7"/>
      <c r="C910" s="8"/>
      <c r="K910" s="7"/>
      <c r="T910" s="7"/>
      <c r="Y910" s="9"/>
    </row>
    <row r="911" spans="2:25" s="6" customFormat="1" x14ac:dyDescent="0.25">
      <c r="B911" s="7"/>
      <c r="C911" s="8"/>
      <c r="K911" s="7"/>
      <c r="T911" s="7"/>
      <c r="Y911" s="9"/>
    </row>
    <row r="912" spans="2:25" s="6" customFormat="1" x14ac:dyDescent="0.25">
      <c r="B912" s="7"/>
      <c r="C912" s="8"/>
      <c r="K912" s="7"/>
      <c r="T912" s="7"/>
      <c r="Y912" s="9"/>
    </row>
    <row r="913" spans="2:25" s="6" customFormat="1" x14ac:dyDescent="0.25">
      <c r="B913" s="7"/>
      <c r="C913" s="8"/>
      <c r="K913" s="7"/>
      <c r="T913" s="7"/>
      <c r="Y913" s="9"/>
    </row>
    <row r="914" spans="2:25" s="6" customFormat="1" x14ac:dyDescent="0.25">
      <c r="B914" s="7"/>
      <c r="C914" s="8"/>
      <c r="K914" s="7"/>
      <c r="T914" s="7"/>
      <c r="Y914" s="9"/>
    </row>
    <row r="915" spans="2:25" s="6" customFormat="1" x14ac:dyDescent="0.25">
      <c r="B915" s="7"/>
      <c r="C915" s="8"/>
      <c r="K915" s="7"/>
      <c r="T915" s="7"/>
      <c r="Y915" s="9"/>
    </row>
    <row r="916" spans="2:25" s="6" customFormat="1" x14ac:dyDescent="0.25">
      <c r="B916" s="7"/>
      <c r="C916" s="8"/>
      <c r="K916" s="7"/>
      <c r="T916" s="7"/>
      <c r="Y916" s="11"/>
    </row>
    <row r="917" spans="2:25" s="6" customFormat="1" x14ac:dyDescent="0.25">
      <c r="B917" s="7"/>
      <c r="C917" s="8"/>
      <c r="K917" s="7"/>
      <c r="T917" s="7"/>
      <c r="Y917" s="9"/>
    </row>
    <row r="918" spans="2:25" s="6" customFormat="1" x14ac:dyDescent="0.25">
      <c r="B918" s="7"/>
      <c r="C918" s="8"/>
      <c r="K918" s="7"/>
      <c r="T918" s="7"/>
      <c r="Y918" s="11"/>
    </row>
    <row r="919" spans="2:25" s="6" customFormat="1" x14ac:dyDescent="0.25">
      <c r="B919" s="7"/>
      <c r="C919" s="8"/>
      <c r="K919" s="7"/>
      <c r="T919" s="7"/>
      <c r="Y919" s="9"/>
    </row>
    <row r="920" spans="2:25" s="6" customFormat="1" x14ac:dyDescent="0.25">
      <c r="B920" s="7"/>
      <c r="C920" s="8"/>
      <c r="K920" s="7"/>
      <c r="T920" s="7"/>
      <c r="Y920" s="11"/>
    </row>
    <row r="921" spans="2:25" s="6" customFormat="1" x14ac:dyDescent="0.25">
      <c r="B921" s="7"/>
      <c r="C921" s="8"/>
      <c r="K921" s="7"/>
      <c r="T921" s="7"/>
      <c r="Y921" s="9"/>
    </row>
    <row r="922" spans="2:25" s="6" customFormat="1" x14ac:dyDescent="0.25">
      <c r="B922" s="7"/>
      <c r="C922" s="8"/>
      <c r="K922" s="7"/>
      <c r="T922" s="7"/>
      <c r="Y922" s="9"/>
    </row>
    <row r="923" spans="2:25" s="6" customFormat="1" x14ac:dyDescent="0.25">
      <c r="B923" s="7"/>
      <c r="C923" s="8"/>
      <c r="K923" s="7"/>
      <c r="T923" s="7"/>
      <c r="Y923" s="9"/>
    </row>
    <row r="924" spans="2:25" s="6" customFormat="1" x14ac:dyDescent="0.25">
      <c r="B924" s="7"/>
      <c r="C924" s="8"/>
      <c r="K924" s="7"/>
      <c r="T924" s="7"/>
      <c r="Y924" s="11"/>
    </row>
    <row r="925" spans="2:25" s="6" customFormat="1" x14ac:dyDescent="0.25">
      <c r="B925" s="7"/>
      <c r="C925" s="8"/>
      <c r="K925" s="7"/>
      <c r="T925" s="7"/>
      <c r="Y925" s="11"/>
    </row>
    <row r="926" spans="2:25" s="6" customFormat="1" x14ac:dyDescent="0.25">
      <c r="B926" s="7"/>
      <c r="C926" s="8"/>
      <c r="K926" s="7"/>
      <c r="T926" s="7"/>
      <c r="Y926" s="9"/>
    </row>
    <row r="927" spans="2:25" s="6" customFormat="1" x14ac:dyDescent="0.25">
      <c r="B927" s="7"/>
      <c r="C927" s="8"/>
      <c r="K927" s="7"/>
      <c r="T927" s="7"/>
      <c r="Y927" s="9"/>
    </row>
    <row r="928" spans="2:25" s="6" customFormat="1" x14ac:dyDescent="0.25">
      <c r="B928" s="7"/>
      <c r="C928" s="8"/>
      <c r="K928" s="7"/>
      <c r="T928" s="7"/>
      <c r="Y928" s="11"/>
    </row>
    <row r="929" spans="2:25" s="6" customFormat="1" x14ac:dyDescent="0.25">
      <c r="B929" s="7"/>
      <c r="C929" s="8"/>
      <c r="K929" s="7"/>
      <c r="T929" s="7"/>
      <c r="Y929" s="9"/>
    </row>
    <row r="930" spans="2:25" s="6" customFormat="1" x14ac:dyDescent="0.25">
      <c r="B930" s="7"/>
      <c r="C930" s="8"/>
      <c r="K930" s="7"/>
      <c r="T930" s="7"/>
      <c r="Y930" s="9"/>
    </row>
    <row r="931" spans="2:25" s="6" customFormat="1" x14ac:dyDescent="0.25">
      <c r="B931" s="7"/>
      <c r="C931" s="8"/>
      <c r="K931" s="7"/>
      <c r="T931" s="7"/>
      <c r="Y931" s="9"/>
    </row>
    <row r="932" spans="2:25" s="6" customFormat="1" x14ac:dyDescent="0.25">
      <c r="B932" s="7"/>
      <c r="C932" s="8"/>
      <c r="K932" s="7"/>
      <c r="T932" s="7"/>
      <c r="Y932" s="9"/>
    </row>
    <row r="933" spans="2:25" s="6" customFormat="1" x14ac:dyDescent="0.25">
      <c r="B933" s="7"/>
      <c r="C933" s="8"/>
      <c r="K933" s="7"/>
      <c r="T933" s="7"/>
      <c r="Y933" s="9"/>
    </row>
    <row r="934" spans="2:25" s="6" customFormat="1" x14ac:dyDescent="0.25">
      <c r="B934" s="7"/>
      <c r="C934" s="8"/>
      <c r="K934" s="7"/>
      <c r="T934" s="7"/>
      <c r="Y934" s="11"/>
    </row>
    <row r="935" spans="2:25" s="6" customFormat="1" x14ac:dyDescent="0.25">
      <c r="B935" s="7"/>
      <c r="C935" s="8"/>
      <c r="K935" s="7"/>
      <c r="T935" s="7"/>
      <c r="Y935" s="9"/>
    </row>
    <row r="936" spans="2:25" s="6" customFormat="1" x14ac:dyDescent="0.25">
      <c r="B936" s="7"/>
      <c r="C936" s="8"/>
      <c r="K936" s="7"/>
      <c r="T936" s="7"/>
      <c r="Y936" s="11"/>
    </row>
    <row r="937" spans="2:25" s="6" customFormat="1" x14ac:dyDescent="0.25">
      <c r="B937" s="7"/>
      <c r="C937" s="8"/>
      <c r="K937" s="7"/>
      <c r="T937" s="7"/>
      <c r="Y937" s="9"/>
    </row>
    <row r="938" spans="2:25" s="6" customFormat="1" x14ac:dyDescent="0.25">
      <c r="B938" s="7"/>
      <c r="C938" s="8"/>
      <c r="K938" s="7"/>
      <c r="T938" s="7"/>
      <c r="Y938" s="11"/>
    </row>
    <row r="939" spans="2:25" s="6" customFormat="1" x14ac:dyDescent="0.25">
      <c r="B939" s="7"/>
      <c r="C939" s="8"/>
      <c r="K939" s="7"/>
      <c r="T939" s="7"/>
      <c r="Y939" s="9"/>
    </row>
    <row r="940" spans="2:25" s="6" customFormat="1" x14ac:dyDescent="0.25">
      <c r="B940" s="7"/>
      <c r="C940" s="8"/>
      <c r="K940" s="7"/>
      <c r="T940" s="7"/>
      <c r="Y940" s="9"/>
    </row>
    <row r="941" spans="2:25" s="6" customFormat="1" x14ac:dyDescent="0.25">
      <c r="B941" s="7"/>
      <c r="C941" s="8"/>
      <c r="K941" s="7"/>
      <c r="T941" s="7"/>
      <c r="Y941" s="9"/>
    </row>
    <row r="942" spans="2:25" s="6" customFormat="1" x14ac:dyDescent="0.25">
      <c r="B942" s="7"/>
      <c r="C942" s="8"/>
      <c r="K942" s="7"/>
      <c r="T942" s="7"/>
      <c r="Y942" s="9"/>
    </row>
    <row r="943" spans="2:25" s="6" customFormat="1" x14ac:dyDescent="0.25">
      <c r="B943" s="7"/>
      <c r="C943" s="8"/>
      <c r="K943" s="7"/>
      <c r="T943" s="7"/>
      <c r="Y943" s="9"/>
    </row>
    <row r="944" spans="2:25" s="6" customFormat="1" x14ac:dyDescent="0.25">
      <c r="B944" s="7"/>
      <c r="C944" s="8"/>
      <c r="K944" s="7"/>
      <c r="T944" s="7"/>
      <c r="Y944" s="11"/>
    </row>
    <row r="945" spans="2:25" s="6" customFormat="1" x14ac:dyDescent="0.25">
      <c r="B945" s="7"/>
      <c r="C945" s="8"/>
      <c r="K945" s="7"/>
      <c r="T945" s="7"/>
      <c r="Y945" s="9"/>
    </row>
    <row r="946" spans="2:25" s="6" customFormat="1" x14ac:dyDescent="0.25">
      <c r="B946" s="7"/>
      <c r="C946" s="8"/>
      <c r="K946" s="7"/>
      <c r="T946" s="7"/>
      <c r="Y946" s="9"/>
    </row>
    <row r="947" spans="2:25" s="6" customFormat="1" x14ac:dyDescent="0.25">
      <c r="B947" s="7"/>
      <c r="C947" s="8"/>
      <c r="K947" s="7"/>
      <c r="T947" s="7"/>
      <c r="Y947" s="11"/>
    </row>
    <row r="948" spans="2:25" s="6" customFormat="1" x14ac:dyDescent="0.25">
      <c r="B948" s="7"/>
      <c r="C948" s="8"/>
      <c r="K948" s="7"/>
      <c r="T948" s="7"/>
      <c r="Y948" s="9"/>
    </row>
    <row r="949" spans="2:25" s="6" customFormat="1" x14ac:dyDescent="0.25">
      <c r="B949" s="7"/>
      <c r="C949" s="8"/>
      <c r="K949" s="7"/>
      <c r="T949" s="7"/>
      <c r="Y949" s="9"/>
    </row>
    <row r="950" spans="2:25" s="6" customFormat="1" x14ac:dyDescent="0.25">
      <c r="B950" s="7"/>
      <c r="C950" s="8"/>
      <c r="K950" s="7"/>
      <c r="T950" s="7"/>
      <c r="Y950" s="9"/>
    </row>
    <row r="951" spans="2:25" s="6" customFormat="1" x14ac:dyDescent="0.25">
      <c r="B951" s="7"/>
      <c r="C951" s="8"/>
      <c r="K951" s="7"/>
      <c r="T951" s="7"/>
      <c r="Y951" s="11"/>
    </row>
    <row r="952" spans="2:25" s="6" customFormat="1" x14ac:dyDescent="0.25">
      <c r="B952" s="7"/>
      <c r="C952" s="8"/>
      <c r="K952" s="7"/>
      <c r="T952" s="7"/>
      <c r="Y952" s="9"/>
    </row>
    <row r="953" spans="2:25" s="6" customFormat="1" x14ac:dyDescent="0.25">
      <c r="B953" s="7"/>
      <c r="C953" s="8"/>
      <c r="K953" s="7"/>
      <c r="T953" s="7"/>
      <c r="Y953" s="11"/>
    </row>
    <row r="954" spans="2:25" s="6" customFormat="1" x14ac:dyDescent="0.25">
      <c r="B954" s="7"/>
      <c r="C954" s="8"/>
      <c r="K954" s="7"/>
      <c r="T954" s="7"/>
      <c r="Y954" s="9"/>
    </row>
    <row r="955" spans="2:25" s="6" customFormat="1" x14ac:dyDescent="0.25">
      <c r="B955" s="7"/>
      <c r="C955" s="8"/>
      <c r="K955" s="7"/>
      <c r="T955" s="7"/>
      <c r="Y955" s="11"/>
    </row>
    <row r="956" spans="2:25" s="6" customFormat="1" x14ac:dyDescent="0.25">
      <c r="B956" s="7"/>
      <c r="C956" s="8"/>
      <c r="K956" s="7"/>
      <c r="T956" s="7"/>
      <c r="Y956" s="9"/>
    </row>
    <row r="957" spans="2:25" s="6" customFormat="1" x14ac:dyDescent="0.25">
      <c r="B957" s="7"/>
      <c r="C957" s="8"/>
      <c r="K957" s="7"/>
      <c r="T957" s="7"/>
      <c r="Y957" s="9"/>
    </row>
    <row r="958" spans="2:25" s="6" customFormat="1" x14ac:dyDescent="0.25">
      <c r="B958" s="7"/>
      <c r="C958" s="8"/>
      <c r="K958" s="7"/>
      <c r="T958" s="7"/>
      <c r="Y958" s="9"/>
    </row>
    <row r="959" spans="2:25" s="6" customFormat="1" x14ac:dyDescent="0.25">
      <c r="B959" s="7"/>
      <c r="C959" s="8"/>
      <c r="K959" s="7"/>
      <c r="T959" s="7"/>
      <c r="Y959" s="11"/>
    </row>
    <row r="960" spans="2:25" s="6" customFormat="1" x14ac:dyDescent="0.25">
      <c r="B960" s="7"/>
      <c r="C960" s="8"/>
      <c r="K960" s="7"/>
      <c r="T960" s="7"/>
      <c r="Y960" s="11"/>
    </row>
    <row r="961" spans="2:25" s="6" customFormat="1" x14ac:dyDescent="0.25">
      <c r="B961" s="7"/>
      <c r="C961" s="8"/>
      <c r="K961" s="7"/>
      <c r="T961" s="7"/>
      <c r="Y961" s="11"/>
    </row>
    <row r="962" spans="2:25" s="6" customFormat="1" x14ac:dyDescent="0.25">
      <c r="B962" s="7"/>
      <c r="C962" s="8"/>
      <c r="K962" s="7"/>
      <c r="T962" s="7"/>
      <c r="Y962" s="9"/>
    </row>
    <row r="963" spans="2:25" s="6" customFormat="1" x14ac:dyDescent="0.25">
      <c r="B963" s="7"/>
      <c r="C963" s="8"/>
      <c r="K963" s="7"/>
      <c r="T963" s="7"/>
      <c r="Y963" s="9"/>
    </row>
    <row r="964" spans="2:25" s="6" customFormat="1" x14ac:dyDescent="0.25">
      <c r="B964" s="7"/>
      <c r="C964" s="8"/>
      <c r="K964" s="7"/>
      <c r="T964" s="7"/>
      <c r="Y964" s="11"/>
    </row>
    <row r="965" spans="2:25" s="6" customFormat="1" x14ac:dyDescent="0.25">
      <c r="B965" s="7"/>
      <c r="C965" s="8"/>
      <c r="K965" s="7"/>
      <c r="T965" s="7"/>
      <c r="Y965" s="11"/>
    </row>
    <row r="966" spans="2:25" s="6" customFormat="1" x14ac:dyDescent="0.25">
      <c r="B966" s="7"/>
      <c r="C966" s="8"/>
      <c r="K966" s="7"/>
      <c r="T966" s="7"/>
      <c r="Y966" s="9"/>
    </row>
    <row r="967" spans="2:25" s="6" customFormat="1" x14ac:dyDescent="0.25">
      <c r="B967" s="7"/>
      <c r="C967" s="8"/>
      <c r="K967" s="7"/>
      <c r="T967" s="7"/>
      <c r="Y967" s="9"/>
    </row>
    <row r="968" spans="2:25" s="6" customFormat="1" x14ac:dyDescent="0.25">
      <c r="B968" s="7"/>
      <c r="C968" s="8"/>
      <c r="K968" s="7"/>
      <c r="T968" s="7"/>
      <c r="Y968" s="9"/>
    </row>
    <row r="969" spans="2:25" s="6" customFormat="1" x14ac:dyDescent="0.25">
      <c r="B969" s="7"/>
      <c r="C969" s="8"/>
      <c r="K969" s="7"/>
      <c r="T969" s="7"/>
      <c r="Y969" s="11"/>
    </row>
    <row r="970" spans="2:25" s="6" customFormat="1" x14ac:dyDescent="0.25">
      <c r="B970" s="7"/>
      <c r="C970" s="8"/>
      <c r="K970" s="7"/>
      <c r="T970" s="7"/>
      <c r="Y970" s="9"/>
    </row>
    <row r="971" spans="2:25" s="6" customFormat="1" x14ac:dyDescent="0.25">
      <c r="B971" s="7"/>
      <c r="C971" s="8"/>
      <c r="K971" s="7"/>
      <c r="T971" s="7"/>
      <c r="Y971" s="11"/>
    </row>
    <row r="972" spans="2:25" s="6" customFormat="1" x14ac:dyDescent="0.25">
      <c r="B972" s="7"/>
      <c r="C972" s="8"/>
      <c r="K972" s="7"/>
      <c r="T972" s="7"/>
      <c r="Y972" s="9"/>
    </row>
    <row r="973" spans="2:25" s="6" customFormat="1" x14ac:dyDescent="0.25">
      <c r="B973" s="7"/>
      <c r="C973" s="8"/>
      <c r="K973" s="7"/>
      <c r="T973" s="7"/>
      <c r="Y973" s="9"/>
    </row>
    <row r="974" spans="2:25" s="6" customFormat="1" x14ac:dyDescent="0.25">
      <c r="B974" s="7"/>
      <c r="C974" s="8"/>
      <c r="K974" s="7"/>
      <c r="T974" s="7"/>
      <c r="Y974" s="9"/>
    </row>
    <row r="975" spans="2:25" s="6" customFormat="1" x14ac:dyDescent="0.25">
      <c r="B975" s="7"/>
      <c r="C975" s="8"/>
      <c r="K975" s="7"/>
      <c r="T975" s="7"/>
      <c r="Y975" s="9"/>
    </row>
    <row r="976" spans="2:25" s="6" customFormat="1" x14ac:dyDescent="0.25">
      <c r="B976" s="7"/>
      <c r="C976" s="8"/>
      <c r="K976" s="7"/>
      <c r="T976" s="7"/>
      <c r="Y976" s="9"/>
    </row>
    <row r="977" spans="2:25" s="6" customFormat="1" x14ac:dyDescent="0.25">
      <c r="B977" s="7"/>
      <c r="C977" s="8"/>
      <c r="K977" s="7"/>
      <c r="T977" s="7"/>
      <c r="Y977" s="9"/>
    </row>
    <row r="978" spans="2:25" s="6" customFormat="1" x14ac:dyDescent="0.25">
      <c r="B978" s="7"/>
      <c r="C978" s="8"/>
      <c r="K978" s="7"/>
      <c r="T978" s="7"/>
      <c r="Y978" s="9"/>
    </row>
    <row r="979" spans="2:25" s="6" customFormat="1" x14ac:dyDescent="0.25">
      <c r="B979" s="7"/>
      <c r="C979" s="8"/>
      <c r="K979" s="7"/>
      <c r="T979" s="7"/>
      <c r="Y979" s="9"/>
    </row>
    <row r="980" spans="2:25" s="6" customFormat="1" x14ac:dyDescent="0.25">
      <c r="B980" s="7"/>
      <c r="C980" s="8"/>
      <c r="K980" s="7"/>
      <c r="T980" s="7"/>
      <c r="Y980" s="11"/>
    </row>
    <row r="981" spans="2:25" s="6" customFormat="1" x14ac:dyDescent="0.25">
      <c r="B981" s="7"/>
      <c r="C981" s="8"/>
      <c r="K981" s="7"/>
      <c r="T981" s="7"/>
      <c r="Y981" s="9"/>
    </row>
    <row r="982" spans="2:25" s="6" customFormat="1" x14ac:dyDescent="0.25">
      <c r="B982" s="7"/>
      <c r="C982" s="8"/>
      <c r="K982" s="7"/>
      <c r="T982" s="7"/>
      <c r="Y982" s="9"/>
    </row>
    <row r="983" spans="2:25" s="6" customFormat="1" x14ac:dyDescent="0.25">
      <c r="B983" s="7"/>
      <c r="C983" s="8"/>
      <c r="K983" s="7"/>
      <c r="T983" s="7"/>
      <c r="Y983" s="9"/>
    </row>
    <row r="984" spans="2:25" s="6" customFormat="1" x14ac:dyDescent="0.25">
      <c r="B984" s="7"/>
      <c r="C984" s="8"/>
      <c r="K984" s="7"/>
      <c r="T984" s="7"/>
      <c r="Y984" s="9"/>
    </row>
    <row r="985" spans="2:25" s="6" customFormat="1" x14ac:dyDescent="0.25">
      <c r="B985" s="7"/>
      <c r="C985" s="8"/>
      <c r="K985" s="7"/>
      <c r="T985" s="7"/>
      <c r="Y985" s="9"/>
    </row>
    <row r="986" spans="2:25" s="6" customFormat="1" x14ac:dyDescent="0.25">
      <c r="B986" s="7"/>
      <c r="C986" s="8"/>
      <c r="K986" s="7"/>
      <c r="T986" s="7"/>
      <c r="Y986" s="9"/>
    </row>
  </sheetData>
  <autoFilter ref="A1:AA134" xr:uid="{BE2600A4-A7F7-4E7C-82F9-9C4478AF2AE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AE3-D3A2-47C0-AF49-9DE526A0110F}">
  <dimension ref="A1:AM407"/>
  <sheetViews>
    <sheetView topLeftCell="AE1" workbookViewId="0">
      <selection activeCell="AM1" sqref="AM1"/>
    </sheetView>
  </sheetViews>
  <sheetFormatPr defaultRowHeight="15" x14ac:dyDescent="0.25"/>
  <cols>
    <col min="4" max="4" width="22.28515625" style="5" bestFit="1" customWidth="1"/>
    <col min="8" max="8" width="10.7109375" customWidth="1"/>
    <col min="9" max="9" width="10" bestFit="1" customWidth="1"/>
    <col min="16" max="16" width="10" bestFit="1" customWidth="1"/>
    <col min="29" max="29" width="15.85546875" bestFit="1" customWidth="1"/>
    <col min="30" max="30" width="50.7109375" bestFit="1" customWidth="1"/>
    <col min="31" max="31" width="18" bestFit="1" customWidth="1"/>
    <col min="32" max="32" width="9.28515625" bestFit="1" customWidth="1"/>
    <col min="33" max="33" width="9.140625" style="59"/>
    <col min="34" max="34" width="19" bestFit="1" customWidth="1"/>
    <col min="35" max="35" width="16" bestFit="1" customWidth="1"/>
    <col min="36" max="36" width="19.85546875" bestFit="1" customWidth="1"/>
    <col min="37" max="37" width="17" bestFit="1" customWidth="1"/>
  </cols>
  <sheetData>
    <row r="1" spans="1:39" s="51" customFormat="1" x14ac:dyDescent="0.25">
      <c r="A1" s="51" t="s">
        <v>0</v>
      </c>
      <c r="B1" s="51" t="s">
        <v>1</v>
      </c>
      <c r="C1" s="51" t="s">
        <v>2</v>
      </c>
      <c r="D1" s="52" t="s">
        <v>3</v>
      </c>
      <c r="E1" s="51" t="s">
        <v>117</v>
      </c>
      <c r="F1" s="51" t="s">
        <v>4</v>
      </c>
      <c r="G1" s="51" t="s">
        <v>118</v>
      </c>
      <c r="H1" s="51" t="s">
        <v>5</v>
      </c>
      <c r="I1" s="51" t="s">
        <v>6</v>
      </c>
      <c r="J1" s="51" t="s">
        <v>7</v>
      </c>
      <c r="K1" s="51" t="s">
        <v>8</v>
      </c>
      <c r="L1" s="51" t="s">
        <v>9</v>
      </c>
      <c r="M1" s="51" t="s">
        <v>119</v>
      </c>
      <c r="N1" s="51" t="s">
        <v>120</v>
      </c>
      <c r="O1" s="51" t="s">
        <v>10</v>
      </c>
      <c r="P1" s="51" t="s">
        <v>11</v>
      </c>
      <c r="Q1" s="51" t="s">
        <v>121</v>
      </c>
      <c r="R1" s="51" t="s">
        <v>122</v>
      </c>
      <c r="S1" s="51" t="s">
        <v>123</v>
      </c>
      <c r="T1" s="51" t="s">
        <v>12</v>
      </c>
      <c r="U1" s="51" t="s">
        <v>13</v>
      </c>
      <c r="V1" s="51" t="s">
        <v>95</v>
      </c>
      <c r="W1" s="51" t="s">
        <v>124</v>
      </c>
      <c r="X1" s="51" t="s">
        <v>125</v>
      </c>
      <c r="Y1" s="51" t="s">
        <v>126</v>
      </c>
      <c r="Z1" s="51" t="s">
        <v>979</v>
      </c>
      <c r="AA1" s="51" t="s">
        <v>980</v>
      </c>
      <c r="AC1" s="53" t="s">
        <v>981</v>
      </c>
      <c r="AD1" s="53" t="s">
        <v>982</v>
      </c>
      <c r="AE1" s="53" t="s">
        <v>983</v>
      </c>
      <c r="AF1" s="53" t="s">
        <v>702</v>
      </c>
      <c r="AG1" s="54" t="s">
        <v>984</v>
      </c>
      <c r="AH1" s="53" t="s">
        <v>985</v>
      </c>
      <c r="AI1" s="53" t="s">
        <v>14</v>
      </c>
      <c r="AJ1" s="53" t="s">
        <v>986</v>
      </c>
      <c r="AK1" s="53" t="s">
        <v>987</v>
      </c>
      <c r="AL1" s="51" t="s">
        <v>988</v>
      </c>
    </row>
    <row r="2" spans="1:39" x14ac:dyDescent="0.25">
      <c r="A2" t="s">
        <v>53</v>
      </c>
      <c r="B2">
        <v>1233</v>
      </c>
      <c r="C2">
        <v>43102852</v>
      </c>
      <c r="D2" s="5">
        <v>412331301700206</v>
      </c>
      <c r="E2">
        <v>12330004075754</v>
      </c>
      <c r="F2" t="s">
        <v>989</v>
      </c>
      <c r="G2" t="s">
        <v>990</v>
      </c>
      <c r="H2" s="1">
        <v>45387</v>
      </c>
      <c r="I2">
        <v>430000</v>
      </c>
      <c r="J2">
        <v>23.5</v>
      </c>
      <c r="K2">
        <v>48</v>
      </c>
      <c r="L2">
        <v>13901</v>
      </c>
      <c r="M2">
        <v>49053000029451</v>
      </c>
      <c r="N2" t="s">
        <v>991</v>
      </c>
      <c r="O2">
        <v>300000</v>
      </c>
      <c r="P2" s="1">
        <v>45387</v>
      </c>
      <c r="Q2" t="s">
        <v>127</v>
      </c>
      <c r="R2" t="s">
        <v>992</v>
      </c>
      <c r="S2" t="s">
        <v>993</v>
      </c>
      <c r="T2">
        <v>151654</v>
      </c>
      <c r="U2" t="s">
        <v>770</v>
      </c>
      <c r="V2" t="s">
        <v>994</v>
      </c>
      <c r="W2">
        <v>4300</v>
      </c>
      <c r="X2">
        <v>2482</v>
      </c>
      <c r="Y2" t="s">
        <v>128</v>
      </c>
      <c r="Z2" t="s">
        <v>771</v>
      </c>
      <c r="AA2">
        <v>4300</v>
      </c>
      <c r="AC2" s="55" t="s">
        <v>995</v>
      </c>
      <c r="AD2" s="55" t="str">
        <f>_xlfn.XLOOKUP(D2,'[1]VL LMS '!$B:$B,'[1]VL LMS '!$BU:$BU)</f>
        <v>TOYOTA ETIOS GD BS4 2015</v>
      </c>
      <c r="AE2" s="55">
        <f t="shared" ref="AE2:AE65" si="0">I2*J2/100</f>
        <v>101050</v>
      </c>
      <c r="AF2" s="55" t="str">
        <f t="shared" ref="AF2:AF65" si="1">TEXT(P2,"mmm-yy")</f>
        <v>Apr-24</v>
      </c>
      <c r="AG2">
        <f>_xlfn.XLOOKUP(D2,'[1]VL LMS '!$B:$B,'[1]VL LMS '!$BS:$BS)</f>
        <v>2015</v>
      </c>
      <c r="AH2" s="55" t="str">
        <f>_xlfn.XLOOKUP(D2,'[1]VL LMS '!$B:$B,'[1]VL LMS '!$DO:$DO)</f>
        <v>Goods &amp; Passengers</v>
      </c>
      <c r="AI2" s="55" t="str">
        <f>_xlfn.XLOOKUP(D2,'[1]VL LMS '!$B:$B,'[1]VL LMS '!$DP:$DP)</f>
        <v>Paryatan Plus</v>
      </c>
      <c r="AJ2" s="55" t="str">
        <f>VLOOKUP(AI2,[1]Assumptions!$C:$D,2,0)</f>
        <v>Paryatan Plus Loan</v>
      </c>
      <c r="AK2" s="55" t="str">
        <f>VLOOKUP(A2,[1]Assumptions!$T$3:$U$29,2,0)</f>
        <v>KERALA</v>
      </c>
      <c r="AL2" t="str">
        <f t="shared" ref="AL2:AL65" si="2">IF(AJ2="Dream Vahan","New","Used")</f>
        <v>Used</v>
      </c>
      <c r="AM2" t="str">
        <f>VLOOKUP(P2,Assumptions!$B$3:$D$14,3)</f>
        <v>April</v>
      </c>
    </row>
    <row r="3" spans="1:39" x14ac:dyDescent="0.25">
      <c r="A3" t="s">
        <v>53</v>
      </c>
      <c r="B3">
        <v>1233</v>
      </c>
      <c r="C3">
        <v>43102869</v>
      </c>
      <c r="D3" s="5">
        <v>412331301700207</v>
      </c>
      <c r="E3">
        <v>12330004075755</v>
      </c>
      <c r="F3" t="s">
        <v>996</v>
      </c>
      <c r="G3" t="s">
        <v>997</v>
      </c>
      <c r="H3" s="1">
        <v>45391</v>
      </c>
      <c r="I3">
        <v>400000</v>
      </c>
      <c r="J3">
        <v>23.5</v>
      </c>
      <c r="K3">
        <v>60</v>
      </c>
      <c r="L3">
        <v>11392</v>
      </c>
      <c r="M3">
        <v>50100100786180</v>
      </c>
      <c r="N3" t="s">
        <v>998</v>
      </c>
      <c r="O3">
        <v>386940</v>
      </c>
      <c r="P3" s="1">
        <v>45391</v>
      </c>
      <c r="Q3" t="s">
        <v>127</v>
      </c>
      <c r="R3" t="s">
        <v>999</v>
      </c>
      <c r="S3" t="s">
        <v>1000</v>
      </c>
      <c r="T3">
        <v>151654</v>
      </c>
      <c r="U3" t="s">
        <v>770</v>
      </c>
      <c r="V3" t="s">
        <v>181</v>
      </c>
      <c r="W3">
        <v>4000</v>
      </c>
      <c r="X3">
        <v>5060</v>
      </c>
      <c r="Y3" t="s">
        <v>128</v>
      </c>
      <c r="Z3" t="s">
        <v>772</v>
      </c>
      <c r="AA3">
        <v>4000</v>
      </c>
      <c r="AC3" s="55" t="s">
        <v>995</v>
      </c>
      <c r="AD3" s="55" t="str">
        <f>_xlfn.XLOOKUP(D3,'[1]VL LMS '!$B:$B,'[1]VL LMS '!$BU:$BU)</f>
        <v>MARUTHI SWIFT DZIRE TOUR DIESEL 5 STR 2017</v>
      </c>
      <c r="AE3" s="55">
        <f t="shared" si="0"/>
        <v>94000</v>
      </c>
      <c r="AF3" s="55" t="str">
        <f t="shared" si="1"/>
        <v>Apr-24</v>
      </c>
      <c r="AG3">
        <f>_xlfn.XLOOKUP(D3,'[1]VL LMS '!$B:$B,'[1]VL LMS '!$BS:$BS)</f>
        <v>2017</v>
      </c>
      <c r="AH3" s="55" t="str">
        <f>_xlfn.XLOOKUP(D3,'[1]VL LMS '!$B:$B,'[1]VL LMS '!$DO:$DO)</f>
        <v>Goods &amp; Passengers</v>
      </c>
      <c r="AI3" s="55" t="str">
        <f>_xlfn.XLOOKUP(D3,'[1]VL LMS '!$B:$B,'[1]VL LMS '!$DP:$DP)</f>
        <v>Paryatan Plus</v>
      </c>
      <c r="AJ3" s="55" t="str">
        <f>VLOOKUP(AI3,[1]Assumptions!$C:$D,2,0)</f>
        <v>Paryatan Plus Loan</v>
      </c>
      <c r="AK3" s="55" t="str">
        <f>VLOOKUP(A3,[1]Assumptions!$T$3:$U$29,2,0)</f>
        <v>KERALA</v>
      </c>
      <c r="AL3" t="str">
        <f t="shared" si="2"/>
        <v>Used</v>
      </c>
      <c r="AM3" t="str">
        <f>VLOOKUP(P3,Assumptions!$B$3:$D$14,3)</f>
        <v>April</v>
      </c>
    </row>
    <row r="4" spans="1:39" x14ac:dyDescent="0.25">
      <c r="A4" t="s">
        <v>53</v>
      </c>
      <c r="B4">
        <v>1233</v>
      </c>
      <c r="C4">
        <v>43102881</v>
      </c>
      <c r="D4" s="5">
        <v>412331301700208</v>
      </c>
      <c r="E4">
        <v>12330004077376</v>
      </c>
      <c r="F4" t="s">
        <v>1001</v>
      </c>
      <c r="G4" t="s">
        <v>1002</v>
      </c>
      <c r="H4" s="1">
        <v>45392</v>
      </c>
      <c r="I4">
        <v>381000</v>
      </c>
      <c r="J4">
        <v>23.5</v>
      </c>
      <c r="K4">
        <v>48</v>
      </c>
      <c r="L4">
        <v>12317</v>
      </c>
      <c r="M4" t="s">
        <v>1003</v>
      </c>
      <c r="N4" t="s">
        <v>1004</v>
      </c>
      <c r="O4">
        <v>343500</v>
      </c>
      <c r="P4" s="1">
        <v>45393</v>
      </c>
      <c r="Q4" t="s">
        <v>127</v>
      </c>
      <c r="R4" t="s">
        <v>1005</v>
      </c>
      <c r="S4" t="s">
        <v>1006</v>
      </c>
      <c r="T4">
        <v>151765</v>
      </c>
      <c r="U4" t="s">
        <v>777</v>
      </c>
      <c r="V4" t="s">
        <v>352</v>
      </c>
      <c r="W4">
        <v>5715</v>
      </c>
      <c r="X4">
        <v>2761</v>
      </c>
      <c r="Y4" t="s">
        <v>128</v>
      </c>
      <c r="Z4" t="s">
        <v>128</v>
      </c>
      <c r="AA4" t="s">
        <v>128</v>
      </c>
      <c r="AC4" s="55" t="s">
        <v>995</v>
      </c>
      <c r="AD4" s="55" t="str">
        <f>_xlfn.XLOOKUP(D4,'[1]VL LMS '!$B:$B,'[1]VL LMS '!$BU:$BU)</f>
        <v>MARUTI ERTIGA VDI SHVS BS IV 7 STR 2016</v>
      </c>
      <c r="AE4" s="55">
        <f t="shared" si="0"/>
        <v>89535</v>
      </c>
      <c r="AF4" s="55" t="str">
        <f t="shared" si="1"/>
        <v>Apr-24</v>
      </c>
      <c r="AG4">
        <f>_xlfn.XLOOKUP(D4,'[1]VL LMS '!$B:$B,'[1]VL LMS '!$BS:$BS)</f>
        <v>2016</v>
      </c>
      <c r="AH4" s="55" t="str">
        <f>_xlfn.XLOOKUP(D4,'[1]VL LMS '!$B:$B,'[1]VL LMS '!$DO:$DO)</f>
        <v>Car</v>
      </c>
      <c r="AI4" s="55" t="str">
        <f>_xlfn.XLOOKUP(D4,'[1]VL LMS '!$B:$B,'[1]VL LMS '!$DP:$DP)</f>
        <v>Paryatan Plus</v>
      </c>
      <c r="AJ4" s="55" t="str">
        <f>VLOOKUP(AI4,[1]Assumptions!$C:$D,2,0)</f>
        <v>Paryatan Plus Loan</v>
      </c>
      <c r="AK4" s="55" t="str">
        <f>VLOOKUP(A4,[1]Assumptions!$T$3:$U$29,2,0)</f>
        <v>KERALA</v>
      </c>
      <c r="AL4" t="str">
        <f t="shared" si="2"/>
        <v>Used</v>
      </c>
      <c r="AM4" t="str">
        <f>VLOOKUP(P4,Assumptions!$B$3:$D$14,3)</f>
        <v>April</v>
      </c>
    </row>
    <row r="5" spans="1:39" x14ac:dyDescent="0.25">
      <c r="A5" t="s">
        <v>53</v>
      </c>
      <c r="B5">
        <v>1233</v>
      </c>
      <c r="C5">
        <v>43102846</v>
      </c>
      <c r="D5" s="5">
        <v>412331301700209</v>
      </c>
      <c r="E5">
        <v>12330004077454</v>
      </c>
      <c r="F5" t="s">
        <v>1007</v>
      </c>
      <c r="G5" t="s">
        <v>1008</v>
      </c>
      <c r="H5" s="1">
        <v>45392</v>
      </c>
      <c r="I5">
        <v>2200000</v>
      </c>
      <c r="J5">
        <v>19</v>
      </c>
      <c r="K5">
        <v>60</v>
      </c>
      <c r="L5">
        <v>57070</v>
      </c>
      <c r="M5">
        <v>72053000003393</v>
      </c>
      <c r="N5" t="s">
        <v>1009</v>
      </c>
      <c r="O5">
        <v>651344</v>
      </c>
      <c r="P5" s="1">
        <v>45428</v>
      </c>
      <c r="Q5" t="s">
        <v>128</v>
      </c>
      <c r="R5" t="s">
        <v>128</v>
      </c>
      <c r="S5" t="s">
        <v>128</v>
      </c>
      <c r="T5">
        <v>151638</v>
      </c>
      <c r="U5" t="s">
        <v>773</v>
      </c>
      <c r="V5" t="s">
        <v>234</v>
      </c>
      <c r="W5">
        <v>33000</v>
      </c>
      <c r="X5">
        <v>16926</v>
      </c>
      <c r="Y5" t="s">
        <v>128</v>
      </c>
      <c r="Z5" t="s">
        <v>128</v>
      </c>
      <c r="AA5" t="s">
        <v>128</v>
      </c>
      <c r="AC5" s="55" t="s">
        <v>1010</v>
      </c>
      <c r="AD5" s="55" t="str">
        <f>_xlfn.XLOOKUP(D5,'[1]VL LMS '!$B:$B,'[1]VL LMS '!$BU:$BU)</f>
        <v>AL BSV 185 210 WB BSIII 2014 50 STR BUS</v>
      </c>
      <c r="AE5" s="55">
        <f t="shared" si="0"/>
        <v>418000</v>
      </c>
      <c r="AF5" s="55" t="str">
        <f t="shared" si="1"/>
        <v>May-24</v>
      </c>
      <c r="AG5">
        <f>_xlfn.XLOOKUP(D5,'[1]VL LMS '!$B:$B,'[1]VL LMS '!$BS:$BS)</f>
        <v>2014</v>
      </c>
      <c r="AH5" s="55" t="str">
        <f>_xlfn.XLOOKUP(D5,'[1]VL LMS '!$B:$B,'[1]VL LMS '!$DO:$DO)</f>
        <v>Goods &amp; Passengers</v>
      </c>
      <c r="AI5" s="55" t="str">
        <f>_xlfn.XLOOKUP(D5,'[1]VL LMS '!$B:$B,'[1]VL LMS '!$DP:$DP)</f>
        <v>Safari</v>
      </c>
      <c r="AJ5" s="55" t="str">
        <f>VLOOKUP(AI5,[1]Assumptions!$C:$D,2,0)</f>
        <v>Safari Loan</v>
      </c>
      <c r="AK5" s="55" t="str">
        <f>VLOOKUP(A5,[1]Assumptions!$T$3:$U$29,2,0)</f>
        <v>KERALA</v>
      </c>
      <c r="AL5" t="str">
        <f t="shared" si="2"/>
        <v>Used</v>
      </c>
      <c r="AM5" t="str">
        <f>VLOOKUP(P5,Assumptions!$B$3:$D$14,3)</f>
        <v>May</v>
      </c>
    </row>
    <row r="6" spans="1:39" x14ac:dyDescent="0.25">
      <c r="A6" t="s">
        <v>53</v>
      </c>
      <c r="B6">
        <v>1233</v>
      </c>
      <c r="C6">
        <v>43102892</v>
      </c>
      <c r="D6" s="5">
        <v>412331301700210</v>
      </c>
      <c r="E6">
        <v>12330003953243</v>
      </c>
      <c r="F6" t="s">
        <v>1011</v>
      </c>
      <c r="G6" t="s">
        <v>1012</v>
      </c>
      <c r="H6" s="1">
        <v>45399</v>
      </c>
      <c r="I6">
        <v>1010000</v>
      </c>
      <c r="J6">
        <v>22.5</v>
      </c>
      <c r="K6">
        <v>60</v>
      </c>
      <c r="L6">
        <v>28184</v>
      </c>
      <c r="M6">
        <v>339002160000004</v>
      </c>
      <c r="N6" t="s">
        <v>1013</v>
      </c>
      <c r="O6">
        <v>700000</v>
      </c>
      <c r="P6" s="1">
        <v>45399</v>
      </c>
      <c r="Q6" t="s">
        <v>127</v>
      </c>
      <c r="R6" t="s">
        <v>1014</v>
      </c>
      <c r="S6" t="s">
        <v>1015</v>
      </c>
      <c r="T6">
        <v>151638</v>
      </c>
      <c r="U6" t="s">
        <v>773</v>
      </c>
      <c r="V6" t="s">
        <v>190</v>
      </c>
      <c r="W6">
        <v>15150</v>
      </c>
      <c r="X6">
        <v>9022</v>
      </c>
      <c r="Y6" t="s">
        <v>128</v>
      </c>
      <c r="Z6" t="s">
        <v>128</v>
      </c>
      <c r="AA6" t="s">
        <v>128</v>
      </c>
      <c r="AC6" s="55" t="s">
        <v>1010</v>
      </c>
      <c r="AD6" s="55" t="str">
        <f>_xlfn.XLOOKUP(D6,'[1]VL LMS '!$B:$B,'[1]VL LMS '!$BU:$BU)</f>
        <v>FORCE TRAVELLER T1 20 STR 2019</v>
      </c>
      <c r="AE6" s="55">
        <f t="shared" si="0"/>
        <v>227250</v>
      </c>
      <c r="AF6" s="55" t="str">
        <f t="shared" si="1"/>
        <v>Apr-24</v>
      </c>
      <c r="AG6">
        <f>_xlfn.XLOOKUP(D6,'[1]VL LMS '!$B:$B,'[1]VL LMS '!$BS:$BS)</f>
        <v>2019</v>
      </c>
      <c r="AH6" s="55" t="str">
        <f>_xlfn.XLOOKUP(D6,'[1]VL LMS '!$B:$B,'[1]VL LMS '!$DO:$DO)</f>
        <v>Goods &amp; Passengers</v>
      </c>
      <c r="AI6" s="55" t="str">
        <f>_xlfn.XLOOKUP(D6,'[1]VL LMS '!$B:$B,'[1]VL LMS '!$DP:$DP)</f>
        <v>Safari</v>
      </c>
      <c r="AJ6" s="55" t="str">
        <f>VLOOKUP(AI6,[1]Assumptions!$C:$D,2,0)</f>
        <v>Safari Loan</v>
      </c>
      <c r="AK6" s="55" t="str">
        <f>VLOOKUP(A6,[1]Assumptions!$T$3:$U$29,2,0)</f>
        <v>KERALA</v>
      </c>
      <c r="AL6" t="str">
        <f t="shared" si="2"/>
        <v>Used</v>
      </c>
      <c r="AM6" t="str">
        <f>VLOOKUP(P6,Assumptions!$B$3:$D$14,3)</f>
        <v>April</v>
      </c>
    </row>
    <row r="7" spans="1:39" x14ac:dyDescent="0.25">
      <c r="A7" t="s">
        <v>53</v>
      </c>
      <c r="B7">
        <v>1233</v>
      </c>
      <c r="C7">
        <v>43102901</v>
      </c>
      <c r="D7" s="5">
        <v>412331301700211</v>
      </c>
      <c r="E7">
        <v>12330004078429</v>
      </c>
      <c r="F7" t="s">
        <v>1016</v>
      </c>
      <c r="G7" t="s">
        <v>1016</v>
      </c>
      <c r="H7" s="1">
        <v>45400</v>
      </c>
      <c r="I7">
        <v>1225000</v>
      </c>
      <c r="J7">
        <v>22.5</v>
      </c>
      <c r="K7">
        <v>48</v>
      </c>
      <c r="L7">
        <v>38929</v>
      </c>
      <c r="M7">
        <v>3.450774653019E+16</v>
      </c>
      <c r="N7" t="s">
        <v>1017</v>
      </c>
      <c r="O7">
        <v>1188097</v>
      </c>
      <c r="P7" s="1">
        <v>45400</v>
      </c>
      <c r="Q7" t="s">
        <v>127</v>
      </c>
      <c r="R7" t="s">
        <v>1018</v>
      </c>
      <c r="S7" t="s">
        <v>1019</v>
      </c>
      <c r="T7">
        <v>151638</v>
      </c>
      <c r="U7" t="s">
        <v>773</v>
      </c>
      <c r="V7" t="s">
        <v>311</v>
      </c>
      <c r="W7">
        <v>12250</v>
      </c>
      <c r="X7">
        <v>12403</v>
      </c>
      <c r="Y7" t="s">
        <v>128</v>
      </c>
      <c r="Z7" t="s">
        <v>774</v>
      </c>
      <c r="AA7">
        <v>12250</v>
      </c>
      <c r="AC7" s="55" t="s">
        <v>1010</v>
      </c>
      <c r="AD7" s="55" t="str">
        <f>_xlfn.XLOOKUP(D7,'[1]VL LMS '!$B:$B,'[1]VL LMS '!$BU:$BU)</f>
        <v>ASHOK LEYLAND ALPSV 3 105 35 STR 2015</v>
      </c>
      <c r="AE7" s="55">
        <f t="shared" si="0"/>
        <v>275625</v>
      </c>
      <c r="AF7" s="55" t="str">
        <f t="shared" si="1"/>
        <v>Apr-24</v>
      </c>
      <c r="AG7">
        <f>_xlfn.XLOOKUP(D7,'[1]VL LMS '!$B:$B,'[1]VL LMS '!$BS:$BS)</f>
        <v>2015</v>
      </c>
      <c r="AH7" s="55" t="str">
        <f>_xlfn.XLOOKUP(D7,'[1]VL LMS '!$B:$B,'[1]VL LMS '!$DO:$DO)</f>
        <v>Goods &amp; Passengers</v>
      </c>
      <c r="AI7" s="55" t="str">
        <f>_xlfn.XLOOKUP(D7,'[1]VL LMS '!$B:$B,'[1]VL LMS '!$DP:$DP)</f>
        <v>Safari</v>
      </c>
      <c r="AJ7" s="55" t="str">
        <f>VLOOKUP(AI7,[1]Assumptions!$C:$D,2,0)</f>
        <v>Safari Loan</v>
      </c>
      <c r="AK7" s="55" t="str">
        <f>VLOOKUP(A7,[1]Assumptions!$T$3:$U$29,2,0)</f>
        <v>KERALA</v>
      </c>
      <c r="AL7" t="str">
        <f t="shared" si="2"/>
        <v>Used</v>
      </c>
      <c r="AM7" t="str">
        <f>VLOOKUP(P7,Assumptions!$B$3:$D$14,3)</f>
        <v>April</v>
      </c>
    </row>
    <row r="8" spans="1:39" x14ac:dyDescent="0.25">
      <c r="A8" t="s">
        <v>53</v>
      </c>
      <c r="B8">
        <v>1233</v>
      </c>
      <c r="C8">
        <v>43102897</v>
      </c>
      <c r="D8" s="5">
        <v>412331301700212</v>
      </c>
      <c r="E8">
        <v>12330004077170</v>
      </c>
      <c r="F8" t="s">
        <v>1020</v>
      </c>
      <c r="G8" t="s">
        <v>1021</v>
      </c>
      <c r="H8" s="1">
        <v>45402</v>
      </c>
      <c r="I8">
        <v>1100000</v>
      </c>
      <c r="J8">
        <v>22.5</v>
      </c>
      <c r="K8">
        <v>48</v>
      </c>
      <c r="L8">
        <v>34957</v>
      </c>
      <c r="M8">
        <v>71053000022826</v>
      </c>
      <c r="N8" t="s">
        <v>1022</v>
      </c>
      <c r="O8">
        <v>1071068</v>
      </c>
      <c r="P8" s="1">
        <v>45402</v>
      </c>
      <c r="Q8" t="s">
        <v>127</v>
      </c>
      <c r="R8" t="s">
        <v>1023</v>
      </c>
      <c r="S8" t="s">
        <v>1024</v>
      </c>
      <c r="T8">
        <v>151654</v>
      </c>
      <c r="U8" t="s">
        <v>770</v>
      </c>
      <c r="V8" t="s">
        <v>190</v>
      </c>
      <c r="W8">
        <v>11000</v>
      </c>
      <c r="X8">
        <v>6932</v>
      </c>
      <c r="Y8" t="s">
        <v>128</v>
      </c>
      <c r="Z8" t="s">
        <v>772</v>
      </c>
      <c r="AA8">
        <v>11000</v>
      </c>
      <c r="AC8" s="55" t="s">
        <v>1010</v>
      </c>
      <c r="AD8" s="55" t="str">
        <f>_xlfn.XLOOKUP(D8,'[1]VL LMS '!$B:$B,'[1]VL LMS '!$BU:$BU)</f>
        <v>FORCE TRAVELLER D VAN 3350 27 STR 2016</v>
      </c>
      <c r="AE8" s="55">
        <f t="shared" si="0"/>
        <v>247500</v>
      </c>
      <c r="AF8" s="55" t="str">
        <f t="shared" si="1"/>
        <v>Apr-24</v>
      </c>
      <c r="AG8">
        <f>_xlfn.XLOOKUP(D8,'[1]VL LMS '!$B:$B,'[1]VL LMS '!$BS:$BS)</f>
        <v>2016</v>
      </c>
      <c r="AH8" s="55" t="str">
        <f>_xlfn.XLOOKUP(D8,'[1]VL LMS '!$B:$B,'[1]VL LMS '!$DO:$DO)</f>
        <v>Goods &amp; Passengers</v>
      </c>
      <c r="AI8" s="55" t="str">
        <f>_xlfn.XLOOKUP(D8,'[1]VL LMS '!$B:$B,'[1]VL LMS '!$DP:$DP)</f>
        <v>Safari</v>
      </c>
      <c r="AJ8" s="55" t="str">
        <f>VLOOKUP(AI8,[1]Assumptions!$C:$D,2,0)</f>
        <v>Safari Loan</v>
      </c>
      <c r="AK8" s="55" t="str">
        <f>VLOOKUP(A8,[1]Assumptions!$T$3:$U$29,2,0)</f>
        <v>KERALA</v>
      </c>
      <c r="AL8" t="str">
        <f t="shared" si="2"/>
        <v>Used</v>
      </c>
      <c r="AM8" t="str">
        <f>VLOOKUP(P8,Assumptions!$B$3:$D$14,3)</f>
        <v>April</v>
      </c>
    </row>
    <row r="9" spans="1:39" x14ac:dyDescent="0.25">
      <c r="A9" t="s">
        <v>53</v>
      </c>
      <c r="B9">
        <v>1233</v>
      </c>
      <c r="C9">
        <v>43102924</v>
      </c>
      <c r="D9" s="5">
        <v>412331301700213</v>
      </c>
      <c r="E9">
        <v>12330004079239</v>
      </c>
      <c r="F9" t="s">
        <v>1025</v>
      </c>
      <c r="G9" t="s">
        <v>1026</v>
      </c>
      <c r="H9" s="1">
        <v>45414</v>
      </c>
      <c r="I9">
        <v>751000</v>
      </c>
      <c r="J9">
        <v>18</v>
      </c>
      <c r="K9">
        <v>84</v>
      </c>
      <c r="L9">
        <v>15785</v>
      </c>
      <c r="M9">
        <v>40289401255</v>
      </c>
      <c r="N9" t="s">
        <v>1027</v>
      </c>
      <c r="O9">
        <v>723438</v>
      </c>
      <c r="P9" s="1">
        <v>45414</v>
      </c>
      <c r="Q9" t="s">
        <v>127</v>
      </c>
      <c r="R9" t="s">
        <v>1028</v>
      </c>
      <c r="S9" t="s">
        <v>1029</v>
      </c>
      <c r="T9">
        <v>151638</v>
      </c>
      <c r="U9" t="s">
        <v>773</v>
      </c>
      <c r="V9" t="s">
        <v>199</v>
      </c>
      <c r="W9">
        <v>11265</v>
      </c>
      <c r="X9">
        <v>16297</v>
      </c>
      <c r="Y9" t="s">
        <v>128</v>
      </c>
      <c r="Z9" t="s">
        <v>128</v>
      </c>
      <c r="AA9" t="s">
        <v>128</v>
      </c>
      <c r="AC9" s="55" t="s">
        <v>995</v>
      </c>
      <c r="AD9" s="55" t="str">
        <f>_xlfn.XLOOKUP(D9,'[1]VL LMS '!$B:$B,'[1]VL LMS '!$BU:$BU)</f>
        <v>DZIRE TOUR S CNG NEW 2024</v>
      </c>
      <c r="AE9" s="55">
        <f t="shared" si="0"/>
        <v>135180</v>
      </c>
      <c r="AF9" s="55" t="str">
        <f t="shared" si="1"/>
        <v>May-24</v>
      </c>
      <c r="AG9">
        <f>_xlfn.XLOOKUP(D9,'[1]VL LMS '!$B:$B,'[1]VL LMS '!$BS:$BS)</f>
        <v>2024</v>
      </c>
      <c r="AH9" s="55">
        <f>_xlfn.XLOOKUP(D9,'[1]VL LMS '!$B:$B,'[1]VL LMS '!$DO:$DO)</f>
        <v>0</v>
      </c>
      <c r="AI9" s="55" t="str">
        <f>_xlfn.XLOOKUP(D9,'[1]VL LMS '!$B:$B,'[1]VL LMS '!$DP:$DP)</f>
        <v>Dream Car</v>
      </c>
      <c r="AJ9" s="55" t="str">
        <f>VLOOKUP(AI9,[1]Assumptions!$C:$D,2,0)</f>
        <v>Dream Vahan</v>
      </c>
      <c r="AK9" s="55" t="str">
        <f>VLOOKUP(A9,[1]Assumptions!$T$3:$U$29,2,0)</f>
        <v>KERALA</v>
      </c>
      <c r="AL9" t="str">
        <f t="shared" si="2"/>
        <v>New</v>
      </c>
      <c r="AM9" t="str">
        <f>VLOOKUP(P9,Assumptions!$B$3:$D$14,3)</f>
        <v>May</v>
      </c>
    </row>
    <row r="10" spans="1:39" x14ac:dyDescent="0.25">
      <c r="A10" t="s">
        <v>53</v>
      </c>
      <c r="B10">
        <v>1233</v>
      </c>
      <c r="C10">
        <v>43102982</v>
      </c>
      <c r="D10" s="5">
        <v>412331301700214</v>
      </c>
      <c r="E10">
        <v>12330004081632</v>
      </c>
      <c r="F10" t="s">
        <v>1030</v>
      </c>
      <c r="G10" t="s">
        <v>1031</v>
      </c>
      <c r="H10" s="1">
        <v>45428</v>
      </c>
      <c r="I10">
        <v>751000</v>
      </c>
      <c r="J10">
        <v>18</v>
      </c>
      <c r="K10">
        <v>84</v>
      </c>
      <c r="L10">
        <v>15785</v>
      </c>
      <c r="M10">
        <v>10145500029245</v>
      </c>
      <c r="N10" t="s">
        <v>1032</v>
      </c>
      <c r="O10">
        <v>727044</v>
      </c>
      <c r="P10" s="1">
        <v>45428</v>
      </c>
      <c r="Q10" t="s">
        <v>127</v>
      </c>
      <c r="R10" t="s">
        <v>1033</v>
      </c>
      <c r="S10" t="s">
        <v>1034</v>
      </c>
      <c r="T10">
        <v>151638</v>
      </c>
      <c r="U10" t="s">
        <v>773</v>
      </c>
      <c r="V10" t="s">
        <v>1035</v>
      </c>
      <c r="W10">
        <v>11265</v>
      </c>
      <c r="X10">
        <v>12691</v>
      </c>
      <c r="Y10" t="s">
        <v>128</v>
      </c>
      <c r="Z10" t="s">
        <v>128</v>
      </c>
      <c r="AA10" t="s">
        <v>128</v>
      </c>
      <c r="AC10" s="55" t="s">
        <v>995</v>
      </c>
      <c r="AD10" s="55" t="str">
        <f>_xlfn.XLOOKUP(D10,'[1]VL LMS '!$B:$B,'[1]VL LMS '!$BU:$BU)</f>
        <v>DZIRE TOUR S CNG NEW 2024</v>
      </c>
      <c r="AE10" s="55">
        <f t="shared" si="0"/>
        <v>135180</v>
      </c>
      <c r="AF10" s="55" t="str">
        <f t="shared" si="1"/>
        <v>May-24</v>
      </c>
      <c r="AG10">
        <f>_xlfn.XLOOKUP(D10,'[1]VL LMS '!$B:$B,'[1]VL LMS '!$BS:$BS)</f>
        <v>2024</v>
      </c>
      <c r="AH10" s="55">
        <f>_xlfn.XLOOKUP(D10,'[1]VL LMS '!$B:$B,'[1]VL LMS '!$DO:$DO)</f>
        <v>0</v>
      </c>
      <c r="AI10" s="55" t="str">
        <f>_xlfn.XLOOKUP(D10,'[1]VL LMS '!$B:$B,'[1]VL LMS '!$DP:$DP)</f>
        <v>Dream Car</v>
      </c>
      <c r="AJ10" s="55" t="str">
        <f>VLOOKUP(AI10,[1]Assumptions!$C:$D,2,0)</f>
        <v>Dream Vahan</v>
      </c>
      <c r="AK10" s="55" t="str">
        <f>VLOOKUP(A10,[1]Assumptions!$T$3:$U$29,2,0)</f>
        <v>KERALA</v>
      </c>
      <c r="AL10" t="str">
        <f t="shared" si="2"/>
        <v>New</v>
      </c>
      <c r="AM10" t="str">
        <f>VLOOKUP(P10,Assumptions!$B$3:$D$14,3)</f>
        <v>May</v>
      </c>
    </row>
    <row r="11" spans="1:39" x14ac:dyDescent="0.25">
      <c r="A11" t="s">
        <v>53</v>
      </c>
      <c r="B11">
        <v>1233</v>
      </c>
      <c r="C11">
        <v>43103023</v>
      </c>
      <c r="D11" s="5">
        <v>412331301700215</v>
      </c>
      <c r="E11">
        <v>12330004082775</v>
      </c>
      <c r="F11" t="s">
        <v>1036</v>
      </c>
      <c r="G11" t="s">
        <v>1037</v>
      </c>
      <c r="H11" s="1">
        <v>45440</v>
      </c>
      <c r="I11">
        <v>669000</v>
      </c>
      <c r="J11">
        <v>20</v>
      </c>
      <c r="K11">
        <v>60</v>
      </c>
      <c r="L11">
        <v>17725</v>
      </c>
      <c r="M11">
        <v>40289401255</v>
      </c>
      <c r="N11" t="s">
        <v>1027</v>
      </c>
      <c r="O11">
        <v>653817</v>
      </c>
      <c r="P11" s="1">
        <v>45440</v>
      </c>
      <c r="Q11" t="s">
        <v>127</v>
      </c>
      <c r="R11" t="s">
        <v>1038</v>
      </c>
      <c r="S11" t="s">
        <v>1039</v>
      </c>
      <c r="T11">
        <v>29575</v>
      </c>
      <c r="U11" t="s">
        <v>1040</v>
      </c>
      <c r="V11" t="s">
        <v>1041</v>
      </c>
      <c r="W11">
        <v>10035</v>
      </c>
      <c r="X11">
        <v>5148</v>
      </c>
      <c r="Y11" t="s">
        <v>128</v>
      </c>
      <c r="Z11" t="s">
        <v>128</v>
      </c>
      <c r="AA11" t="s">
        <v>128</v>
      </c>
      <c r="AC11" s="55" t="s">
        <v>995</v>
      </c>
      <c r="AD11" s="55" t="str">
        <f>_xlfn.XLOOKUP(D11,'[1]VL LMS '!$B:$B,'[1]VL LMS '!$BU:$BU)</f>
        <v>DZIRE TOUR S CNG NEW 2024</v>
      </c>
      <c r="AE11" s="55">
        <f t="shared" si="0"/>
        <v>133800</v>
      </c>
      <c r="AF11" s="55" t="str">
        <f t="shared" si="1"/>
        <v>May-24</v>
      </c>
      <c r="AG11">
        <f>_xlfn.XLOOKUP(D11,'[1]VL LMS '!$B:$B,'[1]VL LMS '!$BS:$BS)</f>
        <v>2024</v>
      </c>
      <c r="AH11" s="55">
        <f>_xlfn.XLOOKUP(D11,'[1]VL LMS '!$B:$B,'[1]VL LMS '!$DO:$DO)</f>
        <v>0</v>
      </c>
      <c r="AI11" s="55" t="str">
        <f>_xlfn.XLOOKUP(D11,'[1]VL LMS '!$B:$B,'[1]VL LMS '!$DP:$DP)</f>
        <v>Dream Car</v>
      </c>
      <c r="AJ11" s="55" t="str">
        <f>VLOOKUP(AI11,[1]Assumptions!$C:$D,2,0)</f>
        <v>Dream Vahan</v>
      </c>
      <c r="AK11" s="55" t="str">
        <f>VLOOKUP(A11,[1]Assumptions!$T$3:$U$29,2,0)</f>
        <v>KERALA</v>
      </c>
      <c r="AL11" t="str">
        <f t="shared" si="2"/>
        <v>New</v>
      </c>
      <c r="AM11" t="str">
        <f>VLOOKUP(P11,Assumptions!$B$3:$D$14,3)</f>
        <v>May</v>
      </c>
    </row>
    <row r="12" spans="1:39" x14ac:dyDescent="0.25">
      <c r="A12" t="s">
        <v>53</v>
      </c>
      <c r="B12">
        <v>1233</v>
      </c>
      <c r="C12">
        <v>43103030</v>
      </c>
      <c r="D12" s="5">
        <v>412331301700216</v>
      </c>
      <c r="E12">
        <v>12330003989178</v>
      </c>
      <c r="F12" t="s">
        <v>1042</v>
      </c>
      <c r="G12" t="s">
        <v>1043</v>
      </c>
      <c r="H12" s="1">
        <v>45441</v>
      </c>
      <c r="I12">
        <v>930000</v>
      </c>
      <c r="J12">
        <v>22.5</v>
      </c>
      <c r="K12">
        <v>60</v>
      </c>
      <c r="L12">
        <v>25951</v>
      </c>
      <c r="M12">
        <v>6327038758</v>
      </c>
      <c r="N12" t="s">
        <v>1044</v>
      </c>
      <c r="O12">
        <v>898582</v>
      </c>
      <c r="P12" s="1">
        <v>45441</v>
      </c>
      <c r="Q12" t="s">
        <v>127</v>
      </c>
      <c r="R12" t="s">
        <v>1045</v>
      </c>
      <c r="S12" t="s">
        <v>1046</v>
      </c>
      <c r="T12">
        <v>151765</v>
      </c>
      <c r="U12" t="s">
        <v>777</v>
      </c>
      <c r="V12" t="s">
        <v>1047</v>
      </c>
      <c r="W12">
        <v>13950</v>
      </c>
      <c r="X12">
        <v>15748</v>
      </c>
      <c r="Y12" t="s">
        <v>128</v>
      </c>
      <c r="Z12" t="s">
        <v>128</v>
      </c>
      <c r="AA12" t="s">
        <v>128</v>
      </c>
      <c r="AC12" s="55" t="s">
        <v>995</v>
      </c>
      <c r="AD12" s="55" t="str">
        <f>_xlfn.XLOOKUP(D12,'[1]VL LMS '!$B:$B,'[1]VL LMS '!$BU:$BU)</f>
        <v>INNOVA CRYSTA 2 4 VX8 MT 8 STR 2017</v>
      </c>
      <c r="AE12" s="55">
        <f t="shared" si="0"/>
        <v>209250</v>
      </c>
      <c r="AF12" s="55" t="str">
        <f t="shared" si="1"/>
        <v>May-24</v>
      </c>
      <c r="AG12">
        <f>_xlfn.XLOOKUP(D12,'[1]VL LMS '!$B:$B,'[1]VL LMS '!$BS:$BS)</f>
        <v>2017</v>
      </c>
      <c r="AH12" s="55" t="str">
        <f>_xlfn.XLOOKUP(D12,'[1]VL LMS '!$B:$B,'[1]VL LMS '!$DO:$DO)</f>
        <v>Car</v>
      </c>
      <c r="AI12" s="55" t="str">
        <f>_xlfn.XLOOKUP(D12,'[1]VL LMS '!$B:$B,'[1]VL LMS '!$DP:$DP)</f>
        <v>Paryatan Plus</v>
      </c>
      <c r="AJ12" s="55" t="str">
        <f>VLOOKUP(AI12,[1]Assumptions!$C:$D,2,0)</f>
        <v>Paryatan Plus Loan</v>
      </c>
      <c r="AK12" s="55" t="str">
        <f>VLOOKUP(A12,[1]Assumptions!$T$3:$U$29,2,0)</f>
        <v>KERALA</v>
      </c>
      <c r="AL12" t="str">
        <f t="shared" si="2"/>
        <v>Used</v>
      </c>
      <c r="AM12" t="str">
        <f>VLOOKUP(P12,Assumptions!$B$3:$D$14,3)</f>
        <v>May</v>
      </c>
    </row>
    <row r="13" spans="1:39" x14ac:dyDescent="0.25">
      <c r="A13" t="s">
        <v>19</v>
      </c>
      <c r="B13">
        <v>1283</v>
      </c>
      <c r="C13">
        <v>43102723</v>
      </c>
      <c r="D13" s="5">
        <v>412831301700235</v>
      </c>
      <c r="E13">
        <v>12830003969424</v>
      </c>
      <c r="F13" t="s">
        <v>1048</v>
      </c>
      <c r="G13" t="s">
        <v>1048</v>
      </c>
      <c r="H13" s="1">
        <v>45345</v>
      </c>
      <c r="I13">
        <v>1700000</v>
      </c>
      <c r="J13">
        <v>20</v>
      </c>
      <c r="K13">
        <v>60</v>
      </c>
      <c r="L13">
        <v>45040</v>
      </c>
      <c r="M13">
        <v>110025827995</v>
      </c>
      <c r="N13" t="s">
        <v>1049</v>
      </c>
      <c r="O13">
        <v>52499</v>
      </c>
      <c r="P13" s="1">
        <v>45388</v>
      </c>
      <c r="Q13" t="s">
        <v>127</v>
      </c>
      <c r="R13" t="s">
        <v>1050</v>
      </c>
      <c r="S13" t="s">
        <v>1051</v>
      </c>
      <c r="T13">
        <v>153050</v>
      </c>
      <c r="U13" t="s">
        <v>1052</v>
      </c>
      <c r="V13" t="s">
        <v>1053</v>
      </c>
      <c r="W13">
        <v>17000</v>
      </c>
      <c r="X13">
        <v>13501</v>
      </c>
      <c r="Y13" t="s">
        <v>128</v>
      </c>
      <c r="Z13" t="s">
        <v>900</v>
      </c>
      <c r="AA13">
        <v>17000</v>
      </c>
      <c r="AC13" s="55" t="s">
        <v>1010</v>
      </c>
      <c r="AD13" s="55" t="str">
        <f>_xlfn.XLOOKUP(D13,'[1]VL LMS '!$B:$B,'[1]VL LMS '!$BU:$BU)</f>
        <v>ALCO 3 105 BUS 34 STR 2015</v>
      </c>
      <c r="AE13" s="55">
        <f t="shared" si="0"/>
        <v>340000</v>
      </c>
      <c r="AF13" s="55" t="str">
        <f t="shared" si="1"/>
        <v>Apr-24</v>
      </c>
      <c r="AG13">
        <f>_xlfn.XLOOKUP(D13,'[1]VL LMS '!$B:$B,'[1]VL LMS '!$BS:$BS)</f>
        <v>2015</v>
      </c>
      <c r="AH13" s="55" t="str">
        <f>_xlfn.XLOOKUP(D13,'[1]VL LMS '!$B:$B,'[1]VL LMS '!$DO:$DO)</f>
        <v>Goods &amp; Passengers</v>
      </c>
      <c r="AI13" s="55" t="str">
        <f>_xlfn.XLOOKUP(D13,'[1]VL LMS '!$B:$B,'[1]VL LMS '!$DP:$DP)</f>
        <v>Safari</v>
      </c>
      <c r="AJ13" s="55" t="str">
        <f>VLOOKUP(AI13,[1]Assumptions!$C:$D,2,0)</f>
        <v>Safari Loan</v>
      </c>
      <c r="AK13" s="55" t="str">
        <f>VLOOKUP(A13,[1]Assumptions!$T$3:$U$29,2,0)</f>
        <v>KARNATAKA</v>
      </c>
      <c r="AL13" t="str">
        <f t="shared" si="2"/>
        <v>Used</v>
      </c>
      <c r="AM13" t="str">
        <f>VLOOKUP(P13,Assumptions!$B$3:$D$14,3)</f>
        <v>April</v>
      </c>
    </row>
    <row r="14" spans="1:39" x14ac:dyDescent="0.25">
      <c r="A14" t="s">
        <v>19</v>
      </c>
      <c r="B14">
        <v>1283</v>
      </c>
      <c r="C14">
        <v>43102729</v>
      </c>
      <c r="D14" s="5">
        <v>412831301700236</v>
      </c>
      <c r="E14">
        <v>12830004026490</v>
      </c>
      <c r="F14" t="s">
        <v>1054</v>
      </c>
      <c r="G14" t="s">
        <v>1054</v>
      </c>
      <c r="H14" s="1">
        <v>45346</v>
      </c>
      <c r="I14">
        <v>1900000</v>
      </c>
      <c r="J14">
        <v>19</v>
      </c>
      <c r="K14">
        <v>60</v>
      </c>
      <c r="L14">
        <v>49288</v>
      </c>
      <c r="M14">
        <v>472101028298</v>
      </c>
      <c r="N14" t="s">
        <v>1055</v>
      </c>
      <c r="O14">
        <v>50000</v>
      </c>
      <c r="P14" s="1">
        <v>45387</v>
      </c>
      <c r="Q14" t="s">
        <v>127</v>
      </c>
      <c r="R14" t="s">
        <v>1056</v>
      </c>
      <c r="S14" t="s">
        <v>1057</v>
      </c>
      <c r="T14">
        <v>152366</v>
      </c>
      <c r="U14" t="s">
        <v>723</v>
      </c>
      <c r="V14" t="s">
        <v>1058</v>
      </c>
      <c r="W14">
        <v>19000</v>
      </c>
      <c r="X14">
        <v>61611</v>
      </c>
      <c r="Y14" t="s">
        <v>128</v>
      </c>
      <c r="Z14" t="s">
        <v>900</v>
      </c>
      <c r="AA14">
        <v>19000</v>
      </c>
      <c r="AC14" s="55" t="s">
        <v>995</v>
      </c>
      <c r="AD14" s="55" t="str">
        <f>_xlfn.XLOOKUP(D14,'[1]VL LMS '!$B:$B,'[1]VL LMS '!$BU:$BU)</f>
        <v>INNOVA CRYSTA 2 4 V MT 2023</v>
      </c>
      <c r="AE14" s="55">
        <f t="shared" si="0"/>
        <v>361000</v>
      </c>
      <c r="AF14" s="55" t="str">
        <f t="shared" si="1"/>
        <v>Apr-24</v>
      </c>
      <c r="AG14">
        <f>_xlfn.XLOOKUP(D14,'[1]VL LMS '!$B:$B,'[1]VL LMS '!$BS:$BS)</f>
        <v>2023</v>
      </c>
      <c r="AH14" s="55" t="str">
        <f>_xlfn.XLOOKUP(D14,'[1]VL LMS '!$B:$B,'[1]VL LMS '!$DO:$DO)</f>
        <v>Car</v>
      </c>
      <c r="AI14" s="55" t="str">
        <f>_xlfn.XLOOKUP(D14,'[1]VL LMS '!$B:$B,'[1]VL LMS '!$DP:$DP)</f>
        <v>Paryatan Plus</v>
      </c>
      <c r="AJ14" s="55" t="str">
        <f>VLOOKUP(AI14,[1]Assumptions!$C:$D,2,0)</f>
        <v>Paryatan Plus Loan</v>
      </c>
      <c r="AK14" s="55" t="str">
        <f>VLOOKUP(A14,[1]Assumptions!$T$3:$U$29,2,0)</f>
        <v>KARNATAKA</v>
      </c>
      <c r="AL14" t="str">
        <f t="shared" si="2"/>
        <v>Used</v>
      </c>
      <c r="AM14" t="str">
        <f>VLOOKUP(P14,Assumptions!$B$3:$D$14,3)</f>
        <v>April</v>
      </c>
    </row>
    <row r="15" spans="1:39" x14ac:dyDescent="0.25">
      <c r="A15" t="s">
        <v>19</v>
      </c>
      <c r="B15">
        <v>1283</v>
      </c>
      <c r="C15">
        <v>43102768</v>
      </c>
      <c r="D15" s="5">
        <v>412831301700246</v>
      </c>
      <c r="E15">
        <v>12830004061350</v>
      </c>
      <c r="F15" t="s">
        <v>1059</v>
      </c>
      <c r="G15" t="s">
        <v>1060</v>
      </c>
      <c r="H15" s="1">
        <v>45377</v>
      </c>
      <c r="I15">
        <v>1400000</v>
      </c>
      <c r="J15">
        <v>21</v>
      </c>
      <c r="K15">
        <v>60</v>
      </c>
      <c r="L15">
        <v>37875</v>
      </c>
      <c r="M15">
        <v>6732200036152</v>
      </c>
      <c r="N15" t="s">
        <v>1061</v>
      </c>
      <c r="O15">
        <v>300000</v>
      </c>
      <c r="P15" s="1">
        <v>45392</v>
      </c>
      <c r="Q15" t="s">
        <v>127</v>
      </c>
      <c r="R15" t="s">
        <v>1062</v>
      </c>
      <c r="S15" t="s">
        <v>1063</v>
      </c>
      <c r="T15">
        <v>150051</v>
      </c>
      <c r="U15" t="s">
        <v>787</v>
      </c>
      <c r="V15" t="s">
        <v>1064</v>
      </c>
      <c r="W15">
        <v>14000</v>
      </c>
      <c r="X15">
        <v>10920</v>
      </c>
      <c r="Y15" t="s">
        <v>128</v>
      </c>
      <c r="Z15" t="s">
        <v>788</v>
      </c>
      <c r="AA15">
        <v>21000</v>
      </c>
      <c r="AC15" s="55" t="s">
        <v>995</v>
      </c>
      <c r="AD15" s="55" t="str">
        <f>_xlfn.XLOOKUP(D15,'[1]VL LMS '!$B:$B,'[1]VL LMS '!$BU:$BU)</f>
        <v>EICHER 10 75 COWL CHASSIS BS 3 22 STR BUS 2016</v>
      </c>
      <c r="AE15" s="55">
        <f t="shared" si="0"/>
        <v>294000</v>
      </c>
      <c r="AF15" s="55" t="str">
        <f t="shared" si="1"/>
        <v>Apr-24</v>
      </c>
      <c r="AG15">
        <f>_xlfn.XLOOKUP(D15,'[1]VL LMS '!$B:$B,'[1]VL LMS '!$BS:$BS)</f>
        <v>2016</v>
      </c>
      <c r="AH15" s="55" t="str">
        <f>_xlfn.XLOOKUP(D15,'[1]VL LMS '!$B:$B,'[1]VL LMS '!$DO:$DO)</f>
        <v>Goods &amp; Passengers</v>
      </c>
      <c r="AI15" s="55" t="str">
        <f>_xlfn.XLOOKUP(D15,'[1]VL LMS '!$B:$B,'[1]VL LMS '!$DP:$DP)</f>
        <v>Safari</v>
      </c>
      <c r="AJ15" s="55" t="str">
        <f>VLOOKUP(AI15,[1]Assumptions!$C:$D,2,0)</f>
        <v>Safari Loan</v>
      </c>
      <c r="AK15" s="55" t="str">
        <f>VLOOKUP(A15,[1]Assumptions!$T$3:$U$29,2,0)</f>
        <v>KARNATAKA</v>
      </c>
      <c r="AL15" t="str">
        <f t="shared" si="2"/>
        <v>Used</v>
      </c>
      <c r="AM15" t="str">
        <f>VLOOKUP(P15,Assumptions!$B$3:$D$14,3)</f>
        <v>April</v>
      </c>
    </row>
    <row r="16" spans="1:39" x14ac:dyDescent="0.25">
      <c r="A16" t="s">
        <v>19</v>
      </c>
      <c r="B16">
        <v>1283</v>
      </c>
      <c r="C16">
        <v>43102845</v>
      </c>
      <c r="D16" s="5">
        <v>412831301700247</v>
      </c>
      <c r="E16">
        <v>12830004075391</v>
      </c>
      <c r="F16" t="s">
        <v>1065</v>
      </c>
      <c r="G16" t="s">
        <v>1066</v>
      </c>
      <c r="H16" s="1">
        <v>45380</v>
      </c>
      <c r="I16">
        <v>1400000</v>
      </c>
      <c r="J16">
        <v>21</v>
      </c>
      <c r="K16">
        <v>48</v>
      </c>
      <c r="L16">
        <v>43353</v>
      </c>
      <c r="M16">
        <v>60401511017</v>
      </c>
      <c r="N16" t="s">
        <v>1067</v>
      </c>
      <c r="O16">
        <v>50000</v>
      </c>
      <c r="P16" s="1">
        <v>45402</v>
      </c>
      <c r="Q16" t="s">
        <v>127</v>
      </c>
      <c r="R16" t="s">
        <v>1068</v>
      </c>
      <c r="S16" t="s">
        <v>1069</v>
      </c>
      <c r="T16">
        <v>150051</v>
      </c>
      <c r="U16" t="s">
        <v>787</v>
      </c>
      <c r="V16" t="s">
        <v>1070</v>
      </c>
      <c r="W16">
        <v>14000</v>
      </c>
      <c r="X16">
        <v>12704</v>
      </c>
      <c r="Y16" t="s">
        <v>128</v>
      </c>
      <c r="Z16" t="s">
        <v>788</v>
      </c>
      <c r="AA16">
        <v>21000</v>
      </c>
      <c r="AC16" s="55" t="s">
        <v>995</v>
      </c>
      <c r="AD16" s="55" t="str">
        <f>_xlfn.XLOOKUP(D16,'[1]VL LMS '!$B:$B,'[1]VL LMS '!$BU:$BU)</f>
        <v>PSV4 185 BS III 50 STR BUS 2015</v>
      </c>
      <c r="AE16" s="55">
        <f t="shared" si="0"/>
        <v>294000</v>
      </c>
      <c r="AF16" s="55" t="str">
        <f t="shared" si="1"/>
        <v>Apr-24</v>
      </c>
      <c r="AG16">
        <f>_xlfn.XLOOKUP(D16,'[1]VL LMS '!$B:$B,'[1]VL LMS '!$BS:$BS)</f>
        <v>2015</v>
      </c>
      <c r="AH16" s="55" t="str">
        <f>_xlfn.XLOOKUP(D16,'[1]VL LMS '!$B:$B,'[1]VL LMS '!$DO:$DO)</f>
        <v>Goods &amp; Passengers</v>
      </c>
      <c r="AI16" s="55" t="str">
        <f>_xlfn.XLOOKUP(D16,'[1]VL LMS '!$B:$B,'[1]VL LMS '!$DP:$DP)</f>
        <v>Safari</v>
      </c>
      <c r="AJ16" s="55" t="str">
        <f>VLOOKUP(AI16,[1]Assumptions!$C:$D,2,0)</f>
        <v>Safari Loan</v>
      </c>
      <c r="AK16" s="55" t="str">
        <f>VLOOKUP(A16,[1]Assumptions!$T$3:$U$29,2,0)</f>
        <v>KARNATAKA</v>
      </c>
      <c r="AL16" t="str">
        <f t="shared" si="2"/>
        <v>Used</v>
      </c>
      <c r="AM16" t="str">
        <f>VLOOKUP(P16,Assumptions!$B$3:$D$14,3)</f>
        <v>April</v>
      </c>
    </row>
    <row r="17" spans="1:39" x14ac:dyDescent="0.25">
      <c r="A17" t="s">
        <v>19</v>
      </c>
      <c r="B17">
        <v>1283</v>
      </c>
      <c r="C17">
        <v>43102886</v>
      </c>
      <c r="D17" s="5">
        <v>412831301700249</v>
      </c>
      <c r="E17">
        <v>12830004043710</v>
      </c>
      <c r="F17" t="s">
        <v>1071</v>
      </c>
      <c r="G17" t="s">
        <v>1072</v>
      </c>
      <c r="H17" s="1">
        <v>45395</v>
      </c>
      <c r="I17">
        <v>480000</v>
      </c>
      <c r="J17">
        <v>23.5</v>
      </c>
      <c r="K17">
        <v>36</v>
      </c>
      <c r="L17">
        <v>18707</v>
      </c>
      <c r="M17">
        <v>54003154480</v>
      </c>
      <c r="N17" t="s">
        <v>1073</v>
      </c>
      <c r="O17">
        <v>450000</v>
      </c>
      <c r="P17" s="1">
        <v>45395</v>
      </c>
      <c r="Q17" t="s">
        <v>127</v>
      </c>
      <c r="R17" t="s">
        <v>1074</v>
      </c>
      <c r="S17" t="s">
        <v>1075</v>
      </c>
      <c r="T17">
        <v>152366</v>
      </c>
      <c r="U17" t="s">
        <v>723</v>
      </c>
      <c r="V17" t="s">
        <v>239</v>
      </c>
      <c r="W17">
        <v>4800</v>
      </c>
      <c r="X17">
        <v>2736</v>
      </c>
      <c r="Y17" t="s">
        <v>128</v>
      </c>
      <c r="Z17" t="s">
        <v>781</v>
      </c>
      <c r="AA17">
        <v>7200</v>
      </c>
      <c r="AC17" s="55" t="s">
        <v>995</v>
      </c>
      <c r="AD17" s="55" t="str">
        <f>_xlfn.XLOOKUP(D17,'[1]VL LMS '!$B:$B,'[1]VL LMS '!$BU:$BU)</f>
        <v>TOYOTA ETIOS GD F 20198</v>
      </c>
      <c r="AE17" s="55">
        <f t="shared" si="0"/>
        <v>112800</v>
      </c>
      <c r="AF17" s="55" t="str">
        <f t="shared" si="1"/>
        <v>Apr-24</v>
      </c>
      <c r="AG17">
        <f>_xlfn.XLOOKUP(D17,'[1]VL LMS '!$B:$B,'[1]VL LMS '!$BS:$BS)</f>
        <v>2018</v>
      </c>
      <c r="AH17" s="55" t="str">
        <f>_xlfn.XLOOKUP(D17,'[1]VL LMS '!$B:$B,'[1]VL LMS '!$DO:$DO)</f>
        <v>Goods &amp; Passengers</v>
      </c>
      <c r="AI17" s="55" t="str">
        <f>_xlfn.XLOOKUP(D17,'[1]VL LMS '!$B:$B,'[1]VL LMS '!$DP:$DP)</f>
        <v>Paryatan Plus</v>
      </c>
      <c r="AJ17" s="55" t="str">
        <f>VLOOKUP(AI17,[1]Assumptions!$C:$D,2,0)</f>
        <v>Paryatan Plus Loan</v>
      </c>
      <c r="AK17" s="55" t="str">
        <f>VLOOKUP(A17,[1]Assumptions!$T$3:$U$29,2,0)</f>
        <v>KARNATAKA</v>
      </c>
      <c r="AL17" t="str">
        <f t="shared" si="2"/>
        <v>Used</v>
      </c>
      <c r="AM17" t="str">
        <f>VLOOKUP(P17,Assumptions!$B$3:$D$14,3)</f>
        <v>April</v>
      </c>
    </row>
    <row r="18" spans="1:39" x14ac:dyDescent="0.25">
      <c r="A18" t="s">
        <v>19</v>
      </c>
      <c r="B18">
        <v>1283</v>
      </c>
      <c r="C18">
        <v>43102874</v>
      </c>
      <c r="D18" s="5">
        <v>412831301700250</v>
      </c>
      <c r="E18">
        <v>12830004058734</v>
      </c>
      <c r="F18" t="s">
        <v>1076</v>
      </c>
      <c r="G18" t="s">
        <v>1076</v>
      </c>
      <c r="H18" s="1">
        <v>45399</v>
      </c>
      <c r="I18">
        <v>1720000</v>
      </c>
      <c r="J18">
        <v>21.5</v>
      </c>
      <c r="K18">
        <v>48</v>
      </c>
      <c r="L18">
        <v>53725</v>
      </c>
      <c r="M18">
        <v>64191864181</v>
      </c>
      <c r="N18" t="s">
        <v>1077</v>
      </c>
      <c r="O18">
        <v>1662143</v>
      </c>
      <c r="P18" s="1">
        <v>45399</v>
      </c>
      <c r="Q18" t="s">
        <v>127</v>
      </c>
      <c r="R18" t="s">
        <v>1078</v>
      </c>
      <c r="S18" t="s">
        <v>1079</v>
      </c>
      <c r="T18">
        <v>152366</v>
      </c>
      <c r="U18" t="s">
        <v>723</v>
      </c>
      <c r="V18" t="s">
        <v>228</v>
      </c>
      <c r="W18">
        <v>17200</v>
      </c>
      <c r="X18">
        <v>14857</v>
      </c>
      <c r="Y18" t="s">
        <v>128</v>
      </c>
      <c r="Z18" t="s">
        <v>781</v>
      </c>
      <c r="AA18">
        <v>25800</v>
      </c>
      <c r="AC18" s="55" t="s">
        <v>1010</v>
      </c>
      <c r="AD18" s="55" t="str">
        <f>_xlfn.XLOOKUP(D18,'[1]VL LMS '!$B:$B,'[1]VL LMS '!$BU:$BU)</f>
        <v>AL PSV 4 185 BS3 2015 50STR SAFARI LOAN</v>
      </c>
      <c r="AE18" s="55">
        <f t="shared" si="0"/>
        <v>369800</v>
      </c>
      <c r="AF18" s="55" t="str">
        <f t="shared" si="1"/>
        <v>Apr-24</v>
      </c>
      <c r="AG18">
        <f>_xlfn.XLOOKUP(D18,'[1]VL LMS '!$B:$B,'[1]VL LMS '!$BS:$BS)</f>
        <v>2015</v>
      </c>
      <c r="AH18" s="55" t="str">
        <f>_xlfn.XLOOKUP(D18,'[1]VL LMS '!$B:$B,'[1]VL LMS '!$DO:$DO)</f>
        <v>Goods &amp; Passengers</v>
      </c>
      <c r="AI18" s="55" t="str">
        <f>_xlfn.XLOOKUP(D18,'[1]VL LMS '!$B:$B,'[1]VL LMS '!$DP:$DP)</f>
        <v>Safari</v>
      </c>
      <c r="AJ18" s="55" t="str">
        <f>VLOOKUP(AI18,[1]Assumptions!$C:$D,2,0)</f>
        <v>Safari Loan</v>
      </c>
      <c r="AK18" s="55" t="str">
        <f>VLOOKUP(A18,[1]Assumptions!$T$3:$U$29,2,0)</f>
        <v>KARNATAKA</v>
      </c>
      <c r="AL18" t="str">
        <f t="shared" si="2"/>
        <v>Used</v>
      </c>
      <c r="AM18" t="str">
        <f>VLOOKUP(P18,Assumptions!$B$3:$D$14,3)</f>
        <v>April</v>
      </c>
    </row>
    <row r="19" spans="1:39" x14ac:dyDescent="0.25">
      <c r="A19" t="s">
        <v>19</v>
      </c>
      <c r="B19">
        <v>1283</v>
      </c>
      <c r="C19">
        <v>43102896</v>
      </c>
      <c r="D19" s="5">
        <v>412831301700251</v>
      </c>
      <c r="E19">
        <v>12830004078253</v>
      </c>
      <c r="F19" t="s">
        <v>1080</v>
      </c>
      <c r="G19" t="s">
        <v>1081</v>
      </c>
      <c r="H19" s="1">
        <v>45402</v>
      </c>
      <c r="I19">
        <v>800000</v>
      </c>
      <c r="J19">
        <v>23</v>
      </c>
      <c r="K19">
        <v>48</v>
      </c>
      <c r="L19">
        <v>25642</v>
      </c>
      <c r="M19">
        <v>20024710425</v>
      </c>
      <c r="N19" t="s">
        <v>1082</v>
      </c>
      <c r="O19">
        <v>728454</v>
      </c>
      <c r="P19" s="1">
        <v>45402</v>
      </c>
      <c r="Q19" t="s">
        <v>127</v>
      </c>
      <c r="R19" t="s">
        <v>1083</v>
      </c>
      <c r="S19" t="s">
        <v>1084</v>
      </c>
      <c r="T19">
        <v>153050</v>
      </c>
      <c r="U19" t="s">
        <v>1052</v>
      </c>
      <c r="V19" t="s">
        <v>190</v>
      </c>
      <c r="W19">
        <v>8000</v>
      </c>
      <c r="X19">
        <v>5041</v>
      </c>
      <c r="Y19">
        <v>50000</v>
      </c>
      <c r="Z19" t="s">
        <v>1085</v>
      </c>
      <c r="AA19">
        <v>8000</v>
      </c>
      <c r="AC19" s="55" t="s">
        <v>995</v>
      </c>
      <c r="AD19" s="55" t="str">
        <f>_xlfn.XLOOKUP(D19,'[1]VL LMS '!$B:$B,'[1]VL LMS '!$BU:$BU)</f>
        <v>EICHER 10 75 BSIII 2014 13 STR</v>
      </c>
      <c r="AE19" s="55">
        <f t="shared" si="0"/>
        <v>184000</v>
      </c>
      <c r="AF19" s="55" t="str">
        <f t="shared" si="1"/>
        <v>Apr-24</v>
      </c>
      <c r="AG19">
        <f>_xlfn.XLOOKUP(D19,'[1]VL LMS '!$B:$B,'[1]VL LMS '!$BS:$BS)</f>
        <v>2014</v>
      </c>
      <c r="AH19" s="55" t="str">
        <f>_xlfn.XLOOKUP(D19,'[1]VL LMS '!$B:$B,'[1]VL LMS '!$DO:$DO)</f>
        <v>Van</v>
      </c>
      <c r="AI19" s="55" t="str">
        <f>_xlfn.XLOOKUP(D19,'[1]VL LMS '!$B:$B,'[1]VL LMS '!$DP:$DP)</f>
        <v>Safari</v>
      </c>
      <c r="AJ19" s="55" t="str">
        <f>VLOOKUP(AI19,[1]Assumptions!$C:$D,2,0)</f>
        <v>Safari Loan</v>
      </c>
      <c r="AK19" s="55" t="str">
        <f>VLOOKUP(A19,[1]Assumptions!$T$3:$U$29,2,0)</f>
        <v>KARNATAKA</v>
      </c>
      <c r="AL19" t="str">
        <f t="shared" si="2"/>
        <v>Used</v>
      </c>
      <c r="AM19" t="str">
        <f>VLOOKUP(P19,Assumptions!$B$3:$D$14,3)</f>
        <v>April</v>
      </c>
    </row>
    <row r="20" spans="1:39" x14ac:dyDescent="0.25">
      <c r="A20" t="s">
        <v>19</v>
      </c>
      <c r="B20">
        <v>1283</v>
      </c>
      <c r="C20">
        <v>43102902</v>
      </c>
      <c r="D20" s="5">
        <v>412831301700252</v>
      </c>
      <c r="E20">
        <v>12830004077673</v>
      </c>
      <c r="F20" t="s">
        <v>1086</v>
      </c>
      <c r="G20" t="s">
        <v>1087</v>
      </c>
      <c r="H20" s="1">
        <v>45404</v>
      </c>
      <c r="I20">
        <v>1050000</v>
      </c>
      <c r="J20">
        <v>18</v>
      </c>
      <c r="K20">
        <v>60</v>
      </c>
      <c r="L20">
        <v>26664</v>
      </c>
      <c r="M20">
        <v>30118029355</v>
      </c>
      <c r="N20" t="s">
        <v>1088</v>
      </c>
      <c r="O20">
        <v>1011248</v>
      </c>
      <c r="P20" s="1">
        <v>45404</v>
      </c>
      <c r="Q20" t="s">
        <v>127</v>
      </c>
      <c r="R20" t="s">
        <v>1089</v>
      </c>
      <c r="S20" t="s">
        <v>1090</v>
      </c>
      <c r="T20">
        <v>152366</v>
      </c>
      <c r="U20" t="s">
        <v>723</v>
      </c>
      <c r="V20" t="s">
        <v>1091</v>
      </c>
      <c r="W20">
        <v>10500</v>
      </c>
      <c r="X20">
        <v>12502</v>
      </c>
      <c r="Y20" t="s">
        <v>128</v>
      </c>
      <c r="Z20" t="s">
        <v>782</v>
      </c>
      <c r="AA20">
        <v>15750</v>
      </c>
      <c r="AC20" s="55" t="s">
        <v>1010</v>
      </c>
      <c r="AD20" s="55" t="str">
        <f>_xlfn.XLOOKUP(D20,'[1]VL LMS '!$B:$B,'[1]VL LMS '!$BU:$BU)</f>
        <v>MARUTI ERTIGA VXI NEW 2024</v>
      </c>
      <c r="AE20" s="55">
        <f t="shared" si="0"/>
        <v>189000</v>
      </c>
      <c r="AF20" s="55" t="str">
        <f t="shared" si="1"/>
        <v>Apr-24</v>
      </c>
      <c r="AG20">
        <f>_xlfn.XLOOKUP(D20,'[1]VL LMS '!$B:$B,'[1]VL LMS '!$BS:$BS)</f>
        <v>2024</v>
      </c>
      <c r="AH20" s="55">
        <f>_xlfn.XLOOKUP(D20,'[1]VL LMS '!$B:$B,'[1]VL LMS '!$DO:$DO)</f>
        <v>0</v>
      </c>
      <c r="AI20" s="55" t="str">
        <f>_xlfn.XLOOKUP(D20,'[1]VL LMS '!$B:$B,'[1]VL LMS '!$DP:$DP)</f>
        <v>Paryatan Plus</v>
      </c>
      <c r="AJ20" s="55" t="str">
        <f>VLOOKUP(AI20,[1]Assumptions!$C:$D,2,0)</f>
        <v>Paryatan Plus Loan</v>
      </c>
      <c r="AK20" s="55" t="str">
        <f>VLOOKUP(A20,[1]Assumptions!$T$3:$U$29,2,0)</f>
        <v>KARNATAKA</v>
      </c>
      <c r="AL20" t="str">
        <f t="shared" si="2"/>
        <v>Used</v>
      </c>
      <c r="AM20" t="str">
        <f>VLOOKUP(P20,Assumptions!$B$3:$D$14,3)</f>
        <v>April</v>
      </c>
    </row>
    <row r="21" spans="1:39" x14ac:dyDescent="0.25">
      <c r="A21" t="s">
        <v>19</v>
      </c>
      <c r="B21">
        <v>1283</v>
      </c>
      <c r="C21">
        <v>43102905</v>
      </c>
      <c r="D21" s="5">
        <v>412831301700253</v>
      </c>
      <c r="E21">
        <v>12830004078220</v>
      </c>
      <c r="F21" t="s">
        <v>1092</v>
      </c>
      <c r="G21" t="s">
        <v>1093</v>
      </c>
      <c r="H21" s="1">
        <v>45405</v>
      </c>
      <c r="I21">
        <v>1850000</v>
      </c>
      <c r="J21">
        <v>18</v>
      </c>
      <c r="K21">
        <v>84</v>
      </c>
      <c r="L21">
        <v>38884</v>
      </c>
      <c r="M21">
        <v>37358951161</v>
      </c>
      <c r="N21" t="s">
        <v>1094</v>
      </c>
      <c r="O21">
        <v>1791453</v>
      </c>
      <c r="P21" s="1">
        <v>45405</v>
      </c>
      <c r="Q21" t="s">
        <v>127</v>
      </c>
      <c r="R21" t="s">
        <v>1095</v>
      </c>
      <c r="S21" t="s">
        <v>1096</v>
      </c>
      <c r="T21">
        <v>152223</v>
      </c>
      <c r="U21" t="s">
        <v>783</v>
      </c>
      <c r="V21" t="s">
        <v>315</v>
      </c>
      <c r="W21">
        <v>18500</v>
      </c>
      <c r="X21">
        <v>21547</v>
      </c>
      <c r="Y21" t="s">
        <v>128</v>
      </c>
      <c r="Z21" t="s">
        <v>784</v>
      </c>
      <c r="AA21">
        <v>18500</v>
      </c>
      <c r="AC21" s="55" t="s">
        <v>1010</v>
      </c>
      <c r="AD21" s="55" t="str">
        <f>_xlfn.XLOOKUP(D21,'[1]VL LMS '!$B:$B,'[1]VL LMS '!$BU:$BU)</f>
        <v>T1 MB 3350 FM2 6 12 D AC ABS EBD G32 NEW 24</v>
      </c>
      <c r="AE21" s="55">
        <f t="shared" si="0"/>
        <v>333000</v>
      </c>
      <c r="AF21" s="55" t="str">
        <f t="shared" si="1"/>
        <v>Apr-24</v>
      </c>
      <c r="AG21">
        <f>_xlfn.XLOOKUP(D21,'[1]VL LMS '!$B:$B,'[1]VL LMS '!$BS:$BS)</f>
        <v>2024</v>
      </c>
      <c r="AH21" s="55">
        <f>_xlfn.XLOOKUP(D21,'[1]VL LMS '!$B:$B,'[1]VL LMS '!$DO:$DO)</f>
        <v>0</v>
      </c>
      <c r="AI21" s="55" t="str">
        <f>_xlfn.XLOOKUP(D21,'[1]VL LMS '!$B:$B,'[1]VL LMS '!$DP:$DP)</f>
        <v>Safari</v>
      </c>
      <c r="AJ21" s="55" t="str">
        <f>VLOOKUP(AI21,[1]Assumptions!$C:$D,2,0)</f>
        <v>Safari Loan</v>
      </c>
      <c r="AK21" s="55" t="str">
        <f>VLOOKUP(A21,[1]Assumptions!$T$3:$U$29,2,0)</f>
        <v>KARNATAKA</v>
      </c>
      <c r="AL21" t="str">
        <f t="shared" si="2"/>
        <v>Used</v>
      </c>
      <c r="AM21" t="str">
        <f>VLOOKUP(P21,Assumptions!$B$3:$D$14,3)</f>
        <v>April</v>
      </c>
    </row>
    <row r="22" spans="1:39" x14ac:dyDescent="0.25">
      <c r="A22" t="s">
        <v>19</v>
      </c>
      <c r="B22">
        <v>1283</v>
      </c>
      <c r="C22">
        <v>43102930</v>
      </c>
      <c r="D22" s="5">
        <v>412831301700254</v>
      </c>
      <c r="E22">
        <v>12830003983394</v>
      </c>
      <c r="F22" t="s">
        <v>1097</v>
      </c>
      <c r="G22" t="s">
        <v>1097</v>
      </c>
      <c r="H22" s="1">
        <v>45407</v>
      </c>
      <c r="I22">
        <v>1470000</v>
      </c>
      <c r="J22">
        <v>22</v>
      </c>
      <c r="K22">
        <v>48</v>
      </c>
      <c r="L22">
        <v>46315</v>
      </c>
      <c r="M22">
        <v>9272500100078900</v>
      </c>
      <c r="N22" t="s">
        <v>1098</v>
      </c>
      <c r="O22">
        <v>659533</v>
      </c>
      <c r="P22" s="1">
        <v>45407</v>
      </c>
      <c r="Q22" t="s">
        <v>127</v>
      </c>
      <c r="R22" t="s">
        <v>1099</v>
      </c>
      <c r="S22" t="s">
        <v>1100</v>
      </c>
      <c r="T22">
        <v>152366</v>
      </c>
      <c r="U22" t="s">
        <v>723</v>
      </c>
      <c r="V22" t="s">
        <v>215</v>
      </c>
      <c r="W22">
        <v>14700</v>
      </c>
      <c r="X22">
        <v>9194</v>
      </c>
      <c r="Y22" t="s">
        <v>128</v>
      </c>
      <c r="Z22" t="s">
        <v>1085</v>
      </c>
      <c r="AA22">
        <v>14700</v>
      </c>
      <c r="AC22" s="55" t="s">
        <v>1010</v>
      </c>
      <c r="AD22" s="55" t="str">
        <f>_xlfn.XLOOKUP(D22,'[1]VL LMS '!$B:$B,'[1]VL LMS '!$BU:$BU)</f>
        <v>COSMO 2815 MAXI CAB 13 STR 2019</v>
      </c>
      <c r="AE22" s="55">
        <f t="shared" si="0"/>
        <v>323400</v>
      </c>
      <c r="AF22" s="55" t="str">
        <f t="shared" si="1"/>
        <v>Apr-24</v>
      </c>
      <c r="AG22">
        <f>_xlfn.XLOOKUP(D22,'[1]VL LMS '!$B:$B,'[1]VL LMS '!$BS:$BS)</f>
        <v>2019</v>
      </c>
      <c r="AH22" s="55" t="str">
        <f>_xlfn.XLOOKUP(D22,'[1]VL LMS '!$B:$B,'[1]VL LMS '!$DO:$DO)</f>
        <v>Goods &amp; Passengers</v>
      </c>
      <c r="AI22" s="55" t="str">
        <f>_xlfn.XLOOKUP(D22,'[1]VL LMS '!$B:$B,'[1]VL LMS '!$DP:$DP)</f>
        <v>Safari</v>
      </c>
      <c r="AJ22" s="55" t="str">
        <f>VLOOKUP(AI22,[1]Assumptions!$C:$D,2,0)</f>
        <v>Safari Loan</v>
      </c>
      <c r="AK22" s="55" t="str">
        <f>VLOOKUP(A22,[1]Assumptions!$T$3:$U$29,2,0)</f>
        <v>KARNATAKA</v>
      </c>
      <c r="AL22" t="str">
        <f t="shared" si="2"/>
        <v>Used</v>
      </c>
      <c r="AM22" t="str">
        <f>VLOOKUP(P22,Assumptions!$B$3:$D$14,3)</f>
        <v>April</v>
      </c>
    </row>
    <row r="23" spans="1:39" x14ac:dyDescent="0.25">
      <c r="A23" t="s">
        <v>19</v>
      </c>
      <c r="B23">
        <v>1283</v>
      </c>
      <c r="C23">
        <v>43102929</v>
      </c>
      <c r="D23" s="5">
        <v>412831301700255</v>
      </c>
      <c r="E23">
        <v>12830004076680</v>
      </c>
      <c r="F23" t="s">
        <v>1101</v>
      </c>
      <c r="G23" t="s">
        <v>1102</v>
      </c>
      <c r="H23" s="1">
        <v>45409</v>
      </c>
      <c r="I23">
        <v>2000000</v>
      </c>
      <c r="J23">
        <v>19</v>
      </c>
      <c r="K23">
        <v>84</v>
      </c>
      <c r="L23">
        <v>43217</v>
      </c>
      <c r="M23">
        <v>37358951161</v>
      </c>
      <c r="N23" t="s">
        <v>1094</v>
      </c>
      <c r="O23">
        <v>1811633</v>
      </c>
      <c r="P23" s="1">
        <v>45409</v>
      </c>
      <c r="Q23" t="s">
        <v>127</v>
      </c>
      <c r="R23" t="s">
        <v>1103</v>
      </c>
      <c r="S23" t="s">
        <v>1104</v>
      </c>
      <c r="T23">
        <v>153423</v>
      </c>
      <c r="U23" t="s">
        <v>785</v>
      </c>
      <c r="V23" t="s">
        <v>215</v>
      </c>
      <c r="W23">
        <v>20000</v>
      </c>
      <c r="X23">
        <v>138367</v>
      </c>
      <c r="Y23" t="s">
        <v>128</v>
      </c>
      <c r="Z23" t="s">
        <v>786</v>
      </c>
      <c r="AA23">
        <v>30000</v>
      </c>
      <c r="AC23" s="55" t="s">
        <v>1010</v>
      </c>
      <c r="AD23" s="55" t="str">
        <f>_xlfn.XLOOKUP(D23,'[1]VL LMS '!$B:$B,'[1]VL LMS '!$BU:$BU)</f>
        <v>FORCE T1 MB3350FM2 6 12 1 AC ABS EBD NEW 2024</v>
      </c>
      <c r="AE23" s="55">
        <f t="shared" si="0"/>
        <v>380000</v>
      </c>
      <c r="AF23" s="55" t="str">
        <f t="shared" si="1"/>
        <v>Apr-24</v>
      </c>
      <c r="AG23">
        <f>_xlfn.XLOOKUP(D23,'[1]VL LMS '!$B:$B,'[1]VL LMS '!$BS:$BS)</f>
        <v>2024</v>
      </c>
      <c r="AH23" s="55">
        <f>_xlfn.XLOOKUP(D23,'[1]VL LMS '!$B:$B,'[1]VL LMS '!$DO:$DO)</f>
        <v>0</v>
      </c>
      <c r="AI23" s="55" t="str">
        <f>_xlfn.XLOOKUP(D23,'[1]VL LMS '!$B:$B,'[1]VL LMS '!$DP:$DP)</f>
        <v>Safari</v>
      </c>
      <c r="AJ23" s="55" t="str">
        <f>VLOOKUP(AI23,[1]Assumptions!$C:$D,2,0)</f>
        <v>Safari Loan</v>
      </c>
      <c r="AK23" s="55" t="str">
        <f>VLOOKUP(A23,[1]Assumptions!$T$3:$U$29,2,0)</f>
        <v>KARNATAKA</v>
      </c>
      <c r="AL23" t="str">
        <f t="shared" si="2"/>
        <v>Used</v>
      </c>
      <c r="AM23" t="str">
        <f>VLOOKUP(P23,Assumptions!$B$3:$D$14,3)</f>
        <v>April</v>
      </c>
    </row>
    <row r="24" spans="1:39" x14ac:dyDescent="0.25">
      <c r="A24" t="s">
        <v>19</v>
      </c>
      <c r="B24">
        <v>1283</v>
      </c>
      <c r="C24">
        <v>43102944</v>
      </c>
      <c r="D24" s="5">
        <v>412831301700256</v>
      </c>
      <c r="E24">
        <v>12830004045067</v>
      </c>
      <c r="F24" t="s">
        <v>1105</v>
      </c>
      <c r="G24" t="s">
        <v>1106</v>
      </c>
      <c r="H24" s="1">
        <v>45412</v>
      </c>
      <c r="I24">
        <v>1400000</v>
      </c>
      <c r="J24">
        <v>22</v>
      </c>
      <c r="K24">
        <v>48</v>
      </c>
      <c r="L24">
        <v>44109</v>
      </c>
      <c r="M24">
        <v>7902500100420701</v>
      </c>
      <c r="N24" t="s">
        <v>1107</v>
      </c>
      <c r="O24">
        <v>300000</v>
      </c>
      <c r="P24" s="1">
        <v>45435</v>
      </c>
      <c r="Q24" t="s">
        <v>127</v>
      </c>
      <c r="R24" t="s">
        <v>1108</v>
      </c>
      <c r="S24" t="s">
        <v>1109</v>
      </c>
      <c r="T24">
        <v>150051</v>
      </c>
      <c r="U24" t="s">
        <v>787</v>
      </c>
      <c r="V24" t="s">
        <v>551</v>
      </c>
      <c r="W24">
        <v>14000</v>
      </c>
      <c r="X24">
        <v>12093</v>
      </c>
      <c r="Y24" t="s">
        <v>128</v>
      </c>
      <c r="Z24" t="s">
        <v>788</v>
      </c>
      <c r="AA24">
        <v>21000</v>
      </c>
      <c r="AC24" s="55" t="s">
        <v>995</v>
      </c>
      <c r="AD24" s="55" t="str">
        <f>_xlfn.XLOOKUP(D24,'[1]VL LMS '!$B:$B,'[1]VL LMS '!$BU:$BU)</f>
        <v>EICHER 10 75 H BS IV BUS 22 STR 2017</v>
      </c>
      <c r="AE24" s="55">
        <f t="shared" si="0"/>
        <v>308000</v>
      </c>
      <c r="AF24" s="55" t="str">
        <f t="shared" si="1"/>
        <v>May-24</v>
      </c>
      <c r="AG24">
        <f>_xlfn.XLOOKUP(D24,'[1]VL LMS '!$B:$B,'[1]VL LMS '!$BS:$BS)</f>
        <v>2017</v>
      </c>
      <c r="AH24" s="55" t="str">
        <f>_xlfn.XLOOKUP(D24,'[1]VL LMS '!$B:$B,'[1]VL LMS '!$DO:$DO)</f>
        <v>Goods &amp; Passengers</v>
      </c>
      <c r="AI24" s="55" t="str">
        <f>_xlfn.XLOOKUP(D24,'[1]VL LMS '!$B:$B,'[1]VL LMS '!$DP:$DP)</f>
        <v>Safari</v>
      </c>
      <c r="AJ24" s="55" t="str">
        <f>VLOOKUP(AI24,[1]Assumptions!$C:$D,2,0)</f>
        <v>Safari Loan</v>
      </c>
      <c r="AK24" s="55" t="str">
        <f>VLOOKUP(A24,[1]Assumptions!$T$3:$U$29,2,0)</f>
        <v>KARNATAKA</v>
      </c>
      <c r="AL24" t="str">
        <f t="shared" si="2"/>
        <v>Used</v>
      </c>
      <c r="AM24" t="str">
        <f>VLOOKUP(P24,Assumptions!$B$3:$D$14,3)</f>
        <v>May</v>
      </c>
    </row>
    <row r="25" spans="1:39" x14ac:dyDescent="0.25">
      <c r="A25" t="s">
        <v>19</v>
      </c>
      <c r="B25">
        <v>1283</v>
      </c>
      <c r="C25">
        <v>43102946</v>
      </c>
      <c r="D25" s="5">
        <v>412831301700257</v>
      </c>
      <c r="E25">
        <v>12830004080009</v>
      </c>
      <c r="F25" t="s">
        <v>1110</v>
      </c>
      <c r="G25" t="s">
        <v>1111</v>
      </c>
      <c r="H25" s="1">
        <v>45415</v>
      </c>
      <c r="I25">
        <v>670000</v>
      </c>
      <c r="J25">
        <v>18</v>
      </c>
      <c r="K25">
        <v>48</v>
      </c>
      <c r="L25">
        <v>19682</v>
      </c>
      <c r="M25" t="s">
        <v>1112</v>
      </c>
      <c r="N25" t="s">
        <v>1113</v>
      </c>
      <c r="O25">
        <v>646466</v>
      </c>
      <c r="P25" s="1">
        <v>45415</v>
      </c>
      <c r="Q25" t="s">
        <v>127</v>
      </c>
      <c r="R25" t="s">
        <v>1114</v>
      </c>
      <c r="S25" t="s">
        <v>1115</v>
      </c>
      <c r="T25">
        <v>152366</v>
      </c>
      <c r="U25" t="s">
        <v>723</v>
      </c>
      <c r="V25" t="s">
        <v>551</v>
      </c>
      <c r="W25">
        <v>6700</v>
      </c>
      <c r="X25">
        <v>6784</v>
      </c>
      <c r="Y25" t="s">
        <v>128</v>
      </c>
      <c r="Z25" t="s">
        <v>784</v>
      </c>
      <c r="AA25">
        <v>10050</v>
      </c>
      <c r="AC25" s="55" t="s">
        <v>995</v>
      </c>
      <c r="AD25" s="55" t="str">
        <f>_xlfn.XLOOKUP(D25,'[1]VL LMS '!$B:$B,'[1]VL LMS '!$BU:$BU)</f>
        <v>DZIRE VXI PETROL NEW 2024</v>
      </c>
      <c r="AE25" s="55">
        <f t="shared" si="0"/>
        <v>120600</v>
      </c>
      <c r="AF25" s="55" t="str">
        <f t="shared" si="1"/>
        <v>May-24</v>
      </c>
      <c r="AG25">
        <f>_xlfn.XLOOKUP(D25,'[1]VL LMS '!$B:$B,'[1]VL LMS '!$BS:$BS)</f>
        <v>2024</v>
      </c>
      <c r="AH25" s="55">
        <f>_xlfn.XLOOKUP(D25,'[1]VL LMS '!$B:$B,'[1]VL LMS '!$DO:$DO)</f>
        <v>0</v>
      </c>
      <c r="AI25" s="55" t="str">
        <f>_xlfn.XLOOKUP(D25,'[1]VL LMS '!$B:$B,'[1]VL LMS '!$DP:$DP)</f>
        <v>Paryatan Plus</v>
      </c>
      <c r="AJ25" s="55" t="str">
        <f>VLOOKUP(AI25,[1]Assumptions!$C:$D,2,0)</f>
        <v>Paryatan Plus Loan</v>
      </c>
      <c r="AK25" s="55" t="str">
        <f>VLOOKUP(A25,[1]Assumptions!$T$3:$U$29,2,0)</f>
        <v>KARNATAKA</v>
      </c>
      <c r="AL25" t="str">
        <f t="shared" si="2"/>
        <v>Used</v>
      </c>
      <c r="AM25" t="str">
        <f>VLOOKUP(P25,Assumptions!$B$3:$D$14,3)</f>
        <v>May</v>
      </c>
    </row>
    <row r="26" spans="1:39" x14ac:dyDescent="0.25">
      <c r="A26" t="s">
        <v>19</v>
      </c>
      <c r="B26">
        <v>1283</v>
      </c>
      <c r="C26">
        <v>43102963</v>
      </c>
      <c r="D26" s="5">
        <v>412831301700258</v>
      </c>
      <c r="E26">
        <v>12830004059253</v>
      </c>
      <c r="F26" t="s">
        <v>1116</v>
      </c>
      <c r="G26" t="s">
        <v>1116</v>
      </c>
      <c r="H26" s="1">
        <v>45420</v>
      </c>
      <c r="I26">
        <v>2000000</v>
      </c>
      <c r="J26">
        <v>21</v>
      </c>
      <c r="K26">
        <v>60</v>
      </c>
      <c r="L26">
        <v>54107</v>
      </c>
      <c r="M26">
        <v>1432500100465101</v>
      </c>
      <c r="N26" t="s">
        <v>1117</v>
      </c>
      <c r="O26">
        <v>1858715</v>
      </c>
      <c r="P26" s="1">
        <v>45420</v>
      </c>
      <c r="Q26" t="s">
        <v>127</v>
      </c>
      <c r="R26" t="s">
        <v>1118</v>
      </c>
      <c r="S26" t="s">
        <v>1119</v>
      </c>
      <c r="T26">
        <v>150051</v>
      </c>
      <c r="U26" t="s">
        <v>787</v>
      </c>
      <c r="V26" t="s">
        <v>636</v>
      </c>
      <c r="W26">
        <v>20000</v>
      </c>
      <c r="X26">
        <v>91285</v>
      </c>
      <c r="Y26" t="s">
        <v>128</v>
      </c>
      <c r="Z26" t="s">
        <v>788</v>
      </c>
      <c r="AA26">
        <v>30000</v>
      </c>
      <c r="AC26" s="55" t="s">
        <v>1010</v>
      </c>
      <c r="AD26" s="55" t="str">
        <f>_xlfn.XLOOKUP(D26,'[1]VL LMS '!$B:$B,'[1]VL LMS '!$BU:$BU)</f>
        <v>ALPSV4 185 210WB 2017 50STR</v>
      </c>
      <c r="AE26" s="55">
        <f t="shared" si="0"/>
        <v>420000</v>
      </c>
      <c r="AF26" s="55" t="str">
        <f t="shared" si="1"/>
        <v>May-24</v>
      </c>
      <c r="AG26">
        <f>_xlfn.XLOOKUP(D26,'[1]VL LMS '!$B:$B,'[1]VL LMS '!$BS:$BS)</f>
        <v>2017</v>
      </c>
      <c r="AH26" s="55" t="str">
        <f>_xlfn.XLOOKUP(D26,'[1]VL LMS '!$B:$B,'[1]VL LMS '!$DO:$DO)</f>
        <v>Goods &amp; Passengers</v>
      </c>
      <c r="AI26" s="55" t="str">
        <f>_xlfn.XLOOKUP(D26,'[1]VL LMS '!$B:$B,'[1]VL LMS '!$DP:$DP)</f>
        <v>Safari</v>
      </c>
      <c r="AJ26" s="55" t="str">
        <f>VLOOKUP(AI26,[1]Assumptions!$C:$D,2,0)</f>
        <v>Safari Loan</v>
      </c>
      <c r="AK26" s="55" t="str">
        <f>VLOOKUP(A26,[1]Assumptions!$T$3:$U$29,2,0)</f>
        <v>KARNATAKA</v>
      </c>
      <c r="AL26" t="str">
        <f t="shared" si="2"/>
        <v>Used</v>
      </c>
      <c r="AM26" t="str">
        <f>VLOOKUP(P26,Assumptions!$B$3:$D$14,3)</f>
        <v>May</v>
      </c>
    </row>
    <row r="27" spans="1:39" x14ac:dyDescent="0.25">
      <c r="A27" t="s">
        <v>19</v>
      </c>
      <c r="B27">
        <v>1283</v>
      </c>
      <c r="C27">
        <v>43102994</v>
      </c>
      <c r="D27" s="5">
        <v>412831301700259</v>
      </c>
      <c r="E27">
        <v>12830004075956</v>
      </c>
      <c r="F27" t="s">
        <v>1120</v>
      </c>
      <c r="G27" t="s">
        <v>1120</v>
      </c>
      <c r="H27" s="1">
        <v>45429</v>
      </c>
      <c r="I27">
        <v>450000</v>
      </c>
      <c r="J27">
        <v>24</v>
      </c>
      <c r="K27">
        <v>48</v>
      </c>
      <c r="L27">
        <v>14671</v>
      </c>
      <c r="M27">
        <v>110169678859</v>
      </c>
      <c r="N27" t="s">
        <v>1121</v>
      </c>
      <c r="O27">
        <v>405871</v>
      </c>
      <c r="P27" s="1">
        <v>45429</v>
      </c>
      <c r="Q27" t="s">
        <v>127</v>
      </c>
      <c r="R27" t="s">
        <v>1122</v>
      </c>
      <c r="S27" t="s">
        <v>1123</v>
      </c>
      <c r="T27">
        <v>152366</v>
      </c>
      <c r="U27" t="s">
        <v>723</v>
      </c>
      <c r="V27" t="s">
        <v>1124</v>
      </c>
      <c r="W27">
        <v>4500</v>
      </c>
      <c r="X27">
        <v>2879</v>
      </c>
      <c r="Y27" t="s">
        <v>128</v>
      </c>
      <c r="Z27" t="s">
        <v>781</v>
      </c>
      <c r="AA27">
        <v>6750</v>
      </c>
      <c r="AC27" s="55" t="s">
        <v>995</v>
      </c>
      <c r="AD27" s="55" t="str">
        <f>_xlfn.XLOOKUP(D27,'[1]VL LMS '!$B:$B,'[1]VL LMS '!$BU:$BU)</f>
        <v>MAHINDRA MARAZZO 7 STR M4 2018</v>
      </c>
      <c r="AE27" s="55">
        <f t="shared" si="0"/>
        <v>108000</v>
      </c>
      <c r="AF27" s="55" t="str">
        <f t="shared" si="1"/>
        <v>May-24</v>
      </c>
      <c r="AG27">
        <f>_xlfn.XLOOKUP(D27,'[1]VL LMS '!$B:$B,'[1]VL LMS '!$BS:$BS)</f>
        <v>2018</v>
      </c>
      <c r="AH27" s="55" t="str">
        <f>_xlfn.XLOOKUP(D27,'[1]VL LMS '!$B:$B,'[1]VL LMS '!$DO:$DO)</f>
        <v>Car</v>
      </c>
      <c r="AI27" s="55" t="str">
        <f>_xlfn.XLOOKUP(D27,'[1]VL LMS '!$B:$B,'[1]VL LMS '!$DP:$DP)</f>
        <v>Paryatan Plus</v>
      </c>
      <c r="AJ27" s="55" t="str">
        <f>VLOOKUP(AI27,[1]Assumptions!$C:$D,2,0)</f>
        <v>Paryatan Plus Loan</v>
      </c>
      <c r="AK27" s="55" t="str">
        <f>VLOOKUP(A27,[1]Assumptions!$T$3:$U$29,2,0)</f>
        <v>KARNATAKA</v>
      </c>
      <c r="AL27" t="str">
        <f t="shared" si="2"/>
        <v>Used</v>
      </c>
      <c r="AM27" t="str">
        <f>VLOOKUP(P27,Assumptions!$B$3:$D$14,3)</f>
        <v>May</v>
      </c>
    </row>
    <row r="28" spans="1:39" x14ac:dyDescent="0.25">
      <c r="A28" t="s">
        <v>19</v>
      </c>
      <c r="B28">
        <v>1283</v>
      </c>
      <c r="C28">
        <v>43102997</v>
      </c>
      <c r="D28" s="5">
        <v>412831301700260</v>
      </c>
      <c r="E28">
        <v>12830004078437</v>
      </c>
      <c r="F28" t="s">
        <v>1125</v>
      </c>
      <c r="G28" t="s">
        <v>1125</v>
      </c>
      <c r="H28" s="1">
        <v>45434</v>
      </c>
      <c r="I28">
        <v>1350000</v>
      </c>
      <c r="J28">
        <v>22.5</v>
      </c>
      <c r="K28">
        <v>60</v>
      </c>
      <c r="L28">
        <v>37671</v>
      </c>
      <c r="M28">
        <v>844410110005609</v>
      </c>
      <c r="N28" t="s">
        <v>1126</v>
      </c>
      <c r="O28">
        <v>262613</v>
      </c>
      <c r="P28" s="1">
        <v>45434</v>
      </c>
      <c r="Q28" t="s">
        <v>127</v>
      </c>
      <c r="R28" t="s">
        <v>1127</v>
      </c>
      <c r="S28" t="s">
        <v>1128</v>
      </c>
      <c r="T28">
        <v>153050</v>
      </c>
      <c r="U28" t="s">
        <v>1052</v>
      </c>
      <c r="V28" t="s">
        <v>1129</v>
      </c>
      <c r="W28">
        <v>13500</v>
      </c>
      <c r="X28">
        <v>10387</v>
      </c>
      <c r="Y28">
        <v>50000</v>
      </c>
      <c r="Z28" t="s">
        <v>1085</v>
      </c>
      <c r="AA28">
        <v>13500</v>
      </c>
      <c r="AC28" s="55" t="s">
        <v>1130</v>
      </c>
      <c r="AD28" s="55" t="str">
        <f>_xlfn.XLOOKUP(D28,'[1]VL LMS '!$B:$B,'[1]VL LMS '!$BU:$BU)</f>
        <v>CA1015 28 T TIP TIPPER 2020</v>
      </c>
      <c r="AE28" s="55">
        <f t="shared" si="0"/>
        <v>303750</v>
      </c>
      <c r="AF28" s="55" t="str">
        <f t="shared" si="1"/>
        <v>May-24</v>
      </c>
      <c r="AG28">
        <f>_xlfn.XLOOKUP(D28,'[1]VL LMS '!$B:$B,'[1]VL LMS '!$BS:$BS)</f>
        <v>2020</v>
      </c>
      <c r="AH28" s="55" t="str">
        <f>_xlfn.XLOOKUP(D28,'[1]VL LMS '!$B:$B,'[1]VL LMS '!$DO:$DO)</f>
        <v>Goods &amp; Passengers</v>
      </c>
      <c r="AI28" s="55" t="str">
        <f>_xlfn.XLOOKUP(D28,'[1]VL LMS '!$B:$B,'[1]VL LMS '!$DP:$DP)</f>
        <v>Goods Carrier</v>
      </c>
      <c r="AJ28" s="55" t="str">
        <f>VLOOKUP(AI28,[1]Assumptions!$C:$D,2,0)</f>
        <v>Goods Carrier Loan</v>
      </c>
      <c r="AK28" s="55" t="str">
        <f>VLOOKUP(A28,[1]Assumptions!$T$3:$U$29,2,0)</f>
        <v>KARNATAKA</v>
      </c>
      <c r="AL28" t="str">
        <f t="shared" si="2"/>
        <v>Used</v>
      </c>
      <c r="AM28" t="str">
        <f>VLOOKUP(P28,Assumptions!$B$3:$D$14,3)</f>
        <v>May</v>
      </c>
    </row>
    <row r="29" spans="1:39" x14ac:dyDescent="0.25">
      <c r="A29" t="s">
        <v>19</v>
      </c>
      <c r="B29">
        <v>1283</v>
      </c>
      <c r="C29">
        <v>43103014</v>
      </c>
      <c r="D29" s="5">
        <v>412831301700261</v>
      </c>
      <c r="E29">
        <v>12830004082764</v>
      </c>
      <c r="F29" t="s">
        <v>1131</v>
      </c>
      <c r="G29" t="s">
        <v>1132</v>
      </c>
      <c r="H29" s="1">
        <v>45436</v>
      </c>
      <c r="I29">
        <v>1300000</v>
      </c>
      <c r="J29">
        <v>22</v>
      </c>
      <c r="K29">
        <v>60</v>
      </c>
      <c r="L29">
        <v>35905</v>
      </c>
      <c r="M29">
        <v>41684237516</v>
      </c>
      <c r="N29" t="s">
        <v>1133</v>
      </c>
      <c r="O29">
        <v>1163860</v>
      </c>
      <c r="P29" s="1">
        <v>45436</v>
      </c>
      <c r="Q29" t="s">
        <v>127</v>
      </c>
      <c r="R29" t="s">
        <v>1134</v>
      </c>
      <c r="S29" t="s">
        <v>1135</v>
      </c>
      <c r="T29">
        <v>152366</v>
      </c>
      <c r="U29" t="s">
        <v>723</v>
      </c>
      <c r="V29" t="s">
        <v>1136</v>
      </c>
      <c r="W29">
        <v>13000</v>
      </c>
      <c r="X29">
        <v>10140</v>
      </c>
      <c r="Y29">
        <v>50000</v>
      </c>
      <c r="Z29" t="s">
        <v>1085</v>
      </c>
      <c r="AA29">
        <v>13000</v>
      </c>
      <c r="AC29" s="55" t="s">
        <v>1130</v>
      </c>
      <c r="AD29" s="55" t="str">
        <f>_xlfn.XLOOKUP(D29,'[1]VL LMS '!$B:$B,'[1]VL LMS '!$BU:$BU)</f>
        <v>EICHER 10 75 E CWC BS4 22 STR 2017</v>
      </c>
      <c r="AE29" s="55">
        <f t="shared" si="0"/>
        <v>286000</v>
      </c>
      <c r="AF29" s="55" t="str">
        <f t="shared" si="1"/>
        <v>May-24</v>
      </c>
      <c r="AG29">
        <f>_xlfn.XLOOKUP(D29,'[1]VL LMS '!$B:$B,'[1]VL LMS '!$BS:$BS)</f>
        <v>2017</v>
      </c>
      <c r="AH29" s="55" t="str">
        <f>_xlfn.XLOOKUP(D29,'[1]VL LMS '!$B:$B,'[1]VL LMS '!$DO:$DO)</f>
        <v>Goods &amp; Passengers</v>
      </c>
      <c r="AI29" s="55" t="str">
        <f>_xlfn.XLOOKUP(D29,'[1]VL LMS '!$B:$B,'[1]VL LMS '!$DP:$DP)</f>
        <v>Safari</v>
      </c>
      <c r="AJ29" s="55" t="str">
        <f>VLOOKUP(AI29,[1]Assumptions!$C:$D,2,0)</f>
        <v>Safari Loan</v>
      </c>
      <c r="AK29" s="55" t="str">
        <f>VLOOKUP(A29,[1]Assumptions!$T$3:$U$29,2,0)</f>
        <v>KARNATAKA</v>
      </c>
      <c r="AL29" t="str">
        <f t="shared" si="2"/>
        <v>Used</v>
      </c>
      <c r="AM29" t="str">
        <f>VLOOKUP(P29,Assumptions!$B$3:$D$14,3)</f>
        <v>May</v>
      </c>
    </row>
    <row r="30" spans="1:39" x14ac:dyDescent="0.25">
      <c r="A30" t="s">
        <v>19</v>
      </c>
      <c r="B30">
        <v>1283</v>
      </c>
      <c r="C30">
        <v>43102987</v>
      </c>
      <c r="D30" s="5">
        <v>412831301700262</v>
      </c>
      <c r="E30">
        <v>12830004080752</v>
      </c>
      <c r="F30" t="s">
        <v>1137</v>
      </c>
      <c r="G30" t="s">
        <v>1138</v>
      </c>
      <c r="H30" s="1">
        <v>45436</v>
      </c>
      <c r="I30">
        <v>890000</v>
      </c>
      <c r="J30">
        <v>19.5</v>
      </c>
      <c r="K30">
        <v>60</v>
      </c>
      <c r="L30">
        <v>23333</v>
      </c>
      <c r="M30" t="s">
        <v>1139</v>
      </c>
      <c r="N30" t="s">
        <v>1113</v>
      </c>
      <c r="O30">
        <v>860206</v>
      </c>
      <c r="P30" s="1">
        <v>45436</v>
      </c>
      <c r="Q30" t="s">
        <v>127</v>
      </c>
      <c r="R30" t="s">
        <v>1140</v>
      </c>
      <c r="S30" t="s">
        <v>1141</v>
      </c>
      <c r="T30">
        <v>153050</v>
      </c>
      <c r="U30" t="s">
        <v>1052</v>
      </c>
      <c r="V30" t="s">
        <v>1035</v>
      </c>
      <c r="W30">
        <v>8900</v>
      </c>
      <c r="X30">
        <v>11994</v>
      </c>
      <c r="Y30" t="s">
        <v>128</v>
      </c>
      <c r="Z30" t="s">
        <v>1085</v>
      </c>
      <c r="AA30">
        <v>8900</v>
      </c>
      <c r="AC30" s="55" t="s">
        <v>995</v>
      </c>
      <c r="AD30" s="55" t="str">
        <f>_xlfn.XLOOKUP(D30,'[1]VL LMS '!$B:$B,'[1]VL LMS '!$BU:$BU)</f>
        <v>MARRUTI CLAZ SIGMA 1 5 5MT BS6 2024</v>
      </c>
      <c r="AE30" s="55">
        <f t="shared" si="0"/>
        <v>173550</v>
      </c>
      <c r="AF30" s="55" t="str">
        <f t="shared" si="1"/>
        <v>May-24</v>
      </c>
      <c r="AG30">
        <f>_xlfn.XLOOKUP(D30,'[1]VL LMS '!$B:$B,'[1]VL LMS '!$BS:$BS)</f>
        <v>2024</v>
      </c>
      <c r="AH30" s="55">
        <f>_xlfn.XLOOKUP(D30,'[1]VL LMS '!$B:$B,'[1]VL LMS '!$DO:$DO)</f>
        <v>0</v>
      </c>
      <c r="AI30" s="55" t="str">
        <f>_xlfn.XLOOKUP(D30,'[1]VL LMS '!$B:$B,'[1]VL LMS '!$DP:$DP)</f>
        <v>Dream Car</v>
      </c>
      <c r="AJ30" s="55" t="str">
        <f>VLOOKUP(AI30,[1]Assumptions!$C:$D,2,0)</f>
        <v>Dream Vahan</v>
      </c>
      <c r="AK30" s="55" t="str">
        <f>VLOOKUP(A30,[1]Assumptions!$T$3:$U$29,2,0)</f>
        <v>KARNATAKA</v>
      </c>
      <c r="AL30" t="str">
        <f t="shared" si="2"/>
        <v>New</v>
      </c>
      <c r="AM30" t="str">
        <f>VLOOKUP(P30,Assumptions!$B$3:$D$14,3)</f>
        <v>May</v>
      </c>
    </row>
    <row r="31" spans="1:39" x14ac:dyDescent="0.25">
      <c r="A31" t="s">
        <v>19</v>
      </c>
      <c r="B31">
        <v>1283</v>
      </c>
      <c r="C31">
        <v>43103013</v>
      </c>
      <c r="D31" s="5">
        <v>412831301700263</v>
      </c>
      <c r="E31">
        <v>12830004082410</v>
      </c>
      <c r="F31" t="s">
        <v>1142</v>
      </c>
      <c r="G31" t="s">
        <v>1143</v>
      </c>
      <c r="H31" s="1">
        <v>45440</v>
      </c>
      <c r="I31">
        <v>1100000</v>
      </c>
      <c r="J31">
        <v>18</v>
      </c>
      <c r="K31">
        <v>48</v>
      </c>
      <c r="L31">
        <v>32313</v>
      </c>
      <c r="M31" t="s">
        <v>1144</v>
      </c>
      <c r="N31" t="s">
        <v>1113</v>
      </c>
      <c r="O31">
        <v>1061986</v>
      </c>
      <c r="P31" s="1">
        <v>45440</v>
      </c>
      <c r="Q31" t="s">
        <v>127</v>
      </c>
      <c r="R31" t="s">
        <v>1145</v>
      </c>
      <c r="S31" t="s">
        <v>1146</v>
      </c>
      <c r="T31">
        <v>152223</v>
      </c>
      <c r="U31" t="s">
        <v>783</v>
      </c>
      <c r="V31" t="s">
        <v>1136</v>
      </c>
      <c r="W31">
        <v>11000</v>
      </c>
      <c r="X31">
        <v>10514</v>
      </c>
      <c r="Y31" t="s">
        <v>128</v>
      </c>
      <c r="Z31" t="s">
        <v>784</v>
      </c>
      <c r="AA31">
        <v>16500</v>
      </c>
      <c r="AC31" s="55" t="s">
        <v>995</v>
      </c>
      <c r="AD31" s="55" t="str">
        <f>_xlfn.XLOOKUP(D31,'[1]VL LMS '!$B:$B,'[1]VL LMS '!$BU:$BU)</f>
        <v>MARUTI ERTIGA VXI NEW 2024</v>
      </c>
      <c r="AE31" s="55">
        <f t="shared" si="0"/>
        <v>198000</v>
      </c>
      <c r="AF31" s="55" t="str">
        <f t="shared" si="1"/>
        <v>May-24</v>
      </c>
      <c r="AG31">
        <f>_xlfn.XLOOKUP(D31,'[1]VL LMS '!$B:$B,'[1]VL LMS '!$BS:$BS)</f>
        <v>2024</v>
      </c>
      <c r="AH31" s="55">
        <f>_xlfn.XLOOKUP(D31,'[1]VL LMS '!$B:$B,'[1]VL LMS '!$DO:$DO)</f>
        <v>0</v>
      </c>
      <c r="AI31" s="55" t="str">
        <f>_xlfn.XLOOKUP(D31,'[1]VL LMS '!$B:$B,'[1]VL LMS '!$DP:$DP)</f>
        <v>Paryatan Plus</v>
      </c>
      <c r="AJ31" s="55" t="str">
        <f>VLOOKUP(AI31,[1]Assumptions!$C:$D,2,0)</f>
        <v>Paryatan Plus Loan</v>
      </c>
      <c r="AK31" s="55" t="str">
        <f>VLOOKUP(A31,[1]Assumptions!$T$3:$U$29,2,0)</f>
        <v>KARNATAKA</v>
      </c>
      <c r="AL31" t="str">
        <f t="shared" si="2"/>
        <v>Used</v>
      </c>
      <c r="AM31" t="str">
        <f>VLOOKUP(P31,Assumptions!$B$3:$D$14,3)</f>
        <v>May</v>
      </c>
    </row>
    <row r="32" spans="1:39" x14ac:dyDescent="0.25">
      <c r="A32" t="s">
        <v>693</v>
      </c>
      <c r="B32">
        <v>1319</v>
      </c>
      <c r="C32">
        <v>43102858</v>
      </c>
      <c r="D32" s="5">
        <v>413191301700186</v>
      </c>
      <c r="E32">
        <v>13190004076680</v>
      </c>
      <c r="F32" t="s">
        <v>1147</v>
      </c>
      <c r="G32" t="s">
        <v>818</v>
      </c>
      <c r="H32" s="1">
        <v>45385</v>
      </c>
      <c r="I32">
        <v>300000</v>
      </c>
      <c r="J32">
        <v>24</v>
      </c>
      <c r="K32">
        <v>36</v>
      </c>
      <c r="L32">
        <v>11770</v>
      </c>
      <c r="M32">
        <v>285201000006493</v>
      </c>
      <c r="N32" t="s">
        <v>1148</v>
      </c>
      <c r="O32">
        <v>233969</v>
      </c>
      <c r="P32" s="1">
        <v>45385</v>
      </c>
      <c r="Q32" t="s">
        <v>127</v>
      </c>
      <c r="R32" t="s">
        <v>1149</v>
      </c>
      <c r="S32" t="s">
        <v>1150</v>
      </c>
      <c r="T32">
        <v>150646</v>
      </c>
      <c r="U32" t="s">
        <v>792</v>
      </c>
      <c r="V32" t="s">
        <v>255</v>
      </c>
      <c r="W32">
        <v>3000</v>
      </c>
      <c r="X32">
        <v>1363</v>
      </c>
      <c r="Y32" t="s">
        <v>128</v>
      </c>
      <c r="Z32" t="s">
        <v>715</v>
      </c>
      <c r="AA32">
        <v>4500</v>
      </c>
      <c r="AC32" s="55" t="s">
        <v>995</v>
      </c>
      <c r="AD32" s="55" t="str">
        <f>_xlfn.XLOOKUP(D32,'[1]VL LMS '!$B:$B,'[1]VL LMS '!$BU:$BU)</f>
        <v>XCENT-XcentE CRDI</v>
      </c>
      <c r="AE32" s="55">
        <f t="shared" si="0"/>
        <v>72000</v>
      </c>
      <c r="AF32" s="55" t="str">
        <f t="shared" si="1"/>
        <v>Apr-24</v>
      </c>
      <c r="AG32">
        <f>_xlfn.XLOOKUP(D32,'[1]VL LMS '!$B:$B,'[1]VL LMS '!$BS:$BS)</f>
        <v>2018</v>
      </c>
      <c r="AH32" s="55" t="str">
        <f>_xlfn.XLOOKUP(D32,'[1]VL LMS '!$B:$B,'[1]VL LMS '!$DO:$DO)</f>
        <v>Car</v>
      </c>
      <c r="AI32" s="55" t="str">
        <f>_xlfn.XLOOKUP(D32,'[1]VL LMS '!$B:$B,'[1]VL LMS '!$DP:$DP)</f>
        <v>Paryatan Plus</v>
      </c>
      <c r="AJ32" s="55" t="str">
        <f>VLOOKUP(AI32,[1]Assumptions!$C:$D,2,0)</f>
        <v>Paryatan Plus Loan</v>
      </c>
      <c r="AK32" s="55" t="str">
        <f>VLOOKUP(A32,[1]Assumptions!$T$3:$U$29,2,0)</f>
        <v>TAMIL NADU</v>
      </c>
      <c r="AL32" t="str">
        <f t="shared" si="2"/>
        <v>Used</v>
      </c>
      <c r="AM32" t="str">
        <f>VLOOKUP(P32,Assumptions!$B$3:$D$14,3)</f>
        <v>April</v>
      </c>
    </row>
    <row r="33" spans="1:39" x14ac:dyDescent="0.25">
      <c r="A33" t="s">
        <v>693</v>
      </c>
      <c r="B33">
        <v>1319</v>
      </c>
      <c r="C33">
        <v>43102884</v>
      </c>
      <c r="D33" s="5">
        <v>413191301700187</v>
      </c>
      <c r="E33">
        <v>13190004077770</v>
      </c>
      <c r="F33" t="s">
        <v>1151</v>
      </c>
      <c r="G33" t="s">
        <v>1152</v>
      </c>
      <c r="H33" s="1">
        <v>45394</v>
      </c>
      <c r="I33">
        <v>450000</v>
      </c>
      <c r="J33">
        <v>23.5</v>
      </c>
      <c r="K33">
        <v>48</v>
      </c>
      <c r="L33">
        <v>14547</v>
      </c>
      <c r="M33">
        <v>510909010100044</v>
      </c>
      <c r="N33" t="s">
        <v>1153</v>
      </c>
      <c r="O33">
        <v>430681</v>
      </c>
      <c r="P33" s="1">
        <v>45394</v>
      </c>
      <c r="Q33" t="s">
        <v>127</v>
      </c>
      <c r="R33" t="s">
        <v>1154</v>
      </c>
      <c r="S33" t="s">
        <v>1155</v>
      </c>
      <c r="T33">
        <v>150644</v>
      </c>
      <c r="U33" t="s">
        <v>793</v>
      </c>
      <c r="V33" t="s">
        <v>239</v>
      </c>
      <c r="W33">
        <v>4500</v>
      </c>
      <c r="X33">
        <v>4302</v>
      </c>
      <c r="Y33" t="s">
        <v>128</v>
      </c>
      <c r="Z33" t="s">
        <v>794</v>
      </c>
      <c r="AA33">
        <v>6750</v>
      </c>
      <c r="AC33" s="55" t="s">
        <v>995</v>
      </c>
      <c r="AD33" s="55" t="str">
        <f>_xlfn.XLOOKUP(D33,'[1]VL LMS '!$B:$B,'[1]VL LMS '!$BU:$BU)</f>
        <v>Xylo-XyloH4 BS IV</v>
      </c>
      <c r="AE33" s="55">
        <f t="shared" si="0"/>
        <v>105750</v>
      </c>
      <c r="AF33" s="55" t="str">
        <f t="shared" si="1"/>
        <v>Apr-24</v>
      </c>
      <c r="AG33">
        <f>_xlfn.XLOOKUP(D33,'[1]VL LMS '!$B:$B,'[1]VL LMS '!$BS:$BS)</f>
        <v>2018</v>
      </c>
      <c r="AH33" s="55" t="str">
        <f>_xlfn.XLOOKUP(D33,'[1]VL LMS '!$B:$B,'[1]VL LMS '!$DO:$DO)</f>
        <v>Car</v>
      </c>
      <c r="AI33" s="55" t="str">
        <f>_xlfn.XLOOKUP(D33,'[1]VL LMS '!$B:$B,'[1]VL LMS '!$DP:$DP)</f>
        <v>Paryatan Plus</v>
      </c>
      <c r="AJ33" s="55" t="str">
        <f>VLOOKUP(AI33,[1]Assumptions!$C:$D,2,0)</f>
        <v>Paryatan Plus Loan</v>
      </c>
      <c r="AK33" s="55" t="str">
        <f>VLOOKUP(A33,[1]Assumptions!$T$3:$U$29,2,0)</f>
        <v>TAMIL NADU</v>
      </c>
      <c r="AL33" t="str">
        <f t="shared" si="2"/>
        <v>Used</v>
      </c>
      <c r="AM33" t="str">
        <f>VLOOKUP(P33,Assumptions!$B$3:$D$14,3)</f>
        <v>April</v>
      </c>
    </row>
    <row r="34" spans="1:39" x14ac:dyDescent="0.25">
      <c r="A34" t="s">
        <v>693</v>
      </c>
      <c r="B34">
        <v>1319</v>
      </c>
      <c r="C34">
        <v>43102872</v>
      </c>
      <c r="D34" s="5">
        <v>413191301700188</v>
      </c>
      <c r="E34">
        <v>13190004077798</v>
      </c>
      <c r="F34" t="s">
        <v>1156</v>
      </c>
      <c r="G34" t="s">
        <v>1157</v>
      </c>
      <c r="H34" s="1">
        <v>45395</v>
      </c>
      <c r="I34">
        <v>450000</v>
      </c>
      <c r="J34">
        <v>23.5</v>
      </c>
      <c r="K34">
        <v>36</v>
      </c>
      <c r="L34">
        <v>17537</v>
      </c>
      <c r="M34">
        <v>510909010190707</v>
      </c>
      <c r="N34" t="s">
        <v>1158</v>
      </c>
      <c r="O34">
        <v>436093</v>
      </c>
      <c r="P34" s="1">
        <v>45395</v>
      </c>
      <c r="Q34" t="s">
        <v>127</v>
      </c>
      <c r="R34" t="s">
        <v>1159</v>
      </c>
      <c r="S34" t="s">
        <v>1160</v>
      </c>
      <c r="T34">
        <v>150644</v>
      </c>
      <c r="U34" t="s">
        <v>793</v>
      </c>
      <c r="V34" t="s">
        <v>228</v>
      </c>
      <c r="W34">
        <v>4500</v>
      </c>
      <c r="X34">
        <v>2077</v>
      </c>
      <c r="Y34" t="s">
        <v>128</v>
      </c>
      <c r="Z34" t="s">
        <v>794</v>
      </c>
      <c r="AA34">
        <v>6750</v>
      </c>
      <c r="AC34" s="55" t="s">
        <v>1010</v>
      </c>
      <c r="AD34" s="55" t="str">
        <f>_xlfn.XLOOKUP(D34,'[1]VL LMS '!$B:$B,'[1]VL LMS '!$BU:$BU)</f>
        <v>MARUTHI TOUR S DIESEL 2018 5STR TN</v>
      </c>
      <c r="AE34" s="55">
        <f t="shared" si="0"/>
        <v>105750</v>
      </c>
      <c r="AF34" s="55" t="str">
        <f t="shared" si="1"/>
        <v>Apr-24</v>
      </c>
      <c r="AG34">
        <f>_xlfn.XLOOKUP(D34,'[1]VL LMS '!$B:$B,'[1]VL LMS '!$BS:$BS)</f>
        <v>2018</v>
      </c>
      <c r="AH34" s="55" t="str">
        <f>_xlfn.XLOOKUP(D34,'[1]VL LMS '!$B:$B,'[1]VL LMS '!$DO:$DO)</f>
        <v>Car</v>
      </c>
      <c r="AI34" s="55" t="str">
        <f>_xlfn.XLOOKUP(D34,'[1]VL LMS '!$B:$B,'[1]VL LMS '!$DP:$DP)</f>
        <v>Paryatan Plus</v>
      </c>
      <c r="AJ34" s="55" t="str">
        <f>VLOOKUP(AI34,[1]Assumptions!$C:$D,2,0)</f>
        <v>Paryatan Plus Loan</v>
      </c>
      <c r="AK34" s="55" t="str">
        <f>VLOOKUP(A34,[1]Assumptions!$T$3:$U$29,2,0)</f>
        <v>TAMIL NADU</v>
      </c>
      <c r="AL34" t="str">
        <f t="shared" si="2"/>
        <v>Used</v>
      </c>
      <c r="AM34" t="str">
        <f>VLOOKUP(P34,Assumptions!$B$3:$D$14,3)</f>
        <v>April</v>
      </c>
    </row>
    <row r="35" spans="1:39" x14ac:dyDescent="0.25">
      <c r="A35" t="s">
        <v>693</v>
      </c>
      <c r="B35">
        <v>1319</v>
      </c>
      <c r="C35">
        <v>43102883</v>
      </c>
      <c r="D35" s="5">
        <v>413191301700189</v>
      </c>
      <c r="E35">
        <v>13190004077797</v>
      </c>
      <c r="F35" t="s">
        <v>1161</v>
      </c>
      <c r="G35" t="s">
        <v>1162</v>
      </c>
      <c r="H35" s="1">
        <v>45397</v>
      </c>
      <c r="I35">
        <v>650000</v>
      </c>
      <c r="J35">
        <v>19.5</v>
      </c>
      <c r="K35">
        <v>48</v>
      </c>
      <c r="L35">
        <v>19608</v>
      </c>
      <c r="M35">
        <v>40330016667</v>
      </c>
      <c r="N35" t="s">
        <v>1163</v>
      </c>
      <c r="O35">
        <v>627312</v>
      </c>
      <c r="P35" s="1">
        <v>45397</v>
      </c>
      <c r="Q35" t="s">
        <v>127</v>
      </c>
      <c r="R35" t="s">
        <v>1164</v>
      </c>
      <c r="S35" t="s">
        <v>1165</v>
      </c>
      <c r="T35">
        <v>150547</v>
      </c>
      <c r="U35" t="s">
        <v>804</v>
      </c>
      <c r="V35" t="s">
        <v>357</v>
      </c>
      <c r="W35">
        <v>9750</v>
      </c>
      <c r="X35">
        <v>9465</v>
      </c>
      <c r="Y35" t="s">
        <v>128</v>
      </c>
      <c r="Z35" t="s">
        <v>128</v>
      </c>
      <c r="AA35" t="s">
        <v>128</v>
      </c>
      <c r="AC35" s="55" t="s">
        <v>995</v>
      </c>
      <c r="AD35" s="55" t="str">
        <f>_xlfn.XLOOKUP(D35,'[1]VL LMS '!$B:$B,'[1]VL LMS '!$BU:$BU)</f>
        <v>TOUR S PETROL NEW 5STR 2024</v>
      </c>
      <c r="AE35" s="55">
        <f t="shared" si="0"/>
        <v>126750</v>
      </c>
      <c r="AF35" s="55" t="str">
        <f t="shared" si="1"/>
        <v>Apr-24</v>
      </c>
      <c r="AG35">
        <f>_xlfn.XLOOKUP(D35,'[1]VL LMS '!$B:$B,'[1]VL LMS '!$BS:$BS)</f>
        <v>2024</v>
      </c>
      <c r="AH35" s="55">
        <f>_xlfn.XLOOKUP(D35,'[1]VL LMS '!$B:$B,'[1]VL LMS '!$DO:$DO)</f>
        <v>0</v>
      </c>
      <c r="AI35" s="55" t="str">
        <f>_xlfn.XLOOKUP(D35,'[1]VL LMS '!$B:$B,'[1]VL LMS '!$DP:$DP)</f>
        <v>Dream Car</v>
      </c>
      <c r="AJ35" s="55" t="str">
        <f>VLOOKUP(AI35,[1]Assumptions!$C:$D,2,0)</f>
        <v>Dream Vahan</v>
      </c>
      <c r="AK35" s="55" t="str">
        <f>VLOOKUP(A35,[1]Assumptions!$T$3:$U$29,2,0)</f>
        <v>TAMIL NADU</v>
      </c>
      <c r="AL35" t="str">
        <f t="shared" si="2"/>
        <v>New</v>
      </c>
      <c r="AM35" t="str">
        <f>VLOOKUP(P35,Assumptions!$B$3:$D$14,3)</f>
        <v>April</v>
      </c>
    </row>
    <row r="36" spans="1:39" x14ac:dyDescent="0.25">
      <c r="A36" t="s">
        <v>693</v>
      </c>
      <c r="B36">
        <v>1319</v>
      </c>
      <c r="C36">
        <v>43102903</v>
      </c>
      <c r="D36" s="5">
        <v>413191301700190</v>
      </c>
      <c r="E36">
        <v>13190004078837</v>
      </c>
      <c r="F36" t="s">
        <v>1166</v>
      </c>
      <c r="G36" t="s">
        <v>1167</v>
      </c>
      <c r="H36" s="1">
        <v>45403</v>
      </c>
      <c r="I36">
        <v>700000</v>
      </c>
      <c r="J36">
        <v>20</v>
      </c>
      <c r="K36">
        <v>36</v>
      </c>
      <c r="L36">
        <v>26015</v>
      </c>
      <c r="M36">
        <v>918020092696909</v>
      </c>
      <c r="N36" t="s">
        <v>1168</v>
      </c>
      <c r="O36">
        <v>682266</v>
      </c>
      <c r="P36" s="1">
        <v>45404</v>
      </c>
      <c r="Q36" t="s">
        <v>127</v>
      </c>
      <c r="R36" t="s">
        <v>1169</v>
      </c>
      <c r="S36" t="s">
        <v>1170</v>
      </c>
      <c r="T36">
        <v>150645</v>
      </c>
      <c r="U36" t="s">
        <v>795</v>
      </c>
      <c r="V36" t="s">
        <v>1091</v>
      </c>
      <c r="W36">
        <v>7000</v>
      </c>
      <c r="X36">
        <v>3734</v>
      </c>
      <c r="Y36" t="s">
        <v>128</v>
      </c>
      <c r="Z36" t="s">
        <v>796</v>
      </c>
      <c r="AA36">
        <v>7000</v>
      </c>
      <c r="AC36" s="55" t="s">
        <v>1010</v>
      </c>
      <c r="AD36" s="55" t="str">
        <f>_xlfn.XLOOKUP(D36,'[1]VL LMS '!$B:$B,'[1]VL LMS '!$BU:$BU)</f>
        <v>HYUNDAI AURA S CNG NEW 2024</v>
      </c>
      <c r="AE36" s="55">
        <f t="shared" si="0"/>
        <v>140000</v>
      </c>
      <c r="AF36" s="55" t="str">
        <f t="shared" si="1"/>
        <v>Apr-24</v>
      </c>
      <c r="AG36">
        <f>_xlfn.XLOOKUP(D36,'[1]VL LMS '!$B:$B,'[1]VL LMS '!$BS:$BS)</f>
        <v>2024</v>
      </c>
      <c r="AH36" s="55">
        <f>_xlfn.XLOOKUP(D36,'[1]VL LMS '!$B:$B,'[1]VL LMS '!$DO:$DO)</f>
        <v>0</v>
      </c>
      <c r="AI36" s="55" t="str">
        <f>_xlfn.XLOOKUP(D36,'[1]VL LMS '!$B:$B,'[1]VL LMS '!$DP:$DP)</f>
        <v>Paryatan Plus</v>
      </c>
      <c r="AJ36" s="55" t="str">
        <f>VLOOKUP(AI36,[1]Assumptions!$C:$D,2,0)</f>
        <v>Paryatan Plus Loan</v>
      </c>
      <c r="AK36" s="55" t="str">
        <f>VLOOKUP(A36,[1]Assumptions!$T$3:$U$29,2,0)</f>
        <v>TAMIL NADU</v>
      </c>
      <c r="AL36" t="str">
        <f t="shared" si="2"/>
        <v>Used</v>
      </c>
      <c r="AM36" t="str">
        <f>VLOOKUP(P36,Assumptions!$B$3:$D$14,3)</f>
        <v>April</v>
      </c>
    </row>
    <row r="37" spans="1:39" x14ac:dyDescent="0.25">
      <c r="A37" t="s">
        <v>693</v>
      </c>
      <c r="B37">
        <v>1319</v>
      </c>
      <c r="C37">
        <v>43102904</v>
      </c>
      <c r="D37" s="5">
        <v>413191301700191</v>
      </c>
      <c r="E37">
        <v>13190004078993</v>
      </c>
      <c r="F37" t="s">
        <v>1171</v>
      </c>
      <c r="G37" t="s">
        <v>1172</v>
      </c>
      <c r="H37" s="1">
        <v>45404</v>
      </c>
      <c r="I37">
        <v>550000</v>
      </c>
      <c r="J37">
        <v>23.5</v>
      </c>
      <c r="K37">
        <v>36</v>
      </c>
      <c r="L37">
        <v>21435</v>
      </c>
      <c r="M37">
        <v>918020098403071</v>
      </c>
      <c r="N37" t="s">
        <v>1173</v>
      </c>
      <c r="O37">
        <v>533725</v>
      </c>
      <c r="P37" s="1">
        <v>45404</v>
      </c>
      <c r="Q37" t="s">
        <v>127</v>
      </c>
      <c r="R37" t="s">
        <v>1174</v>
      </c>
      <c r="S37" t="s">
        <v>1175</v>
      </c>
      <c r="T37">
        <v>150644</v>
      </c>
      <c r="U37" t="s">
        <v>793</v>
      </c>
      <c r="V37" t="s">
        <v>1091</v>
      </c>
      <c r="W37">
        <v>5500</v>
      </c>
      <c r="X37">
        <v>2525</v>
      </c>
      <c r="Y37" t="s">
        <v>128</v>
      </c>
      <c r="Z37" t="s">
        <v>794</v>
      </c>
      <c r="AA37">
        <v>8250</v>
      </c>
      <c r="AC37" s="55" t="s">
        <v>995</v>
      </c>
      <c r="AD37" s="55" t="str">
        <f>_xlfn.XLOOKUP(D37,'[1]VL LMS '!$B:$B,'[1]VL LMS '!$BU:$BU)</f>
        <v>MARUTHI TOUR S DIESEL 5 SEAT 2019</v>
      </c>
      <c r="AE37" s="55">
        <f t="shared" si="0"/>
        <v>129250</v>
      </c>
      <c r="AF37" s="55" t="str">
        <f t="shared" si="1"/>
        <v>Apr-24</v>
      </c>
      <c r="AG37">
        <f>_xlfn.XLOOKUP(D37,'[1]VL LMS '!$B:$B,'[1]VL LMS '!$BS:$BS)</f>
        <v>2019</v>
      </c>
      <c r="AH37" s="55" t="str">
        <f>_xlfn.XLOOKUP(D37,'[1]VL LMS '!$B:$B,'[1]VL LMS '!$DO:$DO)</f>
        <v>Car</v>
      </c>
      <c r="AI37" s="55" t="str">
        <f>_xlfn.XLOOKUP(D37,'[1]VL LMS '!$B:$B,'[1]VL LMS '!$DP:$DP)</f>
        <v>Paryatan Plus</v>
      </c>
      <c r="AJ37" s="55" t="str">
        <f>VLOOKUP(AI37,[1]Assumptions!$C:$D,2,0)</f>
        <v>Paryatan Plus Loan</v>
      </c>
      <c r="AK37" s="55" t="str">
        <f>VLOOKUP(A37,[1]Assumptions!$T$3:$U$29,2,0)</f>
        <v>TAMIL NADU</v>
      </c>
      <c r="AL37" t="str">
        <f t="shared" si="2"/>
        <v>Used</v>
      </c>
      <c r="AM37" t="str">
        <f>VLOOKUP(P37,Assumptions!$B$3:$D$14,3)</f>
        <v>April</v>
      </c>
    </row>
    <row r="38" spans="1:39" x14ac:dyDescent="0.25">
      <c r="A38" t="s">
        <v>693</v>
      </c>
      <c r="B38">
        <v>1319</v>
      </c>
      <c r="C38">
        <v>43102917</v>
      </c>
      <c r="D38" s="5">
        <v>413191301700192</v>
      </c>
      <c r="E38">
        <v>13190004079091</v>
      </c>
      <c r="F38" t="s">
        <v>1176</v>
      </c>
      <c r="G38" t="s">
        <v>1177</v>
      </c>
      <c r="H38" s="1">
        <v>45405</v>
      </c>
      <c r="I38">
        <v>640000</v>
      </c>
      <c r="J38">
        <v>23</v>
      </c>
      <c r="K38">
        <v>36</v>
      </c>
      <c r="L38">
        <v>24775</v>
      </c>
      <c r="M38">
        <v>3247406604</v>
      </c>
      <c r="N38" t="s">
        <v>1178</v>
      </c>
      <c r="O38">
        <v>597175</v>
      </c>
      <c r="P38" s="1">
        <v>45405</v>
      </c>
      <c r="Q38" t="s">
        <v>127</v>
      </c>
      <c r="R38" t="s">
        <v>1179</v>
      </c>
      <c r="S38" t="s">
        <v>1180</v>
      </c>
      <c r="T38">
        <v>150646</v>
      </c>
      <c r="U38" t="s">
        <v>792</v>
      </c>
      <c r="V38" t="s">
        <v>251</v>
      </c>
      <c r="W38">
        <v>6400</v>
      </c>
      <c r="X38">
        <v>26825</v>
      </c>
      <c r="Y38" t="s">
        <v>128</v>
      </c>
      <c r="Z38" t="s">
        <v>715</v>
      </c>
      <c r="AA38">
        <v>9600</v>
      </c>
      <c r="AC38" s="55" t="s">
        <v>995</v>
      </c>
      <c r="AD38" s="55" t="str">
        <f>_xlfn.XLOOKUP(D38,'[1]VL LMS '!$B:$B,'[1]VL LMS '!$BU:$BU)</f>
        <v>TOYOTA ETIOS GD 2019</v>
      </c>
      <c r="AE38" s="55">
        <f t="shared" si="0"/>
        <v>147200</v>
      </c>
      <c r="AF38" s="55" t="str">
        <f t="shared" si="1"/>
        <v>Apr-24</v>
      </c>
      <c r="AG38">
        <f>_xlfn.XLOOKUP(D38,'[1]VL LMS '!$B:$B,'[1]VL LMS '!$BS:$BS)</f>
        <v>2019</v>
      </c>
      <c r="AH38" s="55" t="str">
        <f>_xlfn.XLOOKUP(D38,'[1]VL LMS '!$B:$B,'[1]VL LMS '!$DO:$DO)</f>
        <v>Car</v>
      </c>
      <c r="AI38" s="55" t="str">
        <f>_xlfn.XLOOKUP(D38,'[1]VL LMS '!$B:$B,'[1]VL LMS '!$DP:$DP)</f>
        <v>Paryatan Plus</v>
      </c>
      <c r="AJ38" s="55" t="str">
        <f>VLOOKUP(AI38,[1]Assumptions!$C:$D,2,0)</f>
        <v>Paryatan Plus Loan</v>
      </c>
      <c r="AK38" s="55" t="str">
        <f>VLOOKUP(A38,[1]Assumptions!$T$3:$U$29,2,0)</f>
        <v>TAMIL NADU</v>
      </c>
      <c r="AL38" t="str">
        <f t="shared" si="2"/>
        <v>Used</v>
      </c>
      <c r="AM38" t="str">
        <f>VLOOKUP(P38,Assumptions!$B$3:$D$14,3)</f>
        <v>April</v>
      </c>
    </row>
    <row r="39" spans="1:39" x14ac:dyDescent="0.25">
      <c r="A39" t="s">
        <v>693</v>
      </c>
      <c r="B39">
        <v>1319</v>
      </c>
      <c r="C39">
        <v>43102913</v>
      </c>
      <c r="D39" s="5">
        <v>413191301700193</v>
      </c>
      <c r="E39">
        <v>13190004079095</v>
      </c>
      <c r="F39" t="s">
        <v>1176</v>
      </c>
      <c r="G39" t="s">
        <v>1177</v>
      </c>
      <c r="H39" s="1">
        <v>45405</v>
      </c>
      <c r="I39">
        <v>320000</v>
      </c>
      <c r="J39">
        <v>23.5</v>
      </c>
      <c r="K39">
        <v>24</v>
      </c>
      <c r="L39">
        <v>16840</v>
      </c>
      <c r="M39">
        <v>3247406604</v>
      </c>
      <c r="N39" t="s">
        <v>1178</v>
      </c>
      <c r="O39">
        <v>302603</v>
      </c>
      <c r="P39" s="1">
        <v>45406</v>
      </c>
      <c r="Q39" t="s">
        <v>127</v>
      </c>
      <c r="R39" t="s">
        <v>1181</v>
      </c>
      <c r="S39" t="s">
        <v>1182</v>
      </c>
      <c r="T39">
        <v>150646</v>
      </c>
      <c r="U39" t="s">
        <v>792</v>
      </c>
      <c r="V39" t="s">
        <v>251</v>
      </c>
      <c r="W39">
        <v>3200</v>
      </c>
      <c r="X39">
        <v>8984</v>
      </c>
      <c r="Y39" t="s">
        <v>128</v>
      </c>
      <c r="Z39" t="s">
        <v>715</v>
      </c>
      <c r="AA39">
        <v>4800</v>
      </c>
      <c r="AC39" s="55" t="s">
        <v>995</v>
      </c>
      <c r="AD39" s="55" t="str">
        <f>_xlfn.XLOOKUP(D39,'[1]VL LMS '!$B:$B,'[1]VL LMS '!$BU:$BU)</f>
        <v>XCENT-XcentE CRDI</v>
      </c>
      <c r="AE39" s="55">
        <f t="shared" si="0"/>
        <v>75200</v>
      </c>
      <c r="AF39" s="55" t="str">
        <f t="shared" si="1"/>
        <v>Apr-24</v>
      </c>
      <c r="AG39">
        <f>_xlfn.XLOOKUP(D39,'[1]VL LMS '!$B:$B,'[1]VL LMS '!$BS:$BS)</f>
        <v>2017</v>
      </c>
      <c r="AH39" s="55" t="str">
        <f>_xlfn.XLOOKUP(D39,'[1]VL LMS '!$B:$B,'[1]VL LMS '!$DO:$DO)</f>
        <v>Car</v>
      </c>
      <c r="AI39" s="55" t="str">
        <f>_xlfn.XLOOKUP(D39,'[1]VL LMS '!$B:$B,'[1]VL LMS '!$DP:$DP)</f>
        <v>Paryatan Plus</v>
      </c>
      <c r="AJ39" s="55" t="str">
        <f>VLOOKUP(AI39,[1]Assumptions!$C:$D,2,0)</f>
        <v>Paryatan Plus Loan</v>
      </c>
      <c r="AK39" s="55" t="str">
        <f>VLOOKUP(A39,[1]Assumptions!$T$3:$U$29,2,0)</f>
        <v>TAMIL NADU</v>
      </c>
      <c r="AL39" t="str">
        <f t="shared" si="2"/>
        <v>Used</v>
      </c>
      <c r="AM39" t="str">
        <f>VLOOKUP(P39,Assumptions!$B$3:$D$14,3)</f>
        <v>April</v>
      </c>
    </row>
    <row r="40" spans="1:39" x14ac:dyDescent="0.25">
      <c r="A40" t="s">
        <v>693</v>
      </c>
      <c r="B40">
        <v>1319</v>
      </c>
      <c r="C40">
        <v>43102918</v>
      </c>
      <c r="D40" s="5">
        <v>413191301700194</v>
      </c>
      <c r="E40">
        <v>13190004079092</v>
      </c>
      <c r="F40" t="s">
        <v>1176</v>
      </c>
      <c r="G40" t="s">
        <v>1177</v>
      </c>
      <c r="H40" s="1">
        <v>45405</v>
      </c>
      <c r="I40">
        <v>300000</v>
      </c>
      <c r="J40">
        <v>24</v>
      </c>
      <c r="K40">
        <v>24</v>
      </c>
      <c r="L40">
        <v>15862</v>
      </c>
      <c r="M40">
        <v>3247406604</v>
      </c>
      <c r="N40" t="s">
        <v>1178</v>
      </c>
      <c r="O40">
        <v>283288</v>
      </c>
      <c r="P40" s="1">
        <v>45405</v>
      </c>
      <c r="Q40" t="s">
        <v>127</v>
      </c>
      <c r="R40" t="s">
        <v>1183</v>
      </c>
      <c r="S40" t="s">
        <v>1184</v>
      </c>
      <c r="T40">
        <v>150646</v>
      </c>
      <c r="U40" t="s">
        <v>792</v>
      </c>
      <c r="V40" t="s">
        <v>251</v>
      </c>
      <c r="W40">
        <v>3000</v>
      </c>
      <c r="X40">
        <v>8422</v>
      </c>
      <c r="Y40" t="s">
        <v>128</v>
      </c>
      <c r="Z40" t="s">
        <v>715</v>
      </c>
      <c r="AA40">
        <v>4500</v>
      </c>
      <c r="AC40" s="55" t="s">
        <v>995</v>
      </c>
      <c r="AD40" s="55" t="str">
        <f>_xlfn.XLOOKUP(D40,'[1]VL LMS '!$B:$B,'[1]VL LMS '!$BU:$BU)</f>
        <v>TATA ZEST XE QJET 75 P S BS 4</v>
      </c>
      <c r="AE40" s="55">
        <f t="shared" si="0"/>
        <v>72000</v>
      </c>
      <c r="AF40" s="55" t="str">
        <f t="shared" si="1"/>
        <v>Apr-24</v>
      </c>
      <c r="AG40">
        <f>_xlfn.XLOOKUP(D40,'[1]VL LMS '!$B:$B,'[1]VL LMS '!$BS:$BS)</f>
        <v>2018</v>
      </c>
      <c r="AH40" s="55" t="str">
        <f>_xlfn.XLOOKUP(D40,'[1]VL LMS '!$B:$B,'[1]VL LMS '!$DO:$DO)</f>
        <v>Car</v>
      </c>
      <c r="AI40" s="55" t="str">
        <f>_xlfn.XLOOKUP(D40,'[1]VL LMS '!$B:$B,'[1]VL LMS '!$DP:$DP)</f>
        <v>Paryatan Plus</v>
      </c>
      <c r="AJ40" s="55" t="str">
        <f>VLOOKUP(AI40,[1]Assumptions!$C:$D,2,0)</f>
        <v>Paryatan Plus Loan</v>
      </c>
      <c r="AK40" s="55" t="str">
        <f>VLOOKUP(A40,[1]Assumptions!$T$3:$U$29,2,0)</f>
        <v>TAMIL NADU</v>
      </c>
      <c r="AL40" t="str">
        <f t="shared" si="2"/>
        <v>Used</v>
      </c>
      <c r="AM40" t="str">
        <f>VLOOKUP(P40,Assumptions!$B$3:$D$14,3)</f>
        <v>April</v>
      </c>
    </row>
    <row r="41" spans="1:39" x14ac:dyDescent="0.25">
      <c r="A41" t="s">
        <v>693</v>
      </c>
      <c r="B41">
        <v>1319</v>
      </c>
      <c r="C41">
        <v>43102926</v>
      </c>
      <c r="D41" s="5">
        <v>413191301700195</v>
      </c>
      <c r="E41">
        <v>13190004079304</v>
      </c>
      <c r="F41" t="s">
        <v>1185</v>
      </c>
      <c r="G41" t="s">
        <v>1172</v>
      </c>
      <c r="H41" s="1">
        <v>45407</v>
      </c>
      <c r="I41">
        <v>550000</v>
      </c>
      <c r="J41">
        <v>23.5</v>
      </c>
      <c r="K41">
        <v>60</v>
      </c>
      <c r="L41">
        <v>15664</v>
      </c>
      <c r="M41">
        <v>918020098403071</v>
      </c>
      <c r="N41" t="s">
        <v>1173</v>
      </c>
      <c r="O41">
        <v>530058</v>
      </c>
      <c r="P41" s="1">
        <v>45407</v>
      </c>
      <c r="Q41" t="s">
        <v>127</v>
      </c>
      <c r="R41" t="s">
        <v>1186</v>
      </c>
      <c r="S41" t="s">
        <v>1187</v>
      </c>
      <c r="T41">
        <v>29392</v>
      </c>
      <c r="U41" t="s">
        <v>797</v>
      </c>
      <c r="V41" t="s">
        <v>199</v>
      </c>
      <c r="W41">
        <v>5500</v>
      </c>
      <c r="X41">
        <v>6192</v>
      </c>
      <c r="Y41" t="s">
        <v>128</v>
      </c>
      <c r="Z41" t="s">
        <v>798</v>
      </c>
      <c r="AA41">
        <v>8250</v>
      </c>
      <c r="AC41" s="55" t="s">
        <v>995</v>
      </c>
      <c r="AD41" s="55" t="str">
        <f>_xlfn.XLOOKUP(D41,'[1]VL LMS '!$B:$B,'[1]VL LMS '!$BU:$BU)</f>
        <v>MARUTHI TOUR S DIESEL 5 SEAT 2019</v>
      </c>
      <c r="AE41" s="55">
        <f t="shared" si="0"/>
        <v>129250</v>
      </c>
      <c r="AF41" s="55" t="str">
        <f t="shared" si="1"/>
        <v>Apr-24</v>
      </c>
      <c r="AG41">
        <f>_xlfn.XLOOKUP(D41,'[1]VL LMS '!$B:$B,'[1]VL LMS '!$BS:$BS)</f>
        <v>2019</v>
      </c>
      <c r="AH41" s="55" t="str">
        <f>_xlfn.XLOOKUP(D41,'[1]VL LMS '!$B:$B,'[1]VL LMS '!$DO:$DO)</f>
        <v>Car</v>
      </c>
      <c r="AI41" s="55" t="str">
        <f>_xlfn.XLOOKUP(D41,'[1]VL LMS '!$B:$B,'[1]VL LMS '!$DP:$DP)</f>
        <v>Paryatan Plus</v>
      </c>
      <c r="AJ41" s="55" t="str">
        <f>VLOOKUP(AI41,[1]Assumptions!$C:$D,2,0)</f>
        <v>Paryatan Plus Loan</v>
      </c>
      <c r="AK41" s="55" t="str">
        <f>VLOOKUP(A41,[1]Assumptions!$T$3:$U$29,2,0)</f>
        <v>TAMIL NADU</v>
      </c>
      <c r="AL41" t="str">
        <f t="shared" si="2"/>
        <v>Used</v>
      </c>
      <c r="AM41" t="str">
        <f>VLOOKUP(P41,Assumptions!$B$3:$D$14,3)</f>
        <v>April</v>
      </c>
    </row>
    <row r="42" spans="1:39" x14ac:dyDescent="0.25">
      <c r="A42" t="s">
        <v>693</v>
      </c>
      <c r="B42">
        <v>1319</v>
      </c>
      <c r="C42">
        <v>43102928</v>
      </c>
      <c r="D42" s="5">
        <v>413191301700196</v>
      </c>
      <c r="E42">
        <v>13190004079389</v>
      </c>
      <c r="F42" t="s">
        <v>1188</v>
      </c>
      <c r="G42" t="s">
        <v>1189</v>
      </c>
      <c r="H42" s="1">
        <v>45407</v>
      </c>
      <c r="I42">
        <v>930000</v>
      </c>
      <c r="J42">
        <v>20</v>
      </c>
      <c r="K42">
        <v>60</v>
      </c>
      <c r="L42">
        <v>24640</v>
      </c>
      <c r="M42">
        <v>40330016667</v>
      </c>
      <c r="N42" t="s">
        <v>1163</v>
      </c>
      <c r="O42">
        <v>908894</v>
      </c>
      <c r="P42" s="1">
        <v>45408</v>
      </c>
      <c r="Q42" t="s">
        <v>127</v>
      </c>
      <c r="R42" t="s">
        <v>1190</v>
      </c>
      <c r="S42" t="s">
        <v>1191</v>
      </c>
      <c r="T42">
        <v>150645</v>
      </c>
      <c r="U42" t="s">
        <v>795</v>
      </c>
      <c r="V42" t="s">
        <v>199</v>
      </c>
      <c r="W42">
        <v>13950</v>
      </c>
      <c r="X42">
        <v>7156</v>
      </c>
      <c r="Y42" t="s">
        <v>128</v>
      </c>
      <c r="Z42" t="s">
        <v>128</v>
      </c>
      <c r="AA42" t="s">
        <v>128</v>
      </c>
      <c r="AC42" s="55" t="s">
        <v>995</v>
      </c>
      <c r="AD42" s="55" t="str">
        <f>_xlfn.XLOOKUP(D42,'[1]VL LMS '!$B:$B,'[1]VL LMS '!$BU:$BU)</f>
        <v>DZIRE VXI CNG 1 25 MT NEW 2024</v>
      </c>
      <c r="AE42" s="55">
        <f t="shared" si="0"/>
        <v>186000</v>
      </c>
      <c r="AF42" s="55" t="str">
        <f t="shared" si="1"/>
        <v>Apr-24</v>
      </c>
      <c r="AG42">
        <f>_xlfn.XLOOKUP(D42,'[1]VL LMS '!$B:$B,'[1]VL LMS '!$BS:$BS)</f>
        <v>2024</v>
      </c>
      <c r="AH42" s="55">
        <f>_xlfn.XLOOKUP(D42,'[1]VL LMS '!$B:$B,'[1]VL LMS '!$DO:$DO)</f>
        <v>0</v>
      </c>
      <c r="AI42" s="55" t="str">
        <f>_xlfn.XLOOKUP(D42,'[1]VL LMS '!$B:$B,'[1]VL LMS '!$DP:$DP)</f>
        <v>Paryatan Plus</v>
      </c>
      <c r="AJ42" s="55" t="str">
        <f>VLOOKUP(AI42,[1]Assumptions!$C:$D,2,0)</f>
        <v>Paryatan Plus Loan</v>
      </c>
      <c r="AK42" s="55" t="str">
        <f>VLOOKUP(A42,[1]Assumptions!$T$3:$U$29,2,0)</f>
        <v>TAMIL NADU</v>
      </c>
      <c r="AL42" t="str">
        <f t="shared" si="2"/>
        <v>Used</v>
      </c>
      <c r="AM42" t="str">
        <f>VLOOKUP(P42,Assumptions!$B$3:$D$14,3)</f>
        <v>April</v>
      </c>
    </row>
    <row r="43" spans="1:39" x14ac:dyDescent="0.25">
      <c r="A43" t="s">
        <v>693</v>
      </c>
      <c r="B43">
        <v>1319</v>
      </c>
      <c r="C43">
        <v>43102927</v>
      </c>
      <c r="D43" s="5">
        <v>413191301700197</v>
      </c>
      <c r="E43">
        <v>13190004079563</v>
      </c>
      <c r="F43" t="s">
        <v>1188</v>
      </c>
      <c r="G43" t="s">
        <v>1192</v>
      </c>
      <c r="H43" s="1">
        <v>45409</v>
      </c>
      <c r="I43">
        <v>930000</v>
      </c>
      <c r="J43">
        <v>20</v>
      </c>
      <c r="K43">
        <v>60</v>
      </c>
      <c r="L43">
        <v>24640</v>
      </c>
      <c r="M43">
        <v>40330016667</v>
      </c>
      <c r="N43" t="s">
        <v>1163</v>
      </c>
      <c r="O43">
        <v>908894</v>
      </c>
      <c r="P43" s="1">
        <v>45409</v>
      </c>
      <c r="Q43" t="s">
        <v>127</v>
      </c>
      <c r="R43" t="s">
        <v>1193</v>
      </c>
      <c r="S43" t="s">
        <v>1194</v>
      </c>
      <c r="T43">
        <v>150645</v>
      </c>
      <c r="U43" t="s">
        <v>795</v>
      </c>
      <c r="V43" t="s">
        <v>199</v>
      </c>
      <c r="W43">
        <v>13950</v>
      </c>
      <c r="X43">
        <v>7156</v>
      </c>
      <c r="Y43" t="s">
        <v>128</v>
      </c>
      <c r="Z43" t="s">
        <v>128</v>
      </c>
      <c r="AA43" t="s">
        <v>128</v>
      </c>
      <c r="AC43" s="55" t="s">
        <v>995</v>
      </c>
      <c r="AD43" s="55" t="str">
        <f>_xlfn.XLOOKUP(D43,'[1]VL LMS '!$B:$B,'[1]VL LMS '!$BU:$BU)</f>
        <v>DZIRE VXI CNG 1 25 MT NEW 2024</v>
      </c>
      <c r="AE43" s="55">
        <f t="shared" si="0"/>
        <v>186000</v>
      </c>
      <c r="AF43" s="55" t="str">
        <f t="shared" si="1"/>
        <v>Apr-24</v>
      </c>
      <c r="AG43">
        <f>_xlfn.XLOOKUP(D43,'[1]VL LMS '!$B:$B,'[1]VL LMS '!$BS:$BS)</f>
        <v>2024</v>
      </c>
      <c r="AH43" s="55">
        <f>_xlfn.XLOOKUP(D43,'[1]VL LMS '!$B:$B,'[1]VL LMS '!$DO:$DO)</f>
        <v>0</v>
      </c>
      <c r="AI43" s="55" t="str">
        <f>_xlfn.XLOOKUP(D43,'[1]VL LMS '!$B:$B,'[1]VL LMS '!$DP:$DP)</f>
        <v>Dream Car</v>
      </c>
      <c r="AJ43" s="55" t="str">
        <f>VLOOKUP(AI43,[1]Assumptions!$C:$D,2,0)</f>
        <v>Dream Vahan</v>
      </c>
      <c r="AK43" s="55" t="str">
        <f>VLOOKUP(A43,[1]Assumptions!$T$3:$U$29,2,0)</f>
        <v>TAMIL NADU</v>
      </c>
      <c r="AL43" t="str">
        <f t="shared" si="2"/>
        <v>New</v>
      </c>
      <c r="AM43" t="str">
        <f>VLOOKUP(P43,Assumptions!$B$3:$D$14,3)</f>
        <v>April</v>
      </c>
    </row>
    <row r="44" spans="1:39" x14ac:dyDescent="0.25">
      <c r="A44" t="s">
        <v>693</v>
      </c>
      <c r="B44">
        <v>1319</v>
      </c>
      <c r="C44">
        <v>43102933</v>
      </c>
      <c r="D44" s="5">
        <v>413191301700198</v>
      </c>
      <c r="E44">
        <v>13190004079560</v>
      </c>
      <c r="F44" t="s">
        <v>1195</v>
      </c>
      <c r="G44" t="s">
        <v>1196</v>
      </c>
      <c r="H44" s="1">
        <v>45409</v>
      </c>
      <c r="I44">
        <v>630000</v>
      </c>
      <c r="J44">
        <v>19.5</v>
      </c>
      <c r="K44">
        <v>48</v>
      </c>
      <c r="L44">
        <v>19004</v>
      </c>
      <c r="M44">
        <v>16125500000358</v>
      </c>
      <c r="N44" t="s">
        <v>1197</v>
      </c>
      <c r="O44">
        <v>610518</v>
      </c>
      <c r="P44" s="1">
        <v>45409</v>
      </c>
      <c r="Q44" t="s">
        <v>127</v>
      </c>
      <c r="R44" t="s">
        <v>1198</v>
      </c>
      <c r="S44" t="s">
        <v>1199</v>
      </c>
      <c r="T44">
        <v>29392</v>
      </c>
      <c r="U44" t="s">
        <v>797</v>
      </c>
      <c r="V44" t="s">
        <v>215</v>
      </c>
      <c r="W44">
        <v>6300</v>
      </c>
      <c r="X44">
        <v>3732</v>
      </c>
      <c r="Y44" t="s">
        <v>128</v>
      </c>
      <c r="Z44" t="s">
        <v>799</v>
      </c>
      <c r="AA44">
        <v>9450</v>
      </c>
      <c r="AC44" s="55" t="s">
        <v>995</v>
      </c>
      <c r="AD44" s="55" t="str">
        <f>_xlfn.XLOOKUP(D44,'[1]VL LMS '!$B:$B,'[1]VL LMS '!$BU:$BU)</f>
        <v>MARUTI TOUR S CNG NEW 2024</v>
      </c>
      <c r="AE44" s="55">
        <f t="shared" si="0"/>
        <v>122850</v>
      </c>
      <c r="AF44" s="55" t="str">
        <f t="shared" si="1"/>
        <v>Apr-24</v>
      </c>
      <c r="AG44">
        <f>_xlfn.XLOOKUP(D44,'[1]VL LMS '!$B:$B,'[1]VL LMS '!$BS:$BS)</f>
        <v>2024</v>
      </c>
      <c r="AH44" s="55">
        <f>_xlfn.XLOOKUP(D44,'[1]VL LMS '!$B:$B,'[1]VL LMS '!$DO:$DO)</f>
        <v>0</v>
      </c>
      <c r="AI44" s="55" t="str">
        <f>_xlfn.XLOOKUP(D44,'[1]VL LMS '!$B:$B,'[1]VL LMS '!$DP:$DP)</f>
        <v>Dream Car</v>
      </c>
      <c r="AJ44" s="55" t="str">
        <f>VLOOKUP(AI44,[1]Assumptions!$C:$D,2,0)</f>
        <v>Dream Vahan</v>
      </c>
      <c r="AK44" s="55" t="str">
        <f>VLOOKUP(A44,[1]Assumptions!$T$3:$U$29,2,0)</f>
        <v>TAMIL NADU</v>
      </c>
      <c r="AL44" t="str">
        <f t="shared" si="2"/>
        <v>New</v>
      </c>
      <c r="AM44" t="str">
        <f>VLOOKUP(P44,Assumptions!$B$3:$D$14,3)</f>
        <v>April</v>
      </c>
    </row>
    <row r="45" spans="1:39" x14ac:dyDescent="0.25">
      <c r="A45" t="s">
        <v>693</v>
      </c>
      <c r="B45">
        <v>1319</v>
      </c>
      <c r="C45">
        <v>43102938</v>
      </c>
      <c r="D45" s="5">
        <v>413191301700199</v>
      </c>
      <c r="E45">
        <v>13190004079830</v>
      </c>
      <c r="F45" t="s">
        <v>1200</v>
      </c>
      <c r="G45" t="s">
        <v>1201</v>
      </c>
      <c r="H45" s="1">
        <v>45412</v>
      </c>
      <c r="I45">
        <v>510000</v>
      </c>
      <c r="J45">
        <v>23</v>
      </c>
      <c r="K45">
        <v>36</v>
      </c>
      <c r="L45">
        <v>19743</v>
      </c>
      <c r="M45">
        <v>20000904450</v>
      </c>
      <c r="N45" t="s">
        <v>1202</v>
      </c>
      <c r="O45">
        <v>494848</v>
      </c>
      <c r="P45" s="1">
        <v>45412</v>
      </c>
      <c r="Q45" t="s">
        <v>127</v>
      </c>
      <c r="R45" t="s">
        <v>1203</v>
      </c>
      <c r="S45" t="s">
        <v>1204</v>
      </c>
      <c r="T45">
        <v>151645</v>
      </c>
      <c r="U45" t="s">
        <v>800</v>
      </c>
      <c r="V45" t="s">
        <v>204</v>
      </c>
      <c r="W45">
        <v>7650</v>
      </c>
      <c r="X45">
        <v>7180</v>
      </c>
      <c r="Y45" t="s">
        <v>128</v>
      </c>
      <c r="Z45" t="s">
        <v>128</v>
      </c>
      <c r="AA45" t="s">
        <v>128</v>
      </c>
      <c r="AC45" s="55" t="s">
        <v>995</v>
      </c>
      <c r="AD45" s="55" t="str">
        <f>_xlfn.XLOOKUP(D45,'[1]VL LMS '!$B:$B,'[1]VL LMS '!$BU:$BU)</f>
        <v>MARUTHI TOUR S DIESEL 2018 5STR TN</v>
      </c>
      <c r="AE45" s="55">
        <f t="shared" si="0"/>
        <v>117300</v>
      </c>
      <c r="AF45" s="55" t="str">
        <f t="shared" si="1"/>
        <v>Apr-24</v>
      </c>
      <c r="AG45">
        <f>_xlfn.XLOOKUP(D45,'[1]VL LMS '!$B:$B,'[1]VL LMS '!$BS:$BS)</f>
        <v>2018</v>
      </c>
      <c r="AH45" s="55" t="str">
        <f>_xlfn.XLOOKUP(D45,'[1]VL LMS '!$B:$B,'[1]VL LMS '!$DO:$DO)</f>
        <v>Car</v>
      </c>
      <c r="AI45" s="55" t="str">
        <f>_xlfn.XLOOKUP(D45,'[1]VL LMS '!$B:$B,'[1]VL LMS '!$DP:$DP)</f>
        <v>Paryatan Plus</v>
      </c>
      <c r="AJ45" s="55" t="str">
        <f>VLOOKUP(AI45,[1]Assumptions!$C:$D,2,0)</f>
        <v>Paryatan Plus Loan</v>
      </c>
      <c r="AK45" s="55" t="str">
        <f>VLOOKUP(A45,[1]Assumptions!$T$3:$U$29,2,0)</f>
        <v>TAMIL NADU</v>
      </c>
      <c r="AL45" t="str">
        <f t="shared" si="2"/>
        <v>Used</v>
      </c>
      <c r="AM45" t="str">
        <f>VLOOKUP(P45,Assumptions!$B$3:$D$14,3)</f>
        <v>April</v>
      </c>
    </row>
    <row r="46" spans="1:39" x14ac:dyDescent="0.25">
      <c r="A46" t="s">
        <v>693</v>
      </c>
      <c r="B46">
        <v>1319</v>
      </c>
      <c r="C46">
        <v>43102940</v>
      </c>
      <c r="D46" s="5">
        <v>413191301700200</v>
      </c>
      <c r="E46">
        <v>13190004079840</v>
      </c>
      <c r="F46" t="s">
        <v>1205</v>
      </c>
      <c r="G46" t="s">
        <v>1189</v>
      </c>
      <c r="H46" s="1">
        <v>45412</v>
      </c>
      <c r="I46">
        <v>500000</v>
      </c>
      <c r="J46">
        <v>18</v>
      </c>
      <c r="K46">
        <v>36</v>
      </c>
      <c r="L46">
        <v>18077</v>
      </c>
      <c r="M46">
        <v>40330016667</v>
      </c>
      <c r="N46" t="s">
        <v>1163</v>
      </c>
      <c r="O46">
        <v>484271</v>
      </c>
      <c r="P46" s="1">
        <v>45412</v>
      </c>
      <c r="Q46" t="s">
        <v>127</v>
      </c>
      <c r="R46" t="s">
        <v>1206</v>
      </c>
      <c r="S46" t="s">
        <v>1207</v>
      </c>
      <c r="T46">
        <v>151645</v>
      </c>
      <c r="U46" t="s">
        <v>800</v>
      </c>
      <c r="V46" t="s">
        <v>567</v>
      </c>
      <c r="W46">
        <v>5000</v>
      </c>
      <c r="X46">
        <v>3263</v>
      </c>
      <c r="Y46" t="s">
        <v>128</v>
      </c>
      <c r="Z46" t="s">
        <v>801</v>
      </c>
      <c r="AA46">
        <v>5000</v>
      </c>
      <c r="AC46" s="55" t="s">
        <v>995</v>
      </c>
      <c r="AD46" s="55" t="str">
        <f>_xlfn.XLOOKUP(D46,'[1]VL LMS '!$B:$B,'[1]VL LMS '!$BU:$BU)</f>
        <v>TOUR S PETROL NEW 5STR 2024</v>
      </c>
      <c r="AE46" s="55">
        <f t="shared" si="0"/>
        <v>90000</v>
      </c>
      <c r="AF46" s="55" t="str">
        <f t="shared" si="1"/>
        <v>Apr-24</v>
      </c>
      <c r="AG46">
        <f>_xlfn.XLOOKUP(D46,'[1]VL LMS '!$B:$B,'[1]VL LMS '!$BS:$BS)</f>
        <v>2024</v>
      </c>
      <c r="AH46" s="55">
        <f>_xlfn.XLOOKUP(D46,'[1]VL LMS '!$B:$B,'[1]VL LMS '!$DO:$DO)</f>
        <v>0</v>
      </c>
      <c r="AI46" s="55" t="str">
        <f>_xlfn.XLOOKUP(D46,'[1]VL LMS '!$B:$B,'[1]VL LMS '!$DP:$DP)</f>
        <v>Paryatan Plus</v>
      </c>
      <c r="AJ46" s="55" t="str">
        <f>VLOOKUP(AI46,[1]Assumptions!$C:$D,2,0)</f>
        <v>Paryatan Plus Loan</v>
      </c>
      <c r="AK46" s="55" t="str">
        <f>VLOOKUP(A46,[1]Assumptions!$T$3:$U$29,2,0)</f>
        <v>TAMIL NADU</v>
      </c>
      <c r="AL46" t="str">
        <f t="shared" si="2"/>
        <v>Used</v>
      </c>
      <c r="AM46" t="str">
        <f>VLOOKUP(P46,Assumptions!$B$3:$D$14,3)</f>
        <v>April</v>
      </c>
    </row>
    <row r="47" spans="1:39" x14ac:dyDescent="0.25">
      <c r="A47" t="s">
        <v>693</v>
      </c>
      <c r="B47">
        <v>1319</v>
      </c>
      <c r="C47">
        <v>43102873</v>
      </c>
      <c r="D47" s="5">
        <v>413191301700201</v>
      </c>
      <c r="E47">
        <v>13190004079860</v>
      </c>
      <c r="F47" t="s">
        <v>1208</v>
      </c>
      <c r="G47" t="s">
        <v>1209</v>
      </c>
      <c r="H47" s="1">
        <v>45412</v>
      </c>
      <c r="I47">
        <v>620000</v>
      </c>
      <c r="J47">
        <v>23</v>
      </c>
      <c r="K47">
        <v>48</v>
      </c>
      <c r="L47">
        <v>19872</v>
      </c>
      <c r="M47">
        <v>916020020028705</v>
      </c>
      <c r="N47" t="s">
        <v>1210</v>
      </c>
      <c r="O47">
        <v>599441</v>
      </c>
      <c r="P47" s="1">
        <v>45412</v>
      </c>
      <c r="Q47" t="s">
        <v>127</v>
      </c>
      <c r="R47" t="s">
        <v>1211</v>
      </c>
      <c r="S47" t="s">
        <v>1212</v>
      </c>
      <c r="T47">
        <v>151645</v>
      </c>
      <c r="U47" t="s">
        <v>800</v>
      </c>
      <c r="V47" t="s">
        <v>228</v>
      </c>
      <c r="W47">
        <v>6200</v>
      </c>
      <c r="X47">
        <v>4668</v>
      </c>
      <c r="Y47" t="s">
        <v>128</v>
      </c>
      <c r="Z47" t="s">
        <v>802</v>
      </c>
      <c r="AA47">
        <v>9300</v>
      </c>
      <c r="AC47" s="55" t="s">
        <v>995</v>
      </c>
      <c r="AD47" s="55" t="str">
        <f>_xlfn.XLOOKUP(D47,'[1]VL LMS '!$B:$B,'[1]VL LMS '!$BU:$BU)</f>
        <v>MARUTI TOUR S STD O 5STR 2022</v>
      </c>
      <c r="AE47" s="55">
        <f t="shared" si="0"/>
        <v>142600</v>
      </c>
      <c r="AF47" s="55" t="str">
        <f t="shared" si="1"/>
        <v>Apr-24</v>
      </c>
      <c r="AG47">
        <f>_xlfn.XLOOKUP(D47,'[1]VL LMS '!$B:$B,'[1]VL LMS '!$BS:$BS)</f>
        <v>2022</v>
      </c>
      <c r="AH47" s="55" t="str">
        <f>_xlfn.XLOOKUP(D47,'[1]VL LMS '!$B:$B,'[1]VL LMS '!$DO:$DO)</f>
        <v>Car</v>
      </c>
      <c r="AI47" s="55" t="str">
        <f>_xlfn.XLOOKUP(D47,'[1]VL LMS '!$B:$B,'[1]VL LMS '!$DP:$DP)</f>
        <v>Paryatan Plus</v>
      </c>
      <c r="AJ47" s="55" t="str">
        <f>VLOOKUP(AI47,[1]Assumptions!$C:$D,2,0)</f>
        <v>Paryatan Plus Loan</v>
      </c>
      <c r="AK47" s="55" t="str">
        <f>VLOOKUP(A47,[1]Assumptions!$T$3:$U$29,2,0)</f>
        <v>TAMIL NADU</v>
      </c>
      <c r="AL47" t="str">
        <f t="shared" si="2"/>
        <v>Used</v>
      </c>
      <c r="AM47" t="str">
        <f>VLOOKUP(P47,Assumptions!$B$3:$D$14,3)</f>
        <v>April</v>
      </c>
    </row>
    <row r="48" spans="1:39" x14ac:dyDescent="0.25">
      <c r="A48" t="s">
        <v>693</v>
      </c>
      <c r="B48">
        <v>1319</v>
      </c>
      <c r="C48">
        <v>43102955</v>
      </c>
      <c r="D48" s="5">
        <v>413191301700202</v>
      </c>
      <c r="E48">
        <v>13190004080554</v>
      </c>
      <c r="F48" t="s">
        <v>1213</v>
      </c>
      <c r="G48" t="s">
        <v>1214</v>
      </c>
      <c r="H48" s="1">
        <v>45419</v>
      </c>
      <c r="I48">
        <v>520000</v>
      </c>
      <c r="J48">
        <v>23</v>
      </c>
      <c r="K48">
        <v>60</v>
      </c>
      <c r="L48">
        <v>14660</v>
      </c>
      <c r="M48">
        <v>35082010038477</v>
      </c>
      <c r="N48" t="s">
        <v>1215</v>
      </c>
      <c r="O48">
        <v>501371</v>
      </c>
      <c r="P48" s="1">
        <v>45419</v>
      </c>
      <c r="Q48" t="s">
        <v>127</v>
      </c>
      <c r="R48" t="s">
        <v>1216</v>
      </c>
      <c r="S48" t="s">
        <v>1217</v>
      </c>
      <c r="T48">
        <v>29392</v>
      </c>
      <c r="U48" t="s">
        <v>797</v>
      </c>
      <c r="V48" t="s">
        <v>599</v>
      </c>
      <c r="W48">
        <v>5200</v>
      </c>
      <c r="X48">
        <v>4645</v>
      </c>
      <c r="Y48" t="s">
        <v>128</v>
      </c>
      <c r="Z48" t="s">
        <v>798</v>
      </c>
      <c r="AA48">
        <v>7800</v>
      </c>
      <c r="AC48" s="55" t="s">
        <v>995</v>
      </c>
      <c r="AD48" s="55" t="str">
        <f>_xlfn.XLOOKUP(D48,'[1]VL LMS '!$B:$B,'[1]VL LMS '!$BU:$BU)</f>
        <v>XYLO H4 M HAWK CRDE 2WD 8 STR 2017</v>
      </c>
      <c r="AE48" s="55">
        <f t="shared" si="0"/>
        <v>119600</v>
      </c>
      <c r="AF48" s="55" t="str">
        <f t="shared" si="1"/>
        <v>May-24</v>
      </c>
      <c r="AG48">
        <f>_xlfn.XLOOKUP(D48,'[1]VL LMS '!$B:$B,'[1]VL LMS '!$BS:$BS)</f>
        <v>2017</v>
      </c>
      <c r="AH48" s="55" t="str">
        <f>_xlfn.XLOOKUP(D48,'[1]VL LMS '!$B:$B,'[1]VL LMS '!$DO:$DO)</f>
        <v>Car</v>
      </c>
      <c r="AI48" s="55" t="str">
        <f>_xlfn.XLOOKUP(D48,'[1]VL LMS '!$B:$B,'[1]VL LMS '!$DP:$DP)</f>
        <v>Paryatan Plus</v>
      </c>
      <c r="AJ48" s="55" t="str">
        <f>VLOOKUP(AI48,[1]Assumptions!$C:$D,2,0)</f>
        <v>Paryatan Plus Loan</v>
      </c>
      <c r="AK48" s="55" t="str">
        <f>VLOOKUP(A48,[1]Assumptions!$T$3:$U$29,2,0)</f>
        <v>TAMIL NADU</v>
      </c>
      <c r="AL48" t="str">
        <f t="shared" si="2"/>
        <v>Used</v>
      </c>
      <c r="AM48" t="str">
        <f>VLOOKUP(P48,Assumptions!$B$3:$D$14,3)</f>
        <v>May</v>
      </c>
    </row>
    <row r="49" spans="1:39" x14ac:dyDescent="0.25">
      <c r="A49" t="s">
        <v>693</v>
      </c>
      <c r="B49">
        <v>1319</v>
      </c>
      <c r="C49">
        <v>43102949</v>
      </c>
      <c r="D49" s="5">
        <v>413191301700203</v>
      </c>
      <c r="E49">
        <v>13190004080562</v>
      </c>
      <c r="F49" t="s">
        <v>1218</v>
      </c>
      <c r="G49" t="s">
        <v>1219</v>
      </c>
      <c r="H49" s="1">
        <v>45419</v>
      </c>
      <c r="I49">
        <v>640000</v>
      </c>
      <c r="J49">
        <v>18</v>
      </c>
      <c r="K49">
        <v>48</v>
      </c>
      <c r="L49">
        <v>18801</v>
      </c>
      <c r="M49">
        <v>16125500000358</v>
      </c>
      <c r="N49" t="s">
        <v>1197</v>
      </c>
      <c r="O49">
        <v>616838</v>
      </c>
      <c r="P49" s="1">
        <v>45419</v>
      </c>
      <c r="Q49" t="s">
        <v>127</v>
      </c>
      <c r="R49" t="s">
        <v>1220</v>
      </c>
      <c r="S49" t="s">
        <v>1221</v>
      </c>
      <c r="T49">
        <v>29392</v>
      </c>
      <c r="U49" t="s">
        <v>797</v>
      </c>
      <c r="V49" t="s">
        <v>546</v>
      </c>
      <c r="W49">
        <v>6400</v>
      </c>
      <c r="X49">
        <v>4637</v>
      </c>
      <c r="Y49" t="s">
        <v>128</v>
      </c>
      <c r="Z49" t="s">
        <v>803</v>
      </c>
      <c r="AA49">
        <v>9600</v>
      </c>
      <c r="AC49" s="55" t="s">
        <v>995</v>
      </c>
      <c r="AD49" s="55" t="str">
        <f>_xlfn.XLOOKUP(D49,'[1]VL LMS '!$B:$B,'[1]VL LMS '!$BU:$BU)</f>
        <v>MARUTI TOUR H3 CNG NEW 2024</v>
      </c>
      <c r="AE49" s="55">
        <f t="shared" si="0"/>
        <v>115200</v>
      </c>
      <c r="AF49" s="55" t="str">
        <f t="shared" si="1"/>
        <v>May-24</v>
      </c>
      <c r="AG49">
        <f>_xlfn.XLOOKUP(D49,'[1]VL LMS '!$B:$B,'[1]VL LMS '!$BS:$BS)</f>
        <v>2024</v>
      </c>
      <c r="AH49" s="55">
        <f>_xlfn.XLOOKUP(D49,'[1]VL LMS '!$B:$B,'[1]VL LMS '!$DO:$DO)</f>
        <v>0</v>
      </c>
      <c r="AI49" s="55" t="str">
        <f>_xlfn.XLOOKUP(D49,'[1]VL LMS '!$B:$B,'[1]VL LMS '!$DP:$DP)</f>
        <v>Paryatan Plus</v>
      </c>
      <c r="AJ49" s="55" t="str">
        <f>VLOOKUP(AI49,[1]Assumptions!$C:$D,2,0)</f>
        <v>Paryatan Plus Loan</v>
      </c>
      <c r="AK49" s="55" t="str">
        <f>VLOOKUP(A49,[1]Assumptions!$T$3:$U$29,2,0)</f>
        <v>TAMIL NADU</v>
      </c>
      <c r="AL49" t="str">
        <f t="shared" si="2"/>
        <v>Used</v>
      </c>
      <c r="AM49" t="str">
        <f>VLOOKUP(P49,Assumptions!$B$3:$D$14,3)</f>
        <v>May</v>
      </c>
    </row>
    <row r="50" spans="1:39" x14ac:dyDescent="0.25">
      <c r="A50" t="s">
        <v>693</v>
      </c>
      <c r="B50">
        <v>1319</v>
      </c>
      <c r="C50">
        <v>43102962</v>
      </c>
      <c r="D50" s="5">
        <v>413191301700204</v>
      </c>
      <c r="E50">
        <v>13190004080802</v>
      </c>
      <c r="F50" t="s">
        <v>1222</v>
      </c>
      <c r="G50" t="s">
        <v>1172</v>
      </c>
      <c r="H50" s="1">
        <v>45420</v>
      </c>
      <c r="I50">
        <v>520000</v>
      </c>
      <c r="J50">
        <v>23.5</v>
      </c>
      <c r="K50">
        <v>60</v>
      </c>
      <c r="L50">
        <v>14809</v>
      </c>
      <c r="M50">
        <v>918020098403071</v>
      </c>
      <c r="N50" t="s">
        <v>1173</v>
      </c>
      <c r="O50">
        <v>503318</v>
      </c>
      <c r="P50" s="1">
        <v>45420</v>
      </c>
      <c r="Q50" t="s">
        <v>127</v>
      </c>
      <c r="R50" t="s">
        <v>1223</v>
      </c>
      <c r="S50" t="s">
        <v>1224</v>
      </c>
      <c r="T50">
        <v>150646</v>
      </c>
      <c r="U50" t="s">
        <v>792</v>
      </c>
      <c r="V50" t="s">
        <v>1225</v>
      </c>
      <c r="W50">
        <v>5200</v>
      </c>
      <c r="X50">
        <v>3682</v>
      </c>
      <c r="Y50" t="s">
        <v>128</v>
      </c>
      <c r="Z50" t="s">
        <v>715</v>
      </c>
      <c r="AA50">
        <v>7800</v>
      </c>
      <c r="AC50" s="55" t="s">
        <v>995</v>
      </c>
      <c r="AD50" s="55" t="str">
        <f>_xlfn.XLOOKUP(D50,'[1]VL LMS '!$B:$B,'[1]VL LMS '!$BU:$BU)</f>
        <v>MARUTI TOUR S</v>
      </c>
      <c r="AE50" s="55">
        <f t="shared" si="0"/>
        <v>122200</v>
      </c>
      <c r="AF50" s="55" t="str">
        <f t="shared" si="1"/>
        <v>May-24</v>
      </c>
      <c r="AG50">
        <f>_xlfn.XLOOKUP(D50,'[1]VL LMS '!$B:$B,'[1]VL LMS '!$BS:$BS)</f>
        <v>2019</v>
      </c>
      <c r="AH50" s="55" t="str">
        <f>_xlfn.XLOOKUP(D50,'[1]VL LMS '!$B:$B,'[1]VL LMS '!$DO:$DO)</f>
        <v>Car</v>
      </c>
      <c r="AI50" s="55" t="str">
        <f>_xlfn.XLOOKUP(D50,'[1]VL LMS '!$B:$B,'[1]VL LMS '!$DP:$DP)</f>
        <v>Paryatan Plus</v>
      </c>
      <c r="AJ50" s="55" t="str">
        <f>VLOOKUP(AI50,[1]Assumptions!$C:$D,2,0)</f>
        <v>Paryatan Plus Loan</v>
      </c>
      <c r="AK50" s="55" t="str">
        <f>VLOOKUP(A50,[1]Assumptions!$T$3:$U$29,2,0)</f>
        <v>TAMIL NADU</v>
      </c>
      <c r="AL50" t="str">
        <f t="shared" si="2"/>
        <v>Used</v>
      </c>
      <c r="AM50" t="str">
        <f>VLOOKUP(P50,Assumptions!$B$3:$D$14,3)</f>
        <v>May</v>
      </c>
    </row>
    <row r="51" spans="1:39" x14ac:dyDescent="0.25">
      <c r="A51" t="s">
        <v>693</v>
      </c>
      <c r="B51">
        <v>1319</v>
      </c>
      <c r="C51">
        <v>43102996</v>
      </c>
      <c r="D51" s="5">
        <v>413191301700205</v>
      </c>
      <c r="E51">
        <v>13190004081977</v>
      </c>
      <c r="F51" t="s">
        <v>1226</v>
      </c>
      <c r="G51" t="s">
        <v>1219</v>
      </c>
      <c r="H51" s="1">
        <v>45430</v>
      </c>
      <c r="I51">
        <v>640000</v>
      </c>
      <c r="J51">
        <v>19.5</v>
      </c>
      <c r="K51">
        <v>60</v>
      </c>
      <c r="L51">
        <v>16779</v>
      </c>
      <c r="M51">
        <v>16125500000358</v>
      </c>
      <c r="N51" t="s">
        <v>1197</v>
      </c>
      <c r="O51">
        <v>616795</v>
      </c>
      <c r="P51" s="1">
        <v>45430</v>
      </c>
      <c r="Q51" t="s">
        <v>128</v>
      </c>
      <c r="R51" t="s">
        <v>128</v>
      </c>
      <c r="S51" t="s">
        <v>128</v>
      </c>
      <c r="T51">
        <v>29392</v>
      </c>
      <c r="U51" t="s">
        <v>797</v>
      </c>
      <c r="V51" t="s">
        <v>1227</v>
      </c>
      <c r="W51">
        <v>6400</v>
      </c>
      <c r="X51">
        <v>7205</v>
      </c>
      <c r="Y51" t="s">
        <v>128</v>
      </c>
      <c r="Z51" t="s">
        <v>799</v>
      </c>
      <c r="AA51">
        <v>9600</v>
      </c>
      <c r="AC51" s="55" t="s">
        <v>995</v>
      </c>
      <c r="AD51" s="55" t="str">
        <f>_xlfn.XLOOKUP(D51,'[1]VL LMS '!$B:$B,'[1]VL LMS '!$BU:$BU)</f>
        <v>MARUTI TOUR H3 CNG NEW 2024</v>
      </c>
      <c r="AE51" s="55">
        <f t="shared" si="0"/>
        <v>124800</v>
      </c>
      <c r="AF51" s="55" t="str">
        <f t="shared" si="1"/>
        <v>May-24</v>
      </c>
      <c r="AG51">
        <f>_xlfn.XLOOKUP(D51,'[1]VL LMS '!$B:$B,'[1]VL LMS '!$BS:$BS)</f>
        <v>2024</v>
      </c>
      <c r="AH51" s="55">
        <f>_xlfn.XLOOKUP(D51,'[1]VL LMS '!$B:$B,'[1]VL LMS '!$DO:$DO)</f>
        <v>0</v>
      </c>
      <c r="AI51" s="55" t="str">
        <f>_xlfn.XLOOKUP(D51,'[1]VL LMS '!$B:$B,'[1]VL LMS '!$DP:$DP)</f>
        <v>Dream Car</v>
      </c>
      <c r="AJ51" s="55" t="str">
        <f>VLOOKUP(AI51,[1]Assumptions!$C:$D,2,0)</f>
        <v>Dream Vahan</v>
      </c>
      <c r="AK51" s="55" t="str">
        <f>VLOOKUP(A51,[1]Assumptions!$T$3:$U$29,2,0)</f>
        <v>TAMIL NADU</v>
      </c>
      <c r="AL51" t="str">
        <f t="shared" si="2"/>
        <v>New</v>
      </c>
      <c r="AM51" t="str">
        <f>VLOOKUP(P51,Assumptions!$B$3:$D$14,3)</f>
        <v>May</v>
      </c>
    </row>
    <row r="52" spans="1:39" x14ac:dyDescent="0.25">
      <c r="A52" t="s">
        <v>693</v>
      </c>
      <c r="B52">
        <v>1319</v>
      </c>
      <c r="C52">
        <v>43103005</v>
      </c>
      <c r="D52" s="5">
        <v>413191301700206</v>
      </c>
      <c r="E52">
        <v>13190004082285</v>
      </c>
      <c r="F52" t="s">
        <v>1228</v>
      </c>
      <c r="G52" t="s">
        <v>1229</v>
      </c>
      <c r="H52" s="1">
        <v>45433</v>
      </c>
      <c r="I52">
        <v>400000</v>
      </c>
      <c r="J52">
        <v>23.5</v>
      </c>
      <c r="K52">
        <v>36</v>
      </c>
      <c r="L52">
        <v>15589</v>
      </c>
      <c r="M52">
        <v>601701509102</v>
      </c>
      <c r="N52" t="s">
        <v>1230</v>
      </c>
      <c r="O52">
        <v>388003</v>
      </c>
      <c r="P52" s="1">
        <v>45433</v>
      </c>
      <c r="Q52" t="s">
        <v>127</v>
      </c>
      <c r="R52" t="s">
        <v>1231</v>
      </c>
      <c r="S52" t="s">
        <v>1232</v>
      </c>
      <c r="T52">
        <v>150644</v>
      </c>
      <c r="U52" t="s">
        <v>793</v>
      </c>
      <c r="V52" t="s">
        <v>1233</v>
      </c>
      <c r="W52">
        <v>4000</v>
      </c>
      <c r="X52">
        <v>1997</v>
      </c>
      <c r="Y52" t="s">
        <v>128</v>
      </c>
      <c r="Z52" t="s">
        <v>802</v>
      </c>
      <c r="AA52">
        <v>6000</v>
      </c>
      <c r="AC52" s="55" t="s">
        <v>995</v>
      </c>
      <c r="AD52" s="55" t="str">
        <f>_xlfn.XLOOKUP(D52,'[1]VL LMS '!$B:$B,'[1]VL LMS '!$BU:$BU)</f>
        <v>SWIFT DZIRE TOUR DIESEL BS IV</v>
      </c>
      <c r="AE52" s="55">
        <f t="shared" si="0"/>
        <v>94000</v>
      </c>
      <c r="AF52" s="55" t="str">
        <f t="shared" si="1"/>
        <v>May-24</v>
      </c>
      <c r="AG52">
        <f>_xlfn.XLOOKUP(D52,'[1]VL LMS '!$B:$B,'[1]VL LMS '!$BS:$BS)</f>
        <v>2017</v>
      </c>
      <c r="AH52" s="55" t="str">
        <f>_xlfn.XLOOKUP(D52,'[1]VL LMS '!$B:$B,'[1]VL LMS '!$DO:$DO)</f>
        <v>Car</v>
      </c>
      <c r="AI52" s="55" t="str">
        <f>_xlfn.XLOOKUP(D52,'[1]VL LMS '!$B:$B,'[1]VL LMS '!$DP:$DP)</f>
        <v>Paryatan Plus</v>
      </c>
      <c r="AJ52" s="55" t="str">
        <f>VLOOKUP(AI52,[1]Assumptions!$C:$D,2,0)</f>
        <v>Paryatan Plus Loan</v>
      </c>
      <c r="AK52" s="55" t="str">
        <f>VLOOKUP(A52,[1]Assumptions!$T$3:$U$29,2,0)</f>
        <v>TAMIL NADU</v>
      </c>
      <c r="AL52" t="str">
        <f t="shared" si="2"/>
        <v>Used</v>
      </c>
      <c r="AM52" t="str">
        <f>VLOOKUP(P52,Assumptions!$B$3:$D$14,3)</f>
        <v>May</v>
      </c>
    </row>
    <row r="53" spans="1:39" x14ac:dyDescent="0.25">
      <c r="A53" t="s">
        <v>693</v>
      </c>
      <c r="B53">
        <v>1319</v>
      </c>
      <c r="C53">
        <v>43103017</v>
      </c>
      <c r="D53" s="5">
        <v>413191301700207</v>
      </c>
      <c r="E53">
        <v>13190004082793</v>
      </c>
      <c r="F53" t="s">
        <v>1234</v>
      </c>
      <c r="G53" t="s">
        <v>1234</v>
      </c>
      <c r="H53" s="1">
        <v>45437</v>
      </c>
      <c r="I53">
        <v>700000</v>
      </c>
      <c r="J53">
        <v>20</v>
      </c>
      <c r="K53">
        <v>36</v>
      </c>
      <c r="L53">
        <v>26015</v>
      </c>
      <c r="M53">
        <v>6031633808</v>
      </c>
      <c r="N53" t="s">
        <v>1235</v>
      </c>
      <c r="O53">
        <v>100000</v>
      </c>
      <c r="P53" s="1">
        <v>45440</v>
      </c>
      <c r="Q53" t="s">
        <v>127</v>
      </c>
      <c r="R53" t="s">
        <v>1236</v>
      </c>
      <c r="S53" t="s">
        <v>1237</v>
      </c>
      <c r="T53">
        <v>150644</v>
      </c>
      <c r="U53" t="s">
        <v>793</v>
      </c>
      <c r="V53" t="s">
        <v>1238</v>
      </c>
      <c r="W53">
        <v>7000</v>
      </c>
      <c r="X53">
        <v>3395</v>
      </c>
      <c r="Y53" t="s">
        <v>128</v>
      </c>
      <c r="Z53" t="s">
        <v>794</v>
      </c>
      <c r="AA53">
        <v>10500</v>
      </c>
      <c r="AC53" s="55" t="s">
        <v>995</v>
      </c>
      <c r="AD53" s="55" t="str">
        <f>_xlfn.XLOOKUP(D53,'[1]VL LMS '!$B:$B,'[1]VL LMS '!$BU:$BU)</f>
        <v>MARUTI TOUR S CNG NEW 2024</v>
      </c>
      <c r="AE53" s="55">
        <f t="shared" si="0"/>
        <v>140000</v>
      </c>
      <c r="AF53" s="55" t="str">
        <f t="shared" si="1"/>
        <v>May-24</v>
      </c>
      <c r="AG53">
        <f>_xlfn.XLOOKUP(D53,'[1]VL LMS '!$B:$B,'[1]VL LMS '!$BS:$BS)</f>
        <v>2024</v>
      </c>
      <c r="AH53" s="55">
        <f>_xlfn.XLOOKUP(D53,'[1]VL LMS '!$B:$B,'[1]VL LMS '!$DO:$DO)</f>
        <v>0</v>
      </c>
      <c r="AI53" s="55" t="str">
        <f>_xlfn.XLOOKUP(D53,'[1]VL LMS '!$B:$B,'[1]VL LMS '!$DP:$DP)</f>
        <v>Dream Car</v>
      </c>
      <c r="AJ53" s="55" t="str">
        <f>VLOOKUP(AI53,[1]Assumptions!$C:$D,2,0)</f>
        <v>Dream Vahan</v>
      </c>
      <c r="AK53" s="55" t="str">
        <f>VLOOKUP(A53,[1]Assumptions!$T$3:$U$29,2,0)</f>
        <v>TAMIL NADU</v>
      </c>
      <c r="AL53" t="str">
        <f t="shared" si="2"/>
        <v>New</v>
      </c>
      <c r="AM53" t="str">
        <f>VLOOKUP(P53,Assumptions!$B$3:$D$14,3)</f>
        <v>May</v>
      </c>
    </row>
    <row r="54" spans="1:39" x14ac:dyDescent="0.25">
      <c r="A54" t="s">
        <v>693</v>
      </c>
      <c r="B54">
        <v>1319</v>
      </c>
      <c r="C54">
        <v>43103025</v>
      </c>
      <c r="D54" s="5">
        <v>413191301700208</v>
      </c>
      <c r="E54">
        <v>13190004083198</v>
      </c>
      <c r="F54" t="s">
        <v>1239</v>
      </c>
      <c r="G54" t="s">
        <v>1240</v>
      </c>
      <c r="H54" s="1">
        <v>45440</v>
      </c>
      <c r="I54">
        <v>640000</v>
      </c>
      <c r="J54">
        <v>23</v>
      </c>
      <c r="K54">
        <v>60</v>
      </c>
      <c r="L54">
        <v>18042</v>
      </c>
      <c r="M54">
        <v>234100050305840</v>
      </c>
      <c r="N54" t="s">
        <v>1241</v>
      </c>
      <c r="O54">
        <v>618660</v>
      </c>
      <c r="P54" s="1">
        <v>45440</v>
      </c>
      <c r="Q54" t="s">
        <v>127</v>
      </c>
      <c r="R54" t="s">
        <v>1242</v>
      </c>
      <c r="S54" t="s">
        <v>1243</v>
      </c>
      <c r="T54">
        <v>150644</v>
      </c>
      <c r="U54" t="s">
        <v>793</v>
      </c>
      <c r="V54" t="s">
        <v>1244</v>
      </c>
      <c r="W54">
        <v>6400</v>
      </c>
      <c r="X54">
        <v>5340</v>
      </c>
      <c r="Y54" t="s">
        <v>128</v>
      </c>
      <c r="Z54" t="s">
        <v>794</v>
      </c>
      <c r="AA54">
        <v>9600</v>
      </c>
      <c r="AC54" s="55" t="s">
        <v>995</v>
      </c>
      <c r="AD54" s="55" t="str">
        <f>_xlfn.XLOOKUP(D54,'[1]VL LMS '!$B:$B,'[1]VL LMS '!$BU:$BU)</f>
        <v>TOYOTA ETIOS GD 2019</v>
      </c>
      <c r="AE54" s="55">
        <f t="shared" si="0"/>
        <v>147200</v>
      </c>
      <c r="AF54" s="55" t="str">
        <f t="shared" si="1"/>
        <v>May-24</v>
      </c>
      <c r="AG54">
        <f>_xlfn.XLOOKUP(D54,'[1]VL LMS '!$B:$B,'[1]VL LMS '!$BS:$BS)</f>
        <v>2019</v>
      </c>
      <c r="AH54" s="55" t="str">
        <f>_xlfn.XLOOKUP(D54,'[1]VL LMS '!$B:$B,'[1]VL LMS '!$DO:$DO)</f>
        <v>Car</v>
      </c>
      <c r="AI54" s="55" t="str">
        <f>_xlfn.XLOOKUP(D54,'[1]VL LMS '!$B:$B,'[1]VL LMS '!$DP:$DP)</f>
        <v>Paryatan Plus</v>
      </c>
      <c r="AJ54" s="55" t="str">
        <f>VLOOKUP(AI54,[1]Assumptions!$C:$D,2,0)</f>
        <v>Paryatan Plus Loan</v>
      </c>
      <c r="AK54" s="55" t="str">
        <f>VLOOKUP(A54,[1]Assumptions!$T$3:$U$29,2,0)</f>
        <v>TAMIL NADU</v>
      </c>
      <c r="AL54" t="str">
        <f t="shared" si="2"/>
        <v>Used</v>
      </c>
      <c r="AM54" t="str">
        <f>VLOOKUP(P54,Assumptions!$B$3:$D$14,3)</f>
        <v>May</v>
      </c>
    </row>
    <row r="55" spans="1:39" x14ac:dyDescent="0.25">
      <c r="A55" t="s">
        <v>693</v>
      </c>
      <c r="B55">
        <v>1319</v>
      </c>
      <c r="C55">
        <v>43103020</v>
      </c>
      <c r="D55" s="5">
        <v>413191301700209</v>
      </c>
      <c r="E55">
        <v>13190004083302</v>
      </c>
      <c r="F55" t="s">
        <v>1245</v>
      </c>
      <c r="G55" t="s">
        <v>1246</v>
      </c>
      <c r="H55" s="1">
        <v>45440</v>
      </c>
      <c r="I55">
        <v>700000</v>
      </c>
      <c r="J55">
        <v>20</v>
      </c>
      <c r="K55">
        <v>48</v>
      </c>
      <c r="L55">
        <v>21302</v>
      </c>
      <c r="M55">
        <v>50200001718133</v>
      </c>
      <c r="N55" t="s">
        <v>1247</v>
      </c>
      <c r="O55">
        <v>683620</v>
      </c>
      <c r="P55" s="1">
        <v>45441</v>
      </c>
      <c r="Q55" t="s">
        <v>127</v>
      </c>
      <c r="R55" t="s">
        <v>1248</v>
      </c>
      <c r="S55" t="s">
        <v>1249</v>
      </c>
      <c r="T55">
        <v>150645</v>
      </c>
      <c r="U55" t="s">
        <v>795</v>
      </c>
      <c r="V55" t="s">
        <v>1041</v>
      </c>
      <c r="W55">
        <v>10500</v>
      </c>
      <c r="X55">
        <v>4345</v>
      </c>
      <c r="Y55" t="s">
        <v>128</v>
      </c>
      <c r="Z55" t="s">
        <v>128</v>
      </c>
      <c r="AA55" t="s">
        <v>128</v>
      </c>
      <c r="AC55" s="55" t="s">
        <v>995</v>
      </c>
      <c r="AD55" s="55" t="str">
        <f>_xlfn.XLOOKUP(D55,'[1]VL LMS '!$B:$B,'[1]VL LMS '!$BU:$BU)</f>
        <v>TOUR S PETROL NEW 5STR 2024</v>
      </c>
      <c r="AE55" s="55">
        <f t="shared" si="0"/>
        <v>140000</v>
      </c>
      <c r="AF55" s="55" t="str">
        <f t="shared" si="1"/>
        <v>May-24</v>
      </c>
      <c r="AG55">
        <f>_xlfn.XLOOKUP(D55,'[1]VL LMS '!$B:$B,'[1]VL LMS '!$BS:$BS)</f>
        <v>2024</v>
      </c>
      <c r="AH55" s="55">
        <f>_xlfn.XLOOKUP(D55,'[1]VL LMS '!$B:$B,'[1]VL LMS '!$DO:$DO)</f>
        <v>0</v>
      </c>
      <c r="AI55" s="55" t="str">
        <f>_xlfn.XLOOKUP(D55,'[1]VL LMS '!$B:$B,'[1]VL LMS '!$DP:$DP)</f>
        <v>Dream Car</v>
      </c>
      <c r="AJ55" s="55" t="str">
        <f>VLOOKUP(AI55,[1]Assumptions!$C:$D,2,0)</f>
        <v>Dream Vahan</v>
      </c>
      <c r="AK55" s="55" t="str">
        <f>VLOOKUP(A55,[1]Assumptions!$T$3:$U$29,2,0)</f>
        <v>TAMIL NADU</v>
      </c>
      <c r="AL55" t="str">
        <f t="shared" si="2"/>
        <v>New</v>
      </c>
      <c r="AM55" t="str">
        <f>VLOOKUP(P55,Assumptions!$B$3:$D$14,3)</f>
        <v>May</v>
      </c>
    </row>
    <row r="56" spans="1:39" x14ac:dyDescent="0.25">
      <c r="A56" t="s">
        <v>693</v>
      </c>
      <c r="B56">
        <v>1319</v>
      </c>
      <c r="C56">
        <v>43103036</v>
      </c>
      <c r="D56" s="5">
        <v>413191301700210</v>
      </c>
      <c r="E56">
        <v>13190004083528</v>
      </c>
      <c r="F56" t="s">
        <v>1250</v>
      </c>
      <c r="G56" t="s">
        <v>1251</v>
      </c>
      <c r="H56" s="1">
        <v>45442</v>
      </c>
      <c r="I56">
        <v>700000</v>
      </c>
      <c r="J56">
        <v>20</v>
      </c>
      <c r="K56">
        <v>36</v>
      </c>
      <c r="L56">
        <v>26015</v>
      </c>
      <c r="M56">
        <v>918020092696909</v>
      </c>
      <c r="N56" t="s">
        <v>1168</v>
      </c>
      <c r="O56">
        <v>678097</v>
      </c>
      <c r="P56" s="1">
        <v>45442</v>
      </c>
      <c r="Q56" t="s">
        <v>127</v>
      </c>
      <c r="R56" t="s">
        <v>1252</v>
      </c>
      <c r="S56" t="s">
        <v>1253</v>
      </c>
      <c r="T56">
        <v>150547</v>
      </c>
      <c r="U56" t="s">
        <v>804</v>
      </c>
      <c r="V56" t="s">
        <v>1047</v>
      </c>
      <c r="W56">
        <v>7000</v>
      </c>
      <c r="X56">
        <v>3635</v>
      </c>
      <c r="Y56" t="s">
        <v>128</v>
      </c>
      <c r="Z56" t="s">
        <v>805</v>
      </c>
      <c r="AA56">
        <v>10500</v>
      </c>
      <c r="AC56" s="55" t="s">
        <v>995</v>
      </c>
      <c r="AD56" s="55" t="str">
        <f>_xlfn.XLOOKUP(D56,'[1]VL LMS '!$B:$B,'[1]VL LMS '!$BU:$BU)</f>
        <v>HYUNDAI AURA 1 2 MT CNG S NEW 2024</v>
      </c>
      <c r="AE56" s="55">
        <f t="shared" si="0"/>
        <v>140000</v>
      </c>
      <c r="AF56" s="55" t="str">
        <f t="shared" si="1"/>
        <v>May-24</v>
      </c>
      <c r="AG56">
        <f>_xlfn.XLOOKUP(D56,'[1]VL LMS '!$B:$B,'[1]VL LMS '!$BS:$BS)</f>
        <v>2024</v>
      </c>
      <c r="AH56" s="55">
        <f>_xlfn.XLOOKUP(D56,'[1]VL LMS '!$B:$B,'[1]VL LMS '!$DO:$DO)</f>
        <v>0</v>
      </c>
      <c r="AI56" s="55" t="str">
        <f>_xlfn.XLOOKUP(D56,'[1]VL LMS '!$B:$B,'[1]VL LMS '!$DP:$DP)</f>
        <v>Dream Car</v>
      </c>
      <c r="AJ56" s="55" t="str">
        <f>VLOOKUP(AI56,[1]Assumptions!$C:$D,2,0)</f>
        <v>Dream Vahan</v>
      </c>
      <c r="AK56" s="55" t="str">
        <f>VLOOKUP(A56,[1]Assumptions!$T$3:$U$29,2,0)</f>
        <v>TAMIL NADU</v>
      </c>
      <c r="AL56" t="str">
        <f t="shared" si="2"/>
        <v>New</v>
      </c>
      <c r="AM56" t="str">
        <f>VLOOKUP(P56,Assumptions!$B$3:$D$14,3)</f>
        <v>May</v>
      </c>
    </row>
    <row r="57" spans="1:39" x14ac:dyDescent="0.25">
      <c r="A57" t="s">
        <v>693</v>
      </c>
      <c r="B57">
        <v>1319</v>
      </c>
      <c r="C57">
        <v>43103037</v>
      </c>
      <c r="D57" s="5">
        <v>413191301700211</v>
      </c>
      <c r="E57">
        <v>13190004083530</v>
      </c>
      <c r="F57" t="s">
        <v>1254</v>
      </c>
      <c r="G57" t="s">
        <v>1255</v>
      </c>
      <c r="H57" s="1">
        <v>45442</v>
      </c>
      <c r="I57">
        <v>500000</v>
      </c>
      <c r="J57">
        <v>23.5</v>
      </c>
      <c r="K57">
        <v>48</v>
      </c>
      <c r="L57">
        <v>16164</v>
      </c>
      <c r="M57">
        <v>10076445948</v>
      </c>
      <c r="N57" t="s">
        <v>1256</v>
      </c>
      <c r="O57">
        <v>482169</v>
      </c>
      <c r="P57" s="1">
        <v>45442</v>
      </c>
      <c r="Q57" t="s">
        <v>127</v>
      </c>
      <c r="R57" t="s">
        <v>1257</v>
      </c>
      <c r="S57" t="s">
        <v>1258</v>
      </c>
      <c r="T57">
        <v>29392</v>
      </c>
      <c r="U57" t="s">
        <v>797</v>
      </c>
      <c r="V57" t="s">
        <v>1047</v>
      </c>
      <c r="W57">
        <v>5000</v>
      </c>
      <c r="X57">
        <v>3399</v>
      </c>
      <c r="Y57" t="s">
        <v>128</v>
      </c>
      <c r="Z57" t="s">
        <v>798</v>
      </c>
      <c r="AA57">
        <v>7500</v>
      </c>
      <c r="AC57" s="55" t="s">
        <v>995</v>
      </c>
      <c r="AD57" s="55" t="str">
        <f>_xlfn.XLOOKUP(D57,'[1]VL LMS '!$B:$B,'[1]VL LMS '!$BU:$BU)</f>
        <v>MARUTHI TOUR S DIESEL 5 SEAT 2019</v>
      </c>
      <c r="AE57" s="55">
        <f t="shared" si="0"/>
        <v>117500</v>
      </c>
      <c r="AF57" s="55" t="str">
        <f t="shared" si="1"/>
        <v>May-24</v>
      </c>
      <c r="AG57">
        <f>_xlfn.XLOOKUP(D57,'[1]VL LMS '!$B:$B,'[1]VL LMS '!$BS:$BS)</f>
        <v>2019</v>
      </c>
      <c r="AH57" s="55" t="str">
        <f>_xlfn.XLOOKUP(D57,'[1]VL LMS '!$B:$B,'[1]VL LMS '!$DO:$DO)</f>
        <v>Car</v>
      </c>
      <c r="AI57" s="55" t="str">
        <f>_xlfn.XLOOKUP(D57,'[1]VL LMS '!$B:$B,'[1]VL LMS '!$DP:$DP)</f>
        <v>Paryatan Plus</v>
      </c>
      <c r="AJ57" s="55" t="str">
        <f>VLOOKUP(AI57,[1]Assumptions!$C:$D,2,0)</f>
        <v>Paryatan Plus Loan</v>
      </c>
      <c r="AK57" s="55" t="str">
        <f>VLOOKUP(A57,[1]Assumptions!$T$3:$U$29,2,0)</f>
        <v>TAMIL NADU</v>
      </c>
      <c r="AL57" t="str">
        <f t="shared" si="2"/>
        <v>Used</v>
      </c>
      <c r="AM57" t="str">
        <f>VLOOKUP(P57,Assumptions!$B$3:$D$14,3)</f>
        <v>May</v>
      </c>
    </row>
    <row r="58" spans="1:39" x14ac:dyDescent="0.25">
      <c r="A58" t="s">
        <v>22</v>
      </c>
      <c r="B58">
        <v>3111</v>
      </c>
      <c r="C58">
        <v>43102728</v>
      </c>
      <c r="D58" s="5">
        <v>431111301700197</v>
      </c>
      <c r="E58">
        <v>31110004003830</v>
      </c>
      <c r="F58" t="s">
        <v>1259</v>
      </c>
      <c r="G58" t="s">
        <v>1260</v>
      </c>
      <c r="H58" s="1">
        <v>45348</v>
      </c>
      <c r="I58">
        <v>780000</v>
      </c>
      <c r="J58">
        <v>23</v>
      </c>
      <c r="K58">
        <v>48</v>
      </c>
      <c r="L58">
        <v>25001</v>
      </c>
      <c r="M58">
        <v>20395518772</v>
      </c>
      <c r="N58" t="s">
        <v>1261</v>
      </c>
      <c r="O58">
        <v>25177</v>
      </c>
      <c r="P58" s="1">
        <v>45398</v>
      </c>
      <c r="Q58" t="s">
        <v>127</v>
      </c>
      <c r="R58" t="s">
        <v>1262</v>
      </c>
      <c r="S58" t="s">
        <v>1263</v>
      </c>
      <c r="T58">
        <v>150722</v>
      </c>
      <c r="U58" t="s">
        <v>807</v>
      </c>
      <c r="V58" t="s">
        <v>1058</v>
      </c>
      <c r="W58">
        <v>11700</v>
      </c>
      <c r="X58">
        <v>18123</v>
      </c>
      <c r="Y58" t="s">
        <v>128</v>
      </c>
      <c r="Z58" t="s">
        <v>128</v>
      </c>
      <c r="AA58" t="s">
        <v>128</v>
      </c>
      <c r="AC58" s="55" t="s">
        <v>995</v>
      </c>
      <c r="AD58" s="55" t="str">
        <f>_xlfn.XLOOKUP(D58,'[1]VL LMS '!$B:$B,'[1]VL LMS '!$BU:$BU)</f>
        <v>INNOVA 2 5 G 8 STR 2014</v>
      </c>
      <c r="AE58" s="55">
        <f t="shared" si="0"/>
        <v>179400</v>
      </c>
      <c r="AF58" s="55" t="str">
        <f t="shared" si="1"/>
        <v>Apr-24</v>
      </c>
      <c r="AG58">
        <f>_xlfn.XLOOKUP(D58,'[1]VL LMS '!$B:$B,'[1]VL LMS '!$BS:$BS)</f>
        <v>2014</v>
      </c>
      <c r="AH58" s="55" t="str">
        <f>_xlfn.XLOOKUP(D58,'[1]VL LMS '!$B:$B,'[1]VL LMS '!$DO:$DO)</f>
        <v>Car</v>
      </c>
      <c r="AI58" s="55" t="str">
        <f>_xlfn.XLOOKUP(D58,'[1]VL LMS '!$B:$B,'[1]VL LMS '!$DP:$DP)</f>
        <v>Paryatan Plus</v>
      </c>
      <c r="AJ58" s="55" t="str">
        <f>VLOOKUP(AI58,[1]Assumptions!$C:$D,2,0)</f>
        <v>Paryatan Plus Loan</v>
      </c>
      <c r="AK58" s="55" t="str">
        <f>VLOOKUP(A58,[1]Assumptions!$T$3:$U$29,2,0)</f>
        <v>TAMIL NADU</v>
      </c>
      <c r="AL58" t="str">
        <f t="shared" si="2"/>
        <v>Used</v>
      </c>
      <c r="AM58" t="str">
        <f>VLOOKUP(P58,Assumptions!$B$3:$D$14,3)</f>
        <v>April</v>
      </c>
    </row>
    <row r="59" spans="1:39" x14ac:dyDescent="0.25">
      <c r="A59" t="s">
        <v>22</v>
      </c>
      <c r="B59">
        <v>3111</v>
      </c>
      <c r="C59">
        <v>43102827</v>
      </c>
      <c r="D59" s="5">
        <v>431111301700211</v>
      </c>
      <c r="E59">
        <v>31110004062080</v>
      </c>
      <c r="F59" t="s">
        <v>1264</v>
      </c>
      <c r="G59" t="s">
        <v>1264</v>
      </c>
      <c r="H59" s="1">
        <v>45373</v>
      </c>
      <c r="I59">
        <v>1025000</v>
      </c>
      <c r="J59">
        <v>22</v>
      </c>
      <c r="K59">
        <v>72</v>
      </c>
      <c r="L59">
        <v>25755</v>
      </c>
      <c r="M59">
        <v>11770200084791</v>
      </c>
      <c r="N59" t="s">
        <v>1265</v>
      </c>
      <c r="O59">
        <v>8185</v>
      </c>
      <c r="P59" s="1">
        <v>45398</v>
      </c>
      <c r="Q59" t="s">
        <v>127</v>
      </c>
      <c r="R59" t="s">
        <v>1266</v>
      </c>
      <c r="S59" t="s">
        <v>1267</v>
      </c>
      <c r="T59">
        <v>153556</v>
      </c>
      <c r="U59" t="s">
        <v>773</v>
      </c>
      <c r="V59" t="s">
        <v>1268</v>
      </c>
      <c r="W59">
        <v>15375</v>
      </c>
      <c r="X59">
        <v>38886</v>
      </c>
      <c r="Y59" t="s">
        <v>128</v>
      </c>
      <c r="Z59" t="s">
        <v>128</v>
      </c>
      <c r="AA59" t="s">
        <v>128</v>
      </c>
      <c r="AC59" s="55" t="s">
        <v>995</v>
      </c>
      <c r="AD59" s="55" t="str">
        <f>_xlfn.XLOOKUP(D59,'[1]VL LMS '!$B:$B,'[1]VL LMS '!$BU:$BU)</f>
        <v>TOUR M PETROL NEW 2024</v>
      </c>
      <c r="AE59" s="55">
        <f t="shared" si="0"/>
        <v>225500</v>
      </c>
      <c r="AF59" s="55" t="str">
        <f t="shared" si="1"/>
        <v>Apr-24</v>
      </c>
      <c r="AG59">
        <f>_xlfn.XLOOKUP(D59,'[1]VL LMS '!$B:$B,'[1]VL LMS '!$BS:$BS)</f>
        <v>2024</v>
      </c>
      <c r="AH59" s="55">
        <f>_xlfn.XLOOKUP(D59,'[1]VL LMS '!$B:$B,'[1]VL LMS '!$DO:$DO)</f>
        <v>0</v>
      </c>
      <c r="AI59" s="55" t="str">
        <f>_xlfn.XLOOKUP(D59,'[1]VL LMS '!$B:$B,'[1]VL LMS '!$DP:$DP)</f>
        <v>Paryatan Plus</v>
      </c>
      <c r="AJ59" s="55" t="str">
        <f>VLOOKUP(AI59,[1]Assumptions!$C:$D,2,0)</f>
        <v>Paryatan Plus Loan</v>
      </c>
      <c r="AK59" s="55" t="str">
        <f>VLOOKUP(A59,[1]Assumptions!$T$3:$U$29,2,0)</f>
        <v>TAMIL NADU</v>
      </c>
      <c r="AL59" t="str">
        <f t="shared" si="2"/>
        <v>Used</v>
      </c>
      <c r="AM59" t="str">
        <f>VLOOKUP(P59,Assumptions!$B$3:$D$14,3)</f>
        <v>April</v>
      </c>
    </row>
    <row r="60" spans="1:39" x14ac:dyDescent="0.25">
      <c r="A60" t="s">
        <v>22</v>
      </c>
      <c r="B60">
        <v>3111</v>
      </c>
      <c r="C60">
        <v>43102856</v>
      </c>
      <c r="D60" s="5">
        <v>431111301700215</v>
      </c>
      <c r="E60">
        <v>31110004075700</v>
      </c>
      <c r="F60" t="s">
        <v>1269</v>
      </c>
      <c r="G60" t="s">
        <v>1269</v>
      </c>
      <c r="H60" s="1">
        <v>45383</v>
      </c>
      <c r="I60">
        <v>425000</v>
      </c>
      <c r="J60">
        <v>23</v>
      </c>
      <c r="K60">
        <v>48</v>
      </c>
      <c r="L60">
        <v>13622</v>
      </c>
      <c r="M60">
        <v>282401000010182</v>
      </c>
      <c r="N60" t="s">
        <v>1270</v>
      </c>
      <c r="O60">
        <v>413576</v>
      </c>
      <c r="P60" s="1">
        <v>45383</v>
      </c>
      <c r="Q60" t="s">
        <v>127</v>
      </c>
      <c r="R60" t="s">
        <v>1271</v>
      </c>
      <c r="S60" t="s">
        <v>1272</v>
      </c>
      <c r="T60">
        <v>150722</v>
      </c>
      <c r="U60" t="s">
        <v>807</v>
      </c>
      <c r="V60" t="s">
        <v>255</v>
      </c>
      <c r="W60">
        <v>6375</v>
      </c>
      <c r="X60">
        <v>2638</v>
      </c>
      <c r="Y60" t="s">
        <v>128</v>
      </c>
      <c r="Z60" t="s">
        <v>128</v>
      </c>
      <c r="AA60" t="s">
        <v>128</v>
      </c>
      <c r="AC60" s="55" t="s">
        <v>995</v>
      </c>
      <c r="AD60" s="55" t="str">
        <f>_xlfn.XLOOKUP(D60,'[1]VL LMS '!$B:$B,'[1]VL LMS '!$BU:$BU)</f>
        <v>MARUTHI TOUR S DIESEL 2018 5STR TN</v>
      </c>
      <c r="AE60" s="55">
        <f t="shared" si="0"/>
        <v>97750</v>
      </c>
      <c r="AF60" s="55" t="str">
        <f t="shared" si="1"/>
        <v>Apr-24</v>
      </c>
      <c r="AG60">
        <f>_xlfn.XLOOKUP(D60,'[1]VL LMS '!$B:$B,'[1]VL LMS '!$BS:$BS)</f>
        <v>2018</v>
      </c>
      <c r="AH60" s="55" t="str">
        <f>_xlfn.XLOOKUP(D60,'[1]VL LMS '!$B:$B,'[1]VL LMS '!$DO:$DO)</f>
        <v>Car</v>
      </c>
      <c r="AI60" s="55" t="str">
        <f>_xlfn.XLOOKUP(D60,'[1]VL LMS '!$B:$B,'[1]VL LMS '!$DP:$DP)</f>
        <v>Paryatan Plus</v>
      </c>
      <c r="AJ60" s="55" t="str">
        <f>VLOOKUP(AI60,[1]Assumptions!$C:$D,2,0)</f>
        <v>Paryatan Plus Loan</v>
      </c>
      <c r="AK60" s="55" t="str">
        <f>VLOOKUP(A60,[1]Assumptions!$T$3:$U$29,2,0)</f>
        <v>TAMIL NADU</v>
      </c>
      <c r="AL60" t="str">
        <f t="shared" si="2"/>
        <v>Used</v>
      </c>
      <c r="AM60" t="str">
        <f>VLOOKUP(P60,Assumptions!$B$3:$D$14,3)</f>
        <v>April</v>
      </c>
    </row>
    <row r="61" spans="1:39" x14ac:dyDescent="0.25">
      <c r="A61" t="s">
        <v>22</v>
      </c>
      <c r="B61">
        <v>3111</v>
      </c>
      <c r="C61">
        <v>43102857</v>
      </c>
      <c r="D61" s="5">
        <v>431111301700216</v>
      </c>
      <c r="E61">
        <v>31110004075790</v>
      </c>
      <c r="F61" t="s">
        <v>1273</v>
      </c>
      <c r="G61" t="s">
        <v>1273</v>
      </c>
      <c r="H61" s="1">
        <v>45383</v>
      </c>
      <c r="I61">
        <v>670000</v>
      </c>
      <c r="J61">
        <v>22.5</v>
      </c>
      <c r="K61">
        <v>60</v>
      </c>
      <c r="L61">
        <v>18696</v>
      </c>
      <c r="M61">
        <v>1814135000006287</v>
      </c>
      <c r="N61" t="s">
        <v>1274</v>
      </c>
      <c r="O61">
        <v>647424</v>
      </c>
      <c r="P61" s="1">
        <v>45383</v>
      </c>
      <c r="Q61" t="s">
        <v>127</v>
      </c>
      <c r="R61" t="s">
        <v>1275</v>
      </c>
      <c r="S61" t="s">
        <v>1276</v>
      </c>
      <c r="T61">
        <v>150722</v>
      </c>
      <c r="U61" t="s">
        <v>807</v>
      </c>
      <c r="V61" t="s">
        <v>255</v>
      </c>
      <c r="W61">
        <v>6700</v>
      </c>
      <c r="X61">
        <v>5045</v>
      </c>
      <c r="Y61" t="s">
        <v>128</v>
      </c>
      <c r="Z61" t="s">
        <v>808</v>
      </c>
      <c r="AA61">
        <v>6700</v>
      </c>
      <c r="AC61" s="55" t="s">
        <v>995</v>
      </c>
      <c r="AD61" s="55" t="str">
        <f>_xlfn.XLOOKUP(D61,'[1]VL LMS '!$B:$B,'[1]VL LMS '!$BU:$BU)</f>
        <v>TOUR S CNG NEW 2023</v>
      </c>
      <c r="AE61" s="55">
        <f t="shared" si="0"/>
        <v>150750</v>
      </c>
      <c r="AF61" s="55" t="str">
        <f t="shared" si="1"/>
        <v>Apr-24</v>
      </c>
      <c r="AG61">
        <f>_xlfn.XLOOKUP(D61,'[1]VL LMS '!$B:$B,'[1]VL LMS '!$BS:$BS)</f>
        <v>2023</v>
      </c>
      <c r="AH61" s="55" t="str">
        <f>_xlfn.XLOOKUP(D61,'[1]VL LMS '!$B:$B,'[1]VL LMS '!$DO:$DO)</f>
        <v>Car</v>
      </c>
      <c r="AI61" s="55" t="str">
        <f>_xlfn.XLOOKUP(D61,'[1]VL LMS '!$B:$B,'[1]VL LMS '!$DP:$DP)</f>
        <v>Paryatan Plus</v>
      </c>
      <c r="AJ61" s="55" t="str">
        <f>VLOOKUP(AI61,[1]Assumptions!$C:$D,2,0)</f>
        <v>Paryatan Plus Loan</v>
      </c>
      <c r="AK61" s="55" t="str">
        <f>VLOOKUP(A61,[1]Assumptions!$T$3:$U$29,2,0)</f>
        <v>TAMIL NADU</v>
      </c>
      <c r="AL61" t="str">
        <f t="shared" si="2"/>
        <v>Used</v>
      </c>
      <c r="AM61" t="str">
        <f>VLOOKUP(P61,Assumptions!$B$3:$D$14,3)</f>
        <v>April</v>
      </c>
    </row>
    <row r="62" spans="1:39" x14ac:dyDescent="0.25">
      <c r="A62" t="s">
        <v>22</v>
      </c>
      <c r="B62">
        <v>3111</v>
      </c>
      <c r="C62">
        <v>43102875</v>
      </c>
      <c r="D62" s="5">
        <v>431111301700217</v>
      </c>
      <c r="E62">
        <v>31110003989629</v>
      </c>
      <c r="F62" t="s">
        <v>1277</v>
      </c>
      <c r="G62" t="s">
        <v>1278</v>
      </c>
      <c r="H62" s="1">
        <v>45391</v>
      </c>
      <c r="I62">
        <v>640000</v>
      </c>
      <c r="J62">
        <v>23</v>
      </c>
      <c r="K62">
        <v>60</v>
      </c>
      <c r="L62">
        <v>18042</v>
      </c>
      <c r="M62">
        <v>50200074457031</v>
      </c>
      <c r="N62" t="s">
        <v>1279</v>
      </c>
      <c r="O62">
        <v>625317</v>
      </c>
      <c r="P62" s="1">
        <v>45391</v>
      </c>
      <c r="Q62" t="s">
        <v>127</v>
      </c>
      <c r="R62" t="s">
        <v>1280</v>
      </c>
      <c r="S62" t="s">
        <v>1281</v>
      </c>
      <c r="T62">
        <v>150722</v>
      </c>
      <c r="U62" t="s">
        <v>807</v>
      </c>
      <c r="V62" t="s">
        <v>228</v>
      </c>
      <c r="W62">
        <v>9600</v>
      </c>
      <c r="X62">
        <v>5083</v>
      </c>
      <c r="Y62" t="s">
        <v>128</v>
      </c>
      <c r="Z62" t="s">
        <v>128</v>
      </c>
      <c r="AA62" t="s">
        <v>128</v>
      </c>
      <c r="AC62" s="55" t="s">
        <v>995</v>
      </c>
      <c r="AD62" s="55" t="str">
        <f>_xlfn.XLOOKUP(D62,'[1]VL LMS '!$B:$B,'[1]VL LMS '!$BU:$BU)</f>
        <v>TOYOTA ETIOS GD 2019</v>
      </c>
      <c r="AE62" s="55">
        <f t="shared" si="0"/>
        <v>147200</v>
      </c>
      <c r="AF62" s="55" t="str">
        <f t="shared" si="1"/>
        <v>Apr-24</v>
      </c>
      <c r="AG62">
        <f>_xlfn.XLOOKUP(D62,'[1]VL LMS '!$B:$B,'[1]VL LMS '!$BS:$BS)</f>
        <v>2019</v>
      </c>
      <c r="AH62" s="55" t="str">
        <f>_xlfn.XLOOKUP(D62,'[1]VL LMS '!$B:$B,'[1]VL LMS '!$DO:$DO)</f>
        <v>Car</v>
      </c>
      <c r="AI62" s="55" t="str">
        <f>_xlfn.XLOOKUP(D62,'[1]VL LMS '!$B:$B,'[1]VL LMS '!$DP:$DP)</f>
        <v>Paryatan Plus</v>
      </c>
      <c r="AJ62" s="55" t="str">
        <f>VLOOKUP(AI62,[1]Assumptions!$C:$D,2,0)</f>
        <v>Paryatan Plus Loan</v>
      </c>
      <c r="AK62" s="55" t="str">
        <f>VLOOKUP(A62,[1]Assumptions!$T$3:$U$29,2,0)</f>
        <v>TAMIL NADU</v>
      </c>
      <c r="AL62" t="str">
        <f t="shared" si="2"/>
        <v>Used</v>
      </c>
      <c r="AM62" t="str">
        <f>VLOOKUP(P62,Assumptions!$B$3:$D$14,3)</f>
        <v>April</v>
      </c>
    </row>
    <row r="63" spans="1:39" x14ac:dyDescent="0.25">
      <c r="A63" t="s">
        <v>22</v>
      </c>
      <c r="B63">
        <v>3111</v>
      </c>
      <c r="C63">
        <v>43102867</v>
      </c>
      <c r="D63" s="5">
        <v>431111301700218</v>
      </c>
      <c r="E63">
        <v>31110004075506</v>
      </c>
      <c r="F63" t="s">
        <v>1282</v>
      </c>
      <c r="G63" t="s">
        <v>1283</v>
      </c>
      <c r="H63" s="1">
        <v>45391</v>
      </c>
      <c r="I63">
        <v>690000</v>
      </c>
      <c r="J63">
        <v>20</v>
      </c>
      <c r="K63">
        <v>60</v>
      </c>
      <c r="L63">
        <v>18281</v>
      </c>
      <c r="M63">
        <v>20254816087</v>
      </c>
      <c r="N63" t="s">
        <v>1284</v>
      </c>
      <c r="O63">
        <v>95000</v>
      </c>
      <c r="P63" s="1">
        <v>45412</v>
      </c>
      <c r="Q63" t="s">
        <v>127</v>
      </c>
      <c r="R63" t="s">
        <v>1285</v>
      </c>
      <c r="S63" t="s">
        <v>1286</v>
      </c>
      <c r="T63">
        <v>153328</v>
      </c>
      <c r="U63" t="s">
        <v>809</v>
      </c>
      <c r="V63" t="s">
        <v>263</v>
      </c>
      <c r="W63">
        <v>6900</v>
      </c>
      <c r="X63">
        <v>4886</v>
      </c>
      <c r="Y63" t="s">
        <v>128</v>
      </c>
      <c r="Z63" t="s">
        <v>810</v>
      </c>
      <c r="AA63">
        <v>6900</v>
      </c>
      <c r="AC63" s="55" t="s">
        <v>995</v>
      </c>
      <c r="AD63" s="55" t="str">
        <f>_xlfn.XLOOKUP(D63,'[1]VL LMS '!$B:$B,'[1]VL LMS '!$BU:$BU)</f>
        <v>TOUR H3 CNG WAGONAR NEW 2024</v>
      </c>
      <c r="AE63" s="55">
        <f t="shared" si="0"/>
        <v>138000</v>
      </c>
      <c r="AF63" s="55" t="str">
        <f t="shared" si="1"/>
        <v>Apr-24</v>
      </c>
      <c r="AG63">
        <f>_xlfn.XLOOKUP(D63,'[1]VL LMS '!$B:$B,'[1]VL LMS '!$BS:$BS)</f>
        <v>2024</v>
      </c>
      <c r="AH63" s="55">
        <f>_xlfn.XLOOKUP(D63,'[1]VL LMS '!$B:$B,'[1]VL LMS '!$DO:$DO)</f>
        <v>0</v>
      </c>
      <c r="AI63" s="55" t="str">
        <f>_xlfn.XLOOKUP(D63,'[1]VL LMS '!$B:$B,'[1]VL LMS '!$DP:$DP)</f>
        <v>Paryatan Plus</v>
      </c>
      <c r="AJ63" s="55" t="str">
        <f>VLOOKUP(AI63,[1]Assumptions!$C:$D,2,0)</f>
        <v>Paryatan Plus Loan</v>
      </c>
      <c r="AK63" s="55" t="str">
        <f>VLOOKUP(A63,[1]Assumptions!$T$3:$U$29,2,0)</f>
        <v>TAMIL NADU</v>
      </c>
      <c r="AL63" t="str">
        <f t="shared" si="2"/>
        <v>Used</v>
      </c>
      <c r="AM63" t="str">
        <f>VLOOKUP(P63,Assumptions!$B$3:$D$14,3)</f>
        <v>April</v>
      </c>
    </row>
    <row r="64" spans="1:39" x14ac:dyDescent="0.25">
      <c r="A64" t="s">
        <v>22</v>
      </c>
      <c r="B64">
        <v>3111</v>
      </c>
      <c r="C64">
        <v>43102878</v>
      </c>
      <c r="D64" s="5">
        <v>431111301700219</v>
      </c>
      <c r="E64">
        <v>31110004075166</v>
      </c>
      <c r="F64" t="s">
        <v>1287</v>
      </c>
      <c r="G64" t="s">
        <v>1287</v>
      </c>
      <c r="H64" s="1">
        <v>45392</v>
      </c>
      <c r="I64">
        <v>300000</v>
      </c>
      <c r="J64">
        <v>24</v>
      </c>
      <c r="K64">
        <v>36</v>
      </c>
      <c r="L64">
        <v>11770</v>
      </c>
      <c r="M64">
        <v>7862000100042101</v>
      </c>
      <c r="N64" t="s">
        <v>1288</v>
      </c>
      <c r="O64">
        <v>293223</v>
      </c>
      <c r="P64" s="1">
        <v>45392</v>
      </c>
      <c r="Q64" t="s">
        <v>127</v>
      </c>
      <c r="R64" t="s">
        <v>1289</v>
      </c>
      <c r="S64" t="s">
        <v>1290</v>
      </c>
      <c r="T64">
        <v>151649</v>
      </c>
      <c r="U64" t="s">
        <v>815</v>
      </c>
      <c r="V64" t="s">
        <v>228</v>
      </c>
      <c r="W64">
        <v>4500</v>
      </c>
      <c r="X64">
        <v>2277</v>
      </c>
      <c r="Y64" t="s">
        <v>128</v>
      </c>
      <c r="Z64" t="s">
        <v>128</v>
      </c>
      <c r="AA64" t="s">
        <v>128</v>
      </c>
      <c r="AC64" s="55" t="s">
        <v>995</v>
      </c>
      <c r="AD64" s="55" t="str">
        <f>_xlfn.XLOOKUP(D64,'[1]VL LMS '!$B:$B,'[1]VL LMS '!$BU:$BU)</f>
        <v>TATA ZEST XE QJET 75PS BSIV</v>
      </c>
      <c r="AE64" s="55">
        <f t="shared" si="0"/>
        <v>72000</v>
      </c>
      <c r="AF64" s="55" t="str">
        <f t="shared" si="1"/>
        <v>Apr-24</v>
      </c>
      <c r="AG64">
        <f>_xlfn.XLOOKUP(D64,'[1]VL LMS '!$B:$B,'[1]VL LMS '!$BS:$BS)</f>
        <v>2017</v>
      </c>
      <c r="AH64" s="55" t="str">
        <f>_xlfn.XLOOKUP(D64,'[1]VL LMS '!$B:$B,'[1]VL LMS '!$DO:$DO)</f>
        <v>Car</v>
      </c>
      <c r="AI64" s="55" t="str">
        <f>_xlfn.XLOOKUP(D64,'[1]VL LMS '!$B:$B,'[1]VL LMS '!$DP:$DP)</f>
        <v>Paryatan Plus</v>
      </c>
      <c r="AJ64" s="55" t="str">
        <f>VLOOKUP(AI64,[1]Assumptions!$C:$D,2,0)</f>
        <v>Paryatan Plus Loan</v>
      </c>
      <c r="AK64" s="55" t="str">
        <f>VLOOKUP(A64,[1]Assumptions!$T$3:$U$29,2,0)</f>
        <v>TAMIL NADU</v>
      </c>
      <c r="AL64" t="str">
        <f t="shared" si="2"/>
        <v>Used</v>
      </c>
      <c r="AM64" t="str">
        <f>VLOOKUP(P64,Assumptions!$B$3:$D$14,3)</f>
        <v>April</v>
      </c>
    </row>
    <row r="65" spans="1:39" x14ac:dyDescent="0.25">
      <c r="A65" t="s">
        <v>22</v>
      </c>
      <c r="B65">
        <v>3111</v>
      </c>
      <c r="C65">
        <v>43102891</v>
      </c>
      <c r="D65" s="5">
        <v>431111301700220</v>
      </c>
      <c r="E65">
        <v>31110003984932</v>
      </c>
      <c r="F65" t="s">
        <v>1291</v>
      </c>
      <c r="G65" t="s">
        <v>1292</v>
      </c>
      <c r="H65" s="1">
        <v>45398</v>
      </c>
      <c r="I65">
        <v>475000</v>
      </c>
      <c r="J65">
        <v>23.5</v>
      </c>
      <c r="K65">
        <v>48</v>
      </c>
      <c r="L65">
        <v>15355</v>
      </c>
      <c r="M65">
        <v>1137155000085220</v>
      </c>
      <c r="N65" t="s">
        <v>1293</v>
      </c>
      <c r="O65">
        <v>212958</v>
      </c>
      <c r="P65" s="1">
        <v>45398</v>
      </c>
      <c r="Q65" t="s">
        <v>127</v>
      </c>
      <c r="R65" t="s">
        <v>1294</v>
      </c>
      <c r="S65" t="s">
        <v>1295</v>
      </c>
      <c r="T65">
        <v>151649</v>
      </c>
      <c r="U65" t="s">
        <v>815</v>
      </c>
      <c r="V65" t="s">
        <v>294</v>
      </c>
      <c r="W65">
        <v>7125</v>
      </c>
      <c r="X65">
        <v>6917</v>
      </c>
      <c r="Y65" t="s">
        <v>128</v>
      </c>
      <c r="Z65" t="s">
        <v>128</v>
      </c>
      <c r="AA65" t="s">
        <v>128</v>
      </c>
      <c r="AC65" s="55" t="s">
        <v>995</v>
      </c>
      <c r="AD65" s="55" t="str">
        <f>_xlfn.XLOOKUP(D65,'[1]VL LMS '!$B:$B,'[1]VL LMS '!$BU:$BU)</f>
        <v>MARUTHI TOUR S DIESEL 2018 5STR TN</v>
      </c>
      <c r="AE65" s="55">
        <f t="shared" si="0"/>
        <v>111625</v>
      </c>
      <c r="AF65" s="55" t="str">
        <f t="shared" si="1"/>
        <v>Apr-24</v>
      </c>
      <c r="AG65">
        <f>_xlfn.XLOOKUP(D65,'[1]VL LMS '!$B:$B,'[1]VL LMS '!$BS:$BS)</f>
        <v>2018</v>
      </c>
      <c r="AH65" s="55" t="str">
        <f>_xlfn.XLOOKUP(D65,'[1]VL LMS '!$B:$B,'[1]VL LMS '!$DO:$DO)</f>
        <v>Car</v>
      </c>
      <c r="AI65" s="55" t="str">
        <f>_xlfn.XLOOKUP(D65,'[1]VL LMS '!$B:$B,'[1]VL LMS '!$DP:$DP)</f>
        <v>Paryatan Plus</v>
      </c>
      <c r="AJ65" s="55" t="str">
        <f>VLOOKUP(AI65,[1]Assumptions!$C:$D,2,0)</f>
        <v>Paryatan Plus Loan</v>
      </c>
      <c r="AK65" s="55" t="str">
        <f>VLOOKUP(A65,[1]Assumptions!$T$3:$U$29,2,0)</f>
        <v>TAMIL NADU</v>
      </c>
      <c r="AL65" t="str">
        <f t="shared" si="2"/>
        <v>Used</v>
      </c>
      <c r="AM65" t="str">
        <f>VLOOKUP(P65,Assumptions!$B$3:$D$14,3)</f>
        <v>April</v>
      </c>
    </row>
    <row r="66" spans="1:39" x14ac:dyDescent="0.25">
      <c r="A66" t="s">
        <v>22</v>
      </c>
      <c r="B66">
        <v>3111</v>
      </c>
      <c r="C66">
        <v>43102890</v>
      </c>
      <c r="D66" s="5">
        <v>431111301700221</v>
      </c>
      <c r="E66">
        <v>31110004075490</v>
      </c>
      <c r="F66" t="s">
        <v>1296</v>
      </c>
      <c r="G66" t="s">
        <v>1296</v>
      </c>
      <c r="H66" s="1">
        <v>45398</v>
      </c>
      <c r="I66">
        <v>650000</v>
      </c>
      <c r="J66">
        <v>20</v>
      </c>
      <c r="K66">
        <v>60</v>
      </c>
      <c r="L66">
        <v>17222</v>
      </c>
      <c r="M66">
        <v>36244332679</v>
      </c>
      <c r="N66" t="s">
        <v>1297</v>
      </c>
      <c r="O66">
        <v>631730</v>
      </c>
      <c r="P66" s="1">
        <v>45398</v>
      </c>
      <c r="Q66" t="s">
        <v>127</v>
      </c>
      <c r="R66" t="s">
        <v>1298</v>
      </c>
      <c r="S66" t="s">
        <v>1299</v>
      </c>
      <c r="T66">
        <v>150545</v>
      </c>
      <c r="U66" t="s">
        <v>811</v>
      </c>
      <c r="V66" t="s">
        <v>294</v>
      </c>
      <c r="W66">
        <v>6500</v>
      </c>
      <c r="X66">
        <v>5270</v>
      </c>
      <c r="Y66" t="s">
        <v>128</v>
      </c>
      <c r="Z66" t="s">
        <v>812</v>
      </c>
      <c r="AA66">
        <v>6500</v>
      </c>
      <c r="AC66" s="55" t="s">
        <v>995</v>
      </c>
      <c r="AD66" s="55" t="str">
        <f>_xlfn.XLOOKUP(D66,'[1]VL LMS '!$B:$B,'[1]VL LMS '!$BU:$BU)</f>
        <v>TOUR S PETROL NEW 2024</v>
      </c>
      <c r="AE66" s="55">
        <f t="shared" ref="AE66:AE129" si="3">I66*J66/100</f>
        <v>130000</v>
      </c>
      <c r="AF66" s="55" t="str">
        <f t="shared" ref="AF66:AF129" si="4">TEXT(P66,"mmm-yy")</f>
        <v>Apr-24</v>
      </c>
      <c r="AG66">
        <f>_xlfn.XLOOKUP(D66,'[1]VL LMS '!$B:$B,'[1]VL LMS '!$BS:$BS)</f>
        <v>2024</v>
      </c>
      <c r="AH66" s="55">
        <f>_xlfn.XLOOKUP(D66,'[1]VL LMS '!$B:$B,'[1]VL LMS '!$DO:$DO)</f>
        <v>0</v>
      </c>
      <c r="AI66" s="55" t="str">
        <f>_xlfn.XLOOKUP(D66,'[1]VL LMS '!$B:$B,'[1]VL LMS '!$DP:$DP)</f>
        <v>Paryatan Plus</v>
      </c>
      <c r="AJ66" s="55" t="str">
        <f>VLOOKUP(AI66,[1]Assumptions!$C:$D,2,0)</f>
        <v>Paryatan Plus Loan</v>
      </c>
      <c r="AK66" s="55" t="str">
        <f>VLOOKUP(A66,[1]Assumptions!$T$3:$U$29,2,0)</f>
        <v>TAMIL NADU</v>
      </c>
      <c r="AL66" t="str">
        <f t="shared" ref="AL66:AL129" si="5">IF(AJ66="Dream Vahan","New","Used")</f>
        <v>Used</v>
      </c>
      <c r="AM66" t="str">
        <f>VLOOKUP(P66,Assumptions!$B$3:$D$14,3)</f>
        <v>April</v>
      </c>
    </row>
    <row r="67" spans="1:39" x14ac:dyDescent="0.25">
      <c r="A67" t="s">
        <v>22</v>
      </c>
      <c r="B67">
        <v>3111</v>
      </c>
      <c r="C67">
        <v>43102910</v>
      </c>
      <c r="D67" s="5">
        <v>431111301700222</v>
      </c>
      <c r="E67">
        <v>33340003958428</v>
      </c>
      <c r="F67" t="s">
        <v>1300</v>
      </c>
      <c r="G67" t="s">
        <v>1301</v>
      </c>
      <c r="H67" s="1">
        <v>45404</v>
      </c>
      <c r="I67">
        <v>630000</v>
      </c>
      <c r="J67">
        <v>23</v>
      </c>
      <c r="K67">
        <v>48</v>
      </c>
      <c r="L67">
        <v>20193</v>
      </c>
      <c r="M67">
        <v>733328000001093</v>
      </c>
      <c r="N67" t="s">
        <v>1302</v>
      </c>
      <c r="O67">
        <v>614528</v>
      </c>
      <c r="P67" s="1">
        <v>45404</v>
      </c>
      <c r="Q67" t="s">
        <v>127</v>
      </c>
      <c r="R67" t="s">
        <v>1303</v>
      </c>
      <c r="S67" t="s">
        <v>1304</v>
      </c>
      <c r="T67">
        <v>150722</v>
      </c>
      <c r="U67" t="s">
        <v>807</v>
      </c>
      <c r="V67" t="s">
        <v>315</v>
      </c>
      <c r="W67">
        <v>9450</v>
      </c>
      <c r="X67">
        <v>6022</v>
      </c>
      <c r="Y67" t="s">
        <v>128</v>
      </c>
      <c r="Z67" t="s">
        <v>128</v>
      </c>
      <c r="AA67" t="s">
        <v>128</v>
      </c>
      <c r="AC67" s="55" t="s">
        <v>995</v>
      </c>
      <c r="AD67" s="55" t="str">
        <f>_xlfn.XLOOKUP(D67,'[1]VL LMS '!$B:$B,'[1]VL LMS '!$BU:$BU)</f>
        <v>TOYOTA GLANZA V MT 2021</v>
      </c>
      <c r="AE67" s="55">
        <f t="shared" si="3"/>
        <v>144900</v>
      </c>
      <c r="AF67" s="55" t="str">
        <f t="shared" si="4"/>
        <v>Apr-24</v>
      </c>
      <c r="AG67">
        <f>_xlfn.XLOOKUP(D67,'[1]VL LMS '!$B:$B,'[1]VL LMS '!$BS:$BS)</f>
        <v>2021</v>
      </c>
      <c r="AH67" s="55" t="str">
        <f>_xlfn.XLOOKUP(D67,'[1]VL LMS '!$B:$B,'[1]VL LMS '!$DO:$DO)</f>
        <v>Car</v>
      </c>
      <c r="AI67" s="55" t="str">
        <f>_xlfn.XLOOKUP(D67,'[1]VL LMS '!$B:$B,'[1]VL LMS '!$DP:$DP)</f>
        <v>Paryatan Plus</v>
      </c>
      <c r="AJ67" s="55" t="str">
        <f>VLOOKUP(AI67,[1]Assumptions!$C:$D,2,0)</f>
        <v>Paryatan Plus Loan</v>
      </c>
      <c r="AK67" s="55" t="str">
        <f>VLOOKUP(A67,[1]Assumptions!$T$3:$U$29,2,0)</f>
        <v>TAMIL NADU</v>
      </c>
      <c r="AL67" t="str">
        <f t="shared" si="5"/>
        <v>Used</v>
      </c>
      <c r="AM67" t="str">
        <f>VLOOKUP(P67,Assumptions!$B$3:$D$14,3)</f>
        <v>April</v>
      </c>
    </row>
    <row r="68" spans="1:39" x14ac:dyDescent="0.25">
      <c r="A68" t="s">
        <v>22</v>
      </c>
      <c r="B68">
        <v>3111</v>
      </c>
      <c r="C68">
        <v>43102920</v>
      </c>
      <c r="D68" s="5">
        <v>431111301700223</v>
      </c>
      <c r="E68">
        <v>31110004076656</v>
      </c>
      <c r="F68" t="s">
        <v>1305</v>
      </c>
      <c r="G68" t="s">
        <v>1305</v>
      </c>
      <c r="H68" s="1">
        <v>45406</v>
      </c>
      <c r="I68">
        <v>425000</v>
      </c>
      <c r="J68">
        <v>24</v>
      </c>
      <c r="K68">
        <v>48</v>
      </c>
      <c r="L68">
        <v>13856</v>
      </c>
      <c r="M68">
        <v>510909010175401</v>
      </c>
      <c r="N68" t="s">
        <v>1306</v>
      </c>
      <c r="O68">
        <v>416147</v>
      </c>
      <c r="P68" s="1">
        <v>45406</v>
      </c>
      <c r="Q68" t="s">
        <v>127</v>
      </c>
      <c r="R68" t="s">
        <v>1307</v>
      </c>
      <c r="S68" t="s">
        <v>1308</v>
      </c>
      <c r="T68">
        <v>150722</v>
      </c>
      <c r="U68" t="s">
        <v>807</v>
      </c>
      <c r="V68" t="s">
        <v>251</v>
      </c>
      <c r="W68">
        <v>6375</v>
      </c>
      <c r="X68">
        <v>2478</v>
      </c>
      <c r="Y68" t="s">
        <v>128</v>
      </c>
      <c r="Z68" t="s">
        <v>128</v>
      </c>
      <c r="AA68" t="s">
        <v>128</v>
      </c>
      <c r="AC68" s="55" t="s">
        <v>995</v>
      </c>
      <c r="AD68" s="55" t="str">
        <f>_xlfn.XLOOKUP(D68,'[1]VL LMS '!$B:$B,'[1]VL LMS '!$BU:$BU)</f>
        <v>Etios-ETIOS D 4D VD DIESEL 5 SEATER</v>
      </c>
      <c r="AE68" s="55">
        <f t="shared" si="3"/>
        <v>102000</v>
      </c>
      <c r="AF68" s="55" t="str">
        <f t="shared" si="4"/>
        <v>Apr-24</v>
      </c>
      <c r="AG68">
        <f>_xlfn.XLOOKUP(D68,'[1]VL LMS '!$B:$B,'[1]VL LMS '!$BS:$BS)</f>
        <v>2016</v>
      </c>
      <c r="AH68" s="55" t="str">
        <f>_xlfn.XLOOKUP(D68,'[1]VL LMS '!$B:$B,'[1]VL LMS '!$DO:$DO)</f>
        <v>Car</v>
      </c>
      <c r="AI68" s="55" t="str">
        <f>_xlfn.XLOOKUP(D68,'[1]VL LMS '!$B:$B,'[1]VL LMS '!$DP:$DP)</f>
        <v>Paryatan Plus</v>
      </c>
      <c r="AJ68" s="55" t="str">
        <f>VLOOKUP(AI68,[1]Assumptions!$C:$D,2,0)</f>
        <v>Paryatan Plus Loan</v>
      </c>
      <c r="AK68" s="55" t="str">
        <f>VLOOKUP(A68,[1]Assumptions!$T$3:$U$29,2,0)</f>
        <v>TAMIL NADU</v>
      </c>
      <c r="AL68" t="str">
        <f t="shared" si="5"/>
        <v>Used</v>
      </c>
      <c r="AM68" t="str">
        <f>VLOOKUP(P68,Assumptions!$B$3:$D$14,3)</f>
        <v>April</v>
      </c>
    </row>
    <row r="69" spans="1:39" x14ac:dyDescent="0.25">
      <c r="A69" t="s">
        <v>22</v>
      </c>
      <c r="B69">
        <v>3111</v>
      </c>
      <c r="C69">
        <v>43102968</v>
      </c>
      <c r="D69" s="5">
        <v>431111301700224</v>
      </c>
      <c r="E69">
        <v>31110004079156</v>
      </c>
      <c r="F69" t="s">
        <v>1309</v>
      </c>
      <c r="G69" t="s">
        <v>1309</v>
      </c>
      <c r="H69" s="1">
        <v>45421</v>
      </c>
      <c r="I69">
        <v>475000</v>
      </c>
      <c r="J69">
        <v>23.5</v>
      </c>
      <c r="K69">
        <v>60</v>
      </c>
      <c r="L69">
        <v>13528</v>
      </c>
      <c r="M69">
        <v>1779166000014751</v>
      </c>
      <c r="N69" t="s">
        <v>1310</v>
      </c>
      <c r="O69">
        <v>458622</v>
      </c>
      <c r="P69" s="1">
        <v>45421</v>
      </c>
      <c r="Q69" t="s">
        <v>127</v>
      </c>
      <c r="R69" t="s">
        <v>1311</v>
      </c>
      <c r="S69" t="s">
        <v>1312</v>
      </c>
      <c r="T69">
        <v>150545</v>
      </c>
      <c r="U69" t="s">
        <v>811</v>
      </c>
      <c r="V69" t="s">
        <v>666</v>
      </c>
      <c r="W69">
        <v>4750</v>
      </c>
      <c r="X69">
        <v>6878</v>
      </c>
      <c r="Y69" t="s">
        <v>128</v>
      </c>
      <c r="Z69" t="s">
        <v>813</v>
      </c>
      <c r="AA69">
        <v>4750</v>
      </c>
      <c r="AC69" s="55" t="s">
        <v>995</v>
      </c>
      <c r="AD69" s="55" t="str">
        <f>_xlfn.XLOOKUP(D69,'[1]VL LMS '!$B:$B,'[1]VL LMS '!$BU:$BU)</f>
        <v>MARUTHI TOUR S DIESEL 2018 5STR TN</v>
      </c>
      <c r="AE69" s="55">
        <f t="shared" si="3"/>
        <v>111625</v>
      </c>
      <c r="AF69" s="55" t="str">
        <f t="shared" si="4"/>
        <v>May-24</v>
      </c>
      <c r="AG69">
        <f>_xlfn.XLOOKUP(D69,'[1]VL LMS '!$B:$B,'[1]VL LMS '!$BS:$BS)</f>
        <v>2018</v>
      </c>
      <c r="AH69" s="55" t="str">
        <f>_xlfn.XLOOKUP(D69,'[1]VL LMS '!$B:$B,'[1]VL LMS '!$DO:$DO)</f>
        <v>Car</v>
      </c>
      <c r="AI69" s="55" t="str">
        <f>_xlfn.XLOOKUP(D69,'[1]VL LMS '!$B:$B,'[1]VL LMS '!$DP:$DP)</f>
        <v>Paryatan Plus</v>
      </c>
      <c r="AJ69" s="55" t="str">
        <f>VLOOKUP(AI69,[1]Assumptions!$C:$D,2,0)</f>
        <v>Paryatan Plus Loan</v>
      </c>
      <c r="AK69" s="55" t="str">
        <f>VLOOKUP(A69,[1]Assumptions!$T$3:$U$29,2,0)</f>
        <v>TAMIL NADU</v>
      </c>
      <c r="AL69" t="str">
        <f t="shared" si="5"/>
        <v>Used</v>
      </c>
      <c r="AM69" t="str">
        <f>VLOOKUP(P69,Assumptions!$B$3:$D$14,3)</f>
        <v>May</v>
      </c>
    </row>
    <row r="70" spans="1:39" x14ac:dyDescent="0.25">
      <c r="A70" t="s">
        <v>22</v>
      </c>
      <c r="B70">
        <v>3111</v>
      </c>
      <c r="C70">
        <v>43102979</v>
      </c>
      <c r="D70" s="5">
        <v>431111301700225</v>
      </c>
      <c r="E70">
        <v>31110004081328</v>
      </c>
      <c r="F70" t="s">
        <v>1313</v>
      </c>
      <c r="G70" t="s">
        <v>1314</v>
      </c>
      <c r="H70" s="1">
        <v>45426</v>
      </c>
      <c r="I70">
        <v>300000</v>
      </c>
      <c r="J70">
        <v>24</v>
      </c>
      <c r="K70">
        <v>24</v>
      </c>
      <c r="L70">
        <v>15862</v>
      </c>
      <c r="M70">
        <v>4724101007928</v>
      </c>
      <c r="N70" t="s">
        <v>1315</v>
      </c>
      <c r="O70">
        <v>280000</v>
      </c>
      <c r="P70" s="1">
        <v>45426</v>
      </c>
      <c r="Q70" t="s">
        <v>127</v>
      </c>
      <c r="R70" t="s">
        <v>1316</v>
      </c>
      <c r="S70" t="s">
        <v>1317</v>
      </c>
      <c r="T70">
        <v>153328</v>
      </c>
      <c r="U70" t="s">
        <v>809</v>
      </c>
      <c r="V70" t="s">
        <v>1318</v>
      </c>
      <c r="W70">
        <v>4500</v>
      </c>
      <c r="X70">
        <v>1905</v>
      </c>
      <c r="Y70">
        <v>12411</v>
      </c>
      <c r="Z70" t="s">
        <v>128</v>
      </c>
      <c r="AA70" t="s">
        <v>128</v>
      </c>
      <c r="AC70" s="55" t="s">
        <v>995</v>
      </c>
      <c r="AD70" s="55" t="str">
        <f>_xlfn.XLOOKUP(D70,'[1]VL LMS '!$B:$B,'[1]VL LMS '!$BU:$BU)</f>
        <v>SWIFT DZIRE TOUR BSIV 2017 5STR CAB</v>
      </c>
      <c r="AE70" s="55">
        <f t="shared" si="3"/>
        <v>72000</v>
      </c>
      <c r="AF70" s="55" t="str">
        <f t="shared" si="4"/>
        <v>May-24</v>
      </c>
      <c r="AG70">
        <f>_xlfn.XLOOKUP(D70,'[1]VL LMS '!$B:$B,'[1]VL LMS '!$BS:$BS)</f>
        <v>2017</v>
      </c>
      <c r="AH70" s="55" t="str">
        <f>_xlfn.XLOOKUP(D70,'[1]VL LMS '!$B:$B,'[1]VL LMS '!$DO:$DO)</f>
        <v>Car</v>
      </c>
      <c r="AI70" s="55" t="str">
        <f>_xlfn.XLOOKUP(D70,'[1]VL LMS '!$B:$B,'[1]VL LMS '!$DP:$DP)</f>
        <v>Paryatan Plus</v>
      </c>
      <c r="AJ70" s="55" t="str">
        <f>VLOOKUP(AI70,[1]Assumptions!$C:$D,2,0)</f>
        <v>Paryatan Plus Loan</v>
      </c>
      <c r="AK70" s="55" t="str">
        <f>VLOOKUP(A70,[1]Assumptions!$T$3:$U$29,2,0)</f>
        <v>TAMIL NADU</v>
      </c>
      <c r="AL70" t="str">
        <f t="shared" si="5"/>
        <v>Used</v>
      </c>
      <c r="AM70" t="str">
        <f>VLOOKUP(P70,Assumptions!$B$3:$D$14,3)</f>
        <v>May</v>
      </c>
    </row>
    <row r="71" spans="1:39" x14ac:dyDescent="0.25">
      <c r="A71" t="s">
        <v>22</v>
      </c>
      <c r="B71">
        <v>3111</v>
      </c>
      <c r="C71">
        <v>43102981</v>
      </c>
      <c r="D71" s="5">
        <v>431111301700226</v>
      </c>
      <c r="E71">
        <v>31110004081150</v>
      </c>
      <c r="F71" t="s">
        <v>1319</v>
      </c>
      <c r="G71" t="s">
        <v>1319</v>
      </c>
      <c r="H71" s="1">
        <v>45426</v>
      </c>
      <c r="I71">
        <v>575000</v>
      </c>
      <c r="J71">
        <v>23</v>
      </c>
      <c r="K71">
        <v>48</v>
      </c>
      <c r="L71">
        <v>18430</v>
      </c>
      <c r="M71">
        <v>622302010013763</v>
      </c>
      <c r="N71" t="s">
        <v>1320</v>
      </c>
      <c r="O71">
        <v>550000</v>
      </c>
      <c r="P71" s="1">
        <v>45426</v>
      </c>
      <c r="Q71" t="s">
        <v>127</v>
      </c>
      <c r="R71" t="s">
        <v>1321</v>
      </c>
      <c r="S71" t="s">
        <v>1322</v>
      </c>
      <c r="T71">
        <v>150722</v>
      </c>
      <c r="U71" t="s">
        <v>807</v>
      </c>
      <c r="V71" t="s">
        <v>1323</v>
      </c>
      <c r="W71">
        <v>5750</v>
      </c>
      <c r="X71">
        <v>3624</v>
      </c>
      <c r="Y71">
        <v>9876</v>
      </c>
      <c r="Z71" t="s">
        <v>814</v>
      </c>
      <c r="AA71">
        <v>5750</v>
      </c>
      <c r="AC71" s="55" t="s">
        <v>995</v>
      </c>
      <c r="AD71" s="55" t="str">
        <f>_xlfn.XLOOKUP(D71,'[1]VL LMS '!$B:$B,'[1]VL LMS '!$BU:$BU)</f>
        <v>TOYOTA GLANZA G MT 2021</v>
      </c>
      <c r="AE71" s="55">
        <f t="shared" si="3"/>
        <v>132250</v>
      </c>
      <c r="AF71" s="55" t="str">
        <f t="shared" si="4"/>
        <v>May-24</v>
      </c>
      <c r="AG71">
        <f>_xlfn.XLOOKUP(D71,'[1]VL LMS '!$B:$B,'[1]VL LMS '!$BS:$BS)</f>
        <v>2021</v>
      </c>
      <c r="AH71" s="55" t="str">
        <f>_xlfn.XLOOKUP(D71,'[1]VL LMS '!$B:$B,'[1]VL LMS '!$DO:$DO)</f>
        <v>Car</v>
      </c>
      <c r="AI71" s="55" t="str">
        <f>_xlfn.XLOOKUP(D71,'[1]VL LMS '!$B:$B,'[1]VL LMS '!$DP:$DP)</f>
        <v>Classic Used Car</v>
      </c>
      <c r="AJ71" s="55" t="str">
        <f>VLOOKUP(AI71,[1]Assumptions!$C:$D,2,0)</f>
        <v>Classic Used Car Loan</v>
      </c>
      <c r="AK71" s="55" t="str">
        <f>VLOOKUP(A71,[1]Assumptions!$T$3:$U$29,2,0)</f>
        <v>TAMIL NADU</v>
      </c>
      <c r="AL71" t="str">
        <f t="shared" si="5"/>
        <v>Used</v>
      </c>
      <c r="AM71" t="str">
        <f>VLOOKUP(P71,Assumptions!$B$3:$D$14,3)</f>
        <v>May</v>
      </c>
    </row>
    <row r="72" spans="1:39" x14ac:dyDescent="0.25">
      <c r="A72" t="s">
        <v>22</v>
      </c>
      <c r="B72">
        <v>3111</v>
      </c>
      <c r="C72">
        <v>43102993</v>
      </c>
      <c r="D72" s="5">
        <v>431111301700227</v>
      </c>
      <c r="E72">
        <v>31110004081200</v>
      </c>
      <c r="F72" t="s">
        <v>1324</v>
      </c>
      <c r="G72" t="s">
        <v>1325</v>
      </c>
      <c r="H72" s="1">
        <v>45428</v>
      </c>
      <c r="I72">
        <v>725000</v>
      </c>
      <c r="J72">
        <v>18</v>
      </c>
      <c r="K72">
        <v>60</v>
      </c>
      <c r="L72">
        <v>18411</v>
      </c>
      <c r="M72">
        <v>31500941074</v>
      </c>
      <c r="N72" t="s">
        <v>1326</v>
      </c>
      <c r="O72">
        <v>706645</v>
      </c>
      <c r="P72" s="1">
        <v>45430</v>
      </c>
      <c r="Q72" t="s">
        <v>127</v>
      </c>
      <c r="R72" t="s">
        <v>1327</v>
      </c>
      <c r="S72" t="s">
        <v>1328</v>
      </c>
      <c r="T72">
        <v>152439</v>
      </c>
      <c r="U72" t="s">
        <v>713</v>
      </c>
      <c r="V72" t="s">
        <v>1124</v>
      </c>
      <c r="W72">
        <v>10875</v>
      </c>
      <c r="X72">
        <v>6049</v>
      </c>
      <c r="Y72" t="s">
        <v>128</v>
      </c>
      <c r="Z72" t="s">
        <v>128</v>
      </c>
      <c r="AA72" t="s">
        <v>128</v>
      </c>
      <c r="AC72" s="55" t="s">
        <v>995</v>
      </c>
      <c r="AD72" s="55" t="str">
        <f>_xlfn.XLOOKUP(D72,'[1]VL LMS '!$B:$B,'[1]VL LMS '!$BU:$BU)</f>
        <v>TOUR S CNG NEW 2024</v>
      </c>
      <c r="AE72" s="55">
        <f t="shared" si="3"/>
        <v>130500</v>
      </c>
      <c r="AF72" s="55" t="str">
        <f t="shared" si="4"/>
        <v>May-24</v>
      </c>
      <c r="AG72">
        <f>_xlfn.XLOOKUP(D72,'[1]VL LMS '!$B:$B,'[1]VL LMS '!$BS:$BS)</f>
        <v>2024</v>
      </c>
      <c r="AH72" s="55">
        <f>_xlfn.XLOOKUP(D72,'[1]VL LMS '!$B:$B,'[1]VL LMS '!$DO:$DO)</f>
        <v>0</v>
      </c>
      <c r="AI72" s="55" t="str">
        <f>_xlfn.XLOOKUP(D72,'[1]VL LMS '!$B:$B,'[1]VL LMS '!$DP:$DP)</f>
        <v>Paryatan Plus</v>
      </c>
      <c r="AJ72" s="55" t="str">
        <f>VLOOKUP(AI72,[1]Assumptions!$C:$D,2,0)</f>
        <v>Paryatan Plus Loan</v>
      </c>
      <c r="AK72" s="55" t="str">
        <f>VLOOKUP(A72,[1]Assumptions!$T$3:$U$29,2,0)</f>
        <v>TAMIL NADU</v>
      </c>
      <c r="AL72" t="str">
        <f t="shared" si="5"/>
        <v>Used</v>
      </c>
      <c r="AM72" t="str">
        <f>VLOOKUP(P72,Assumptions!$B$3:$D$14,3)</f>
        <v>May</v>
      </c>
    </row>
    <row r="73" spans="1:39" x14ac:dyDescent="0.25">
      <c r="A73" t="s">
        <v>22</v>
      </c>
      <c r="B73">
        <v>3111</v>
      </c>
      <c r="C73">
        <v>43102991</v>
      </c>
      <c r="D73" s="5">
        <v>431111301700228</v>
      </c>
      <c r="E73">
        <v>31110004081214</v>
      </c>
      <c r="F73" t="s">
        <v>1329</v>
      </c>
      <c r="G73" t="s">
        <v>1330</v>
      </c>
      <c r="H73" s="1">
        <v>45428</v>
      </c>
      <c r="I73">
        <v>1100000</v>
      </c>
      <c r="J73">
        <v>22.5</v>
      </c>
      <c r="K73">
        <v>60</v>
      </c>
      <c r="L73">
        <v>30695</v>
      </c>
      <c r="M73">
        <v>58701516179</v>
      </c>
      <c r="N73" t="s">
        <v>1331</v>
      </c>
      <c r="O73">
        <v>500000</v>
      </c>
      <c r="P73" s="1">
        <v>45428</v>
      </c>
      <c r="Q73" t="s">
        <v>128</v>
      </c>
      <c r="R73" t="s">
        <v>128</v>
      </c>
      <c r="S73" t="s">
        <v>128</v>
      </c>
      <c r="T73">
        <v>153556</v>
      </c>
      <c r="U73" t="s">
        <v>773</v>
      </c>
      <c r="V73" t="s">
        <v>1124</v>
      </c>
      <c r="W73">
        <v>16500</v>
      </c>
      <c r="X73">
        <v>9177</v>
      </c>
      <c r="Y73">
        <v>74323</v>
      </c>
      <c r="Z73" t="s">
        <v>128</v>
      </c>
      <c r="AA73" t="s">
        <v>128</v>
      </c>
      <c r="AC73" s="55" t="s">
        <v>1130</v>
      </c>
      <c r="AD73" s="55" t="str">
        <f>_xlfn.XLOOKUP(D73,'[1]VL LMS '!$B:$B,'[1]VL LMS '!$BU:$BU)</f>
        <v>FURIO 7HD D BS 6 33D H 14 HIGH SIDE DECK 2023</v>
      </c>
      <c r="AE73" s="55">
        <f t="shared" si="3"/>
        <v>247500</v>
      </c>
      <c r="AF73" s="55" t="str">
        <f t="shared" si="4"/>
        <v>May-24</v>
      </c>
      <c r="AG73">
        <f>_xlfn.XLOOKUP(D73,'[1]VL LMS '!$B:$B,'[1]VL LMS '!$BS:$BS)</f>
        <v>2023</v>
      </c>
      <c r="AH73" s="55" t="str">
        <f>_xlfn.XLOOKUP(D73,'[1]VL LMS '!$B:$B,'[1]VL LMS '!$DO:$DO)</f>
        <v>Goods &amp; Passengers</v>
      </c>
      <c r="AI73" s="55" t="str">
        <f>_xlfn.XLOOKUP(D73,'[1]VL LMS '!$B:$B,'[1]VL LMS '!$DP:$DP)</f>
        <v>Goods Carrier</v>
      </c>
      <c r="AJ73" s="55" t="str">
        <f>VLOOKUP(AI73,[1]Assumptions!$C:$D,2,0)</f>
        <v>Goods Carrier Loan</v>
      </c>
      <c r="AK73" s="55" t="str">
        <f>VLOOKUP(A73,[1]Assumptions!$T$3:$U$29,2,0)</f>
        <v>TAMIL NADU</v>
      </c>
      <c r="AL73" t="str">
        <f t="shared" si="5"/>
        <v>Used</v>
      </c>
      <c r="AM73" t="str">
        <f>VLOOKUP(P73,Assumptions!$B$3:$D$14,3)</f>
        <v>May</v>
      </c>
    </row>
    <row r="74" spans="1:39" x14ac:dyDescent="0.25">
      <c r="A74" t="s">
        <v>22</v>
      </c>
      <c r="B74">
        <v>3111</v>
      </c>
      <c r="C74">
        <v>43103002</v>
      </c>
      <c r="D74" s="5">
        <v>431111301700229</v>
      </c>
      <c r="E74">
        <v>31110004082211</v>
      </c>
      <c r="F74" t="s">
        <v>1332</v>
      </c>
      <c r="G74" t="s">
        <v>864</v>
      </c>
      <c r="H74" s="1">
        <v>45432</v>
      </c>
      <c r="I74">
        <v>425000</v>
      </c>
      <c r="J74">
        <v>23.5</v>
      </c>
      <c r="K74">
        <v>36</v>
      </c>
      <c r="L74">
        <v>16563</v>
      </c>
      <c r="M74">
        <v>1644155000069515</v>
      </c>
      <c r="N74" t="s">
        <v>1333</v>
      </c>
      <c r="O74">
        <v>118784</v>
      </c>
      <c r="P74" s="1">
        <v>45432</v>
      </c>
      <c r="Q74" t="s">
        <v>127</v>
      </c>
      <c r="R74" t="s">
        <v>1334</v>
      </c>
      <c r="S74" t="s">
        <v>1335</v>
      </c>
      <c r="T74">
        <v>150722</v>
      </c>
      <c r="U74" t="s">
        <v>807</v>
      </c>
      <c r="V74" t="s">
        <v>1336</v>
      </c>
      <c r="W74">
        <v>6375</v>
      </c>
      <c r="X74">
        <v>3225</v>
      </c>
      <c r="Y74" t="s">
        <v>128</v>
      </c>
      <c r="Z74" t="s">
        <v>128</v>
      </c>
      <c r="AA74" t="s">
        <v>128</v>
      </c>
      <c r="AC74" s="55" t="s">
        <v>995</v>
      </c>
      <c r="AD74" s="55" t="str">
        <f>_xlfn.XLOOKUP(D74,'[1]VL LMS '!$B:$B,'[1]VL LMS '!$BU:$BU)</f>
        <v>MARUTHI TOUR S DIESEL 2018 5STR TN</v>
      </c>
      <c r="AE74" s="55">
        <f t="shared" si="3"/>
        <v>99875</v>
      </c>
      <c r="AF74" s="55" t="str">
        <f t="shared" si="4"/>
        <v>May-24</v>
      </c>
      <c r="AG74">
        <f>_xlfn.XLOOKUP(D74,'[1]VL LMS '!$B:$B,'[1]VL LMS '!$BS:$BS)</f>
        <v>2018</v>
      </c>
      <c r="AH74" s="55" t="str">
        <f>_xlfn.XLOOKUP(D74,'[1]VL LMS '!$B:$B,'[1]VL LMS '!$DO:$DO)</f>
        <v>Car</v>
      </c>
      <c r="AI74" s="55" t="str">
        <f>_xlfn.XLOOKUP(D74,'[1]VL LMS '!$B:$B,'[1]VL LMS '!$DP:$DP)</f>
        <v>Paryatan Plus</v>
      </c>
      <c r="AJ74" s="55" t="str">
        <f>VLOOKUP(AI74,[1]Assumptions!$C:$D,2,0)</f>
        <v>Paryatan Plus Loan</v>
      </c>
      <c r="AK74" s="55" t="str">
        <f>VLOOKUP(A74,[1]Assumptions!$T$3:$U$29,2,0)</f>
        <v>TAMIL NADU</v>
      </c>
      <c r="AL74" t="str">
        <f t="shared" si="5"/>
        <v>Used</v>
      </c>
      <c r="AM74" t="str">
        <f>VLOOKUP(P74,Assumptions!$B$3:$D$14,3)</f>
        <v>May</v>
      </c>
    </row>
    <row r="75" spans="1:39" x14ac:dyDescent="0.25">
      <c r="A75" t="s">
        <v>22</v>
      </c>
      <c r="B75">
        <v>3111</v>
      </c>
      <c r="C75">
        <v>43103027</v>
      </c>
      <c r="D75" s="5">
        <v>431111301700230</v>
      </c>
      <c r="E75">
        <v>31110004082389</v>
      </c>
      <c r="F75" t="s">
        <v>1337</v>
      </c>
      <c r="G75" t="s">
        <v>1337</v>
      </c>
      <c r="H75" s="1">
        <v>45440</v>
      </c>
      <c r="I75">
        <v>620000</v>
      </c>
      <c r="J75">
        <v>23</v>
      </c>
      <c r="K75">
        <v>36</v>
      </c>
      <c r="L75">
        <v>24001</v>
      </c>
      <c r="M75">
        <v>20246050258</v>
      </c>
      <c r="N75" t="s">
        <v>1338</v>
      </c>
      <c r="O75">
        <v>598045</v>
      </c>
      <c r="P75" s="1">
        <v>45440</v>
      </c>
      <c r="Q75" t="s">
        <v>127</v>
      </c>
      <c r="R75" t="s">
        <v>1339</v>
      </c>
      <c r="S75" t="s">
        <v>1340</v>
      </c>
      <c r="T75">
        <v>151649</v>
      </c>
      <c r="U75" t="s">
        <v>815</v>
      </c>
      <c r="V75" t="s">
        <v>1244</v>
      </c>
      <c r="W75">
        <v>6200</v>
      </c>
      <c r="X75">
        <v>9555</v>
      </c>
      <c r="Y75" t="s">
        <v>128</v>
      </c>
      <c r="Z75" t="s">
        <v>816</v>
      </c>
      <c r="AA75">
        <v>6200</v>
      </c>
      <c r="AC75" s="55" t="s">
        <v>995</v>
      </c>
      <c r="AD75" s="55" t="str">
        <f>_xlfn.XLOOKUP(D75,'[1]VL LMS '!$B:$B,'[1]VL LMS '!$BU:$BU)</f>
        <v>TOYOTA ETIOS GD PARYATAN 2018 5STR CAB</v>
      </c>
      <c r="AE75" s="55">
        <f t="shared" si="3"/>
        <v>142600</v>
      </c>
      <c r="AF75" s="55" t="str">
        <f t="shared" si="4"/>
        <v>May-24</v>
      </c>
      <c r="AG75">
        <f>_xlfn.XLOOKUP(D75,'[1]VL LMS '!$B:$B,'[1]VL LMS '!$BS:$BS)</f>
        <v>2018</v>
      </c>
      <c r="AH75" s="55" t="str">
        <f>_xlfn.XLOOKUP(D75,'[1]VL LMS '!$B:$B,'[1]VL LMS '!$DO:$DO)</f>
        <v>Car</v>
      </c>
      <c r="AI75" s="55" t="str">
        <f>_xlfn.XLOOKUP(D75,'[1]VL LMS '!$B:$B,'[1]VL LMS '!$DP:$DP)</f>
        <v>Paryatan Plus</v>
      </c>
      <c r="AJ75" s="55" t="str">
        <f>VLOOKUP(AI75,[1]Assumptions!$C:$D,2,0)</f>
        <v>Paryatan Plus Loan</v>
      </c>
      <c r="AK75" s="55" t="str">
        <f>VLOOKUP(A75,[1]Assumptions!$T$3:$U$29,2,0)</f>
        <v>TAMIL NADU</v>
      </c>
      <c r="AL75" t="str">
        <f t="shared" si="5"/>
        <v>Used</v>
      </c>
      <c r="AM75" t="str">
        <f>VLOOKUP(P75,Assumptions!$B$3:$D$14,3)</f>
        <v>May</v>
      </c>
    </row>
    <row r="76" spans="1:39" x14ac:dyDescent="0.25">
      <c r="A76" t="s">
        <v>22</v>
      </c>
      <c r="B76">
        <v>3111</v>
      </c>
      <c r="C76">
        <v>43103021</v>
      </c>
      <c r="D76" s="5">
        <v>431111301700231</v>
      </c>
      <c r="E76">
        <v>31110004081502</v>
      </c>
      <c r="F76" t="s">
        <v>1341</v>
      </c>
      <c r="G76" t="s">
        <v>1341</v>
      </c>
      <c r="H76" s="1">
        <v>45440</v>
      </c>
      <c r="I76">
        <v>690000</v>
      </c>
      <c r="J76">
        <v>18</v>
      </c>
      <c r="K76">
        <v>48</v>
      </c>
      <c r="L76">
        <v>20269</v>
      </c>
      <c r="M76">
        <v>36244332679</v>
      </c>
      <c r="N76" t="s">
        <v>1297</v>
      </c>
      <c r="O76">
        <v>667215</v>
      </c>
      <c r="P76" s="1">
        <v>45440</v>
      </c>
      <c r="Q76" t="s">
        <v>127</v>
      </c>
      <c r="R76" t="s">
        <v>1342</v>
      </c>
      <c r="S76" t="s">
        <v>1343</v>
      </c>
      <c r="T76">
        <v>153556</v>
      </c>
      <c r="U76" t="s">
        <v>773</v>
      </c>
      <c r="V76" t="s">
        <v>1041</v>
      </c>
      <c r="W76">
        <v>6900</v>
      </c>
      <c r="X76">
        <v>6262</v>
      </c>
      <c r="Y76" t="s">
        <v>128</v>
      </c>
      <c r="Z76" t="s">
        <v>817</v>
      </c>
      <c r="AA76">
        <v>6900</v>
      </c>
      <c r="AC76" s="55" t="s">
        <v>995</v>
      </c>
      <c r="AD76" s="55" t="str">
        <f>_xlfn.XLOOKUP(D76,'[1]VL LMS '!$B:$B,'[1]VL LMS '!$BU:$BU)</f>
        <v>TOUR S PETROL NEW 2024</v>
      </c>
      <c r="AE76" s="55">
        <f t="shared" si="3"/>
        <v>124200</v>
      </c>
      <c r="AF76" s="55" t="str">
        <f t="shared" si="4"/>
        <v>May-24</v>
      </c>
      <c r="AG76">
        <f>_xlfn.XLOOKUP(D76,'[1]VL LMS '!$B:$B,'[1]VL LMS '!$BS:$BS)</f>
        <v>2024</v>
      </c>
      <c r="AH76" s="55">
        <f>_xlfn.XLOOKUP(D76,'[1]VL LMS '!$B:$B,'[1]VL LMS '!$DO:$DO)</f>
        <v>0</v>
      </c>
      <c r="AI76" s="55" t="str">
        <f>_xlfn.XLOOKUP(D76,'[1]VL LMS '!$B:$B,'[1]VL LMS '!$DP:$DP)</f>
        <v>Paryatan Plus</v>
      </c>
      <c r="AJ76" s="55" t="str">
        <f>VLOOKUP(AI76,[1]Assumptions!$C:$D,2,0)</f>
        <v>Paryatan Plus Loan</v>
      </c>
      <c r="AK76" s="55" t="str">
        <f>VLOOKUP(A76,[1]Assumptions!$T$3:$U$29,2,0)</f>
        <v>TAMIL NADU</v>
      </c>
      <c r="AL76" t="str">
        <f t="shared" si="5"/>
        <v>Used</v>
      </c>
      <c r="AM76" t="str">
        <f>VLOOKUP(P76,Assumptions!$B$3:$D$14,3)</f>
        <v>May</v>
      </c>
    </row>
    <row r="77" spans="1:39" x14ac:dyDescent="0.25">
      <c r="A77" t="s">
        <v>22</v>
      </c>
      <c r="B77">
        <v>3111</v>
      </c>
      <c r="C77">
        <v>43103034</v>
      </c>
      <c r="D77" s="5">
        <v>431111301700232</v>
      </c>
      <c r="E77">
        <v>31110004082439</v>
      </c>
      <c r="F77" t="s">
        <v>1344</v>
      </c>
      <c r="G77" t="s">
        <v>1344</v>
      </c>
      <c r="H77" s="1">
        <v>45441</v>
      </c>
      <c r="I77">
        <v>300000</v>
      </c>
      <c r="J77">
        <v>24</v>
      </c>
      <c r="K77">
        <v>24</v>
      </c>
      <c r="L77">
        <v>15862</v>
      </c>
      <c r="M77">
        <v>1675155000038206</v>
      </c>
      <c r="N77" t="s">
        <v>1345</v>
      </c>
      <c r="O77">
        <v>290410</v>
      </c>
      <c r="P77" s="1">
        <v>45441</v>
      </c>
      <c r="Q77" t="s">
        <v>127</v>
      </c>
      <c r="R77" t="s">
        <v>1346</v>
      </c>
      <c r="S77" t="s">
        <v>1347</v>
      </c>
      <c r="T77">
        <v>151649</v>
      </c>
      <c r="U77" t="s">
        <v>815</v>
      </c>
      <c r="V77" t="s">
        <v>1047</v>
      </c>
      <c r="W77">
        <v>3000</v>
      </c>
      <c r="X77">
        <v>1222</v>
      </c>
      <c r="Y77" t="s">
        <v>128</v>
      </c>
      <c r="Z77" t="s">
        <v>818</v>
      </c>
      <c r="AA77">
        <v>3000</v>
      </c>
      <c r="AC77" s="55" t="s">
        <v>995</v>
      </c>
      <c r="AD77" s="55" t="str">
        <f>_xlfn.XLOOKUP(D77,'[1]VL LMS '!$B:$B,'[1]VL LMS '!$BU:$BU)</f>
        <v>TOYOTA ETIOS GD 2015</v>
      </c>
      <c r="AE77" s="55">
        <f t="shared" si="3"/>
        <v>72000</v>
      </c>
      <c r="AF77" s="55" t="str">
        <f t="shared" si="4"/>
        <v>May-24</v>
      </c>
      <c r="AG77">
        <f>_xlfn.XLOOKUP(D77,'[1]VL LMS '!$B:$B,'[1]VL LMS '!$BS:$BS)</f>
        <v>2015</v>
      </c>
      <c r="AH77" s="55" t="str">
        <f>_xlfn.XLOOKUP(D77,'[1]VL LMS '!$B:$B,'[1]VL LMS '!$DO:$DO)</f>
        <v>Car</v>
      </c>
      <c r="AI77" s="55" t="str">
        <f>_xlfn.XLOOKUP(D77,'[1]VL LMS '!$B:$B,'[1]VL LMS '!$DP:$DP)</f>
        <v>Paryatan Plus</v>
      </c>
      <c r="AJ77" s="55" t="str">
        <f>VLOOKUP(AI77,[1]Assumptions!$C:$D,2,0)</f>
        <v>Paryatan Plus Loan</v>
      </c>
      <c r="AK77" s="55" t="str">
        <f>VLOOKUP(A77,[1]Assumptions!$T$3:$U$29,2,0)</f>
        <v>TAMIL NADU</v>
      </c>
      <c r="AL77" t="str">
        <f t="shared" si="5"/>
        <v>Used</v>
      </c>
      <c r="AM77" t="str">
        <f>VLOOKUP(P77,Assumptions!$B$3:$D$14,3)</f>
        <v>May</v>
      </c>
    </row>
    <row r="78" spans="1:39" x14ac:dyDescent="0.25">
      <c r="A78" t="s">
        <v>15</v>
      </c>
      <c r="B78">
        <v>3135</v>
      </c>
      <c r="C78">
        <v>43102859</v>
      </c>
      <c r="D78" s="5">
        <v>431351301700321</v>
      </c>
      <c r="E78">
        <v>31350004076681</v>
      </c>
      <c r="F78" t="s">
        <v>1348</v>
      </c>
      <c r="G78" t="s">
        <v>832</v>
      </c>
      <c r="H78" s="1">
        <v>45384</v>
      </c>
      <c r="I78">
        <v>400000</v>
      </c>
      <c r="J78">
        <v>23.5</v>
      </c>
      <c r="K78">
        <v>48</v>
      </c>
      <c r="L78">
        <v>12931</v>
      </c>
      <c r="M78">
        <v>1244155000110161</v>
      </c>
      <c r="N78" t="s">
        <v>1349</v>
      </c>
      <c r="O78">
        <v>389343</v>
      </c>
      <c r="P78" s="1">
        <v>45385</v>
      </c>
      <c r="Q78" t="s">
        <v>127</v>
      </c>
      <c r="R78" t="s">
        <v>1350</v>
      </c>
      <c r="S78" t="s">
        <v>1351</v>
      </c>
      <c r="T78">
        <v>29037</v>
      </c>
      <c r="U78" t="s">
        <v>826</v>
      </c>
      <c r="V78" t="s">
        <v>1352</v>
      </c>
      <c r="W78">
        <v>6000</v>
      </c>
      <c r="X78">
        <v>2596</v>
      </c>
      <c r="Y78" t="s">
        <v>128</v>
      </c>
      <c r="Z78" t="s">
        <v>128</v>
      </c>
      <c r="AA78" t="s">
        <v>128</v>
      </c>
      <c r="AC78" s="55" t="s">
        <v>995</v>
      </c>
      <c r="AD78" s="55" t="str">
        <f>_xlfn.XLOOKUP(D78,'[1]VL LMS '!$B:$B,'[1]VL LMS '!$BU:$BU)</f>
        <v>SWIFT DZIRE TOUR DIESEL BS I 2016</v>
      </c>
      <c r="AE78" s="55">
        <f t="shared" si="3"/>
        <v>94000</v>
      </c>
      <c r="AF78" s="55" t="str">
        <f t="shared" si="4"/>
        <v>Apr-24</v>
      </c>
      <c r="AG78">
        <f>_xlfn.XLOOKUP(D78,'[1]VL LMS '!$B:$B,'[1]VL LMS '!$BS:$BS)</f>
        <v>2016</v>
      </c>
      <c r="AH78" s="55" t="str">
        <f>_xlfn.XLOOKUP(D78,'[1]VL LMS '!$B:$B,'[1]VL LMS '!$DO:$DO)</f>
        <v>Van</v>
      </c>
      <c r="AI78" s="55" t="str">
        <f>_xlfn.XLOOKUP(D78,'[1]VL LMS '!$B:$B,'[1]VL LMS '!$DP:$DP)</f>
        <v>Paryatan Plus</v>
      </c>
      <c r="AJ78" s="55" t="str">
        <f>VLOOKUP(AI78,[1]Assumptions!$C:$D,2,0)</f>
        <v>Paryatan Plus Loan</v>
      </c>
      <c r="AK78" s="55" t="str">
        <f>VLOOKUP(A78,[1]Assumptions!$T$3:$U$29,2,0)</f>
        <v>TAMIL NADU</v>
      </c>
      <c r="AL78" t="str">
        <f t="shared" si="5"/>
        <v>Used</v>
      </c>
      <c r="AM78" t="str">
        <f>VLOOKUP(P78,Assumptions!$B$3:$D$14,3)</f>
        <v>April</v>
      </c>
    </row>
    <row r="79" spans="1:39" x14ac:dyDescent="0.25">
      <c r="A79" t="s">
        <v>15</v>
      </c>
      <c r="B79">
        <v>3135</v>
      </c>
      <c r="C79">
        <v>43102861</v>
      </c>
      <c r="D79" s="5">
        <v>431351301700322</v>
      </c>
      <c r="E79">
        <v>31350004076927</v>
      </c>
      <c r="F79" t="s">
        <v>653</v>
      </c>
      <c r="G79" t="s">
        <v>1353</v>
      </c>
      <c r="H79" s="1">
        <v>45386</v>
      </c>
      <c r="I79">
        <v>630000</v>
      </c>
      <c r="J79">
        <v>23</v>
      </c>
      <c r="K79">
        <v>36</v>
      </c>
      <c r="L79">
        <v>24388</v>
      </c>
      <c r="M79">
        <v>210100710400093</v>
      </c>
      <c r="N79" t="s">
        <v>1354</v>
      </c>
      <c r="O79">
        <v>613798</v>
      </c>
      <c r="P79" s="1">
        <v>45387</v>
      </c>
      <c r="Q79" t="s">
        <v>127</v>
      </c>
      <c r="R79" t="s">
        <v>1355</v>
      </c>
      <c r="S79" t="s">
        <v>1356</v>
      </c>
      <c r="T79">
        <v>151548</v>
      </c>
      <c r="U79" t="s">
        <v>823</v>
      </c>
      <c r="V79" t="s">
        <v>270</v>
      </c>
      <c r="W79">
        <v>6300</v>
      </c>
      <c r="X79">
        <v>3205</v>
      </c>
      <c r="Y79" t="s">
        <v>128</v>
      </c>
      <c r="Z79" t="s">
        <v>824</v>
      </c>
      <c r="AA79">
        <v>6300</v>
      </c>
      <c r="AC79" s="55" t="s">
        <v>995</v>
      </c>
      <c r="AD79" s="55" t="str">
        <f>_xlfn.XLOOKUP(D79,'[1]VL LMS '!$B:$B,'[1]VL LMS '!$BU:$BU)</f>
        <v>Etios-ToyotaEtios GD</v>
      </c>
      <c r="AE79" s="55">
        <f t="shared" si="3"/>
        <v>144900</v>
      </c>
      <c r="AF79" s="55" t="str">
        <f t="shared" si="4"/>
        <v>Apr-24</v>
      </c>
      <c r="AG79">
        <f>_xlfn.XLOOKUP(D79,'[1]VL LMS '!$B:$B,'[1]VL LMS '!$BS:$BS)</f>
        <v>2019</v>
      </c>
      <c r="AH79" s="55" t="str">
        <f>_xlfn.XLOOKUP(D79,'[1]VL LMS '!$B:$B,'[1]VL LMS '!$DO:$DO)</f>
        <v>Car</v>
      </c>
      <c r="AI79" s="55" t="str">
        <f>_xlfn.XLOOKUP(D79,'[1]VL LMS '!$B:$B,'[1]VL LMS '!$DP:$DP)</f>
        <v>Paryatan Plus</v>
      </c>
      <c r="AJ79" s="55" t="str">
        <f>VLOOKUP(AI79,[1]Assumptions!$C:$D,2,0)</f>
        <v>Paryatan Plus Loan</v>
      </c>
      <c r="AK79" s="55" t="str">
        <f>VLOOKUP(A79,[1]Assumptions!$T$3:$U$29,2,0)</f>
        <v>TAMIL NADU</v>
      </c>
      <c r="AL79" t="str">
        <f t="shared" si="5"/>
        <v>Used</v>
      </c>
      <c r="AM79" t="str">
        <f>VLOOKUP(P79,Assumptions!$B$3:$D$14,3)</f>
        <v>April</v>
      </c>
    </row>
    <row r="80" spans="1:39" x14ac:dyDescent="0.25">
      <c r="A80" t="s">
        <v>15</v>
      </c>
      <c r="B80">
        <v>3135</v>
      </c>
      <c r="C80">
        <v>43102862</v>
      </c>
      <c r="D80" s="5">
        <v>431351301700323</v>
      </c>
      <c r="E80">
        <v>31350004075732</v>
      </c>
      <c r="F80" t="s">
        <v>1357</v>
      </c>
      <c r="G80" t="s">
        <v>1357</v>
      </c>
      <c r="H80" s="1">
        <v>45393</v>
      </c>
      <c r="I80">
        <v>350000</v>
      </c>
      <c r="J80">
        <v>24</v>
      </c>
      <c r="K80">
        <v>24</v>
      </c>
      <c r="L80">
        <v>18505</v>
      </c>
      <c r="M80">
        <v>6659065909</v>
      </c>
      <c r="N80" t="s">
        <v>1358</v>
      </c>
      <c r="O80">
        <v>40696</v>
      </c>
      <c r="P80" s="1">
        <v>45393</v>
      </c>
      <c r="Q80" t="s">
        <v>127</v>
      </c>
      <c r="R80" t="s">
        <v>1359</v>
      </c>
      <c r="S80" t="s">
        <v>1360</v>
      </c>
      <c r="T80">
        <v>150497</v>
      </c>
      <c r="U80" t="s">
        <v>752</v>
      </c>
      <c r="V80" t="s">
        <v>270</v>
      </c>
      <c r="W80">
        <v>3500</v>
      </c>
      <c r="X80">
        <v>1153</v>
      </c>
      <c r="Y80" t="s">
        <v>128</v>
      </c>
      <c r="Z80" t="s">
        <v>825</v>
      </c>
      <c r="AA80">
        <v>3500</v>
      </c>
      <c r="AC80" s="55" t="s">
        <v>995</v>
      </c>
      <c r="AD80" s="55" t="str">
        <f>_xlfn.XLOOKUP(D80,'[1]VL LMS '!$B:$B,'[1]VL LMS '!$BU:$BU)</f>
        <v>MARUTHI SWIFT DZIRE TOUR BSIV 5STR 2016 PARYATAN</v>
      </c>
      <c r="AE80" s="55">
        <f t="shared" si="3"/>
        <v>84000</v>
      </c>
      <c r="AF80" s="55" t="str">
        <f t="shared" si="4"/>
        <v>Apr-24</v>
      </c>
      <c r="AG80">
        <f>_xlfn.XLOOKUP(D80,'[1]VL LMS '!$B:$B,'[1]VL LMS '!$BS:$BS)</f>
        <v>2016</v>
      </c>
      <c r="AH80" s="55" t="str">
        <f>_xlfn.XLOOKUP(D80,'[1]VL LMS '!$B:$B,'[1]VL LMS '!$DO:$DO)</f>
        <v>Car</v>
      </c>
      <c r="AI80" s="55" t="str">
        <f>_xlfn.XLOOKUP(D80,'[1]VL LMS '!$B:$B,'[1]VL LMS '!$DP:$DP)</f>
        <v>Paryatan Plus</v>
      </c>
      <c r="AJ80" s="55" t="str">
        <f>VLOOKUP(AI80,[1]Assumptions!$C:$D,2,0)</f>
        <v>Paryatan Plus Loan</v>
      </c>
      <c r="AK80" s="55" t="str">
        <f>VLOOKUP(A80,[1]Assumptions!$T$3:$U$29,2,0)</f>
        <v>TAMIL NADU</v>
      </c>
      <c r="AL80" t="str">
        <f t="shared" si="5"/>
        <v>Used</v>
      </c>
      <c r="AM80" t="str">
        <f>VLOOKUP(P80,Assumptions!$B$3:$D$14,3)</f>
        <v>April</v>
      </c>
    </row>
    <row r="81" spans="1:39" x14ac:dyDescent="0.25">
      <c r="A81" t="s">
        <v>15</v>
      </c>
      <c r="B81">
        <v>3135</v>
      </c>
      <c r="C81">
        <v>43102889</v>
      </c>
      <c r="D81" s="5">
        <v>431351301700324</v>
      </c>
      <c r="E81">
        <v>31350004078152</v>
      </c>
      <c r="F81" t="s">
        <v>308</v>
      </c>
      <c r="G81" t="s">
        <v>1361</v>
      </c>
      <c r="H81" s="1">
        <v>45397</v>
      </c>
      <c r="I81">
        <v>400000</v>
      </c>
      <c r="J81">
        <v>23.5</v>
      </c>
      <c r="K81">
        <v>36</v>
      </c>
      <c r="L81">
        <v>15589</v>
      </c>
      <c r="M81">
        <v>1202101044890</v>
      </c>
      <c r="N81" t="s">
        <v>1362</v>
      </c>
      <c r="O81">
        <v>384312</v>
      </c>
      <c r="P81" s="1">
        <v>45400</v>
      </c>
      <c r="Q81" t="s">
        <v>127</v>
      </c>
      <c r="R81" t="s">
        <v>1363</v>
      </c>
      <c r="S81" t="s">
        <v>1364</v>
      </c>
      <c r="T81">
        <v>29037</v>
      </c>
      <c r="U81" t="s">
        <v>826</v>
      </c>
      <c r="V81" t="s">
        <v>294</v>
      </c>
      <c r="W81">
        <v>4000</v>
      </c>
      <c r="X81">
        <v>7430</v>
      </c>
      <c r="Y81" t="s">
        <v>128</v>
      </c>
      <c r="Z81" t="s">
        <v>827</v>
      </c>
      <c r="AA81">
        <v>4000</v>
      </c>
      <c r="AC81" s="55" t="s">
        <v>995</v>
      </c>
      <c r="AD81" s="55" t="str">
        <f>_xlfn.XLOOKUP(D81,'[1]VL LMS '!$B:$B,'[1]VL LMS '!$BU:$BU)</f>
        <v>MARUTHI SWIFT DZIRE TOUR DIESEL BS4 2016 5STR P</v>
      </c>
      <c r="AE81" s="55">
        <f t="shared" si="3"/>
        <v>94000</v>
      </c>
      <c r="AF81" s="55" t="str">
        <f t="shared" si="4"/>
        <v>Apr-24</v>
      </c>
      <c r="AG81">
        <f>_xlfn.XLOOKUP(D81,'[1]VL LMS '!$B:$B,'[1]VL LMS '!$BS:$BS)</f>
        <v>2016</v>
      </c>
      <c r="AH81" s="55" t="str">
        <f>_xlfn.XLOOKUP(D81,'[1]VL LMS '!$B:$B,'[1]VL LMS '!$DO:$DO)</f>
        <v>Car</v>
      </c>
      <c r="AI81" s="55" t="str">
        <f>_xlfn.XLOOKUP(D81,'[1]VL LMS '!$B:$B,'[1]VL LMS '!$DP:$DP)</f>
        <v>Paryatan Plus</v>
      </c>
      <c r="AJ81" s="55" t="str">
        <f>VLOOKUP(AI81,[1]Assumptions!$C:$D,2,0)</f>
        <v>Paryatan Plus Loan</v>
      </c>
      <c r="AK81" s="55" t="str">
        <f>VLOOKUP(A81,[1]Assumptions!$T$3:$U$29,2,0)</f>
        <v>TAMIL NADU</v>
      </c>
      <c r="AL81" t="str">
        <f t="shared" si="5"/>
        <v>Used</v>
      </c>
      <c r="AM81" t="str">
        <f>VLOOKUP(P81,Assumptions!$B$3:$D$14,3)</f>
        <v>April</v>
      </c>
    </row>
    <row r="82" spans="1:39" x14ac:dyDescent="0.25">
      <c r="A82" t="s">
        <v>15</v>
      </c>
      <c r="B82">
        <v>3135</v>
      </c>
      <c r="C82">
        <v>43102880</v>
      </c>
      <c r="D82" s="5">
        <v>431351301700325</v>
      </c>
      <c r="E82">
        <v>31350004078141</v>
      </c>
      <c r="F82" t="s">
        <v>1365</v>
      </c>
      <c r="G82" t="s">
        <v>1366</v>
      </c>
      <c r="H82" s="1">
        <v>45397</v>
      </c>
      <c r="I82">
        <v>250000</v>
      </c>
      <c r="J82">
        <v>24</v>
      </c>
      <c r="K82">
        <v>24</v>
      </c>
      <c r="L82">
        <v>13218</v>
      </c>
      <c r="M82">
        <v>500101011377657</v>
      </c>
      <c r="N82" t="s">
        <v>1367</v>
      </c>
      <c r="O82">
        <v>239294</v>
      </c>
      <c r="P82" s="1">
        <v>45398</v>
      </c>
      <c r="Q82" t="s">
        <v>127</v>
      </c>
      <c r="R82" t="s">
        <v>1368</v>
      </c>
      <c r="S82" t="s">
        <v>1369</v>
      </c>
      <c r="T82">
        <v>150112</v>
      </c>
      <c r="U82" t="s">
        <v>828</v>
      </c>
      <c r="V82" t="s">
        <v>228</v>
      </c>
      <c r="W82">
        <v>2500</v>
      </c>
      <c r="X82">
        <v>5706</v>
      </c>
      <c r="Y82" t="s">
        <v>128</v>
      </c>
      <c r="Z82" t="s">
        <v>829</v>
      </c>
      <c r="AA82">
        <v>2500</v>
      </c>
      <c r="AC82" s="55" t="s">
        <v>995</v>
      </c>
      <c r="AD82" s="55" t="str">
        <f>_xlfn.XLOOKUP(D82,'[1]VL LMS '!$B:$B,'[1]VL LMS '!$BU:$BU)</f>
        <v>MAHINDRA XYLO D4 MDI CRDI 2WD 8S BSIV 2016</v>
      </c>
      <c r="AE82" s="55">
        <f t="shared" si="3"/>
        <v>60000</v>
      </c>
      <c r="AF82" s="55" t="str">
        <f t="shared" si="4"/>
        <v>Apr-24</v>
      </c>
      <c r="AG82">
        <f>_xlfn.XLOOKUP(D82,'[1]VL LMS '!$B:$B,'[1]VL LMS '!$BS:$BS)</f>
        <v>2016</v>
      </c>
      <c r="AH82" s="55" t="str">
        <f>_xlfn.XLOOKUP(D82,'[1]VL LMS '!$B:$B,'[1]VL LMS '!$DO:$DO)</f>
        <v>Car</v>
      </c>
      <c r="AI82" s="55" t="str">
        <f>_xlfn.XLOOKUP(D82,'[1]VL LMS '!$B:$B,'[1]VL LMS '!$DP:$DP)</f>
        <v>Paryatan Plus</v>
      </c>
      <c r="AJ82" s="55" t="str">
        <f>VLOOKUP(AI82,[1]Assumptions!$C:$D,2,0)</f>
        <v>Paryatan Plus Loan</v>
      </c>
      <c r="AK82" s="55" t="str">
        <f>VLOOKUP(A82,[1]Assumptions!$T$3:$U$29,2,0)</f>
        <v>TAMIL NADU</v>
      </c>
      <c r="AL82" t="str">
        <f t="shared" si="5"/>
        <v>Used</v>
      </c>
      <c r="AM82" t="str">
        <f>VLOOKUP(P82,Assumptions!$B$3:$D$14,3)</f>
        <v>April</v>
      </c>
    </row>
    <row r="83" spans="1:39" x14ac:dyDescent="0.25">
      <c r="A83" t="s">
        <v>15</v>
      </c>
      <c r="B83">
        <v>3135</v>
      </c>
      <c r="C83">
        <v>43102885</v>
      </c>
      <c r="D83" s="5">
        <v>431351301700326</v>
      </c>
      <c r="E83">
        <v>31350004078322</v>
      </c>
      <c r="F83" t="s">
        <v>1370</v>
      </c>
      <c r="G83" t="s">
        <v>1371</v>
      </c>
      <c r="H83" s="1">
        <v>45398</v>
      </c>
      <c r="I83">
        <v>250000</v>
      </c>
      <c r="J83">
        <v>24</v>
      </c>
      <c r="K83">
        <v>36</v>
      </c>
      <c r="L83">
        <v>9809</v>
      </c>
      <c r="M83">
        <v>31001000306823</v>
      </c>
      <c r="N83" t="s">
        <v>1372</v>
      </c>
      <c r="O83">
        <v>242991</v>
      </c>
      <c r="P83" s="1">
        <v>45398</v>
      </c>
      <c r="Q83" t="s">
        <v>127</v>
      </c>
      <c r="R83" t="s">
        <v>1373</v>
      </c>
      <c r="S83" t="s">
        <v>1374</v>
      </c>
      <c r="T83">
        <v>150733</v>
      </c>
      <c r="U83" t="s">
        <v>830</v>
      </c>
      <c r="V83" t="s">
        <v>239</v>
      </c>
      <c r="W83">
        <v>2500</v>
      </c>
      <c r="X83">
        <v>2009</v>
      </c>
      <c r="Y83" t="s">
        <v>128</v>
      </c>
      <c r="Z83" t="s">
        <v>831</v>
      </c>
      <c r="AA83">
        <v>2500</v>
      </c>
      <c r="AC83" s="55" t="s">
        <v>995</v>
      </c>
      <c r="AD83" s="55" t="str">
        <f>_xlfn.XLOOKUP(D83,'[1]VL LMS '!$B:$B,'[1]VL LMS '!$BU:$BU)</f>
        <v>MARUTI SWIFT DZIRE TOUR DIESEL BSI 5STR 2015 CAB</v>
      </c>
      <c r="AE83" s="55">
        <f t="shared" si="3"/>
        <v>60000</v>
      </c>
      <c r="AF83" s="55" t="str">
        <f t="shared" si="4"/>
        <v>Apr-24</v>
      </c>
      <c r="AG83">
        <f>_xlfn.XLOOKUP(D83,'[1]VL LMS '!$B:$B,'[1]VL LMS '!$BS:$BS)</f>
        <v>2015</v>
      </c>
      <c r="AH83" s="55" t="str">
        <f>_xlfn.XLOOKUP(D83,'[1]VL LMS '!$B:$B,'[1]VL LMS '!$DO:$DO)</f>
        <v>Car</v>
      </c>
      <c r="AI83" s="55" t="str">
        <f>_xlfn.XLOOKUP(D83,'[1]VL LMS '!$B:$B,'[1]VL LMS '!$DP:$DP)</f>
        <v>Paryatan Plus</v>
      </c>
      <c r="AJ83" s="55" t="str">
        <f>VLOOKUP(AI83,[1]Assumptions!$C:$D,2,0)</f>
        <v>Paryatan Plus Loan</v>
      </c>
      <c r="AK83" s="55" t="str">
        <f>VLOOKUP(A83,[1]Assumptions!$T$3:$U$29,2,0)</f>
        <v>TAMIL NADU</v>
      </c>
      <c r="AL83" t="str">
        <f t="shared" si="5"/>
        <v>Used</v>
      </c>
      <c r="AM83" t="str">
        <f>VLOOKUP(P83,Assumptions!$B$3:$D$14,3)</f>
        <v>April</v>
      </c>
    </row>
    <row r="84" spans="1:39" x14ac:dyDescent="0.25">
      <c r="A84" t="s">
        <v>15</v>
      </c>
      <c r="B84">
        <v>3135</v>
      </c>
      <c r="C84">
        <v>43102887</v>
      </c>
      <c r="D84" s="5">
        <v>431351301700327</v>
      </c>
      <c r="E84">
        <v>31350004078449</v>
      </c>
      <c r="F84" t="s">
        <v>1375</v>
      </c>
      <c r="G84" t="s">
        <v>1376</v>
      </c>
      <c r="H84" s="1">
        <v>45399</v>
      </c>
      <c r="I84">
        <v>500000</v>
      </c>
      <c r="J84">
        <v>23</v>
      </c>
      <c r="K84">
        <v>48</v>
      </c>
      <c r="L84">
        <v>16026</v>
      </c>
      <c r="M84" t="s">
        <v>1377</v>
      </c>
      <c r="N84" t="s">
        <v>1004</v>
      </c>
      <c r="O84">
        <v>292650</v>
      </c>
      <c r="P84" s="1">
        <v>45399</v>
      </c>
      <c r="Q84" t="s">
        <v>128</v>
      </c>
      <c r="R84" t="s">
        <v>128</v>
      </c>
      <c r="S84" t="s">
        <v>128</v>
      </c>
      <c r="T84">
        <v>151713</v>
      </c>
      <c r="U84" t="s">
        <v>832</v>
      </c>
      <c r="V84" t="s">
        <v>243</v>
      </c>
      <c r="W84">
        <v>5000</v>
      </c>
      <c r="X84">
        <v>3245</v>
      </c>
      <c r="Y84" t="s">
        <v>128</v>
      </c>
      <c r="Z84" t="s">
        <v>833</v>
      </c>
      <c r="AA84">
        <v>5000</v>
      </c>
      <c r="AC84" s="55" t="s">
        <v>995</v>
      </c>
      <c r="AD84" s="55" t="str">
        <f>_xlfn.XLOOKUP(D84,'[1]VL LMS '!$B:$B,'[1]VL LMS '!$BU:$BU)</f>
        <v>MARUTHI TOUR S DIESEL 5 SEAT 2019</v>
      </c>
      <c r="AE84" s="55">
        <f t="shared" si="3"/>
        <v>115000</v>
      </c>
      <c r="AF84" s="55" t="str">
        <f t="shared" si="4"/>
        <v>Apr-24</v>
      </c>
      <c r="AG84">
        <f>_xlfn.XLOOKUP(D84,'[1]VL LMS '!$B:$B,'[1]VL LMS '!$BS:$BS)</f>
        <v>2019</v>
      </c>
      <c r="AH84" s="55" t="str">
        <f>_xlfn.XLOOKUP(D84,'[1]VL LMS '!$B:$B,'[1]VL LMS '!$DO:$DO)</f>
        <v>Car</v>
      </c>
      <c r="AI84" s="55" t="str">
        <f>_xlfn.XLOOKUP(D84,'[1]VL LMS '!$B:$B,'[1]VL LMS '!$DP:$DP)</f>
        <v>Paryatan Plus</v>
      </c>
      <c r="AJ84" s="55" t="str">
        <f>VLOOKUP(AI84,[1]Assumptions!$C:$D,2,0)</f>
        <v>Paryatan Plus Loan</v>
      </c>
      <c r="AK84" s="55" t="str">
        <f>VLOOKUP(A84,[1]Assumptions!$T$3:$U$29,2,0)</f>
        <v>TAMIL NADU</v>
      </c>
      <c r="AL84" t="str">
        <f t="shared" si="5"/>
        <v>Used</v>
      </c>
      <c r="AM84" t="str">
        <f>VLOOKUP(P84,Assumptions!$B$3:$D$14,3)</f>
        <v>April</v>
      </c>
    </row>
    <row r="85" spans="1:39" x14ac:dyDescent="0.25">
      <c r="A85" t="s">
        <v>15</v>
      </c>
      <c r="B85">
        <v>3135</v>
      </c>
      <c r="C85">
        <v>43102900</v>
      </c>
      <c r="D85" s="5">
        <v>431351301700328</v>
      </c>
      <c r="E85">
        <v>31350004078583</v>
      </c>
      <c r="F85" t="s">
        <v>1378</v>
      </c>
      <c r="G85" t="s">
        <v>1379</v>
      </c>
      <c r="H85" s="1">
        <v>45400</v>
      </c>
      <c r="I85">
        <v>470000</v>
      </c>
      <c r="J85">
        <v>23.5</v>
      </c>
      <c r="K85">
        <v>60</v>
      </c>
      <c r="L85">
        <v>13385</v>
      </c>
      <c r="M85">
        <v>20064857734</v>
      </c>
      <c r="N85" t="s">
        <v>1380</v>
      </c>
      <c r="O85">
        <v>100000</v>
      </c>
      <c r="P85" s="1">
        <v>45406</v>
      </c>
      <c r="Q85" t="s">
        <v>127</v>
      </c>
      <c r="R85" t="s">
        <v>1381</v>
      </c>
      <c r="S85" t="s">
        <v>1382</v>
      </c>
      <c r="T85">
        <v>151548</v>
      </c>
      <c r="U85" t="s">
        <v>823</v>
      </c>
      <c r="V85" t="s">
        <v>300</v>
      </c>
      <c r="W85">
        <v>4700</v>
      </c>
      <c r="X85">
        <v>6805</v>
      </c>
      <c r="Y85" t="s">
        <v>128</v>
      </c>
      <c r="Z85" t="s">
        <v>824</v>
      </c>
      <c r="AA85">
        <v>4700</v>
      </c>
      <c r="AC85" s="55" t="s">
        <v>995</v>
      </c>
      <c r="AD85" s="55" t="str">
        <f>_xlfn.XLOOKUP(D85,'[1]VL LMS '!$B:$B,'[1]VL LMS '!$BU:$BU)</f>
        <v>MARUTHI TOUR S STD 5</v>
      </c>
      <c r="AE85" s="55">
        <f t="shared" si="3"/>
        <v>110450</v>
      </c>
      <c r="AF85" s="55" t="str">
        <f t="shared" si="4"/>
        <v>Apr-24</v>
      </c>
      <c r="AG85">
        <f>_xlfn.XLOOKUP(D85,'[1]VL LMS '!$B:$B,'[1]VL LMS '!$BS:$BS)</f>
        <v>2021</v>
      </c>
      <c r="AH85" s="55" t="str">
        <f>_xlfn.XLOOKUP(D85,'[1]VL LMS '!$B:$B,'[1]VL LMS '!$DO:$DO)</f>
        <v>Car</v>
      </c>
      <c r="AI85" s="55" t="str">
        <f>_xlfn.XLOOKUP(D85,'[1]VL LMS '!$B:$B,'[1]VL LMS '!$DP:$DP)</f>
        <v>Paryatan Plus</v>
      </c>
      <c r="AJ85" s="55" t="str">
        <f>VLOOKUP(AI85,[1]Assumptions!$C:$D,2,0)</f>
        <v>Paryatan Plus Loan</v>
      </c>
      <c r="AK85" s="55" t="str">
        <f>VLOOKUP(A85,[1]Assumptions!$T$3:$U$29,2,0)</f>
        <v>TAMIL NADU</v>
      </c>
      <c r="AL85" t="str">
        <f t="shared" si="5"/>
        <v>Used</v>
      </c>
      <c r="AM85" t="str">
        <f>VLOOKUP(P85,Assumptions!$B$3:$D$14,3)</f>
        <v>April</v>
      </c>
    </row>
    <row r="86" spans="1:39" x14ac:dyDescent="0.25">
      <c r="A86" t="s">
        <v>15</v>
      </c>
      <c r="B86">
        <v>3135</v>
      </c>
      <c r="C86">
        <v>43102888</v>
      </c>
      <c r="D86" s="5">
        <v>431351301700329</v>
      </c>
      <c r="E86">
        <v>33340004079065</v>
      </c>
      <c r="F86" t="s">
        <v>1383</v>
      </c>
      <c r="G86" t="s">
        <v>1384</v>
      </c>
      <c r="H86" s="1">
        <v>45405</v>
      </c>
      <c r="I86">
        <v>510000</v>
      </c>
      <c r="J86">
        <v>23</v>
      </c>
      <c r="K86">
        <v>48</v>
      </c>
      <c r="L86">
        <v>16347</v>
      </c>
      <c r="M86" t="s">
        <v>1385</v>
      </c>
      <c r="N86" t="s">
        <v>1386</v>
      </c>
      <c r="O86">
        <v>153002</v>
      </c>
      <c r="P86" s="1">
        <v>45405</v>
      </c>
      <c r="Q86" t="s">
        <v>127</v>
      </c>
      <c r="R86" t="s">
        <v>1387</v>
      </c>
      <c r="S86" t="s">
        <v>1388</v>
      </c>
      <c r="T86">
        <v>151713</v>
      </c>
      <c r="U86" t="s">
        <v>832</v>
      </c>
      <c r="V86" t="s">
        <v>294</v>
      </c>
      <c r="W86">
        <v>7650</v>
      </c>
      <c r="X86">
        <v>3214</v>
      </c>
      <c r="Y86" t="s">
        <v>128</v>
      </c>
      <c r="Z86" t="s">
        <v>128</v>
      </c>
      <c r="AA86" t="s">
        <v>128</v>
      </c>
      <c r="AC86" s="55" t="s">
        <v>995</v>
      </c>
      <c r="AD86" s="55" t="str">
        <f>_xlfn.XLOOKUP(D86,'[1]VL LMS '!$B:$B,'[1]VL LMS '!$BU:$BU)</f>
        <v>MARUTHI TOUR S DIESEL 5 SEAT 2019</v>
      </c>
      <c r="AE86" s="55">
        <f t="shared" si="3"/>
        <v>117300</v>
      </c>
      <c r="AF86" s="55" t="str">
        <f t="shared" si="4"/>
        <v>Apr-24</v>
      </c>
      <c r="AG86">
        <f>_xlfn.XLOOKUP(D86,'[1]VL LMS '!$B:$B,'[1]VL LMS '!$BS:$BS)</f>
        <v>2019</v>
      </c>
      <c r="AH86" s="55" t="str">
        <f>_xlfn.XLOOKUP(D86,'[1]VL LMS '!$B:$B,'[1]VL LMS '!$DO:$DO)</f>
        <v>Car</v>
      </c>
      <c r="AI86" s="55" t="str">
        <f>_xlfn.XLOOKUP(D86,'[1]VL LMS '!$B:$B,'[1]VL LMS '!$DP:$DP)</f>
        <v>Paryatan Plus</v>
      </c>
      <c r="AJ86" s="55" t="str">
        <f>VLOOKUP(AI86,[1]Assumptions!$C:$D,2,0)</f>
        <v>Paryatan Plus Loan</v>
      </c>
      <c r="AK86" s="55" t="str">
        <f>VLOOKUP(A86,[1]Assumptions!$T$3:$U$29,2,0)</f>
        <v>TAMIL NADU</v>
      </c>
      <c r="AL86" t="str">
        <f t="shared" si="5"/>
        <v>Used</v>
      </c>
      <c r="AM86" t="str">
        <f>VLOOKUP(P86,Assumptions!$B$3:$D$14,3)</f>
        <v>April</v>
      </c>
    </row>
    <row r="87" spans="1:39" x14ac:dyDescent="0.25">
      <c r="A87" t="s">
        <v>15</v>
      </c>
      <c r="B87">
        <v>3135</v>
      </c>
      <c r="C87">
        <v>43102906</v>
      </c>
      <c r="D87" s="5">
        <v>431351301700330</v>
      </c>
      <c r="E87">
        <v>31350004079078</v>
      </c>
      <c r="F87" t="s">
        <v>1324</v>
      </c>
      <c r="G87" t="s">
        <v>1389</v>
      </c>
      <c r="H87" s="1">
        <v>45405</v>
      </c>
      <c r="I87">
        <v>655000</v>
      </c>
      <c r="J87">
        <v>18</v>
      </c>
      <c r="K87">
        <v>60</v>
      </c>
      <c r="L87">
        <v>16633</v>
      </c>
      <c r="M87">
        <v>33507795043</v>
      </c>
      <c r="N87" t="s">
        <v>1390</v>
      </c>
      <c r="O87">
        <v>521250</v>
      </c>
      <c r="P87" s="1">
        <v>45405</v>
      </c>
      <c r="Q87" t="s">
        <v>127</v>
      </c>
      <c r="R87" t="s">
        <v>1391</v>
      </c>
      <c r="S87" t="s">
        <v>1392</v>
      </c>
      <c r="T87">
        <v>150733</v>
      </c>
      <c r="U87" t="s">
        <v>830</v>
      </c>
      <c r="V87" t="s">
        <v>315</v>
      </c>
      <c r="W87">
        <v>6550</v>
      </c>
      <c r="X87">
        <v>5650</v>
      </c>
      <c r="Y87" t="s">
        <v>128</v>
      </c>
      <c r="Z87" t="s">
        <v>831</v>
      </c>
      <c r="AA87">
        <v>6550</v>
      </c>
      <c r="AC87" s="55" t="s">
        <v>995</v>
      </c>
      <c r="AD87" s="55" t="str">
        <f>_xlfn.XLOOKUP(D87,'[1]VL LMS '!$B:$B,'[1]VL LMS '!$BU:$BU)</f>
        <v>TOUR S PETROL NEW 2024</v>
      </c>
      <c r="AE87" s="55">
        <f t="shared" si="3"/>
        <v>117900</v>
      </c>
      <c r="AF87" s="55" t="str">
        <f t="shared" si="4"/>
        <v>Apr-24</v>
      </c>
      <c r="AG87">
        <f>_xlfn.XLOOKUP(D87,'[1]VL LMS '!$B:$B,'[1]VL LMS '!$BS:$BS)</f>
        <v>2024</v>
      </c>
      <c r="AH87" s="55" t="str">
        <f>_xlfn.XLOOKUP(D87,'[1]VL LMS '!$B:$B,'[1]VL LMS '!$DO:$DO)</f>
        <v>Goods &amp; Passengers</v>
      </c>
      <c r="AI87" s="55" t="str">
        <f>_xlfn.XLOOKUP(D87,'[1]VL LMS '!$B:$B,'[1]VL LMS '!$DP:$DP)</f>
        <v>Paryatan Plus</v>
      </c>
      <c r="AJ87" s="55" t="str">
        <f>VLOOKUP(AI87,[1]Assumptions!$C:$D,2,0)</f>
        <v>Paryatan Plus Loan</v>
      </c>
      <c r="AK87" s="55" t="str">
        <f>VLOOKUP(A87,[1]Assumptions!$T$3:$U$29,2,0)</f>
        <v>TAMIL NADU</v>
      </c>
      <c r="AL87" t="str">
        <f t="shared" si="5"/>
        <v>Used</v>
      </c>
      <c r="AM87" t="str">
        <f>VLOOKUP(P87,Assumptions!$B$3:$D$14,3)</f>
        <v>April</v>
      </c>
    </row>
    <row r="88" spans="1:39" x14ac:dyDescent="0.25">
      <c r="A88" t="s">
        <v>15</v>
      </c>
      <c r="B88">
        <v>3135</v>
      </c>
      <c r="C88">
        <v>43102919</v>
      </c>
      <c r="D88" s="5">
        <v>431351301700331</v>
      </c>
      <c r="E88">
        <v>31350004079386</v>
      </c>
      <c r="F88" t="s">
        <v>1393</v>
      </c>
      <c r="G88" t="s">
        <v>1394</v>
      </c>
      <c r="H88" s="1">
        <v>45407</v>
      </c>
      <c r="I88">
        <v>280000</v>
      </c>
      <c r="J88">
        <v>24</v>
      </c>
      <c r="K88">
        <v>36</v>
      </c>
      <c r="L88">
        <v>10986</v>
      </c>
      <c r="M88">
        <v>6110337301</v>
      </c>
      <c r="N88" t="s">
        <v>158</v>
      </c>
      <c r="O88">
        <v>82314</v>
      </c>
      <c r="P88" s="1">
        <v>45412</v>
      </c>
      <c r="Q88" t="s">
        <v>127</v>
      </c>
      <c r="R88" t="s">
        <v>1395</v>
      </c>
      <c r="S88" t="s">
        <v>1396</v>
      </c>
      <c r="T88">
        <v>150497</v>
      </c>
      <c r="U88" t="s">
        <v>752</v>
      </c>
      <c r="V88" t="s">
        <v>251</v>
      </c>
      <c r="W88">
        <v>2800</v>
      </c>
      <c r="X88">
        <v>1286</v>
      </c>
      <c r="Y88" t="s">
        <v>128</v>
      </c>
      <c r="Z88" t="s">
        <v>825</v>
      </c>
      <c r="AA88">
        <v>2800</v>
      </c>
      <c r="AC88" s="55" t="s">
        <v>995</v>
      </c>
      <c r="AD88" s="55" t="str">
        <f>_xlfn.XLOOKUP(D88,'[1]VL LMS '!$B:$B,'[1]VL LMS '!$BU:$BU)</f>
        <v>XCENT-XcentE CRDI</v>
      </c>
      <c r="AE88" s="55">
        <f t="shared" si="3"/>
        <v>67200</v>
      </c>
      <c r="AF88" s="55" t="str">
        <f t="shared" si="4"/>
        <v>Apr-24</v>
      </c>
      <c r="AG88">
        <f>_xlfn.XLOOKUP(D88,'[1]VL LMS '!$B:$B,'[1]VL LMS '!$BS:$BS)</f>
        <v>2018</v>
      </c>
      <c r="AH88" s="55" t="str">
        <f>_xlfn.XLOOKUP(D88,'[1]VL LMS '!$B:$B,'[1]VL LMS '!$DO:$DO)</f>
        <v>Car</v>
      </c>
      <c r="AI88" s="55" t="str">
        <f>_xlfn.XLOOKUP(D88,'[1]VL LMS '!$B:$B,'[1]VL LMS '!$DP:$DP)</f>
        <v>Paryatan Plus</v>
      </c>
      <c r="AJ88" s="55" t="str">
        <f>VLOOKUP(AI88,[1]Assumptions!$C:$D,2,0)</f>
        <v>Paryatan Plus Loan</v>
      </c>
      <c r="AK88" s="55" t="str">
        <f>VLOOKUP(A88,[1]Assumptions!$T$3:$U$29,2,0)</f>
        <v>TAMIL NADU</v>
      </c>
      <c r="AL88" t="str">
        <f t="shared" si="5"/>
        <v>Used</v>
      </c>
      <c r="AM88" t="str">
        <f>VLOOKUP(P88,Assumptions!$B$3:$D$14,3)</f>
        <v>April</v>
      </c>
    </row>
    <row r="89" spans="1:39" x14ac:dyDescent="0.25">
      <c r="A89" t="s">
        <v>15</v>
      </c>
      <c r="B89">
        <v>3135</v>
      </c>
      <c r="C89">
        <v>43102871</v>
      </c>
      <c r="D89" s="5">
        <v>431351301700332</v>
      </c>
      <c r="E89">
        <v>33340003972821</v>
      </c>
      <c r="F89" t="s">
        <v>1397</v>
      </c>
      <c r="G89" t="s">
        <v>1397</v>
      </c>
      <c r="H89" s="1">
        <v>45412</v>
      </c>
      <c r="I89">
        <v>1245000</v>
      </c>
      <c r="J89">
        <v>18</v>
      </c>
      <c r="K89">
        <v>72</v>
      </c>
      <c r="L89">
        <v>28396</v>
      </c>
      <c r="M89">
        <v>1889155000004841</v>
      </c>
      <c r="N89" t="s">
        <v>1398</v>
      </c>
      <c r="O89">
        <v>198814</v>
      </c>
      <c r="P89" s="1">
        <v>45425</v>
      </c>
      <c r="Q89" t="s">
        <v>127</v>
      </c>
      <c r="R89" t="s">
        <v>1399</v>
      </c>
      <c r="S89" t="s">
        <v>1400</v>
      </c>
      <c r="T89">
        <v>150733</v>
      </c>
      <c r="U89" t="s">
        <v>830</v>
      </c>
      <c r="V89" t="s">
        <v>342</v>
      </c>
      <c r="W89">
        <v>18675</v>
      </c>
      <c r="X89">
        <v>15162</v>
      </c>
      <c r="Y89" t="s">
        <v>128</v>
      </c>
      <c r="Z89" t="s">
        <v>128</v>
      </c>
      <c r="AA89" t="s">
        <v>128</v>
      </c>
      <c r="AC89" s="55" t="s">
        <v>995</v>
      </c>
      <c r="AD89" s="55" t="str">
        <f>_xlfn.XLOOKUP(D89,'[1]VL LMS '!$B:$B,'[1]VL LMS '!$BU:$BU)</f>
        <v>TOUR M PETROL NEW 2024</v>
      </c>
      <c r="AE89" s="55">
        <f t="shared" si="3"/>
        <v>224100</v>
      </c>
      <c r="AF89" s="55" t="str">
        <f t="shared" si="4"/>
        <v>May-24</v>
      </c>
      <c r="AG89">
        <f>_xlfn.XLOOKUP(D89,'[1]VL LMS '!$B:$B,'[1]VL LMS '!$BS:$BS)</f>
        <v>2024</v>
      </c>
      <c r="AH89" s="55" t="str">
        <f>_xlfn.XLOOKUP(D89,'[1]VL LMS '!$B:$B,'[1]VL LMS '!$DO:$DO)</f>
        <v>Goods &amp; Passengers</v>
      </c>
      <c r="AI89" s="55" t="str">
        <f>_xlfn.XLOOKUP(D89,'[1]VL LMS '!$B:$B,'[1]VL LMS '!$DP:$DP)</f>
        <v>Dream Car</v>
      </c>
      <c r="AJ89" s="55" t="str">
        <f>VLOOKUP(AI89,[1]Assumptions!$C:$D,2,0)</f>
        <v>Dream Vahan</v>
      </c>
      <c r="AK89" s="55" t="str">
        <f>VLOOKUP(A89,[1]Assumptions!$T$3:$U$29,2,0)</f>
        <v>TAMIL NADU</v>
      </c>
      <c r="AL89" t="str">
        <f t="shared" si="5"/>
        <v>New</v>
      </c>
      <c r="AM89" t="str">
        <f>VLOOKUP(P89,Assumptions!$B$3:$D$14,3)</f>
        <v>May</v>
      </c>
    </row>
    <row r="90" spans="1:39" x14ac:dyDescent="0.25">
      <c r="A90" t="s">
        <v>15</v>
      </c>
      <c r="B90">
        <v>3135</v>
      </c>
      <c r="C90">
        <v>43102947</v>
      </c>
      <c r="D90" s="5">
        <v>431351301700333</v>
      </c>
      <c r="E90">
        <v>31350004079995</v>
      </c>
      <c r="F90" t="s">
        <v>1401</v>
      </c>
      <c r="G90" t="s">
        <v>1402</v>
      </c>
      <c r="H90" s="1">
        <v>45413</v>
      </c>
      <c r="I90">
        <v>400000</v>
      </c>
      <c r="J90">
        <v>23.5</v>
      </c>
      <c r="K90">
        <v>48</v>
      </c>
      <c r="L90">
        <v>12931</v>
      </c>
      <c r="M90">
        <v>41660749145</v>
      </c>
      <c r="N90" t="s">
        <v>1403</v>
      </c>
      <c r="O90">
        <v>389312</v>
      </c>
      <c r="P90" s="1">
        <v>45414</v>
      </c>
      <c r="Q90" t="s">
        <v>127</v>
      </c>
      <c r="R90" t="s">
        <v>1404</v>
      </c>
      <c r="S90" t="s">
        <v>1405</v>
      </c>
      <c r="T90">
        <v>150112</v>
      </c>
      <c r="U90" t="s">
        <v>828</v>
      </c>
      <c r="V90" t="s">
        <v>560</v>
      </c>
      <c r="W90">
        <v>6000</v>
      </c>
      <c r="X90">
        <v>2370</v>
      </c>
      <c r="Y90" t="s">
        <v>128</v>
      </c>
      <c r="Z90" t="s">
        <v>128</v>
      </c>
      <c r="AA90" t="s">
        <v>128</v>
      </c>
      <c r="AC90" s="55" t="s">
        <v>995</v>
      </c>
      <c r="AD90" s="55" t="str">
        <f>_xlfn.XLOOKUP(D90,'[1]VL LMS '!$B:$B,'[1]VL LMS '!$BU:$BU)</f>
        <v>MARUTHI SWIFT DZIRE TOUR DIESEL BS4 2016 5STR P</v>
      </c>
      <c r="AE90" s="55">
        <f t="shared" si="3"/>
        <v>94000</v>
      </c>
      <c r="AF90" s="55" t="str">
        <f t="shared" si="4"/>
        <v>May-24</v>
      </c>
      <c r="AG90">
        <f>_xlfn.XLOOKUP(D90,'[1]VL LMS '!$B:$B,'[1]VL LMS '!$BS:$BS)</f>
        <v>2016</v>
      </c>
      <c r="AH90" s="55" t="str">
        <f>_xlfn.XLOOKUP(D90,'[1]VL LMS '!$B:$B,'[1]VL LMS '!$DO:$DO)</f>
        <v>Car</v>
      </c>
      <c r="AI90" s="55" t="str">
        <f>_xlfn.XLOOKUP(D90,'[1]VL LMS '!$B:$B,'[1]VL LMS '!$DP:$DP)</f>
        <v>Paryatan Plus</v>
      </c>
      <c r="AJ90" s="55" t="str">
        <f>VLOOKUP(AI90,[1]Assumptions!$C:$D,2,0)</f>
        <v>Paryatan Plus Loan</v>
      </c>
      <c r="AK90" s="55" t="str">
        <f>VLOOKUP(A90,[1]Assumptions!$T$3:$U$29,2,0)</f>
        <v>TAMIL NADU</v>
      </c>
      <c r="AL90" t="str">
        <f t="shared" si="5"/>
        <v>Used</v>
      </c>
      <c r="AM90" t="str">
        <f>VLOOKUP(P90,Assumptions!$B$3:$D$14,3)</f>
        <v>May</v>
      </c>
    </row>
    <row r="91" spans="1:39" x14ac:dyDescent="0.25">
      <c r="A91" t="s">
        <v>15</v>
      </c>
      <c r="B91">
        <v>3135</v>
      </c>
      <c r="C91">
        <v>43102952</v>
      </c>
      <c r="D91" s="5">
        <v>431351301700334</v>
      </c>
      <c r="E91">
        <v>31350004080680</v>
      </c>
      <c r="F91" t="s">
        <v>1406</v>
      </c>
      <c r="G91" t="s">
        <v>1407</v>
      </c>
      <c r="H91" s="1">
        <v>45419</v>
      </c>
      <c r="I91">
        <v>250000</v>
      </c>
      <c r="J91">
        <v>24</v>
      </c>
      <c r="K91">
        <v>36</v>
      </c>
      <c r="L91">
        <v>9809</v>
      </c>
      <c r="M91">
        <v>110153094441</v>
      </c>
      <c r="N91" t="s">
        <v>1408</v>
      </c>
      <c r="O91">
        <v>215000</v>
      </c>
      <c r="P91" s="1">
        <v>45419</v>
      </c>
      <c r="Q91" t="s">
        <v>127</v>
      </c>
      <c r="R91" t="s">
        <v>1409</v>
      </c>
      <c r="S91" t="s">
        <v>1410</v>
      </c>
      <c r="T91">
        <v>151548</v>
      </c>
      <c r="U91" t="s">
        <v>823</v>
      </c>
      <c r="V91" t="s">
        <v>599</v>
      </c>
      <c r="W91">
        <v>2500</v>
      </c>
      <c r="X91">
        <v>1794</v>
      </c>
      <c r="Y91" t="s">
        <v>128</v>
      </c>
      <c r="Z91" t="s">
        <v>824</v>
      </c>
      <c r="AA91">
        <v>2500</v>
      </c>
      <c r="AC91" s="55" t="s">
        <v>1130</v>
      </c>
      <c r="AD91" s="55" t="str">
        <f>_xlfn.XLOOKUP(D91,'[1]VL LMS '!$B:$B,'[1]VL LMS '!$BU:$BU)</f>
        <v>TATA ACEFACELIFT HT BSIII 2016</v>
      </c>
      <c r="AE91" s="55">
        <f t="shared" si="3"/>
        <v>60000</v>
      </c>
      <c r="AF91" s="55" t="str">
        <f t="shared" si="4"/>
        <v>May-24</v>
      </c>
      <c r="AG91">
        <f>_xlfn.XLOOKUP(D91,'[1]VL LMS '!$B:$B,'[1]VL LMS '!$BS:$BS)</f>
        <v>2016</v>
      </c>
      <c r="AH91" s="55" t="str">
        <f>_xlfn.XLOOKUP(D91,'[1]VL LMS '!$B:$B,'[1]VL LMS '!$DO:$DO)</f>
        <v>Goods &amp; Passengers</v>
      </c>
      <c r="AI91" s="55" t="str">
        <f>_xlfn.XLOOKUP(D91,'[1]VL LMS '!$B:$B,'[1]VL LMS '!$DP:$DP)</f>
        <v>Goods Carrier</v>
      </c>
      <c r="AJ91" s="55" t="str">
        <f>VLOOKUP(AI91,[1]Assumptions!$C:$D,2,0)</f>
        <v>Goods Carrier Loan</v>
      </c>
      <c r="AK91" s="55" t="str">
        <f>VLOOKUP(A91,[1]Assumptions!$T$3:$U$29,2,0)</f>
        <v>TAMIL NADU</v>
      </c>
      <c r="AL91" t="str">
        <f t="shared" si="5"/>
        <v>Used</v>
      </c>
      <c r="AM91" t="str">
        <f>VLOOKUP(P91,Assumptions!$B$3:$D$14,3)</f>
        <v>May</v>
      </c>
    </row>
    <row r="92" spans="1:39" x14ac:dyDescent="0.25">
      <c r="A92" t="s">
        <v>15</v>
      </c>
      <c r="B92">
        <v>3135</v>
      </c>
      <c r="C92">
        <v>43102964</v>
      </c>
      <c r="D92" s="5">
        <v>431351301700335</v>
      </c>
      <c r="E92">
        <v>31350004080900</v>
      </c>
      <c r="F92" t="s">
        <v>1411</v>
      </c>
      <c r="G92" t="s">
        <v>1412</v>
      </c>
      <c r="H92" s="1">
        <v>45421</v>
      </c>
      <c r="I92">
        <v>580000</v>
      </c>
      <c r="J92">
        <v>23.5</v>
      </c>
      <c r="K92">
        <v>48</v>
      </c>
      <c r="L92">
        <v>18750</v>
      </c>
      <c r="M92">
        <v>1725155000069131</v>
      </c>
      <c r="N92" t="s">
        <v>1413</v>
      </c>
      <c r="O92">
        <v>10000</v>
      </c>
      <c r="P92" s="1">
        <v>45433</v>
      </c>
      <c r="Q92" t="s">
        <v>127</v>
      </c>
      <c r="R92" t="s">
        <v>1414</v>
      </c>
      <c r="S92" t="s">
        <v>1415</v>
      </c>
      <c r="T92">
        <v>150733</v>
      </c>
      <c r="U92" t="s">
        <v>830</v>
      </c>
      <c r="V92" t="s">
        <v>636</v>
      </c>
      <c r="W92">
        <v>5800</v>
      </c>
      <c r="X92">
        <v>3710</v>
      </c>
      <c r="Y92" t="s">
        <v>128</v>
      </c>
      <c r="Z92" t="s">
        <v>831</v>
      </c>
      <c r="AA92">
        <v>5800</v>
      </c>
      <c r="AC92" s="55" t="s">
        <v>995</v>
      </c>
      <c r="AD92" s="55" t="str">
        <f>_xlfn.XLOOKUP(D92,'[1]VL LMS '!$B:$B,'[1]VL LMS '!$BU:$BU)</f>
        <v>TOUR S STD 2020</v>
      </c>
      <c r="AE92" s="55">
        <f t="shared" si="3"/>
        <v>136300</v>
      </c>
      <c r="AF92" s="55" t="str">
        <f t="shared" si="4"/>
        <v>May-24</v>
      </c>
      <c r="AG92">
        <f>_xlfn.XLOOKUP(D92,'[1]VL LMS '!$B:$B,'[1]VL LMS '!$BS:$BS)</f>
        <v>2020</v>
      </c>
      <c r="AH92" s="55" t="str">
        <f>_xlfn.XLOOKUP(D92,'[1]VL LMS '!$B:$B,'[1]VL LMS '!$DO:$DO)</f>
        <v>Car</v>
      </c>
      <c r="AI92" s="55" t="str">
        <f>_xlfn.XLOOKUP(D92,'[1]VL LMS '!$B:$B,'[1]VL LMS '!$DP:$DP)</f>
        <v>Paryatan Plus</v>
      </c>
      <c r="AJ92" s="55" t="str">
        <f>VLOOKUP(AI92,[1]Assumptions!$C:$D,2,0)</f>
        <v>Paryatan Plus Loan</v>
      </c>
      <c r="AK92" s="55" t="str">
        <f>VLOOKUP(A92,[1]Assumptions!$T$3:$U$29,2,0)</f>
        <v>TAMIL NADU</v>
      </c>
      <c r="AL92" t="str">
        <f t="shared" si="5"/>
        <v>Used</v>
      </c>
      <c r="AM92" t="str">
        <f>VLOOKUP(P92,Assumptions!$B$3:$D$14,3)</f>
        <v>May</v>
      </c>
    </row>
    <row r="93" spans="1:39" x14ac:dyDescent="0.25">
      <c r="A93" t="s">
        <v>15</v>
      </c>
      <c r="B93">
        <v>3135</v>
      </c>
      <c r="C93">
        <v>43102954</v>
      </c>
      <c r="D93" s="5">
        <v>431351301700336</v>
      </c>
      <c r="E93">
        <v>31350004081091</v>
      </c>
      <c r="F93" t="s">
        <v>1416</v>
      </c>
      <c r="G93" t="s">
        <v>808</v>
      </c>
      <c r="H93" s="1">
        <v>45423</v>
      </c>
      <c r="I93">
        <v>270000</v>
      </c>
      <c r="J93">
        <v>24</v>
      </c>
      <c r="K93">
        <v>36</v>
      </c>
      <c r="L93">
        <v>10593</v>
      </c>
      <c r="M93">
        <v>1814135000006287</v>
      </c>
      <c r="N93" t="s">
        <v>1274</v>
      </c>
      <c r="O93">
        <v>213159</v>
      </c>
      <c r="P93" s="1">
        <v>45423</v>
      </c>
      <c r="Q93" t="s">
        <v>127</v>
      </c>
      <c r="R93" t="s">
        <v>1417</v>
      </c>
      <c r="S93" t="s">
        <v>1418</v>
      </c>
      <c r="T93">
        <v>150112</v>
      </c>
      <c r="U93" t="s">
        <v>828</v>
      </c>
      <c r="V93" t="s">
        <v>599</v>
      </c>
      <c r="W93">
        <v>2700</v>
      </c>
      <c r="X93">
        <v>1441</v>
      </c>
      <c r="Y93" t="s">
        <v>128</v>
      </c>
      <c r="Z93" t="s">
        <v>829</v>
      </c>
      <c r="AA93">
        <v>2700</v>
      </c>
      <c r="AC93" s="55" t="s">
        <v>995</v>
      </c>
      <c r="AD93" s="55" t="str">
        <f>_xlfn.XLOOKUP(D93,'[1]VL LMS '!$B:$B,'[1]VL LMS '!$BU:$BU)</f>
        <v>TATA ZEST XE QJET 75PS BSIV</v>
      </c>
      <c r="AE93" s="55">
        <f t="shared" si="3"/>
        <v>64800</v>
      </c>
      <c r="AF93" s="55" t="str">
        <f t="shared" si="4"/>
        <v>May-24</v>
      </c>
      <c r="AG93">
        <f>_xlfn.XLOOKUP(D93,'[1]VL LMS '!$B:$B,'[1]VL LMS '!$BS:$BS)</f>
        <v>2017</v>
      </c>
      <c r="AH93" s="55" t="str">
        <f>_xlfn.XLOOKUP(D93,'[1]VL LMS '!$B:$B,'[1]VL LMS '!$DO:$DO)</f>
        <v>Car</v>
      </c>
      <c r="AI93" s="55" t="str">
        <f>_xlfn.XLOOKUP(D93,'[1]VL LMS '!$B:$B,'[1]VL LMS '!$DP:$DP)</f>
        <v>Paryatan Plus</v>
      </c>
      <c r="AJ93" s="55" t="str">
        <f>VLOOKUP(AI93,[1]Assumptions!$C:$D,2,0)</f>
        <v>Paryatan Plus Loan</v>
      </c>
      <c r="AK93" s="55" t="str">
        <f>VLOOKUP(A93,[1]Assumptions!$T$3:$U$29,2,0)</f>
        <v>TAMIL NADU</v>
      </c>
      <c r="AL93" t="str">
        <f t="shared" si="5"/>
        <v>Used</v>
      </c>
      <c r="AM93" t="str">
        <f>VLOOKUP(P93,Assumptions!$B$3:$D$14,3)</f>
        <v>May</v>
      </c>
    </row>
    <row r="94" spans="1:39" x14ac:dyDescent="0.25">
      <c r="A94" t="s">
        <v>15</v>
      </c>
      <c r="B94">
        <v>3135</v>
      </c>
      <c r="C94">
        <v>43102969</v>
      </c>
      <c r="D94" s="5">
        <v>431351301700337</v>
      </c>
      <c r="E94">
        <v>33340003959792</v>
      </c>
      <c r="F94" t="s">
        <v>1419</v>
      </c>
      <c r="G94" t="s">
        <v>1419</v>
      </c>
      <c r="H94" s="1">
        <v>45426</v>
      </c>
      <c r="I94">
        <v>220000</v>
      </c>
      <c r="J94">
        <v>24</v>
      </c>
      <c r="K94">
        <v>24</v>
      </c>
      <c r="L94">
        <v>11632</v>
      </c>
      <c r="M94">
        <v>9001001752061</v>
      </c>
      <c r="N94" t="s">
        <v>1420</v>
      </c>
      <c r="O94">
        <v>213939</v>
      </c>
      <c r="P94" s="1">
        <v>45428</v>
      </c>
      <c r="Q94" t="s">
        <v>127</v>
      </c>
      <c r="R94" t="s">
        <v>1421</v>
      </c>
      <c r="S94" t="s">
        <v>1422</v>
      </c>
      <c r="T94">
        <v>151548</v>
      </c>
      <c r="U94" t="s">
        <v>823</v>
      </c>
      <c r="V94" t="s">
        <v>1423</v>
      </c>
      <c r="W94">
        <v>3300</v>
      </c>
      <c r="X94">
        <v>1169</v>
      </c>
      <c r="Y94" t="s">
        <v>128</v>
      </c>
      <c r="Z94" t="s">
        <v>128</v>
      </c>
      <c r="AA94" t="s">
        <v>128</v>
      </c>
      <c r="AC94" s="55" t="s">
        <v>995</v>
      </c>
      <c r="AD94" s="55" t="str">
        <f>_xlfn.XLOOKUP(D94,'[1]VL LMS '!$B:$B,'[1]VL LMS '!$BU:$BU)</f>
        <v>MARUTI SWIFT DZIRE TOUR DIESEL BSI 5STR 2015 CAB</v>
      </c>
      <c r="AE94" s="55">
        <f t="shared" si="3"/>
        <v>52800</v>
      </c>
      <c r="AF94" s="55" t="str">
        <f t="shared" si="4"/>
        <v>May-24</v>
      </c>
      <c r="AG94">
        <f>_xlfn.XLOOKUP(D94,'[1]VL LMS '!$B:$B,'[1]VL LMS '!$BS:$BS)</f>
        <v>2015</v>
      </c>
      <c r="AH94" s="55" t="str">
        <f>_xlfn.XLOOKUP(D94,'[1]VL LMS '!$B:$B,'[1]VL LMS '!$DO:$DO)</f>
        <v>Car</v>
      </c>
      <c r="AI94" s="55" t="str">
        <f>_xlfn.XLOOKUP(D94,'[1]VL LMS '!$B:$B,'[1]VL LMS '!$DP:$DP)</f>
        <v>Paryatan Plus</v>
      </c>
      <c r="AJ94" s="55" t="str">
        <f>VLOOKUP(AI94,[1]Assumptions!$C:$D,2,0)</f>
        <v>Paryatan Plus Loan</v>
      </c>
      <c r="AK94" s="55" t="str">
        <f>VLOOKUP(A94,[1]Assumptions!$T$3:$U$29,2,0)</f>
        <v>TAMIL NADU</v>
      </c>
      <c r="AL94" t="str">
        <f t="shared" si="5"/>
        <v>Used</v>
      </c>
      <c r="AM94" t="str">
        <f>VLOOKUP(P94,Assumptions!$B$3:$D$14,3)</f>
        <v>May</v>
      </c>
    </row>
    <row r="95" spans="1:39" x14ac:dyDescent="0.25">
      <c r="A95" t="s">
        <v>15</v>
      </c>
      <c r="B95">
        <v>3135</v>
      </c>
      <c r="C95">
        <v>43102961</v>
      </c>
      <c r="D95" s="5">
        <v>431351301700338</v>
      </c>
      <c r="E95">
        <v>31350004081584</v>
      </c>
      <c r="F95" t="s">
        <v>1287</v>
      </c>
      <c r="G95" t="s">
        <v>1424</v>
      </c>
      <c r="H95" s="1">
        <v>45427</v>
      </c>
      <c r="I95">
        <v>720000</v>
      </c>
      <c r="J95">
        <v>18</v>
      </c>
      <c r="K95">
        <v>48</v>
      </c>
      <c r="L95">
        <v>21151</v>
      </c>
      <c r="M95">
        <v>50200040369934</v>
      </c>
      <c r="N95" t="s">
        <v>1425</v>
      </c>
      <c r="O95">
        <v>697843</v>
      </c>
      <c r="P95" s="1">
        <v>45427</v>
      </c>
      <c r="Q95" t="s">
        <v>127</v>
      </c>
      <c r="R95" t="s">
        <v>1426</v>
      </c>
      <c r="S95" t="s">
        <v>1427</v>
      </c>
      <c r="T95">
        <v>154160</v>
      </c>
      <c r="U95" t="s">
        <v>834</v>
      </c>
      <c r="V95" t="s">
        <v>1225</v>
      </c>
      <c r="W95">
        <v>7200</v>
      </c>
      <c r="X95">
        <v>7757</v>
      </c>
      <c r="Y95" t="s">
        <v>128</v>
      </c>
      <c r="Z95" t="s">
        <v>827</v>
      </c>
      <c r="AA95">
        <v>7200</v>
      </c>
      <c r="AC95" s="55" t="s">
        <v>995</v>
      </c>
      <c r="AD95" s="55" t="str">
        <f>_xlfn.XLOOKUP(D95,'[1]VL LMS '!$B:$B,'[1]VL LMS '!$BU:$BU)</f>
        <v>MARUTI TOUR S CNG NEW 2024</v>
      </c>
      <c r="AE95" s="55">
        <f t="shared" si="3"/>
        <v>129600</v>
      </c>
      <c r="AF95" s="55" t="str">
        <f t="shared" si="4"/>
        <v>May-24</v>
      </c>
      <c r="AG95">
        <f>_xlfn.XLOOKUP(D95,'[1]VL LMS '!$B:$B,'[1]VL LMS '!$BS:$BS)</f>
        <v>2024</v>
      </c>
      <c r="AH95" s="55" t="str">
        <f>_xlfn.XLOOKUP(D95,'[1]VL LMS '!$B:$B,'[1]VL LMS '!$DO:$DO)</f>
        <v>Goods &amp; Passengers</v>
      </c>
      <c r="AI95" s="55" t="str">
        <f>_xlfn.XLOOKUP(D95,'[1]VL LMS '!$B:$B,'[1]VL LMS '!$DP:$DP)</f>
        <v>Paryatan Plus</v>
      </c>
      <c r="AJ95" s="55" t="str">
        <f>VLOOKUP(AI95,[1]Assumptions!$C:$D,2,0)</f>
        <v>Paryatan Plus Loan</v>
      </c>
      <c r="AK95" s="55" t="str">
        <f>VLOOKUP(A95,[1]Assumptions!$T$3:$U$29,2,0)</f>
        <v>TAMIL NADU</v>
      </c>
      <c r="AL95" t="str">
        <f t="shared" si="5"/>
        <v>Used</v>
      </c>
      <c r="AM95" t="str">
        <f>VLOOKUP(P95,Assumptions!$B$3:$D$14,3)</f>
        <v>May</v>
      </c>
    </row>
    <row r="96" spans="1:39" x14ac:dyDescent="0.25">
      <c r="A96" t="s">
        <v>15</v>
      </c>
      <c r="B96">
        <v>3135</v>
      </c>
      <c r="C96">
        <v>43102983</v>
      </c>
      <c r="D96" s="5">
        <v>431351301700339</v>
      </c>
      <c r="E96">
        <v>31350004081642</v>
      </c>
      <c r="F96" t="s">
        <v>1428</v>
      </c>
      <c r="G96" t="s">
        <v>1429</v>
      </c>
      <c r="H96" s="1">
        <v>45427</v>
      </c>
      <c r="I96">
        <v>710000</v>
      </c>
      <c r="J96">
        <v>18</v>
      </c>
      <c r="K96">
        <v>84</v>
      </c>
      <c r="L96">
        <v>14923</v>
      </c>
      <c r="M96">
        <v>50200001238697</v>
      </c>
      <c r="N96" t="s">
        <v>1430</v>
      </c>
      <c r="O96">
        <v>687930</v>
      </c>
      <c r="P96" s="1">
        <v>45427</v>
      </c>
      <c r="Q96" t="s">
        <v>127</v>
      </c>
      <c r="R96" t="s">
        <v>1431</v>
      </c>
      <c r="S96" t="s">
        <v>1432</v>
      </c>
      <c r="T96">
        <v>151548</v>
      </c>
      <c r="U96" t="s">
        <v>823</v>
      </c>
      <c r="V96" t="s">
        <v>1035</v>
      </c>
      <c r="W96">
        <v>10650</v>
      </c>
      <c r="X96">
        <v>9669</v>
      </c>
      <c r="Y96" t="s">
        <v>128</v>
      </c>
      <c r="Z96" t="s">
        <v>128</v>
      </c>
      <c r="AA96" t="s">
        <v>128</v>
      </c>
      <c r="AC96" s="55" t="s">
        <v>995</v>
      </c>
      <c r="AD96" s="55" t="str">
        <f>_xlfn.XLOOKUP(D96,'[1]VL LMS '!$B:$B,'[1]VL LMS '!$BU:$BU)</f>
        <v>AMAZE R SMT WHITE PETROL NEW 2024</v>
      </c>
      <c r="AE96" s="55">
        <f t="shared" si="3"/>
        <v>127800</v>
      </c>
      <c r="AF96" s="55" t="str">
        <f t="shared" si="4"/>
        <v>May-24</v>
      </c>
      <c r="AG96">
        <f>_xlfn.XLOOKUP(D96,'[1]VL LMS '!$B:$B,'[1]VL LMS '!$BS:$BS)</f>
        <v>2024</v>
      </c>
      <c r="AH96" s="55" t="str">
        <f>_xlfn.XLOOKUP(D96,'[1]VL LMS '!$B:$B,'[1]VL LMS '!$DO:$DO)</f>
        <v>Goods &amp; Passengers</v>
      </c>
      <c r="AI96" s="55" t="str">
        <f>_xlfn.XLOOKUP(D96,'[1]VL LMS '!$B:$B,'[1]VL LMS '!$DP:$DP)</f>
        <v>Dream Car</v>
      </c>
      <c r="AJ96" s="55" t="str">
        <f>VLOOKUP(AI96,[1]Assumptions!$C:$D,2,0)</f>
        <v>Dream Vahan</v>
      </c>
      <c r="AK96" s="55" t="str">
        <f>VLOOKUP(A96,[1]Assumptions!$T$3:$U$29,2,0)</f>
        <v>TAMIL NADU</v>
      </c>
      <c r="AL96" t="str">
        <f t="shared" si="5"/>
        <v>New</v>
      </c>
      <c r="AM96" t="str">
        <f>VLOOKUP(P96,Assumptions!$B$3:$D$14,3)</f>
        <v>May</v>
      </c>
    </row>
    <row r="97" spans="1:39" x14ac:dyDescent="0.25">
      <c r="A97" t="s">
        <v>15</v>
      </c>
      <c r="B97">
        <v>3135</v>
      </c>
      <c r="C97">
        <v>43102980</v>
      </c>
      <c r="D97" s="5">
        <v>431351301700340</v>
      </c>
      <c r="E97">
        <v>31350004081648</v>
      </c>
      <c r="F97" t="s">
        <v>1433</v>
      </c>
      <c r="G97" t="s">
        <v>928</v>
      </c>
      <c r="H97" s="1">
        <v>45427</v>
      </c>
      <c r="I97">
        <v>460000</v>
      </c>
      <c r="J97">
        <v>23.5</v>
      </c>
      <c r="K97">
        <v>60</v>
      </c>
      <c r="L97">
        <v>13101</v>
      </c>
      <c r="M97">
        <v>1683155000026895</v>
      </c>
      <c r="N97" t="s">
        <v>1434</v>
      </c>
      <c r="O97">
        <v>439636</v>
      </c>
      <c r="P97" s="1">
        <v>45427</v>
      </c>
      <c r="Q97" t="s">
        <v>127</v>
      </c>
      <c r="R97" t="s">
        <v>1435</v>
      </c>
      <c r="S97" t="s">
        <v>1436</v>
      </c>
      <c r="T97">
        <v>153472</v>
      </c>
      <c r="U97" t="s">
        <v>835</v>
      </c>
      <c r="V97" t="s">
        <v>1323</v>
      </c>
      <c r="W97">
        <v>6900</v>
      </c>
      <c r="X97">
        <v>3464</v>
      </c>
      <c r="Y97" t="s">
        <v>128</v>
      </c>
      <c r="Z97" t="s">
        <v>128</v>
      </c>
      <c r="AA97" t="s">
        <v>128</v>
      </c>
      <c r="AC97" s="55" t="s">
        <v>995</v>
      </c>
      <c r="AD97" s="55" t="str">
        <f>_xlfn.XLOOKUP(D97,'[1]VL LMS '!$B:$B,'[1]VL LMS '!$BU:$BU)</f>
        <v>Etios-ToyotaEtios GD</v>
      </c>
      <c r="AE97" s="55">
        <f t="shared" si="3"/>
        <v>108100</v>
      </c>
      <c r="AF97" s="55" t="str">
        <f t="shared" si="4"/>
        <v>May-24</v>
      </c>
      <c r="AG97">
        <f>_xlfn.XLOOKUP(D97,'[1]VL LMS '!$B:$B,'[1]VL LMS '!$BS:$BS)</f>
        <v>2016</v>
      </c>
      <c r="AH97" s="55" t="str">
        <f>_xlfn.XLOOKUP(D97,'[1]VL LMS '!$B:$B,'[1]VL LMS '!$DO:$DO)</f>
        <v>Car</v>
      </c>
      <c r="AI97" s="55" t="str">
        <f>_xlfn.XLOOKUP(D97,'[1]VL LMS '!$B:$B,'[1]VL LMS '!$DP:$DP)</f>
        <v>Paryatan Plus</v>
      </c>
      <c r="AJ97" s="55" t="str">
        <f>VLOOKUP(AI97,[1]Assumptions!$C:$D,2,0)</f>
        <v>Paryatan Plus Loan</v>
      </c>
      <c r="AK97" s="55" t="str">
        <f>VLOOKUP(A97,[1]Assumptions!$T$3:$U$29,2,0)</f>
        <v>TAMIL NADU</v>
      </c>
      <c r="AL97" t="str">
        <f t="shared" si="5"/>
        <v>Used</v>
      </c>
      <c r="AM97" t="str">
        <f>VLOOKUP(P97,Assumptions!$B$3:$D$14,3)</f>
        <v>May</v>
      </c>
    </row>
    <row r="98" spans="1:39" x14ac:dyDescent="0.25">
      <c r="A98" t="s">
        <v>15</v>
      </c>
      <c r="B98">
        <v>3135</v>
      </c>
      <c r="C98">
        <v>43103012</v>
      </c>
      <c r="D98" s="5">
        <v>431351301700341</v>
      </c>
      <c r="E98">
        <v>31350004082747</v>
      </c>
      <c r="F98" t="s">
        <v>1437</v>
      </c>
      <c r="G98" t="s">
        <v>1438</v>
      </c>
      <c r="H98" s="1">
        <v>45436</v>
      </c>
      <c r="I98">
        <v>400000</v>
      </c>
      <c r="J98">
        <v>24</v>
      </c>
      <c r="K98">
        <v>48</v>
      </c>
      <c r="L98">
        <v>13041</v>
      </c>
      <c r="M98">
        <v>1769155000019003</v>
      </c>
      <c r="N98" t="s">
        <v>1439</v>
      </c>
      <c r="O98">
        <v>389611</v>
      </c>
      <c r="P98" s="1">
        <v>45436</v>
      </c>
      <c r="Q98" t="s">
        <v>127</v>
      </c>
      <c r="R98" t="s">
        <v>1440</v>
      </c>
      <c r="S98" t="s">
        <v>1441</v>
      </c>
      <c r="T98">
        <v>29037</v>
      </c>
      <c r="U98" t="s">
        <v>826</v>
      </c>
      <c r="V98" t="s">
        <v>1136</v>
      </c>
      <c r="W98">
        <v>4000</v>
      </c>
      <c r="X98">
        <v>2389</v>
      </c>
      <c r="Y98" t="s">
        <v>128</v>
      </c>
      <c r="Z98" t="s">
        <v>827</v>
      </c>
      <c r="AA98">
        <v>4000</v>
      </c>
      <c r="AC98" s="55" t="s">
        <v>995</v>
      </c>
      <c r="AD98" s="55" t="str">
        <f>_xlfn.XLOOKUP(D98,'[1]VL LMS '!$B:$B,'[1]VL LMS '!$BU:$BU)</f>
        <v>MARUTHI SWIFT DZIRE TOUR BSIV 5STR 2016 PARYATAN</v>
      </c>
      <c r="AE98" s="55">
        <f t="shared" si="3"/>
        <v>96000</v>
      </c>
      <c r="AF98" s="55" t="str">
        <f t="shared" si="4"/>
        <v>May-24</v>
      </c>
      <c r="AG98">
        <f>_xlfn.XLOOKUP(D98,'[1]VL LMS '!$B:$B,'[1]VL LMS '!$BS:$BS)</f>
        <v>2016</v>
      </c>
      <c r="AH98" s="55" t="str">
        <f>_xlfn.XLOOKUP(D98,'[1]VL LMS '!$B:$B,'[1]VL LMS '!$DO:$DO)</f>
        <v>Car</v>
      </c>
      <c r="AI98" s="55" t="str">
        <f>_xlfn.XLOOKUP(D98,'[1]VL LMS '!$B:$B,'[1]VL LMS '!$DP:$DP)</f>
        <v>Paryatan Plus</v>
      </c>
      <c r="AJ98" s="55" t="str">
        <f>VLOOKUP(AI98,[1]Assumptions!$C:$D,2,0)</f>
        <v>Paryatan Plus Loan</v>
      </c>
      <c r="AK98" s="55" t="str">
        <f>VLOOKUP(A98,[1]Assumptions!$T$3:$U$29,2,0)</f>
        <v>TAMIL NADU</v>
      </c>
      <c r="AL98" t="str">
        <f t="shared" si="5"/>
        <v>Used</v>
      </c>
      <c r="AM98" t="str">
        <f>VLOOKUP(P98,Assumptions!$B$3:$D$14,3)</f>
        <v>May</v>
      </c>
    </row>
    <row r="99" spans="1:39" x14ac:dyDescent="0.25">
      <c r="A99" t="s">
        <v>15</v>
      </c>
      <c r="B99">
        <v>3135</v>
      </c>
      <c r="C99">
        <v>43102992</v>
      </c>
      <c r="D99" s="5">
        <v>431351301700342</v>
      </c>
      <c r="E99">
        <v>31350004082459</v>
      </c>
      <c r="F99" t="s">
        <v>1442</v>
      </c>
      <c r="G99" t="s">
        <v>1443</v>
      </c>
      <c r="H99" s="1">
        <v>45437</v>
      </c>
      <c r="I99">
        <v>700000</v>
      </c>
      <c r="J99">
        <v>23</v>
      </c>
      <c r="K99">
        <v>36</v>
      </c>
      <c r="L99">
        <v>27097</v>
      </c>
      <c r="M99">
        <v>17925500006043</v>
      </c>
      <c r="N99" t="s">
        <v>1444</v>
      </c>
      <c r="O99">
        <v>579078</v>
      </c>
      <c r="P99" s="1">
        <v>45441</v>
      </c>
      <c r="Q99" t="s">
        <v>127</v>
      </c>
      <c r="R99" t="s">
        <v>1445</v>
      </c>
      <c r="S99" t="s">
        <v>1446</v>
      </c>
      <c r="T99">
        <v>151713</v>
      </c>
      <c r="U99" t="s">
        <v>832</v>
      </c>
      <c r="V99" t="s">
        <v>1124</v>
      </c>
      <c r="W99">
        <v>7000</v>
      </c>
      <c r="X99">
        <v>6922</v>
      </c>
      <c r="Y99" t="s">
        <v>128</v>
      </c>
      <c r="Z99" t="s">
        <v>833</v>
      </c>
      <c r="AA99">
        <v>7000</v>
      </c>
      <c r="AC99" s="55" t="s">
        <v>1130</v>
      </c>
      <c r="AD99" s="55" t="str">
        <f>_xlfn.XLOOKUP(D99,'[1]VL LMS '!$B:$B,'[1]VL LMS '!$BU:$BU)</f>
        <v>EICHER PRO 1110XP G HSD BS III 2016</v>
      </c>
      <c r="AE99" s="55">
        <f t="shared" si="3"/>
        <v>161000</v>
      </c>
      <c r="AF99" s="55" t="str">
        <f t="shared" si="4"/>
        <v>May-24</v>
      </c>
      <c r="AG99">
        <f>_xlfn.XLOOKUP(D99,'[1]VL LMS '!$B:$B,'[1]VL LMS '!$BS:$BS)</f>
        <v>2016</v>
      </c>
      <c r="AH99" s="55" t="str">
        <f>_xlfn.XLOOKUP(D99,'[1]VL LMS '!$B:$B,'[1]VL LMS '!$DO:$DO)</f>
        <v>Goods &amp; Passengers</v>
      </c>
      <c r="AI99" s="55" t="str">
        <f>_xlfn.XLOOKUP(D99,'[1]VL LMS '!$B:$B,'[1]VL LMS '!$DP:$DP)</f>
        <v>Goods Carrier</v>
      </c>
      <c r="AJ99" s="55" t="str">
        <f>VLOOKUP(AI99,[1]Assumptions!$C:$D,2,0)</f>
        <v>Goods Carrier Loan</v>
      </c>
      <c r="AK99" s="55" t="str">
        <f>VLOOKUP(A99,[1]Assumptions!$T$3:$U$29,2,0)</f>
        <v>TAMIL NADU</v>
      </c>
      <c r="AL99" t="str">
        <f t="shared" si="5"/>
        <v>Used</v>
      </c>
      <c r="AM99" t="str">
        <f>VLOOKUP(P99,Assumptions!$B$3:$D$14,3)</f>
        <v>May</v>
      </c>
    </row>
    <row r="100" spans="1:39" x14ac:dyDescent="0.25">
      <c r="A100" t="s">
        <v>15</v>
      </c>
      <c r="B100">
        <v>3135</v>
      </c>
      <c r="C100">
        <v>43103015</v>
      </c>
      <c r="D100" s="5">
        <v>431351301700343</v>
      </c>
      <c r="E100">
        <v>31350004082891</v>
      </c>
      <c r="F100" t="s">
        <v>1447</v>
      </c>
      <c r="G100" t="s">
        <v>1448</v>
      </c>
      <c r="H100" s="1">
        <v>45437</v>
      </c>
      <c r="I100">
        <v>280000</v>
      </c>
      <c r="J100">
        <v>24</v>
      </c>
      <c r="K100">
        <v>36</v>
      </c>
      <c r="L100">
        <v>10986</v>
      </c>
      <c r="M100">
        <v>7245129503</v>
      </c>
      <c r="N100" t="s">
        <v>1449</v>
      </c>
      <c r="O100">
        <v>269575</v>
      </c>
      <c r="P100" s="1">
        <v>45437</v>
      </c>
      <c r="Q100" t="s">
        <v>127</v>
      </c>
      <c r="R100" t="s">
        <v>1450</v>
      </c>
      <c r="S100" t="s">
        <v>1451</v>
      </c>
      <c r="T100">
        <v>150112</v>
      </c>
      <c r="U100" t="s">
        <v>828</v>
      </c>
      <c r="V100" t="s">
        <v>1452</v>
      </c>
      <c r="W100">
        <v>4200</v>
      </c>
      <c r="X100">
        <v>6225</v>
      </c>
      <c r="Y100" t="s">
        <v>128</v>
      </c>
      <c r="Z100" t="s">
        <v>128</v>
      </c>
      <c r="AA100" t="s">
        <v>128</v>
      </c>
      <c r="AC100" s="55" t="s">
        <v>995</v>
      </c>
      <c r="AD100" s="55" t="str">
        <f>_xlfn.XLOOKUP(D100,'[1]VL LMS '!$B:$B,'[1]VL LMS '!$BU:$BU)</f>
        <v>TATA ZEST XE QJET 75PS BS 4 5STR 2018 CAB</v>
      </c>
      <c r="AE100" s="55">
        <f t="shared" si="3"/>
        <v>67200</v>
      </c>
      <c r="AF100" s="55" t="str">
        <f t="shared" si="4"/>
        <v>May-24</v>
      </c>
      <c r="AG100">
        <f>_xlfn.XLOOKUP(D100,'[1]VL LMS '!$B:$B,'[1]VL LMS '!$BS:$BS)</f>
        <v>2018</v>
      </c>
      <c r="AH100" s="55" t="str">
        <f>_xlfn.XLOOKUP(D100,'[1]VL LMS '!$B:$B,'[1]VL LMS '!$DO:$DO)</f>
        <v>Car</v>
      </c>
      <c r="AI100" s="55" t="str">
        <f>_xlfn.XLOOKUP(D100,'[1]VL LMS '!$B:$B,'[1]VL LMS '!$DP:$DP)</f>
        <v>Paryatan Plus</v>
      </c>
      <c r="AJ100" s="55" t="str">
        <f>VLOOKUP(AI100,[1]Assumptions!$C:$D,2,0)</f>
        <v>Paryatan Plus Loan</v>
      </c>
      <c r="AK100" s="55" t="str">
        <f>VLOOKUP(A100,[1]Assumptions!$T$3:$U$29,2,0)</f>
        <v>TAMIL NADU</v>
      </c>
      <c r="AL100" t="str">
        <f t="shared" si="5"/>
        <v>Used</v>
      </c>
      <c r="AM100" t="str">
        <f>VLOOKUP(P100,Assumptions!$B$3:$D$14,3)</f>
        <v>May</v>
      </c>
    </row>
    <row r="101" spans="1:39" x14ac:dyDescent="0.25">
      <c r="A101" t="s">
        <v>15</v>
      </c>
      <c r="B101">
        <v>3135</v>
      </c>
      <c r="C101">
        <v>43103028</v>
      </c>
      <c r="D101" s="5">
        <v>431351301700344</v>
      </c>
      <c r="E101">
        <v>31350004083303</v>
      </c>
      <c r="F101" t="s">
        <v>1453</v>
      </c>
      <c r="G101" t="s">
        <v>1454</v>
      </c>
      <c r="H101" s="1">
        <v>45440</v>
      </c>
      <c r="I101">
        <v>280000</v>
      </c>
      <c r="J101">
        <v>24</v>
      </c>
      <c r="K101">
        <v>36</v>
      </c>
      <c r="L101">
        <v>10986</v>
      </c>
      <c r="M101">
        <v>10561034844</v>
      </c>
      <c r="N101" t="s">
        <v>1455</v>
      </c>
      <c r="O101">
        <v>172275</v>
      </c>
      <c r="P101" s="1">
        <v>45442</v>
      </c>
      <c r="Q101" t="s">
        <v>127</v>
      </c>
      <c r="R101" t="s">
        <v>1456</v>
      </c>
      <c r="S101" t="s">
        <v>1457</v>
      </c>
      <c r="T101">
        <v>153472</v>
      </c>
      <c r="U101" t="s">
        <v>835</v>
      </c>
      <c r="V101" t="s">
        <v>1244</v>
      </c>
      <c r="W101">
        <v>2800</v>
      </c>
      <c r="X101">
        <v>2125</v>
      </c>
      <c r="Y101" t="s">
        <v>128</v>
      </c>
      <c r="Z101" t="s">
        <v>836</v>
      </c>
      <c r="AA101">
        <v>2800</v>
      </c>
      <c r="AC101" s="55" t="s">
        <v>995</v>
      </c>
      <c r="AD101" s="55" t="str">
        <f>_xlfn.XLOOKUP(D101,'[1]VL LMS '!$B:$B,'[1]VL LMS '!$BU:$BU)</f>
        <v>TATA BOLT XE QJET 75PS BS4 2018 5STR</v>
      </c>
      <c r="AE101" s="55">
        <f t="shared" si="3"/>
        <v>67200</v>
      </c>
      <c r="AF101" s="55" t="str">
        <f t="shared" si="4"/>
        <v>May-24</v>
      </c>
      <c r="AG101">
        <f>_xlfn.XLOOKUP(D101,'[1]VL LMS '!$B:$B,'[1]VL LMS '!$BS:$BS)</f>
        <v>2018</v>
      </c>
      <c r="AH101" s="55" t="str">
        <f>_xlfn.XLOOKUP(D101,'[1]VL LMS '!$B:$B,'[1]VL LMS '!$DO:$DO)</f>
        <v>Car</v>
      </c>
      <c r="AI101" s="55" t="str">
        <f>_xlfn.XLOOKUP(D101,'[1]VL LMS '!$B:$B,'[1]VL LMS '!$DP:$DP)</f>
        <v>Paryatan Plus</v>
      </c>
      <c r="AJ101" s="55" t="str">
        <f>VLOOKUP(AI101,[1]Assumptions!$C:$D,2,0)</f>
        <v>Paryatan Plus Loan</v>
      </c>
      <c r="AK101" s="55" t="str">
        <f>VLOOKUP(A101,[1]Assumptions!$T$3:$U$29,2,0)</f>
        <v>TAMIL NADU</v>
      </c>
      <c r="AL101" t="str">
        <f t="shared" si="5"/>
        <v>Used</v>
      </c>
      <c r="AM101" t="str">
        <f>VLOOKUP(P101,Assumptions!$B$3:$D$14,3)</f>
        <v>May</v>
      </c>
    </row>
    <row r="102" spans="1:39" x14ac:dyDescent="0.25">
      <c r="A102" t="s">
        <v>15</v>
      </c>
      <c r="B102">
        <v>3135</v>
      </c>
      <c r="C102">
        <v>43103018</v>
      </c>
      <c r="D102" s="5">
        <v>431351301700345</v>
      </c>
      <c r="E102">
        <v>31350004083272</v>
      </c>
      <c r="F102" t="s">
        <v>1458</v>
      </c>
      <c r="G102" t="s">
        <v>1458</v>
      </c>
      <c r="H102" s="1">
        <v>45440</v>
      </c>
      <c r="I102">
        <v>500000</v>
      </c>
      <c r="J102">
        <v>23.5</v>
      </c>
      <c r="K102">
        <v>36</v>
      </c>
      <c r="L102">
        <v>19486</v>
      </c>
      <c r="M102">
        <v>63056898817</v>
      </c>
      <c r="N102" t="s">
        <v>1459</v>
      </c>
      <c r="O102">
        <v>484089</v>
      </c>
      <c r="P102" s="1">
        <v>45440</v>
      </c>
      <c r="Q102" t="s">
        <v>127</v>
      </c>
      <c r="R102" t="s">
        <v>1460</v>
      </c>
      <c r="S102" t="s">
        <v>1461</v>
      </c>
      <c r="T102">
        <v>150733</v>
      </c>
      <c r="U102" t="s">
        <v>830</v>
      </c>
      <c r="V102" t="s">
        <v>1041</v>
      </c>
      <c r="W102">
        <v>5000</v>
      </c>
      <c r="X102">
        <v>3411</v>
      </c>
      <c r="Y102" t="s">
        <v>128</v>
      </c>
      <c r="Z102" t="s">
        <v>831</v>
      </c>
      <c r="AA102">
        <v>7500</v>
      </c>
      <c r="AC102" s="55" t="s">
        <v>995</v>
      </c>
      <c r="AD102" s="55" t="str">
        <f>_xlfn.XLOOKUP(D102,'[1]VL LMS '!$B:$B,'[1]VL LMS '!$BU:$BU)</f>
        <v>INNOVA 2 5 G E4 2016</v>
      </c>
      <c r="AE102" s="55">
        <f t="shared" si="3"/>
        <v>117500</v>
      </c>
      <c r="AF102" s="55" t="str">
        <f t="shared" si="4"/>
        <v>May-24</v>
      </c>
      <c r="AG102">
        <f>_xlfn.XLOOKUP(D102,'[1]VL LMS '!$B:$B,'[1]VL LMS '!$BS:$BS)</f>
        <v>2016</v>
      </c>
      <c r="AH102" s="55" t="str">
        <f>_xlfn.XLOOKUP(D102,'[1]VL LMS '!$B:$B,'[1]VL LMS '!$DO:$DO)</f>
        <v>Car</v>
      </c>
      <c r="AI102" s="55" t="str">
        <f>_xlfn.XLOOKUP(D102,'[1]VL LMS '!$B:$B,'[1]VL LMS '!$DP:$DP)</f>
        <v>Paryatan Plus</v>
      </c>
      <c r="AJ102" s="55" t="str">
        <f>VLOOKUP(AI102,[1]Assumptions!$C:$D,2,0)</f>
        <v>Paryatan Plus Loan</v>
      </c>
      <c r="AK102" s="55" t="str">
        <f>VLOOKUP(A102,[1]Assumptions!$T$3:$U$29,2,0)</f>
        <v>TAMIL NADU</v>
      </c>
      <c r="AL102" t="str">
        <f t="shared" si="5"/>
        <v>Used</v>
      </c>
      <c r="AM102" t="str">
        <f>VLOOKUP(P102,Assumptions!$B$3:$D$14,3)</f>
        <v>May</v>
      </c>
    </row>
    <row r="103" spans="1:39" x14ac:dyDescent="0.25">
      <c r="A103" t="s">
        <v>15</v>
      </c>
      <c r="B103">
        <v>3135</v>
      </c>
      <c r="C103">
        <v>43103026</v>
      </c>
      <c r="D103" s="5">
        <v>431351301700346</v>
      </c>
      <c r="E103">
        <v>31350004083441</v>
      </c>
      <c r="F103" t="s">
        <v>1462</v>
      </c>
      <c r="G103" t="s">
        <v>1463</v>
      </c>
      <c r="H103" s="1">
        <v>45441</v>
      </c>
      <c r="I103">
        <v>560000</v>
      </c>
      <c r="J103">
        <v>18</v>
      </c>
      <c r="K103">
        <v>24</v>
      </c>
      <c r="L103">
        <v>27958</v>
      </c>
      <c r="M103">
        <v>10857831185</v>
      </c>
      <c r="N103" t="s">
        <v>1464</v>
      </c>
      <c r="O103">
        <v>542209</v>
      </c>
      <c r="P103" s="1">
        <v>45441</v>
      </c>
      <c r="Q103" t="s">
        <v>127</v>
      </c>
      <c r="R103" t="s">
        <v>1465</v>
      </c>
      <c r="S103" t="s">
        <v>1466</v>
      </c>
      <c r="T103">
        <v>151548</v>
      </c>
      <c r="U103" t="s">
        <v>823</v>
      </c>
      <c r="V103" t="s">
        <v>1244</v>
      </c>
      <c r="W103">
        <v>5600</v>
      </c>
      <c r="X103">
        <v>1857</v>
      </c>
      <c r="Y103" t="s">
        <v>128</v>
      </c>
      <c r="Z103" t="s">
        <v>824</v>
      </c>
      <c r="AA103">
        <v>8400</v>
      </c>
      <c r="AC103" s="55" t="s">
        <v>995</v>
      </c>
      <c r="AD103" s="55" t="str">
        <f>_xlfn.XLOOKUP(D103,'[1]VL LMS '!$B:$B,'[1]VL LMS '!$BU:$BU)</f>
        <v>TOUR H3 CNG WAGONAR NEW 2024</v>
      </c>
      <c r="AE103" s="55">
        <f t="shared" si="3"/>
        <v>100800</v>
      </c>
      <c r="AF103" s="55" t="str">
        <f t="shared" si="4"/>
        <v>May-24</v>
      </c>
      <c r="AG103">
        <f>_xlfn.XLOOKUP(D103,'[1]VL LMS '!$B:$B,'[1]VL LMS '!$BS:$BS)</f>
        <v>2024</v>
      </c>
      <c r="AH103" s="55" t="str">
        <f>_xlfn.XLOOKUP(D103,'[1]VL LMS '!$B:$B,'[1]VL LMS '!$DO:$DO)</f>
        <v>Goods &amp; Passengers</v>
      </c>
      <c r="AI103" s="55" t="str">
        <f>_xlfn.XLOOKUP(D103,'[1]VL LMS '!$B:$B,'[1]VL LMS '!$DP:$DP)</f>
        <v>Dream Car</v>
      </c>
      <c r="AJ103" s="55" t="str">
        <f>VLOOKUP(AI103,[1]Assumptions!$C:$D,2,0)</f>
        <v>Dream Vahan</v>
      </c>
      <c r="AK103" s="55" t="str">
        <f>VLOOKUP(A103,[1]Assumptions!$T$3:$U$29,2,0)</f>
        <v>TAMIL NADU</v>
      </c>
      <c r="AL103" t="str">
        <f t="shared" si="5"/>
        <v>New</v>
      </c>
      <c r="AM103" t="str">
        <f>VLOOKUP(P103,Assumptions!$B$3:$D$14,3)</f>
        <v>May</v>
      </c>
    </row>
    <row r="104" spans="1:39" x14ac:dyDescent="0.25">
      <c r="A104" t="s">
        <v>15</v>
      </c>
      <c r="B104">
        <v>3135</v>
      </c>
      <c r="C104">
        <v>43103024</v>
      </c>
      <c r="D104" s="5">
        <v>431351301700348</v>
      </c>
      <c r="E104">
        <v>31350004083554</v>
      </c>
      <c r="F104" t="s">
        <v>1467</v>
      </c>
      <c r="G104" t="s">
        <v>1468</v>
      </c>
      <c r="H104" s="1">
        <v>45442</v>
      </c>
      <c r="I104">
        <v>450000</v>
      </c>
      <c r="J104">
        <v>23.5</v>
      </c>
      <c r="K104">
        <v>48</v>
      </c>
      <c r="L104">
        <v>14547</v>
      </c>
      <c r="M104">
        <v>500101011377657</v>
      </c>
      <c r="N104" t="s">
        <v>1367</v>
      </c>
      <c r="O104">
        <v>437175</v>
      </c>
      <c r="P104" s="1">
        <v>45442</v>
      </c>
      <c r="Q104" t="s">
        <v>127</v>
      </c>
      <c r="R104" t="s">
        <v>1469</v>
      </c>
      <c r="S104" t="s">
        <v>1470</v>
      </c>
      <c r="T104">
        <v>151713</v>
      </c>
      <c r="U104" t="s">
        <v>832</v>
      </c>
      <c r="V104" t="s">
        <v>1041</v>
      </c>
      <c r="W104">
        <v>4500</v>
      </c>
      <c r="X104">
        <v>2666</v>
      </c>
      <c r="Y104" t="s">
        <v>128</v>
      </c>
      <c r="Z104" t="s">
        <v>833</v>
      </c>
      <c r="AA104">
        <v>4500</v>
      </c>
      <c r="AC104" s="55" t="s">
        <v>995</v>
      </c>
      <c r="AD104" s="55" t="str">
        <f>_xlfn.XLOOKUP(D104,'[1]VL LMS '!$B:$B,'[1]VL LMS '!$BU:$BU)</f>
        <v>MAHINDRA XYLO D4 MDI CRDE 2WD 8STR 2016 CAB</v>
      </c>
      <c r="AE104" s="55">
        <f t="shared" si="3"/>
        <v>105750</v>
      </c>
      <c r="AF104" s="55" t="str">
        <f t="shared" si="4"/>
        <v>May-24</v>
      </c>
      <c r="AG104">
        <f>_xlfn.XLOOKUP(D104,'[1]VL LMS '!$B:$B,'[1]VL LMS '!$BS:$BS)</f>
        <v>2016</v>
      </c>
      <c r="AH104" s="55" t="str">
        <f>_xlfn.XLOOKUP(D104,'[1]VL LMS '!$B:$B,'[1]VL LMS '!$DO:$DO)</f>
        <v>Car</v>
      </c>
      <c r="AI104" s="55" t="str">
        <f>_xlfn.XLOOKUP(D104,'[1]VL LMS '!$B:$B,'[1]VL LMS '!$DP:$DP)</f>
        <v>Paryatan Plus</v>
      </c>
      <c r="AJ104" s="55" t="str">
        <f>VLOOKUP(AI104,[1]Assumptions!$C:$D,2,0)</f>
        <v>Paryatan Plus Loan</v>
      </c>
      <c r="AK104" s="55" t="str">
        <f>VLOOKUP(A104,[1]Assumptions!$T$3:$U$29,2,0)</f>
        <v>TAMIL NADU</v>
      </c>
      <c r="AL104" t="str">
        <f t="shared" si="5"/>
        <v>Used</v>
      </c>
      <c r="AM104" t="str">
        <f>VLOOKUP(P104,Assumptions!$B$3:$D$14,3)</f>
        <v>May</v>
      </c>
    </row>
    <row r="105" spans="1:39" x14ac:dyDescent="0.25">
      <c r="A105" t="s">
        <v>697</v>
      </c>
      <c r="B105">
        <v>3158</v>
      </c>
      <c r="C105">
        <v>43102868</v>
      </c>
      <c r="D105" s="5">
        <v>431581301700174</v>
      </c>
      <c r="E105">
        <v>31580004051400</v>
      </c>
      <c r="F105" t="s">
        <v>1471</v>
      </c>
      <c r="G105" t="s">
        <v>1471</v>
      </c>
      <c r="H105" s="1">
        <v>45387</v>
      </c>
      <c r="I105">
        <v>1740000</v>
      </c>
      <c r="J105">
        <v>21.5</v>
      </c>
      <c r="K105">
        <v>60</v>
      </c>
      <c r="L105">
        <v>47564</v>
      </c>
      <c r="M105">
        <v>50100565548203</v>
      </c>
      <c r="N105" t="s">
        <v>1472</v>
      </c>
      <c r="O105">
        <v>1701375</v>
      </c>
      <c r="P105" s="1">
        <v>45387</v>
      </c>
      <c r="Q105" t="s">
        <v>127</v>
      </c>
      <c r="R105" t="s">
        <v>1473</v>
      </c>
      <c r="S105" t="s">
        <v>1474</v>
      </c>
      <c r="T105">
        <v>29868</v>
      </c>
      <c r="U105" t="s">
        <v>872</v>
      </c>
      <c r="V105" t="s">
        <v>263</v>
      </c>
      <c r="W105">
        <v>26100</v>
      </c>
      <c r="X105">
        <v>12525</v>
      </c>
      <c r="Y105" t="s">
        <v>128</v>
      </c>
      <c r="Z105" t="s">
        <v>128</v>
      </c>
      <c r="AA105" t="s">
        <v>128</v>
      </c>
      <c r="AC105" s="55" t="s">
        <v>1130</v>
      </c>
      <c r="AD105" s="55" t="str">
        <f>_xlfn.XLOOKUP(D105,'[1]VL LMS '!$B:$B,'[1]VL LMS '!$BU:$BU)</f>
        <v>TATA LPT 3118 CR BS IV BX2 GOODS CARRIER 2019</v>
      </c>
      <c r="AE105" s="55">
        <f t="shared" si="3"/>
        <v>374100</v>
      </c>
      <c r="AF105" s="55" t="str">
        <f t="shared" si="4"/>
        <v>Apr-24</v>
      </c>
      <c r="AG105">
        <f>_xlfn.XLOOKUP(D105,'[1]VL LMS '!$B:$B,'[1]VL LMS '!$BS:$BS)</f>
        <v>2019</v>
      </c>
      <c r="AH105" s="55" t="str">
        <f>_xlfn.XLOOKUP(D105,'[1]VL LMS '!$B:$B,'[1]VL LMS '!$DO:$DO)</f>
        <v>Goods &amp; Passengers</v>
      </c>
      <c r="AI105" s="55" t="str">
        <f>_xlfn.XLOOKUP(D105,'[1]VL LMS '!$B:$B,'[1]VL LMS '!$DP:$DP)</f>
        <v>Goods Carrier</v>
      </c>
      <c r="AJ105" s="55" t="str">
        <f>VLOOKUP(AI105,[1]Assumptions!$C:$D,2,0)</f>
        <v>Goods Carrier Loan</v>
      </c>
      <c r="AK105" s="55" t="str">
        <f>VLOOKUP(A105,[1]Assumptions!$T$3:$U$29,2,0)</f>
        <v>ODISHA</v>
      </c>
      <c r="AL105" t="str">
        <f t="shared" si="5"/>
        <v>Used</v>
      </c>
      <c r="AM105" t="str">
        <f>VLOOKUP(P105,Assumptions!$B$3:$D$14,3)</f>
        <v>April</v>
      </c>
    </row>
    <row r="106" spans="1:39" x14ac:dyDescent="0.25">
      <c r="A106" t="s">
        <v>697</v>
      </c>
      <c r="B106">
        <v>3158</v>
      </c>
      <c r="C106">
        <v>43102882</v>
      </c>
      <c r="D106" s="5">
        <v>431581301700175</v>
      </c>
      <c r="E106">
        <v>31580004077569</v>
      </c>
      <c r="F106" t="s">
        <v>1475</v>
      </c>
      <c r="G106" t="s">
        <v>1476</v>
      </c>
      <c r="H106" s="1">
        <v>45392</v>
      </c>
      <c r="I106">
        <v>350000</v>
      </c>
      <c r="J106">
        <v>23.5</v>
      </c>
      <c r="K106">
        <v>60</v>
      </c>
      <c r="L106">
        <v>9968</v>
      </c>
      <c r="M106">
        <v>120023925114</v>
      </c>
      <c r="N106" t="s">
        <v>1477</v>
      </c>
      <c r="O106">
        <v>339258</v>
      </c>
      <c r="P106" s="1">
        <v>45392</v>
      </c>
      <c r="Q106" t="s">
        <v>127</v>
      </c>
      <c r="R106" t="s">
        <v>1478</v>
      </c>
      <c r="S106" t="s">
        <v>1479</v>
      </c>
      <c r="T106">
        <v>152159</v>
      </c>
      <c r="U106" t="s">
        <v>841</v>
      </c>
      <c r="V106" t="s">
        <v>352</v>
      </c>
      <c r="W106">
        <v>3500</v>
      </c>
      <c r="X106">
        <v>3742</v>
      </c>
      <c r="Y106" t="s">
        <v>128</v>
      </c>
      <c r="Z106" t="s">
        <v>842</v>
      </c>
      <c r="AA106">
        <v>3500</v>
      </c>
      <c r="AC106" s="55" t="s">
        <v>995</v>
      </c>
      <c r="AD106" s="55" t="str">
        <f>_xlfn.XLOOKUP(D106,'[1]VL LMS '!$B:$B,'[1]VL LMS '!$BU:$BU)</f>
        <v>MAHINDRA BOL XL 2WD 2014 OMNI BUS 9STR</v>
      </c>
      <c r="AE106" s="55">
        <f t="shared" si="3"/>
        <v>82250</v>
      </c>
      <c r="AF106" s="55" t="str">
        <f t="shared" si="4"/>
        <v>Apr-24</v>
      </c>
      <c r="AG106">
        <f>_xlfn.XLOOKUP(D106,'[1]VL LMS '!$B:$B,'[1]VL LMS '!$BS:$BS)</f>
        <v>2014</v>
      </c>
      <c r="AH106" s="55" t="str">
        <f>_xlfn.XLOOKUP(D106,'[1]VL LMS '!$B:$B,'[1]VL LMS '!$DO:$DO)</f>
        <v>Goods &amp; Passengers</v>
      </c>
      <c r="AI106" s="55" t="str">
        <f>_xlfn.XLOOKUP(D106,'[1]VL LMS '!$B:$B,'[1]VL LMS '!$DP:$DP)</f>
        <v>Paryatan Plus</v>
      </c>
      <c r="AJ106" s="55" t="str">
        <f>VLOOKUP(AI106,[1]Assumptions!$C:$D,2,0)</f>
        <v>Paryatan Plus Loan</v>
      </c>
      <c r="AK106" s="55" t="str">
        <f>VLOOKUP(A106,[1]Assumptions!$T$3:$U$29,2,0)</f>
        <v>ODISHA</v>
      </c>
      <c r="AL106" t="str">
        <f t="shared" si="5"/>
        <v>Used</v>
      </c>
      <c r="AM106" t="str">
        <f>VLOOKUP(P106,Assumptions!$B$3:$D$14,3)</f>
        <v>April</v>
      </c>
    </row>
    <row r="107" spans="1:39" x14ac:dyDescent="0.25">
      <c r="A107" t="s">
        <v>697</v>
      </c>
      <c r="B107">
        <v>3158</v>
      </c>
      <c r="C107">
        <v>43102894</v>
      </c>
      <c r="D107" s="5">
        <v>431581301700176</v>
      </c>
      <c r="E107">
        <v>31580004078314</v>
      </c>
      <c r="F107" t="s">
        <v>1480</v>
      </c>
      <c r="G107" t="s">
        <v>1481</v>
      </c>
      <c r="H107" s="1">
        <v>45398</v>
      </c>
      <c r="I107">
        <v>400000</v>
      </c>
      <c r="J107">
        <v>23</v>
      </c>
      <c r="K107">
        <v>36</v>
      </c>
      <c r="L107">
        <v>15484</v>
      </c>
      <c r="M107">
        <v>922010033828644</v>
      </c>
      <c r="N107" t="s">
        <v>1482</v>
      </c>
      <c r="O107">
        <v>390044</v>
      </c>
      <c r="P107" s="1">
        <v>45398</v>
      </c>
      <c r="Q107" t="s">
        <v>127</v>
      </c>
      <c r="R107" t="s">
        <v>1483</v>
      </c>
      <c r="S107" t="s">
        <v>1484</v>
      </c>
      <c r="T107">
        <v>153470</v>
      </c>
      <c r="U107" t="s">
        <v>743</v>
      </c>
      <c r="V107" t="s">
        <v>190</v>
      </c>
      <c r="W107">
        <v>6000</v>
      </c>
      <c r="X107">
        <v>3956</v>
      </c>
      <c r="Y107" t="s">
        <v>128</v>
      </c>
      <c r="Z107" t="s">
        <v>128</v>
      </c>
      <c r="AA107" t="s">
        <v>128</v>
      </c>
      <c r="AC107" s="55" t="s">
        <v>1130</v>
      </c>
      <c r="AD107" s="55" t="str">
        <f>_xlfn.XLOOKUP(D107,'[1]VL LMS '!$B:$B,'[1]VL LMS '!$BU:$BU)</f>
        <v>FORCE A FIRODI MINIBUS 14 STR 2014</v>
      </c>
      <c r="AE107" s="55">
        <f t="shared" si="3"/>
        <v>92000</v>
      </c>
      <c r="AF107" s="55" t="str">
        <f t="shared" si="4"/>
        <v>Apr-24</v>
      </c>
      <c r="AG107">
        <f>_xlfn.XLOOKUP(D107,'[1]VL LMS '!$B:$B,'[1]VL LMS '!$BS:$BS)</f>
        <v>2014</v>
      </c>
      <c r="AH107" s="55" t="str">
        <f>_xlfn.XLOOKUP(D107,'[1]VL LMS '!$B:$B,'[1]VL LMS '!$DO:$DO)</f>
        <v>Goods &amp; Passengers</v>
      </c>
      <c r="AI107" s="55" t="str">
        <f>_xlfn.XLOOKUP(D107,'[1]VL LMS '!$B:$B,'[1]VL LMS '!$DP:$DP)</f>
        <v>Paryatan Plus</v>
      </c>
      <c r="AJ107" s="55" t="str">
        <f>VLOOKUP(AI107,[1]Assumptions!$C:$D,2,0)</f>
        <v>Paryatan Plus Loan</v>
      </c>
      <c r="AK107" s="55" t="str">
        <f>VLOOKUP(A107,[1]Assumptions!$T$3:$U$29,2,0)</f>
        <v>ODISHA</v>
      </c>
      <c r="AL107" t="str">
        <f t="shared" si="5"/>
        <v>Used</v>
      </c>
      <c r="AM107" t="str">
        <f>VLOOKUP(P107,Assumptions!$B$3:$D$14,3)</f>
        <v>April</v>
      </c>
    </row>
    <row r="108" spans="1:39" x14ac:dyDescent="0.25">
      <c r="A108" t="s">
        <v>697</v>
      </c>
      <c r="B108">
        <v>3158</v>
      </c>
      <c r="C108">
        <v>43102914</v>
      </c>
      <c r="D108" s="5">
        <v>431581301700177</v>
      </c>
      <c r="E108">
        <v>31580004079109</v>
      </c>
      <c r="F108" t="s">
        <v>1485</v>
      </c>
      <c r="G108" t="s">
        <v>1486</v>
      </c>
      <c r="H108" s="1">
        <v>45406</v>
      </c>
      <c r="I108">
        <v>255000</v>
      </c>
      <c r="J108">
        <v>24</v>
      </c>
      <c r="K108">
        <v>36</v>
      </c>
      <c r="L108">
        <v>10005</v>
      </c>
      <c r="M108">
        <v>6763002100001093</v>
      </c>
      <c r="N108" t="s">
        <v>1487</v>
      </c>
      <c r="O108">
        <v>247992</v>
      </c>
      <c r="P108" s="1">
        <v>45406</v>
      </c>
      <c r="Q108" t="s">
        <v>127</v>
      </c>
      <c r="R108" t="s">
        <v>1488</v>
      </c>
      <c r="S108" t="s">
        <v>1489</v>
      </c>
      <c r="T108">
        <v>29852</v>
      </c>
      <c r="U108" t="s">
        <v>707</v>
      </c>
      <c r="V108" t="s">
        <v>251</v>
      </c>
      <c r="W108">
        <v>2550</v>
      </c>
      <c r="X108">
        <v>1740</v>
      </c>
      <c r="Y108" t="s">
        <v>128</v>
      </c>
      <c r="Z108" t="s">
        <v>843</v>
      </c>
      <c r="AA108">
        <v>2550</v>
      </c>
      <c r="AC108" s="55" t="s">
        <v>1130</v>
      </c>
      <c r="AD108" s="55" t="str">
        <f>_xlfn.XLOOKUP(D108,'[1]VL LMS '!$B:$B,'[1]VL LMS '!$BU:$BU)</f>
        <v>BOLORO MAXI TRUCK PLUS</v>
      </c>
      <c r="AE108" s="55">
        <f t="shared" si="3"/>
        <v>61200</v>
      </c>
      <c r="AF108" s="55" t="str">
        <f t="shared" si="4"/>
        <v>Apr-24</v>
      </c>
      <c r="AG108">
        <f>_xlfn.XLOOKUP(D108,'[1]VL LMS '!$B:$B,'[1]VL LMS '!$BS:$BS)</f>
        <v>2015</v>
      </c>
      <c r="AH108" s="55" t="str">
        <f>_xlfn.XLOOKUP(D108,'[1]VL LMS '!$B:$B,'[1]VL LMS '!$DO:$DO)</f>
        <v>Goods &amp; Passengers</v>
      </c>
      <c r="AI108" s="55" t="str">
        <f>_xlfn.XLOOKUP(D108,'[1]VL LMS '!$B:$B,'[1]VL LMS '!$DP:$DP)</f>
        <v>Goods Carrier</v>
      </c>
      <c r="AJ108" s="55" t="str">
        <f>VLOOKUP(AI108,[1]Assumptions!$C:$D,2,0)</f>
        <v>Goods Carrier Loan</v>
      </c>
      <c r="AK108" s="55" t="str">
        <f>VLOOKUP(A108,[1]Assumptions!$T$3:$U$29,2,0)</f>
        <v>ODISHA</v>
      </c>
      <c r="AL108" t="str">
        <f t="shared" si="5"/>
        <v>Used</v>
      </c>
      <c r="AM108" t="str">
        <f>VLOOKUP(P108,Assumptions!$B$3:$D$14,3)</f>
        <v>April</v>
      </c>
    </row>
    <row r="109" spans="1:39" x14ac:dyDescent="0.25">
      <c r="A109" t="s">
        <v>697</v>
      </c>
      <c r="B109">
        <v>3158</v>
      </c>
      <c r="C109">
        <v>43102935</v>
      </c>
      <c r="D109" s="5">
        <v>431581301700178</v>
      </c>
      <c r="E109">
        <v>31580004079427</v>
      </c>
      <c r="F109" t="s">
        <v>1490</v>
      </c>
      <c r="G109" t="s">
        <v>1491</v>
      </c>
      <c r="H109" s="1">
        <v>45408</v>
      </c>
      <c r="I109">
        <v>390000</v>
      </c>
      <c r="J109">
        <v>24</v>
      </c>
      <c r="K109">
        <v>36</v>
      </c>
      <c r="L109">
        <v>15301</v>
      </c>
      <c r="M109">
        <v>6763002100001093</v>
      </c>
      <c r="N109" t="s">
        <v>1487</v>
      </c>
      <c r="O109">
        <v>379977</v>
      </c>
      <c r="P109" s="1">
        <v>45408</v>
      </c>
      <c r="Q109" t="s">
        <v>127</v>
      </c>
      <c r="R109" t="s">
        <v>1492</v>
      </c>
      <c r="S109" t="s">
        <v>1493</v>
      </c>
      <c r="T109">
        <v>29998</v>
      </c>
      <c r="U109" t="s">
        <v>844</v>
      </c>
      <c r="V109" t="s">
        <v>334</v>
      </c>
      <c r="W109">
        <v>3900</v>
      </c>
      <c r="X109">
        <v>2223</v>
      </c>
      <c r="Y109" t="s">
        <v>128</v>
      </c>
      <c r="Z109" t="s">
        <v>843</v>
      </c>
      <c r="AA109">
        <v>3900</v>
      </c>
      <c r="AC109" s="55" t="s">
        <v>1130</v>
      </c>
      <c r="AD109" s="55" t="str">
        <f>_xlfn.XLOOKUP(D109,'[1]VL LMS '!$B:$B,'[1]VL LMS '!$BU:$BU)</f>
        <v>DOST RLS BSIV 2019 2STR AL</v>
      </c>
      <c r="AE109" s="55">
        <f t="shared" si="3"/>
        <v>93600</v>
      </c>
      <c r="AF109" s="55" t="str">
        <f t="shared" si="4"/>
        <v>Apr-24</v>
      </c>
      <c r="AG109">
        <f>_xlfn.XLOOKUP(D109,'[1]VL LMS '!$B:$B,'[1]VL LMS '!$BS:$BS)</f>
        <v>2019</v>
      </c>
      <c r="AH109" s="55" t="str">
        <f>_xlfn.XLOOKUP(D109,'[1]VL LMS '!$B:$B,'[1]VL LMS '!$DO:$DO)</f>
        <v>Goods &amp; Passengers</v>
      </c>
      <c r="AI109" s="55" t="str">
        <f>_xlfn.XLOOKUP(D109,'[1]VL LMS '!$B:$B,'[1]VL LMS '!$DP:$DP)</f>
        <v>Goods Carrier</v>
      </c>
      <c r="AJ109" s="55" t="str">
        <f>VLOOKUP(AI109,[1]Assumptions!$C:$D,2,0)</f>
        <v>Goods Carrier Loan</v>
      </c>
      <c r="AK109" s="55" t="str">
        <f>VLOOKUP(A109,[1]Assumptions!$T$3:$U$29,2,0)</f>
        <v>ODISHA</v>
      </c>
      <c r="AL109" t="str">
        <f t="shared" si="5"/>
        <v>Used</v>
      </c>
      <c r="AM109" t="str">
        <f>VLOOKUP(P109,Assumptions!$B$3:$D$14,3)</f>
        <v>April</v>
      </c>
    </row>
    <row r="110" spans="1:39" x14ac:dyDescent="0.25">
      <c r="A110" t="s">
        <v>697</v>
      </c>
      <c r="B110">
        <v>3158</v>
      </c>
      <c r="C110">
        <v>43102942</v>
      </c>
      <c r="D110" s="5">
        <v>431581301700179</v>
      </c>
      <c r="E110">
        <v>31580004080002</v>
      </c>
      <c r="F110" t="s">
        <v>1494</v>
      </c>
      <c r="G110" t="s">
        <v>1495</v>
      </c>
      <c r="H110" s="1">
        <v>45413</v>
      </c>
      <c r="I110">
        <v>1230000</v>
      </c>
      <c r="J110">
        <v>22.5</v>
      </c>
      <c r="K110">
        <v>48</v>
      </c>
      <c r="L110">
        <v>39088</v>
      </c>
      <c r="M110">
        <v>13350110077221</v>
      </c>
      <c r="N110" t="s">
        <v>1496</v>
      </c>
      <c r="O110">
        <v>1195814</v>
      </c>
      <c r="P110" s="1">
        <v>45414</v>
      </c>
      <c r="Q110" t="s">
        <v>127</v>
      </c>
      <c r="R110" t="s">
        <v>1497</v>
      </c>
      <c r="S110" t="s">
        <v>1498</v>
      </c>
      <c r="T110">
        <v>150045</v>
      </c>
      <c r="U110" t="s">
        <v>768</v>
      </c>
      <c r="V110" t="s">
        <v>567</v>
      </c>
      <c r="W110">
        <v>18450</v>
      </c>
      <c r="X110">
        <v>8912</v>
      </c>
      <c r="Y110" t="s">
        <v>128</v>
      </c>
      <c r="Z110" t="s">
        <v>128</v>
      </c>
      <c r="AA110" t="s">
        <v>128</v>
      </c>
      <c r="AC110" s="55" t="s">
        <v>1130</v>
      </c>
      <c r="AD110" s="55" t="str">
        <f>_xlfn.XLOOKUP(D110,'[1]VL LMS '!$B:$B,'[1]VL LMS '!$BU:$BU)</f>
        <v>ASHOK LEYLAND TRUCK OPNE BODY 2016</v>
      </c>
      <c r="AE110" s="55">
        <f t="shared" si="3"/>
        <v>276750</v>
      </c>
      <c r="AF110" s="55" t="str">
        <f t="shared" si="4"/>
        <v>May-24</v>
      </c>
      <c r="AG110">
        <f>_xlfn.XLOOKUP(D110,'[1]VL LMS '!$B:$B,'[1]VL LMS '!$BS:$BS)</f>
        <v>2016</v>
      </c>
      <c r="AH110" s="55" t="str">
        <f>_xlfn.XLOOKUP(D110,'[1]VL LMS '!$B:$B,'[1]VL LMS '!$DO:$DO)</f>
        <v>Goods &amp; Passengers</v>
      </c>
      <c r="AI110" s="55" t="str">
        <f>_xlfn.XLOOKUP(D110,'[1]VL LMS '!$B:$B,'[1]VL LMS '!$DP:$DP)</f>
        <v>Goods Carrier</v>
      </c>
      <c r="AJ110" s="55" t="str">
        <f>VLOOKUP(AI110,[1]Assumptions!$C:$D,2,0)</f>
        <v>Goods Carrier Loan</v>
      </c>
      <c r="AK110" s="55" t="str">
        <f>VLOOKUP(A110,[1]Assumptions!$T$3:$U$29,2,0)</f>
        <v>ODISHA</v>
      </c>
      <c r="AL110" t="str">
        <f t="shared" si="5"/>
        <v>Used</v>
      </c>
      <c r="AM110" t="str">
        <f>VLOOKUP(P110,Assumptions!$B$3:$D$14,3)</f>
        <v>May</v>
      </c>
    </row>
    <row r="111" spans="1:39" x14ac:dyDescent="0.25">
      <c r="A111" t="s">
        <v>697</v>
      </c>
      <c r="B111">
        <v>3158</v>
      </c>
      <c r="C111">
        <v>43102943</v>
      </c>
      <c r="D111" s="5">
        <v>431581301700180</v>
      </c>
      <c r="E111">
        <v>31580004080171</v>
      </c>
      <c r="F111" t="s">
        <v>1499</v>
      </c>
      <c r="G111" t="s">
        <v>847</v>
      </c>
      <c r="H111" s="1">
        <v>45415</v>
      </c>
      <c r="I111">
        <v>380000</v>
      </c>
      <c r="J111">
        <v>24</v>
      </c>
      <c r="K111">
        <v>60</v>
      </c>
      <c r="L111">
        <v>10932</v>
      </c>
      <c r="M111">
        <v>36693358812</v>
      </c>
      <c r="N111" t="s">
        <v>1500</v>
      </c>
      <c r="O111">
        <v>369740</v>
      </c>
      <c r="P111" s="1">
        <v>45416</v>
      </c>
      <c r="Q111" t="s">
        <v>127</v>
      </c>
      <c r="R111" t="s">
        <v>1501</v>
      </c>
      <c r="S111" t="s">
        <v>1502</v>
      </c>
      <c r="T111">
        <v>152159</v>
      </c>
      <c r="U111" t="s">
        <v>841</v>
      </c>
      <c r="V111" t="s">
        <v>551</v>
      </c>
      <c r="W111">
        <v>3800</v>
      </c>
      <c r="X111">
        <v>2660</v>
      </c>
      <c r="Y111" t="s">
        <v>128</v>
      </c>
      <c r="Z111" t="s">
        <v>845</v>
      </c>
      <c r="AA111">
        <v>3800</v>
      </c>
      <c r="AC111" s="55" t="s">
        <v>1130</v>
      </c>
      <c r="AD111" s="55" t="str">
        <f>_xlfn.XLOOKUP(D111,'[1]VL LMS '!$B:$B,'[1]VL LMS '!$BU:$BU)</f>
        <v>M AND M PICK UP GOODS CARRIER 2017</v>
      </c>
      <c r="AE111" s="55">
        <f t="shared" si="3"/>
        <v>91200</v>
      </c>
      <c r="AF111" s="55" t="str">
        <f t="shared" si="4"/>
        <v>May-24</v>
      </c>
      <c r="AG111">
        <f>_xlfn.XLOOKUP(D111,'[1]VL LMS '!$B:$B,'[1]VL LMS '!$BS:$BS)</f>
        <v>2017</v>
      </c>
      <c r="AH111" s="55" t="str">
        <f>_xlfn.XLOOKUP(D111,'[1]VL LMS '!$B:$B,'[1]VL LMS '!$DO:$DO)</f>
        <v>Goods &amp; Passengers</v>
      </c>
      <c r="AI111" s="55" t="str">
        <f>_xlfn.XLOOKUP(D111,'[1]VL LMS '!$B:$B,'[1]VL LMS '!$DP:$DP)</f>
        <v>Goods Carrier</v>
      </c>
      <c r="AJ111" s="55" t="str">
        <f>VLOOKUP(AI111,[1]Assumptions!$C:$D,2,0)</f>
        <v>Goods Carrier Loan</v>
      </c>
      <c r="AK111" s="55" t="str">
        <f>VLOOKUP(A111,[1]Assumptions!$T$3:$U$29,2,0)</f>
        <v>ODISHA</v>
      </c>
      <c r="AL111" t="str">
        <f t="shared" si="5"/>
        <v>Used</v>
      </c>
      <c r="AM111" t="str">
        <f>VLOOKUP(P111,Assumptions!$B$3:$D$14,3)</f>
        <v>May</v>
      </c>
    </row>
    <row r="112" spans="1:39" x14ac:dyDescent="0.25">
      <c r="A112" t="s">
        <v>697</v>
      </c>
      <c r="B112">
        <v>3158</v>
      </c>
      <c r="C112">
        <v>43102960</v>
      </c>
      <c r="D112" s="5">
        <v>431581301700181</v>
      </c>
      <c r="E112">
        <v>31580004080570</v>
      </c>
      <c r="F112" t="s">
        <v>1503</v>
      </c>
      <c r="G112" t="s">
        <v>1504</v>
      </c>
      <c r="H112" s="1">
        <v>45419</v>
      </c>
      <c r="I112">
        <v>1300000</v>
      </c>
      <c r="J112">
        <v>22.5</v>
      </c>
      <c r="K112">
        <v>60</v>
      </c>
      <c r="L112">
        <v>36276</v>
      </c>
      <c r="M112">
        <v>897050012810</v>
      </c>
      <c r="N112" t="s">
        <v>1505</v>
      </c>
      <c r="O112">
        <v>1260295</v>
      </c>
      <c r="P112" s="1">
        <v>45419</v>
      </c>
      <c r="Q112" t="s">
        <v>127</v>
      </c>
      <c r="R112" t="s">
        <v>1506</v>
      </c>
      <c r="S112" t="s">
        <v>1507</v>
      </c>
      <c r="T112">
        <v>150045</v>
      </c>
      <c r="U112" t="s">
        <v>768</v>
      </c>
      <c r="V112" t="s">
        <v>603</v>
      </c>
      <c r="W112">
        <v>19500</v>
      </c>
      <c r="X112">
        <v>9787</v>
      </c>
      <c r="Y112" t="s">
        <v>128</v>
      </c>
      <c r="Z112" t="s">
        <v>128</v>
      </c>
      <c r="AA112" t="s">
        <v>128</v>
      </c>
      <c r="AC112" s="55" t="s">
        <v>1130</v>
      </c>
      <c r="AD112" s="55" t="str">
        <f>_xlfn.XLOOKUP(D112,'[1]VL LMS '!$B:$B,'[1]VL LMS '!$BU:$BU)</f>
        <v>TRUCK OPEN BODY AL 3118 IL 2016</v>
      </c>
      <c r="AE112" s="55">
        <f t="shared" si="3"/>
        <v>292500</v>
      </c>
      <c r="AF112" s="55" t="str">
        <f t="shared" si="4"/>
        <v>May-24</v>
      </c>
      <c r="AG112">
        <f>_xlfn.XLOOKUP(D112,'[1]VL LMS '!$B:$B,'[1]VL LMS '!$BS:$BS)</f>
        <v>2016</v>
      </c>
      <c r="AH112" s="55" t="str">
        <f>_xlfn.XLOOKUP(D112,'[1]VL LMS '!$B:$B,'[1]VL LMS '!$DO:$DO)</f>
        <v>Goods &amp; Passengers</v>
      </c>
      <c r="AI112" s="55" t="str">
        <f>_xlfn.XLOOKUP(D112,'[1]VL LMS '!$B:$B,'[1]VL LMS '!$DP:$DP)</f>
        <v>Goods Carrier</v>
      </c>
      <c r="AJ112" s="55" t="str">
        <f>VLOOKUP(AI112,[1]Assumptions!$C:$D,2,0)</f>
        <v>Goods Carrier Loan</v>
      </c>
      <c r="AK112" s="55" t="str">
        <f>VLOOKUP(A112,[1]Assumptions!$T$3:$U$29,2,0)</f>
        <v>ODISHA</v>
      </c>
      <c r="AL112" t="str">
        <f t="shared" si="5"/>
        <v>Used</v>
      </c>
      <c r="AM112" t="str">
        <f>VLOOKUP(P112,Assumptions!$B$3:$D$14,3)</f>
        <v>May</v>
      </c>
    </row>
    <row r="113" spans="1:39" x14ac:dyDescent="0.25">
      <c r="A113" t="s">
        <v>697</v>
      </c>
      <c r="B113">
        <v>3158</v>
      </c>
      <c r="C113">
        <v>43102966</v>
      </c>
      <c r="D113" s="5">
        <v>431581301700182</v>
      </c>
      <c r="E113">
        <v>31580004080829</v>
      </c>
      <c r="F113" t="s">
        <v>1508</v>
      </c>
      <c r="G113" t="s">
        <v>1509</v>
      </c>
      <c r="H113" s="1">
        <v>45420</v>
      </c>
      <c r="I113">
        <v>510000</v>
      </c>
      <c r="J113">
        <v>23</v>
      </c>
      <c r="K113">
        <v>60</v>
      </c>
      <c r="L113">
        <v>14378</v>
      </c>
      <c r="M113">
        <v>922020009118648</v>
      </c>
      <c r="N113" t="s">
        <v>1510</v>
      </c>
      <c r="O113">
        <v>489509</v>
      </c>
      <c r="P113" s="1">
        <v>45421</v>
      </c>
      <c r="Q113" t="s">
        <v>127</v>
      </c>
      <c r="R113" t="s">
        <v>1511</v>
      </c>
      <c r="S113" t="s">
        <v>1512</v>
      </c>
      <c r="T113">
        <v>29852</v>
      </c>
      <c r="U113" t="s">
        <v>707</v>
      </c>
      <c r="V113" t="s">
        <v>648</v>
      </c>
      <c r="W113">
        <v>5100</v>
      </c>
      <c r="X113">
        <v>10291</v>
      </c>
      <c r="Y113" t="s">
        <v>128</v>
      </c>
      <c r="Z113" t="s">
        <v>846</v>
      </c>
      <c r="AA113">
        <v>5100</v>
      </c>
      <c r="AC113" s="55" t="s">
        <v>1130</v>
      </c>
      <c r="AD113" s="55" t="str">
        <f>_xlfn.XLOOKUP(D113,'[1]VL LMS '!$B:$B,'[1]VL LMS '!$BU:$BU)</f>
        <v>BLOERO PIK UP FB PS 1 7 T XL 2022</v>
      </c>
      <c r="AE113" s="55">
        <f t="shared" si="3"/>
        <v>117300</v>
      </c>
      <c r="AF113" s="55" t="str">
        <f t="shared" si="4"/>
        <v>May-24</v>
      </c>
      <c r="AG113">
        <f>_xlfn.XLOOKUP(D113,'[1]VL LMS '!$B:$B,'[1]VL LMS '!$BS:$BS)</f>
        <v>2022</v>
      </c>
      <c r="AH113" s="55" t="str">
        <f>_xlfn.XLOOKUP(D113,'[1]VL LMS '!$B:$B,'[1]VL LMS '!$DO:$DO)</f>
        <v>Goods &amp; Passengers</v>
      </c>
      <c r="AI113" s="55" t="str">
        <f>_xlfn.XLOOKUP(D113,'[1]VL LMS '!$B:$B,'[1]VL LMS '!$DP:$DP)</f>
        <v>Goods Carrier</v>
      </c>
      <c r="AJ113" s="55" t="str">
        <f>VLOOKUP(AI113,[1]Assumptions!$C:$D,2,0)</f>
        <v>Goods Carrier Loan</v>
      </c>
      <c r="AK113" s="55" t="str">
        <f>VLOOKUP(A113,[1]Assumptions!$T$3:$U$29,2,0)</f>
        <v>ODISHA</v>
      </c>
      <c r="AL113" t="str">
        <f t="shared" si="5"/>
        <v>Used</v>
      </c>
      <c r="AM113" t="str">
        <f>VLOOKUP(P113,Assumptions!$B$3:$D$14,3)</f>
        <v>May</v>
      </c>
    </row>
    <row r="114" spans="1:39" x14ac:dyDescent="0.25">
      <c r="A114" t="s">
        <v>697</v>
      </c>
      <c r="B114">
        <v>3158</v>
      </c>
      <c r="C114">
        <v>43102931</v>
      </c>
      <c r="D114" s="5">
        <v>431581301700183</v>
      </c>
      <c r="E114">
        <v>31580004082062</v>
      </c>
      <c r="F114" t="s">
        <v>1513</v>
      </c>
      <c r="G114" t="s">
        <v>1514</v>
      </c>
      <c r="H114" s="1">
        <v>45430</v>
      </c>
      <c r="I114">
        <v>320000</v>
      </c>
      <c r="J114">
        <v>23.5</v>
      </c>
      <c r="K114">
        <v>60</v>
      </c>
      <c r="L114">
        <v>9114</v>
      </c>
      <c r="M114">
        <v>2221249644676681</v>
      </c>
      <c r="N114" t="s">
        <v>1515</v>
      </c>
      <c r="O114">
        <v>310566</v>
      </c>
      <c r="P114" s="1">
        <v>45440</v>
      </c>
      <c r="Q114" t="s">
        <v>127</v>
      </c>
      <c r="R114" t="s">
        <v>1516</v>
      </c>
      <c r="S114" t="s">
        <v>1517</v>
      </c>
      <c r="T114">
        <v>153470</v>
      </c>
      <c r="U114" t="s">
        <v>743</v>
      </c>
      <c r="V114" t="s">
        <v>215</v>
      </c>
      <c r="W114">
        <v>4800</v>
      </c>
      <c r="X114">
        <v>4634</v>
      </c>
      <c r="Y114" t="s">
        <v>128</v>
      </c>
      <c r="Z114" t="s">
        <v>128</v>
      </c>
      <c r="AA114" t="s">
        <v>128</v>
      </c>
      <c r="AC114" s="55" t="s">
        <v>1130</v>
      </c>
      <c r="AD114" s="55" t="str">
        <f>_xlfn.XLOOKUP(D114,'[1]VL LMS '!$B:$B,'[1]VL LMS '!$BU:$BU)</f>
        <v>TATA ACE FACELIFT HT BS BS IV 2019 2STR</v>
      </c>
      <c r="AE114" s="55">
        <f t="shared" si="3"/>
        <v>75200</v>
      </c>
      <c r="AF114" s="55" t="str">
        <f t="shared" si="4"/>
        <v>May-24</v>
      </c>
      <c r="AG114">
        <f>_xlfn.XLOOKUP(D114,'[1]VL LMS '!$B:$B,'[1]VL LMS '!$BS:$BS)</f>
        <v>2019</v>
      </c>
      <c r="AH114" s="55" t="str">
        <f>_xlfn.XLOOKUP(D114,'[1]VL LMS '!$B:$B,'[1]VL LMS '!$DO:$DO)</f>
        <v>Goods &amp; Passengers</v>
      </c>
      <c r="AI114" s="55" t="str">
        <f>_xlfn.XLOOKUP(D114,'[1]VL LMS '!$B:$B,'[1]VL LMS '!$DP:$DP)</f>
        <v>Goods Carrier</v>
      </c>
      <c r="AJ114" s="55" t="str">
        <f>VLOOKUP(AI114,[1]Assumptions!$C:$D,2,0)</f>
        <v>Goods Carrier Loan</v>
      </c>
      <c r="AK114" s="55" t="str">
        <f>VLOOKUP(A114,[1]Assumptions!$T$3:$U$29,2,0)</f>
        <v>ODISHA</v>
      </c>
      <c r="AL114" t="str">
        <f t="shared" si="5"/>
        <v>Used</v>
      </c>
      <c r="AM114" t="str">
        <f>VLOOKUP(P114,Assumptions!$B$3:$D$14,3)</f>
        <v>May</v>
      </c>
    </row>
    <row r="115" spans="1:39" x14ac:dyDescent="0.25">
      <c r="A115" t="s">
        <v>697</v>
      </c>
      <c r="B115">
        <v>3158</v>
      </c>
      <c r="C115">
        <v>43103001</v>
      </c>
      <c r="D115" s="5">
        <v>431581301700184</v>
      </c>
      <c r="E115">
        <v>31580004082210</v>
      </c>
      <c r="F115" t="s">
        <v>1518</v>
      </c>
      <c r="G115" t="s">
        <v>1519</v>
      </c>
      <c r="H115" s="1">
        <v>45432</v>
      </c>
      <c r="I115">
        <v>950000</v>
      </c>
      <c r="J115">
        <v>22.5</v>
      </c>
      <c r="K115">
        <v>60</v>
      </c>
      <c r="L115">
        <v>26509</v>
      </c>
      <c r="M115">
        <v>15130100074424</v>
      </c>
      <c r="N115" t="s">
        <v>1520</v>
      </c>
      <c r="O115">
        <v>926652</v>
      </c>
      <c r="P115" s="1">
        <v>45432</v>
      </c>
      <c r="Q115" t="s">
        <v>127</v>
      </c>
      <c r="R115" t="s">
        <v>1521</v>
      </c>
      <c r="S115" t="s">
        <v>1522</v>
      </c>
      <c r="T115">
        <v>29998</v>
      </c>
      <c r="U115" t="s">
        <v>844</v>
      </c>
      <c r="V115" t="s">
        <v>1336</v>
      </c>
      <c r="W115">
        <v>14250</v>
      </c>
      <c r="X115">
        <v>7926</v>
      </c>
      <c r="Y115" t="s">
        <v>128</v>
      </c>
      <c r="Z115" t="s">
        <v>128</v>
      </c>
      <c r="AA115" t="s">
        <v>128</v>
      </c>
      <c r="AC115" s="55" t="s">
        <v>1010</v>
      </c>
      <c r="AD115" s="55" t="str">
        <f>_xlfn.XLOOKUP(D115,'[1]VL LMS '!$B:$B,'[1]VL LMS '!$BU:$BU)</f>
        <v>FORCE A FIRODI OMNI BUS 27 STR 2017</v>
      </c>
      <c r="AE115" s="55">
        <f t="shared" si="3"/>
        <v>213750</v>
      </c>
      <c r="AF115" s="55" t="str">
        <f t="shared" si="4"/>
        <v>May-24</v>
      </c>
      <c r="AG115">
        <f>_xlfn.XLOOKUP(D115,'[1]VL LMS '!$B:$B,'[1]VL LMS '!$BS:$BS)</f>
        <v>2017</v>
      </c>
      <c r="AH115" s="55" t="str">
        <f>_xlfn.XLOOKUP(D115,'[1]VL LMS '!$B:$B,'[1]VL LMS '!$DO:$DO)</f>
        <v>Goods &amp; Passengers</v>
      </c>
      <c r="AI115" s="55" t="str">
        <f>_xlfn.XLOOKUP(D115,'[1]VL LMS '!$B:$B,'[1]VL LMS '!$DP:$DP)</f>
        <v>Paryatan Plus</v>
      </c>
      <c r="AJ115" s="55" t="str">
        <f>VLOOKUP(AI115,[1]Assumptions!$C:$D,2,0)</f>
        <v>Paryatan Plus Loan</v>
      </c>
      <c r="AK115" s="55" t="str">
        <f>VLOOKUP(A115,[1]Assumptions!$T$3:$U$29,2,0)</f>
        <v>ODISHA</v>
      </c>
      <c r="AL115" t="str">
        <f t="shared" si="5"/>
        <v>Used</v>
      </c>
      <c r="AM115" t="str">
        <f>VLOOKUP(P115,Assumptions!$B$3:$D$14,3)</f>
        <v>May</v>
      </c>
    </row>
    <row r="116" spans="1:39" x14ac:dyDescent="0.25">
      <c r="A116" t="s">
        <v>697</v>
      </c>
      <c r="B116">
        <v>3158</v>
      </c>
      <c r="C116">
        <v>43103035</v>
      </c>
      <c r="D116" s="5">
        <v>431581301700185</v>
      </c>
      <c r="E116">
        <v>31580004083452</v>
      </c>
      <c r="F116" t="s">
        <v>1523</v>
      </c>
      <c r="G116" t="s">
        <v>1514</v>
      </c>
      <c r="H116" s="1">
        <v>45441</v>
      </c>
      <c r="I116">
        <v>310000</v>
      </c>
      <c r="J116">
        <v>23.5</v>
      </c>
      <c r="K116">
        <v>36</v>
      </c>
      <c r="L116">
        <v>12081</v>
      </c>
      <c r="M116">
        <v>2221249644676681</v>
      </c>
      <c r="N116" t="s">
        <v>1515</v>
      </c>
      <c r="O116">
        <v>303141</v>
      </c>
      <c r="P116" s="1">
        <v>45442</v>
      </c>
      <c r="Q116" t="s">
        <v>127</v>
      </c>
      <c r="R116" t="s">
        <v>1524</v>
      </c>
      <c r="S116" t="s">
        <v>1525</v>
      </c>
      <c r="T116">
        <v>153470</v>
      </c>
      <c r="U116" t="s">
        <v>743</v>
      </c>
      <c r="V116" t="s">
        <v>1047</v>
      </c>
      <c r="W116">
        <v>4650</v>
      </c>
      <c r="X116">
        <v>1610</v>
      </c>
      <c r="Y116" t="s">
        <v>128</v>
      </c>
      <c r="Z116" t="s">
        <v>128</v>
      </c>
      <c r="AA116" t="s">
        <v>128</v>
      </c>
      <c r="AC116" s="55" t="s">
        <v>1130</v>
      </c>
      <c r="AD116" s="55" t="str">
        <f>_xlfn.XLOOKUP(D116,'[1]VL LMS '!$B:$B,'[1]VL LMS '!$BU:$BU)</f>
        <v>TATA ACE FACELIFT HT BS BS IV 2019 2STR</v>
      </c>
      <c r="AE116" s="55">
        <f t="shared" si="3"/>
        <v>72850</v>
      </c>
      <c r="AF116" s="55" t="str">
        <f t="shared" si="4"/>
        <v>May-24</v>
      </c>
      <c r="AG116">
        <f>_xlfn.XLOOKUP(D116,'[1]VL LMS '!$B:$B,'[1]VL LMS '!$BS:$BS)</f>
        <v>2019</v>
      </c>
      <c r="AH116" s="55" t="str">
        <f>_xlfn.XLOOKUP(D116,'[1]VL LMS '!$B:$B,'[1]VL LMS '!$DO:$DO)</f>
        <v>Goods &amp; Passengers</v>
      </c>
      <c r="AI116" s="55" t="str">
        <f>_xlfn.XLOOKUP(D116,'[1]VL LMS '!$B:$B,'[1]VL LMS '!$DP:$DP)</f>
        <v>Goods Carrier</v>
      </c>
      <c r="AJ116" s="55" t="str">
        <f>VLOOKUP(AI116,[1]Assumptions!$C:$D,2,0)</f>
        <v>Goods Carrier Loan</v>
      </c>
      <c r="AK116" s="55" t="str">
        <f>VLOOKUP(A116,[1]Assumptions!$T$3:$U$29,2,0)</f>
        <v>ODISHA</v>
      </c>
      <c r="AL116" t="str">
        <f t="shared" si="5"/>
        <v>Used</v>
      </c>
      <c r="AM116" t="str">
        <f>VLOOKUP(P116,Assumptions!$B$3:$D$14,3)</f>
        <v>May</v>
      </c>
    </row>
    <row r="117" spans="1:39" x14ac:dyDescent="0.25">
      <c r="A117" t="s">
        <v>700</v>
      </c>
      <c r="B117">
        <v>3346</v>
      </c>
      <c r="C117">
        <v>43102860</v>
      </c>
      <c r="D117" s="5">
        <v>433461301700060</v>
      </c>
      <c r="E117">
        <v>33460004074371</v>
      </c>
      <c r="F117" t="s">
        <v>1526</v>
      </c>
      <c r="G117" t="s">
        <v>1526</v>
      </c>
      <c r="H117" s="1">
        <v>45386</v>
      </c>
      <c r="I117">
        <v>1200000</v>
      </c>
      <c r="J117">
        <v>23</v>
      </c>
      <c r="K117">
        <v>48</v>
      </c>
      <c r="L117">
        <v>38462</v>
      </c>
      <c r="M117">
        <v>20478376141</v>
      </c>
      <c r="N117" t="s">
        <v>1527</v>
      </c>
      <c r="O117">
        <v>1163075</v>
      </c>
      <c r="P117" s="1">
        <v>45386</v>
      </c>
      <c r="Q117" t="s">
        <v>127</v>
      </c>
      <c r="R117" t="s">
        <v>1528</v>
      </c>
      <c r="S117" t="s">
        <v>1529</v>
      </c>
      <c r="T117">
        <v>151609</v>
      </c>
      <c r="U117" t="s">
        <v>848</v>
      </c>
      <c r="V117" t="s">
        <v>1352</v>
      </c>
      <c r="W117">
        <v>12000</v>
      </c>
      <c r="X117">
        <v>6925</v>
      </c>
      <c r="Y117" t="s">
        <v>128</v>
      </c>
      <c r="Z117" t="s">
        <v>849</v>
      </c>
      <c r="AA117">
        <v>18000</v>
      </c>
      <c r="AC117" s="55" t="s">
        <v>1130</v>
      </c>
      <c r="AD117" s="55" t="str">
        <f>_xlfn.XLOOKUP(D117,'[1]VL LMS '!$B:$B,'[1]VL LMS '!$BU:$BU)</f>
        <v>TATA LPK3118 TIPPER GOODS CARRIER</v>
      </c>
      <c r="AE117" s="55">
        <f t="shared" si="3"/>
        <v>276000</v>
      </c>
      <c r="AF117" s="55" t="str">
        <f t="shared" si="4"/>
        <v>Apr-24</v>
      </c>
      <c r="AG117">
        <f>_xlfn.XLOOKUP(D117,'[1]VL LMS '!$B:$B,'[1]VL LMS '!$BS:$BS)</f>
        <v>2015</v>
      </c>
      <c r="AH117" s="55" t="str">
        <f>_xlfn.XLOOKUP(D117,'[1]VL LMS '!$B:$B,'[1]VL LMS '!$DO:$DO)</f>
        <v>Goods &amp; Passengers</v>
      </c>
      <c r="AI117" s="55" t="str">
        <f>_xlfn.XLOOKUP(D117,'[1]VL LMS '!$B:$B,'[1]VL LMS '!$DP:$DP)</f>
        <v>Goods Carrier</v>
      </c>
      <c r="AJ117" s="55" t="str">
        <f>VLOOKUP(AI117,[1]Assumptions!$C:$D,2,0)</f>
        <v>Goods Carrier Loan</v>
      </c>
      <c r="AK117" s="55" t="str">
        <f>VLOOKUP(A117,[1]Assumptions!$T$3:$U$29,2,0)</f>
        <v>BIHAR</v>
      </c>
      <c r="AL117" t="str">
        <f t="shared" si="5"/>
        <v>Used</v>
      </c>
      <c r="AM117" t="str">
        <f>VLOOKUP(P117,Assumptions!$B$3:$D$14,3)</f>
        <v>April</v>
      </c>
    </row>
    <row r="118" spans="1:39" x14ac:dyDescent="0.25">
      <c r="A118" t="s">
        <v>700</v>
      </c>
      <c r="B118">
        <v>3346</v>
      </c>
      <c r="C118">
        <v>43102893</v>
      </c>
      <c r="D118" s="5">
        <v>433461301700061</v>
      </c>
      <c r="E118">
        <v>33460004049973</v>
      </c>
      <c r="F118" t="s">
        <v>1530</v>
      </c>
      <c r="G118" t="s">
        <v>1530</v>
      </c>
      <c r="H118" s="1">
        <v>45402</v>
      </c>
      <c r="I118">
        <v>500000</v>
      </c>
      <c r="J118">
        <v>23</v>
      </c>
      <c r="K118">
        <v>48</v>
      </c>
      <c r="L118">
        <v>16026</v>
      </c>
      <c r="M118">
        <v>1351104000140126</v>
      </c>
      <c r="N118" t="s">
        <v>1531</v>
      </c>
      <c r="O118">
        <v>489101</v>
      </c>
      <c r="P118" s="1">
        <v>45402</v>
      </c>
      <c r="Q118" t="s">
        <v>127</v>
      </c>
      <c r="R118" t="s">
        <v>1532</v>
      </c>
      <c r="S118" t="s">
        <v>1533</v>
      </c>
      <c r="T118">
        <v>151609</v>
      </c>
      <c r="U118" t="s">
        <v>848</v>
      </c>
      <c r="V118" t="s">
        <v>190</v>
      </c>
      <c r="W118">
        <v>7500</v>
      </c>
      <c r="X118">
        <v>3399</v>
      </c>
      <c r="Y118" t="s">
        <v>128</v>
      </c>
      <c r="Z118" t="s">
        <v>128</v>
      </c>
      <c r="AA118" t="s">
        <v>128</v>
      </c>
      <c r="AC118" s="55" t="s">
        <v>1130</v>
      </c>
      <c r="AD118" s="55" t="str">
        <f>_xlfn.XLOOKUP(D118,'[1]VL LMS '!$B:$B,'[1]VL LMS '!$BU:$BU)</f>
        <v>TML LPT 1109H EX2 BSIII42 HDLB 2014 TRUCKF</v>
      </c>
      <c r="AE118" s="55">
        <f t="shared" si="3"/>
        <v>115000</v>
      </c>
      <c r="AF118" s="55" t="str">
        <f t="shared" si="4"/>
        <v>Apr-24</v>
      </c>
      <c r="AG118">
        <f>_xlfn.XLOOKUP(D118,'[1]VL LMS '!$B:$B,'[1]VL LMS '!$BS:$BS)</f>
        <v>2014</v>
      </c>
      <c r="AH118" s="55" t="str">
        <f>_xlfn.XLOOKUP(D118,'[1]VL LMS '!$B:$B,'[1]VL LMS '!$DO:$DO)</f>
        <v>Goods &amp; Passengers</v>
      </c>
      <c r="AI118" s="55" t="str">
        <f>_xlfn.XLOOKUP(D118,'[1]VL LMS '!$B:$B,'[1]VL LMS '!$DP:$DP)</f>
        <v>Goods Carrier</v>
      </c>
      <c r="AJ118" s="55" t="str">
        <f>VLOOKUP(AI118,[1]Assumptions!$C:$D,2,0)</f>
        <v>Goods Carrier Loan</v>
      </c>
      <c r="AK118" s="55" t="str">
        <f>VLOOKUP(A118,[1]Assumptions!$T$3:$U$29,2,0)</f>
        <v>BIHAR</v>
      </c>
      <c r="AL118" t="str">
        <f t="shared" si="5"/>
        <v>Used</v>
      </c>
      <c r="AM118" t="str">
        <f>VLOOKUP(P118,Assumptions!$B$3:$D$14,3)</f>
        <v>April</v>
      </c>
    </row>
    <row r="119" spans="1:39" x14ac:dyDescent="0.25">
      <c r="A119" t="s">
        <v>700</v>
      </c>
      <c r="B119">
        <v>3346</v>
      </c>
      <c r="C119">
        <v>43102988</v>
      </c>
      <c r="D119" s="5">
        <v>433461301700062</v>
      </c>
      <c r="E119">
        <v>33460004081360</v>
      </c>
      <c r="F119" t="s">
        <v>1534</v>
      </c>
      <c r="G119" t="s">
        <v>1534</v>
      </c>
      <c r="H119" s="1">
        <v>45428</v>
      </c>
      <c r="I119">
        <v>1400000</v>
      </c>
      <c r="J119">
        <v>23</v>
      </c>
      <c r="K119">
        <v>48</v>
      </c>
      <c r="L119">
        <v>44873</v>
      </c>
      <c r="M119">
        <v>440910100006843</v>
      </c>
      <c r="N119" t="s">
        <v>1535</v>
      </c>
      <c r="O119">
        <v>1355187</v>
      </c>
      <c r="P119" s="1">
        <v>45428</v>
      </c>
      <c r="Q119" t="s">
        <v>127</v>
      </c>
      <c r="R119" t="s">
        <v>1536</v>
      </c>
      <c r="S119" t="s">
        <v>1537</v>
      </c>
      <c r="T119">
        <v>153946</v>
      </c>
      <c r="U119" t="s">
        <v>1538</v>
      </c>
      <c r="V119" t="s">
        <v>1035</v>
      </c>
      <c r="W119">
        <v>14000</v>
      </c>
      <c r="X119">
        <v>9813</v>
      </c>
      <c r="Y119" t="s">
        <v>128</v>
      </c>
      <c r="Z119" t="s">
        <v>850</v>
      </c>
      <c r="AA119">
        <v>21000</v>
      </c>
      <c r="AC119" s="55" t="s">
        <v>1130</v>
      </c>
      <c r="AD119" s="55" t="str">
        <f>_xlfn.XLOOKUP(D119,'[1]VL LMS '!$B:$B,'[1]VL LMS '!$BU:$BU)</f>
        <v>TATA LPT 3118 56 TRUCK OPEN BODY</v>
      </c>
      <c r="AE119" s="55">
        <f t="shared" si="3"/>
        <v>322000</v>
      </c>
      <c r="AF119" s="55" t="str">
        <f t="shared" si="4"/>
        <v>May-24</v>
      </c>
      <c r="AG119">
        <f>_xlfn.XLOOKUP(D119,'[1]VL LMS '!$B:$B,'[1]VL LMS '!$BS:$BS)</f>
        <v>2015</v>
      </c>
      <c r="AH119" s="55" t="str">
        <f>_xlfn.XLOOKUP(D119,'[1]VL LMS '!$B:$B,'[1]VL LMS '!$DO:$DO)</f>
        <v>Goods &amp; Passengers</v>
      </c>
      <c r="AI119" s="55" t="str">
        <f>_xlfn.XLOOKUP(D119,'[1]VL LMS '!$B:$B,'[1]VL LMS '!$DP:$DP)</f>
        <v>Goods Carrier</v>
      </c>
      <c r="AJ119" s="55" t="str">
        <f>VLOOKUP(AI119,[1]Assumptions!$C:$D,2,0)</f>
        <v>Goods Carrier Loan</v>
      </c>
      <c r="AK119" s="55" t="str">
        <f>VLOOKUP(A119,[1]Assumptions!$T$3:$U$29,2,0)</f>
        <v>BIHAR</v>
      </c>
      <c r="AL119" t="str">
        <f t="shared" si="5"/>
        <v>Used</v>
      </c>
      <c r="AM119" t="str">
        <f>VLOOKUP(P119,Assumptions!$B$3:$D$14,3)</f>
        <v>May</v>
      </c>
    </row>
    <row r="120" spans="1:39" x14ac:dyDescent="0.25">
      <c r="A120" t="s">
        <v>701</v>
      </c>
      <c r="B120">
        <v>3473</v>
      </c>
      <c r="C120">
        <v>43102899</v>
      </c>
      <c r="D120" s="5">
        <v>434731301700027</v>
      </c>
      <c r="E120">
        <v>34730004078484</v>
      </c>
      <c r="F120" t="s">
        <v>1539</v>
      </c>
      <c r="G120" t="s">
        <v>1540</v>
      </c>
      <c r="H120" s="1">
        <v>45400</v>
      </c>
      <c r="I120">
        <v>747000</v>
      </c>
      <c r="J120">
        <v>18</v>
      </c>
      <c r="K120">
        <v>84</v>
      </c>
      <c r="L120">
        <v>15701</v>
      </c>
      <c r="M120">
        <v>31675425947</v>
      </c>
      <c r="N120" t="s">
        <v>1541</v>
      </c>
      <c r="O120">
        <v>716490</v>
      </c>
      <c r="P120" s="1">
        <v>45400</v>
      </c>
      <c r="Q120" t="s">
        <v>127</v>
      </c>
      <c r="R120" t="s">
        <v>1542</v>
      </c>
      <c r="S120" t="s">
        <v>1543</v>
      </c>
      <c r="T120">
        <v>153501</v>
      </c>
      <c r="U120" t="s">
        <v>853</v>
      </c>
      <c r="V120" t="s">
        <v>300</v>
      </c>
      <c r="W120">
        <v>7470</v>
      </c>
      <c r="X120">
        <v>11098</v>
      </c>
      <c r="Y120" t="s">
        <v>128</v>
      </c>
      <c r="Z120" t="s">
        <v>854</v>
      </c>
      <c r="AA120">
        <v>11205</v>
      </c>
      <c r="AC120" s="55" t="s">
        <v>995</v>
      </c>
      <c r="AD120" s="55" t="str">
        <f>_xlfn.XLOOKUP(D120,'[1]VL LMS '!$B:$B,'[1]VL LMS '!$BU:$BU)</f>
        <v>BALENA SIGMA 1 2L ISS 5MT NEW 2024</v>
      </c>
      <c r="AE120" s="55">
        <f t="shared" si="3"/>
        <v>134460</v>
      </c>
      <c r="AF120" s="55" t="str">
        <f t="shared" si="4"/>
        <v>Apr-24</v>
      </c>
      <c r="AG120">
        <f>_xlfn.XLOOKUP(D120,'[1]VL LMS '!$B:$B,'[1]VL LMS '!$BS:$BS)</f>
        <v>2024</v>
      </c>
      <c r="AH120" s="55">
        <f>_xlfn.XLOOKUP(D120,'[1]VL LMS '!$B:$B,'[1]VL LMS '!$DO:$DO)</f>
        <v>0</v>
      </c>
      <c r="AI120" s="55" t="str">
        <f>_xlfn.XLOOKUP(D120,'[1]VL LMS '!$B:$B,'[1]VL LMS '!$DP:$DP)</f>
        <v>Dream Car</v>
      </c>
      <c r="AJ120" s="55" t="str">
        <f>VLOOKUP(AI120,[1]Assumptions!$C:$D,2,0)</f>
        <v>Dream Vahan</v>
      </c>
      <c r="AK120" s="55" t="str">
        <f>VLOOKUP(A120,[1]Assumptions!$T$3:$U$29,2,0)</f>
        <v>ANDHRAPRADESH</v>
      </c>
      <c r="AL120" t="str">
        <f t="shared" si="5"/>
        <v>New</v>
      </c>
      <c r="AM120" t="str">
        <f>VLOOKUP(P120,Assumptions!$B$3:$D$14,3)</f>
        <v>April</v>
      </c>
    </row>
    <row r="121" spans="1:39" x14ac:dyDescent="0.25">
      <c r="A121" t="s">
        <v>701</v>
      </c>
      <c r="B121">
        <v>3473</v>
      </c>
      <c r="C121">
        <v>43102990</v>
      </c>
      <c r="D121" s="5">
        <v>434731301700028</v>
      </c>
      <c r="E121">
        <v>34730004081909</v>
      </c>
      <c r="F121" t="s">
        <v>1544</v>
      </c>
      <c r="G121" t="s">
        <v>1545</v>
      </c>
      <c r="H121" s="1">
        <v>45430</v>
      </c>
      <c r="I121">
        <v>320000</v>
      </c>
      <c r="J121">
        <v>23.5</v>
      </c>
      <c r="K121">
        <v>36</v>
      </c>
      <c r="L121">
        <v>12471</v>
      </c>
      <c r="M121">
        <v>36570100012042</v>
      </c>
      <c r="N121" t="s">
        <v>1546</v>
      </c>
      <c r="O121">
        <v>310448</v>
      </c>
      <c r="P121" s="1">
        <v>45430</v>
      </c>
      <c r="Q121" t="s">
        <v>127</v>
      </c>
      <c r="R121" t="s">
        <v>1547</v>
      </c>
      <c r="S121" t="s">
        <v>1548</v>
      </c>
      <c r="T121">
        <v>153369</v>
      </c>
      <c r="U121" t="s">
        <v>764</v>
      </c>
      <c r="V121" t="s">
        <v>1124</v>
      </c>
      <c r="W121">
        <v>3200</v>
      </c>
      <c r="X121">
        <v>1552</v>
      </c>
      <c r="Y121" t="s">
        <v>128</v>
      </c>
      <c r="Z121" t="s">
        <v>855</v>
      </c>
      <c r="AA121">
        <v>4800</v>
      </c>
      <c r="AC121" s="55" t="s">
        <v>995</v>
      </c>
      <c r="AD121" s="55" t="str">
        <f>_xlfn.XLOOKUP(D121,'[1]VL LMS '!$B:$B,'[1]VL LMS '!$BU:$BU)</f>
        <v>MARUTI SWIFT DZIRE TOUR BSIV 2016</v>
      </c>
      <c r="AE121" s="55">
        <f t="shared" si="3"/>
        <v>75200</v>
      </c>
      <c r="AF121" s="55" t="str">
        <f t="shared" si="4"/>
        <v>May-24</v>
      </c>
      <c r="AG121">
        <f>_xlfn.XLOOKUP(D121,'[1]VL LMS '!$B:$B,'[1]VL LMS '!$BS:$BS)</f>
        <v>2016</v>
      </c>
      <c r="AH121" s="55" t="str">
        <f>_xlfn.XLOOKUP(D121,'[1]VL LMS '!$B:$B,'[1]VL LMS '!$DO:$DO)</f>
        <v>Car</v>
      </c>
      <c r="AI121" s="55" t="str">
        <f>_xlfn.XLOOKUP(D121,'[1]VL LMS '!$B:$B,'[1]VL LMS '!$DP:$DP)</f>
        <v>Paryatan Plus</v>
      </c>
      <c r="AJ121" s="55" t="str">
        <f>VLOOKUP(AI121,[1]Assumptions!$C:$D,2,0)</f>
        <v>Paryatan Plus Loan</v>
      </c>
      <c r="AK121" s="55" t="str">
        <f>VLOOKUP(A121,[1]Assumptions!$T$3:$U$29,2,0)</f>
        <v>ANDHRAPRADESH</v>
      </c>
      <c r="AL121" t="str">
        <f t="shared" si="5"/>
        <v>Used</v>
      </c>
      <c r="AM121" t="str">
        <f>VLOOKUP(P121,Assumptions!$B$3:$D$14,3)</f>
        <v>May</v>
      </c>
    </row>
    <row r="122" spans="1:39" x14ac:dyDescent="0.25">
      <c r="A122" t="s">
        <v>701</v>
      </c>
      <c r="B122">
        <v>3473</v>
      </c>
      <c r="C122">
        <v>43103004</v>
      </c>
      <c r="D122" s="5">
        <v>434731301700029</v>
      </c>
      <c r="E122">
        <v>34730004082361</v>
      </c>
      <c r="F122" t="s">
        <v>1549</v>
      </c>
      <c r="G122" t="s">
        <v>1550</v>
      </c>
      <c r="H122" s="1">
        <v>45434</v>
      </c>
      <c r="I122">
        <v>710000</v>
      </c>
      <c r="J122">
        <v>18</v>
      </c>
      <c r="K122">
        <v>72</v>
      </c>
      <c r="L122">
        <v>16194</v>
      </c>
      <c r="M122">
        <v>921030051351187</v>
      </c>
      <c r="N122" t="s">
        <v>1551</v>
      </c>
      <c r="O122">
        <v>685430</v>
      </c>
      <c r="P122" s="1">
        <v>45434</v>
      </c>
      <c r="Q122" t="s">
        <v>128</v>
      </c>
      <c r="R122" t="s">
        <v>128</v>
      </c>
      <c r="S122" t="s">
        <v>128</v>
      </c>
      <c r="T122">
        <v>152561</v>
      </c>
      <c r="U122" t="s">
        <v>741</v>
      </c>
      <c r="V122" t="s">
        <v>1336</v>
      </c>
      <c r="W122">
        <v>7100</v>
      </c>
      <c r="X122">
        <v>6820</v>
      </c>
      <c r="Y122" t="s">
        <v>128</v>
      </c>
      <c r="Z122" t="s">
        <v>856</v>
      </c>
      <c r="AA122">
        <v>10650</v>
      </c>
      <c r="AC122" s="55" t="s">
        <v>995</v>
      </c>
      <c r="AD122" s="55" t="str">
        <f>_xlfn.XLOOKUP(D122,'[1]VL LMS '!$B:$B,'[1]VL LMS '!$BU:$BU)</f>
        <v>MARUTI DZIRE ZXI 1 2 L MT 2024</v>
      </c>
      <c r="AE122" s="55">
        <f t="shared" si="3"/>
        <v>127800</v>
      </c>
      <c r="AF122" s="55" t="str">
        <f t="shared" si="4"/>
        <v>May-24</v>
      </c>
      <c r="AG122">
        <f>_xlfn.XLOOKUP(D122,'[1]VL LMS '!$B:$B,'[1]VL LMS '!$BS:$BS)</f>
        <v>2024</v>
      </c>
      <c r="AH122" s="55">
        <f>_xlfn.XLOOKUP(D122,'[1]VL LMS '!$B:$B,'[1]VL LMS '!$DO:$DO)</f>
        <v>0</v>
      </c>
      <c r="AI122" s="55" t="str">
        <f>_xlfn.XLOOKUP(D122,'[1]VL LMS '!$B:$B,'[1]VL LMS '!$DP:$DP)</f>
        <v>Dream Car</v>
      </c>
      <c r="AJ122" s="55" t="str">
        <f>VLOOKUP(AI122,[1]Assumptions!$C:$D,2,0)</f>
        <v>Dream Vahan</v>
      </c>
      <c r="AK122" s="55" t="str">
        <f>VLOOKUP(A122,[1]Assumptions!$T$3:$U$29,2,0)</f>
        <v>ANDHRAPRADESH</v>
      </c>
      <c r="AL122" t="str">
        <f t="shared" si="5"/>
        <v>New</v>
      </c>
      <c r="AM122" t="str">
        <f>VLOOKUP(P122,Assumptions!$B$3:$D$14,3)</f>
        <v>May</v>
      </c>
    </row>
    <row r="123" spans="1:39" x14ac:dyDescent="0.25">
      <c r="A123" t="s">
        <v>701</v>
      </c>
      <c r="B123">
        <v>3473</v>
      </c>
      <c r="C123">
        <v>43103022</v>
      </c>
      <c r="D123" s="5">
        <v>434731301700030</v>
      </c>
      <c r="E123">
        <v>34730004083451</v>
      </c>
      <c r="F123" t="s">
        <v>1552</v>
      </c>
      <c r="G123" t="s">
        <v>1553</v>
      </c>
      <c r="H123" s="1">
        <v>45441</v>
      </c>
      <c r="I123">
        <v>800000</v>
      </c>
      <c r="J123">
        <v>18</v>
      </c>
      <c r="K123">
        <v>60</v>
      </c>
      <c r="L123">
        <v>20315</v>
      </c>
      <c r="M123">
        <v>31675425947</v>
      </c>
      <c r="N123" t="s">
        <v>1541</v>
      </c>
      <c r="O123">
        <v>772419</v>
      </c>
      <c r="P123" s="1">
        <v>45441</v>
      </c>
      <c r="Q123" t="s">
        <v>127</v>
      </c>
      <c r="R123" t="s">
        <v>1554</v>
      </c>
      <c r="S123" t="s">
        <v>1555</v>
      </c>
      <c r="T123">
        <v>152746</v>
      </c>
      <c r="U123" t="s">
        <v>815</v>
      </c>
      <c r="V123" t="s">
        <v>1041</v>
      </c>
      <c r="W123">
        <v>12000</v>
      </c>
      <c r="X123">
        <v>6901</v>
      </c>
      <c r="Y123" t="s">
        <v>128</v>
      </c>
      <c r="Z123" t="s">
        <v>128</v>
      </c>
      <c r="AA123" t="s">
        <v>128</v>
      </c>
      <c r="AC123" s="55" t="s">
        <v>995</v>
      </c>
      <c r="AD123" s="55" t="str">
        <f>_xlfn.XLOOKUP(D123,'[1]VL LMS '!$B:$B,'[1]VL LMS '!$BU:$BU)</f>
        <v>DZIRE VXI NEW 2024</v>
      </c>
      <c r="AE123" s="55">
        <f t="shared" si="3"/>
        <v>144000</v>
      </c>
      <c r="AF123" s="55" t="str">
        <f t="shared" si="4"/>
        <v>May-24</v>
      </c>
      <c r="AG123">
        <f>_xlfn.XLOOKUP(D123,'[1]VL LMS '!$B:$B,'[1]VL LMS '!$BS:$BS)</f>
        <v>2024</v>
      </c>
      <c r="AH123" s="55">
        <f>_xlfn.XLOOKUP(D123,'[1]VL LMS '!$B:$B,'[1]VL LMS '!$DO:$DO)</f>
        <v>0</v>
      </c>
      <c r="AI123" s="55" t="str">
        <f>_xlfn.XLOOKUP(D123,'[1]VL LMS '!$B:$B,'[1]VL LMS '!$DP:$DP)</f>
        <v>Dream Car</v>
      </c>
      <c r="AJ123" s="55" t="str">
        <f>VLOOKUP(AI123,[1]Assumptions!$C:$D,2,0)</f>
        <v>Dream Vahan</v>
      </c>
      <c r="AK123" s="55" t="str">
        <f>VLOOKUP(A123,[1]Assumptions!$T$3:$U$29,2,0)</f>
        <v>ANDHRAPRADESH</v>
      </c>
      <c r="AL123" t="str">
        <f t="shared" si="5"/>
        <v>New</v>
      </c>
      <c r="AM123" t="str">
        <f>VLOOKUP(P123,Assumptions!$B$3:$D$14,3)</f>
        <v>May</v>
      </c>
    </row>
    <row r="124" spans="1:39" x14ac:dyDescent="0.25">
      <c r="A124" t="s">
        <v>53</v>
      </c>
      <c r="B124">
        <v>1233</v>
      </c>
      <c r="C124">
        <v>43102995</v>
      </c>
      <c r="D124" s="5">
        <v>412331301700217</v>
      </c>
      <c r="E124">
        <v>12330004081780</v>
      </c>
      <c r="F124" t="s">
        <v>1556</v>
      </c>
      <c r="G124" t="s">
        <v>1557</v>
      </c>
      <c r="H124" s="1">
        <v>45443</v>
      </c>
      <c r="I124">
        <v>1160000</v>
      </c>
      <c r="J124">
        <v>23</v>
      </c>
      <c r="K124">
        <v>60</v>
      </c>
      <c r="L124">
        <v>32702</v>
      </c>
      <c r="M124">
        <v>859720110000091</v>
      </c>
      <c r="N124" t="s">
        <v>1558</v>
      </c>
      <c r="O124">
        <v>1127801</v>
      </c>
      <c r="P124" s="1">
        <v>45443</v>
      </c>
      <c r="Q124" t="s">
        <v>127</v>
      </c>
      <c r="R124" t="s">
        <v>1559</v>
      </c>
      <c r="S124" t="s">
        <v>1560</v>
      </c>
      <c r="T124">
        <v>151882</v>
      </c>
      <c r="U124" t="s">
        <v>775</v>
      </c>
      <c r="V124" t="s">
        <v>1227</v>
      </c>
      <c r="W124">
        <v>11600</v>
      </c>
      <c r="X124">
        <v>8268</v>
      </c>
      <c r="Y124" t="s">
        <v>128</v>
      </c>
      <c r="Z124" t="s">
        <v>776</v>
      </c>
      <c r="AA124">
        <v>11600</v>
      </c>
      <c r="AC124" s="55" t="s">
        <v>1010</v>
      </c>
      <c r="AD124" s="55" t="str">
        <f>_xlfn.XLOOKUP(D124,'[1]VL LMS '!$B:$B,'[1]VL LMS '!$BU:$BU)</f>
        <v>TRAVELLER TD 22BS 3 BUS 27STR 2014</v>
      </c>
      <c r="AE124" s="55">
        <f t="shared" si="3"/>
        <v>266800</v>
      </c>
      <c r="AF124" s="55" t="str">
        <f t="shared" si="4"/>
        <v>May-24</v>
      </c>
      <c r="AG124">
        <f>_xlfn.XLOOKUP(D124,'[1]VL LMS '!$B:$B,'[1]VL LMS '!$BS:$BS)</f>
        <v>2014</v>
      </c>
      <c r="AH124" s="55" t="str">
        <f>_xlfn.XLOOKUP(D124,'[1]VL LMS '!$B:$B,'[1]VL LMS '!$DO:$DO)</f>
        <v>Goods &amp; Passengers</v>
      </c>
      <c r="AI124" s="55" t="str">
        <f>_xlfn.XLOOKUP(D124,'[1]VL LMS '!$B:$B,'[1]VL LMS '!$DP:$DP)</f>
        <v>Safari</v>
      </c>
      <c r="AJ124" s="55" t="str">
        <f>VLOOKUP(AI124,[1]Assumptions!$C:$D,2,0)</f>
        <v>Safari Loan</v>
      </c>
      <c r="AK124" s="55" t="str">
        <f>VLOOKUP(A124,[1]Assumptions!$T$3:$U$29,2,0)</f>
        <v>KERALA</v>
      </c>
      <c r="AL124" t="str">
        <f t="shared" si="5"/>
        <v>Used</v>
      </c>
      <c r="AM124" t="str">
        <f>VLOOKUP(P124,Assumptions!$B$3:$D$14,3)</f>
        <v>May</v>
      </c>
    </row>
    <row r="125" spans="1:39" x14ac:dyDescent="0.25">
      <c r="A125" t="s">
        <v>19</v>
      </c>
      <c r="B125">
        <v>1283</v>
      </c>
      <c r="C125">
        <v>43103033</v>
      </c>
      <c r="D125" s="5">
        <v>412831301700264</v>
      </c>
      <c r="E125">
        <v>12830004081945</v>
      </c>
      <c r="F125" t="s">
        <v>1561</v>
      </c>
      <c r="G125" t="s">
        <v>1561</v>
      </c>
      <c r="H125" s="1">
        <v>45443</v>
      </c>
      <c r="I125">
        <v>1500000</v>
      </c>
      <c r="J125">
        <v>21.5</v>
      </c>
      <c r="K125">
        <v>60</v>
      </c>
      <c r="L125">
        <v>41004</v>
      </c>
      <c r="M125">
        <v>435302010027328</v>
      </c>
      <c r="N125" t="s">
        <v>1562</v>
      </c>
      <c r="O125">
        <v>1350819</v>
      </c>
      <c r="P125" s="1">
        <v>45443</v>
      </c>
      <c r="Q125" t="s">
        <v>127</v>
      </c>
      <c r="R125" t="s">
        <v>1563</v>
      </c>
      <c r="S125" t="s">
        <v>1564</v>
      </c>
      <c r="T125">
        <v>150051</v>
      </c>
      <c r="U125" t="s">
        <v>787</v>
      </c>
      <c r="V125" t="s">
        <v>1047</v>
      </c>
      <c r="W125">
        <v>15000</v>
      </c>
      <c r="X125">
        <v>10797</v>
      </c>
      <c r="Y125">
        <v>100000</v>
      </c>
      <c r="Z125" t="s">
        <v>788</v>
      </c>
      <c r="AA125">
        <v>22500</v>
      </c>
      <c r="AC125" s="55" t="s">
        <v>1010</v>
      </c>
      <c r="AD125" s="55" t="str">
        <f>_xlfn.XLOOKUP(D125,'[1]VL LMS '!$B:$B,'[1]VL LMS '!$BU:$BU)</f>
        <v>ZT54ABD DRIVEA WAY CHASSIS SML BUS 24 STR</v>
      </c>
      <c r="AE125" s="55">
        <f t="shared" si="3"/>
        <v>322500</v>
      </c>
      <c r="AF125" s="55" t="str">
        <f t="shared" si="4"/>
        <v>May-24</v>
      </c>
      <c r="AG125">
        <f>_xlfn.XLOOKUP(D125,'[1]VL LMS '!$B:$B,'[1]VL LMS '!$BS:$BS)</f>
        <v>2019</v>
      </c>
      <c r="AH125" s="55" t="str">
        <f>_xlfn.XLOOKUP(D125,'[1]VL LMS '!$B:$B,'[1]VL LMS '!$DO:$DO)</f>
        <v>Goods &amp; Passengers</v>
      </c>
      <c r="AI125" s="55" t="str">
        <f>_xlfn.XLOOKUP(D125,'[1]VL LMS '!$B:$B,'[1]VL LMS '!$DP:$DP)</f>
        <v>Safari</v>
      </c>
      <c r="AJ125" s="55" t="str">
        <f>VLOOKUP(AI125,[1]Assumptions!$C:$D,2,0)</f>
        <v>Safari Loan</v>
      </c>
      <c r="AK125" s="55" t="str">
        <f>VLOOKUP(A125,[1]Assumptions!$T$3:$U$29,2,0)</f>
        <v>KARNATAKA</v>
      </c>
      <c r="AL125" t="str">
        <f t="shared" si="5"/>
        <v>Used</v>
      </c>
      <c r="AM125" t="str">
        <f>VLOOKUP(P125,Assumptions!$B$3:$D$14,3)</f>
        <v>May</v>
      </c>
    </row>
    <row r="126" spans="1:39" x14ac:dyDescent="0.25">
      <c r="A126" t="s">
        <v>19</v>
      </c>
      <c r="B126">
        <v>1283</v>
      </c>
      <c r="C126">
        <v>43103038</v>
      </c>
      <c r="D126" s="5">
        <v>412831301700265</v>
      </c>
      <c r="E126">
        <v>12830004082930</v>
      </c>
      <c r="F126" t="s">
        <v>1565</v>
      </c>
      <c r="G126" t="s">
        <v>1566</v>
      </c>
      <c r="H126" s="1">
        <v>45443</v>
      </c>
      <c r="I126">
        <v>750000</v>
      </c>
      <c r="J126">
        <v>19.5</v>
      </c>
      <c r="K126">
        <v>60</v>
      </c>
      <c r="L126">
        <v>19663</v>
      </c>
      <c r="M126" t="s">
        <v>1567</v>
      </c>
      <c r="N126" t="s">
        <v>1113</v>
      </c>
      <c r="O126">
        <v>710057</v>
      </c>
      <c r="P126" s="1">
        <v>45443</v>
      </c>
      <c r="Q126" t="s">
        <v>127</v>
      </c>
      <c r="R126" t="s">
        <v>1568</v>
      </c>
      <c r="S126" t="s">
        <v>1569</v>
      </c>
      <c r="T126">
        <v>152366</v>
      </c>
      <c r="U126" t="s">
        <v>723</v>
      </c>
      <c r="V126" t="s">
        <v>1047</v>
      </c>
      <c r="W126">
        <v>7500</v>
      </c>
      <c r="X126">
        <v>20134</v>
      </c>
      <c r="Y126" t="s">
        <v>128</v>
      </c>
      <c r="Z126" t="s">
        <v>782</v>
      </c>
      <c r="AA126">
        <v>7500</v>
      </c>
      <c r="AC126" s="55" t="s">
        <v>995</v>
      </c>
      <c r="AD126" s="55" t="str">
        <f>_xlfn.XLOOKUP(D126,'[1]VL LMS '!$B:$B,'[1]VL LMS '!$BU:$BU)</f>
        <v>DZIRE TOUR S CNG NEW 5 STR 2024</v>
      </c>
      <c r="AE126" s="55">
        <f t="shared" si="3"/>
        <v>146250</v>
      </c>
      <c r="AF126" s="55" t="str">
        <f t="shared" si="4"/>
        <v>May-24</v>
      </c>
      <c r="AG126">
        <f>_xlfn.XLOOKUP(D126,'[1]VL LMS '!$B:$B,'[1]VL LMS '!$BS:$BS)</f>
        <v>2024</v>
      </c>
      <c r="AH126" s="55">
        <f>_xlfn.XLOOKUP(D126,'[1]VL LMS '!$B:$B,'[1]VL LMS '!$DO:$DO)</f>
        <v>0</v>
      </c>
      <c r="AI126" s="55" t="str">
        <f>_xlfn.XLOOKUP(D126,'[1]VL LMS '!$B:$B,'[1]VL LMS '!$DP:$DP)</f>
        <v>Paryatan Plus</v>
      </c>
      <c r="AJ126" s="55" t="str">
        <f>VLOOKUP(AI126,[1]Assumptions!$C:$D,2,0)</f>
        <v>Paryatan Plus Loan</v>
      </c>
      <c r="AK126" s="55" t="str">
        <f>VLOOKUP(A126,[1]Assumptions!$T$3:$U$29,2,0)</f>
        <v>KARNATAKA</v>
      </c>
      <c r="AL126" t="str">
        <f t="shared" si="5"/>
        <v>Used</v>
      </c>
      <c r="AM126" t="str">
        <f>VLOOKUP(P126,Assumptions!$B$3:$D$14,3)</f>
        <v>May</v>
      </c>
    </row>
    <row r="127" spans="1:39" x14ac:dyDescent="0.25">
      <c r="A127" t="s">
        <v>22</v>
      </c>
      <c r="B127">
        <v>3111</v>
      </c>
      <c r="C127">
        <v>43103041</v>
      </c>
      <c r="D127" s="5">
        <v>431111301700233</v>
      </c>
      <c r="E127">
        <v>31110004082842</v>
      </c>
      <c r="F127" t="s">
        <v>1570</v>
      </c>
      <c r="G127" t="s">
        <v>1570</v>
      </c>
      <c r="H127" s="1">
        <v>45443</v>
      </c>
      <c r="I127">
        <v>900000</v>
      </c>
      <c r="J127">
        <v>22.5</v>
      </c>
      <c r="K127">
        <v>36</v>
      </c>
      <c r="L127">
        <v>34605</v>
      </c>
      <c r="M127">
        <v>50200074457031</v>
      </c>
      <c r="N127" t="s">
        <v>1279</v>
      </c>
      <c r="O127">
        <v>872986</v>
      </c>
      <c r="P127" s="1">
        <v>45443</v>
      </c>
      <c r="Q127" t="s">
        <v>127</v>
      </c>
      <c r="R127" t="s">
        <v>1571</v>
      </c>
      <c r="S127" t="s">
        <v>1572</v>
      </c>
      <c r="T127">
        <v>153328</v>
      </c>
      <c r="U127" t="s">
        <v>809</v>
      </c>
      <c r="V127" t="s">
        <v>1573</v>
      </c>
      <c r="W127">
        <v>9000</v>
      </c>
      <c r="X127">
        <v>5130</v>
      </c>
      <c r="Y127" t="s">
        <v>128</v>
      </c>
      <c r="Z127" t="s">
        <v>816</v>
      </c>
      <c r="AA127">
        <v>9000</v>
      </c>
      <c r="AC127" s="55" t="s">
        <v>995</v>
      </c>
      <c r="AD127" s="55" t="str">
        <f>_xlfn.XLOOKUP(D127,'[1]VL LMS '!$B:$B,'[1]VL LMS '!$BU:$BU)</f>
        <v>INNOVA 2 5 G E4 7 STR 2015</v>
      </c>
      <c r="AE127" s="55">
        <f t="shared" si="3"/>
        <v>202500</v>
      </c>
      <c r="AF127" s="55" t="str">
        <f t="shared" si="4"/>
        <v>May-24</v>
      </c>
      <c r="AG127">
        <f>_xlfn.XLOOKUP(D127,'[1]VL LMS '!$B:$B,'[1]VL LMS '!$BS:$BS)</f>
        <v>2015</v>
      </c>
      <c r="AH127" s="55" t="str">
        <f>_xlfn.XLOOKUP(D127,'[1]VL LMS '!$B:$B,'[1]VL LMS '!$DO:$DO)</f>
        <v>Car</v>
      </c>
      <c r="AI127" s="55" t="str">
        <f>_xlfn.XLOOKUP(D127,'[1]VL LMS '!$B:$B,'[1]VL LMS '!$DP:$DP)</f>
        <v>Paryatan Plus</v>
      </c>
      <c r="AJ127" s="55" t="str">
        <f>VLOOKUP(AI127,[1]Assumptions!$C:$D,2,0)</f>
        <v>Paryatan Plus Loan</v>
      </c>
      <c r="AK127" s="55" t="str">
        <f>VLOOKUP(A127,[1]Assumptions!$T$3:$U$29,2,0)</f>
        <v>TAMIL NADU</v>
      </c>
      <c r="AL127" t="str">
        <f t="shared" si="5"/>
        <v>Used</v>
      </c>
      <c r="AM127" t="str">
        <f>VLOOKUP(P127,Assumptions!$B$3:$D$14,3)</f>
        <v>May</v>
      </c>
    </row>
    <row r="128" spans="1:39" x14ac:dyDescent="0.25">
      <c r="A128" t="s">
        <v>15</v>
      </c>
      <c r="B128">
        <v>3135</v>
      </c>
      <c r="C128">
        <v>43103029</v>
      </c>
      <c r="D128" s="5">
        <v>431351301700349</v>
      </c>
      <c r="E128">
        <v>31350004083556</v>
      </c>
      <c r="F128" t="s">
        <v>1574</v>
      </c>
      <c r="G128" t="s">
        <v>1240</v>
      </c>
      <c r="H128" s="1">
        <v>45443</v>
      </c>
      <c r="I128">
        <v>250000</v>
      </c>
      <c r="J128">
        <v>25</v>
      </c>
      <c r="K128">
        <v>36</v>
      </c>
      <c r="L128">
        <v>9940</v>
      </c>
      <c r="M128">
        <v>234100050305840</v>
      </c>
      <c r="N128" t="s">
        <v>1241</v>
      </c>
      <c r="O128">
        <v>240290</v>
      </c>
      <c r="P128" s="1">
        <v>45443</v>
      </c>
      <c r="Q128" t="s">
        <v>127</v>
      </c>
      <c r="R128" t="s">
        <v>1575</v>
      </c>
      <c r="S128" t="s">
        <v>1576</v>
      </c>
      <c r="T128">
        <v>150497</v>
      </c>
      <c r="U128" t="s">
        <v>752</v>
      </c>
      <c r="V128" t="s">
        <v>1047</v>
      </c>
      <c r="W128">
        <v>2500</v>
      </c>
      <c r="X128">
        <v>3853</v>
      </c>
      <c r="Y128" t="s">
        <v>128</v>
      </c>
      <c r="Z128" t="s">
        <v>825</v>
      </c>
      <c r="AA128">
        <v>2500</v>
      </c>
      <c r="AC128" s="55" t="s">
        <v>995</v>
      </c>
      <c r="AD128" s="55" t="str">
        <f>_xlfn.XLOOKUP(D128,'[1]VL LMS '!$B:$B,'[1]VL LMS '!$BU:$BU)</f>
        <v>Ritz-RITZ MC LDI BS IV DIESEL 5 SEATER</v>
      </c>
      <c r="AE128" s="55">
        <f t="shared" si="3"/>
        <v>62500</v>
      </c>
      <c r="AF128" s="55" t="str">
        <f t="shared" si="4"/>
        <v>May-24</v>
      </c>
      <c r="AG128">
        <f>_xlfn.XLOOKUP(D128,'[1]VL LMS '!$B:$B,'[1]VL LMS '!$BS:$BS)</f>
        <v>2016</v>
      </c>
      <c r="AH128" s="55" t="str">
        <f>_xlfn.XLOOKUP(D128,'[1]VL LMS '!$B:$B,'[1]VL LMS '!$DO:$DO)</f>
        <v>Car</v>
      </c>
      <c r="AI128" s="55" t="str">
        <f>_xlfn.XLOOKUP(D128,'[1]VL LMS '!$B:$B,'[1]VL LMS '!$DP:$DP)</f>
        <v>Paryatan Plus</v>
      </c>
      <c r="AJ128" s="55" t="str">
        <f>VLOOKUP(AI128,[1]Assumptions!$C:$D,2,0)</f>
        <v>Paryatan Plus Loan</v>
      </c>
      <c r="AK128" s="55" t="str">
        <f>VLOOKUP(A128,[1]Assumptions!$T$3:$U$29,2,0)</f>
        <v>TAMIL NADU</v>
      </c>
      <c r="AL128" t="str">
        <f t="shared" si="5"/>
        <v>Used</v>
      </c>
      <c r="AM128" t="str">
        <f>VLOOKUP(P128,Assumptions!$B$3:$D$14,3)</f>
        <v>May</v>
      </c>
    </row>
    <row r="129" spans="1:39" x14ac:dyDescent="0.25">
      <c r="A129" t="s">
        <v>15</v>
      </c>
      <c r="B129">
        <v>3135</v>
      </c>
      <c r="C129">
        <v>43103031</v>
      </c>
      <c r="D129" s="5">
        <v>431351301700350</v>
      </c>
      <c r="E129">
        <v>31350004083661</v>
      </c>
      <c r="F129" t="s">
        <v>1577</v>
      </c>
      <c r="G129" t="s">
        <v>1578</v>
      </c>
      <c r="H129" s="1">
        <v>45443</v>
      </c>
      <c r="I129">
        <v>415000</v>
      </c>
      <c r="J129">
        <v>24</v>
      </c>
      <c r="K129">
        <v>48</v>
      </c>
      <c r="L129">
        <v>13530</v>
      </c>
      <c r="M129">
        <v>40678029351</v>
      </c>
      <c r="N129" t="s">
        <v>1579</v>
      </c>
      <c r="O129">
        <v>196151</v>
      </c>
      <c r="P129" s="1">
        <v>45443</v>
      </c>
      <c r="Q129" t="s">
        <v>127</v>
      </c>
      <c r="R129" t="s">
        <v>1580</v>
      </c>
      <c r="S129" t="s">
        <v>1581</v>
      </c>
      <c r="T129">
        <v>150497</v>
      </c>
      <c r="U129" t="s">
        <v>752</v>
      </c>
      <c r="V129" t="s">
        <v>1047</v>
      </c>
      <c r="W129">
        <v>6225</v>
      </c>
      <c r="X129">
        <v>4202</v>
      </c>
      <c r="Y129" t="s">
        <v>128</v>
      </c>
      <c r="Z129" t="s">
        <v>128</v>
      </c>
      <c r="AA129" t="s">
        <v>128</v>
      </c>
      <c r="AC129" s="55" t="s">
        <v>995</v>
      </c>
      <c r="AD129" s="55" t="str">
        <f>_xlfn.XLOOKUP(D129,'[1]VL LMS '!$B:$B,'[1]VL LMS '!$BU:$BU)</f>
        <v>MARUTI TOURS DIESEL BS IV 2017</v>
      </c>
      <c r="AE129" s="55">
        <f t="shared" si="3"/>
        <v>99600</v>
      </c>
      <c r="AF129" s="55" t="str">
        <f t="shared" si="4"/>
        <v>May-24</v>
      </c>
      <c r="AG129">
        <f>_xlfn.XLOOKUP(D129,'[1]VL LMS '!$B:$B,'[1]VL LMS '!$BS:$BS)</f>
        <v>2017</v>
      </c>
      <c r="AH129" s="55" t="str">
        <f>_xlfn.XLOOKUP(D129,'[1]VL LMS '!$B:$B,'[1]VL LMS '!$DO:$DO)</f>
        <v>Car</v>
      </c>
      <c r="AI129" s="55" t="str">
        <f>_xlfn.XLOOKUP(D129,'[1]VL LMS '!$B:$B,'[1]VL LMS '!$DP:$DP)</f>
        <v>Paryatan Plus</v>
      </c>
      <c r="AJ129" s="55" t="str">
        <f>VLOOKUP(AI129,[1]Assumptions!$C:$D,2,0)</f>
        <v>Paryatan Plus Loan</v>
      </c>
      <c r="AK129" s="55" t="str">
        <f>VLOOKUP(A129,[1]Assumptions!$T$3:$U$29,2,0)</f>
        <v>TAMIL NADU</v>
      </c>
      <c r="AL129" t="str">
        <f t="shared" si="5"/>
        <v>Used</v>
      </c>
      <c r="AM129" t="str">
        <f>VLOOKUP(P129,Assumptions!$B$3:$D$14,3)</f>
        <v>May</v>
      </c>
    </row>
    <row r="130" spans="1:39" x14ac:dyDescent="0.25">
      <c r="A130" t="s">
        <v>697</v>
      </c>
      <c r="B130">
        <v>3158</v>
      </c>
      <c r="C130">
        <v>43103040</v>
      </c>
      <c r="D130" s="5">
        <v>431581301700186</v>
      </c>
      <c r="E130">
        <v>31580004083669</v>
      </c>
      <c r="F130" t="s">
        <v>1582</v>
      </c>
      <c r="G130" t="s">
        <v>1509</v>
      </c>
      <c r="H130" s="1">
        <v>45443</v>
      </c>
      <c r="I130">
        <v>250000</v>
      </c>
      <c r="J130">
        <v>24</v>
      </c>
      <c r="K130">
        <v>48</v>
      </c>
      <c r="L130">
        <v>9809</v>
      </c>
      <c r="M130">
        <v>922020009118648</v>
      </c>
      <c r="N130" t="s">
        <v>1510</v>
      </c>
      <c r="O130">
        <v>242143</v>
      </c>
      <c r="P130" s="1">
        <v>45443</v>
      </c>
      <c r="Q130" t="s">
        <v>127</v>
      </c>
      <c r="R130" t="s">
        <v>1583</v>
      </c>
      <c r="S130" t="s">
        <v>1584</v>
      </c>
      <c r="T130">
        <v>29852</v>
      </c>
      <c r="U130" t="s">
        <v>707</v>
      </c>
      <c r="V130" t="s">
        <v>1573</v>
      </c>
      <c r="W130">
        <v>2500</v>
      </c>
      <c r="X130">
        <v>1213</v>
      </c>
      <c r="Y130" t="s">
        <v>128</v>
      </c>
      <c r="Z130" t="s">
        <v>846</v>
      </c>
      <c r="AA130">
        <v>2500</v>
      </c>
      <c r="AC130" s="55" t="s">
        <v>1130</v>
      </c>
      <c r="AD130" s="55" t="str">
        <f>_xlfn.XLOOKUP(D130,'[1]VL LMS '!$B:$B,'[1]VL LMS '!$BU:$BU)</f>
        <v>MAHINDRA SUPRO MINITRUCK PICK UP 2018</v>
      </c>
      <c r="AE130" s="55">
        <f t="shared" ref="AE130:AE193" si="6">I130*J130/100</f>
        <v>60000</v>
      </c>
      <c r="AF130" s="55" t="str">
        <f t="shared" ref="AF130:AF193" si="7">TEXT(P130,"mmm-yy")</f>
        <v>May-24</v>
      </c>
      <c r="AG130">
        <f>_xlfn.XLOOKUP(D130,'[1]VL LMS '!$B:$B,'[1]VL LMS '!$BS:$BS)</f>
        <v>2018</v>
      </c>
      <c r="AH130" s="55" t="str">
        <f>_xlfn.XLOOKUP(D130,'[1]VL LMS '!$B:$B,'[1]VL LMS '!$DO:$DO)</f>
        <v>Goods &amp; Passengers</v>
      </c>
      <c r="AI130" s="55" t="str">
        <f>_xlfn.XLOOKUP(D130,'[1]VL LMS '!$B:$B,'[1]VL LMS '!$DP:$DP)</f>
        <v>Goods Carrier</v>
      </c>
      <c r="AJ130" s="55" t="str">
        <f>VLOOKUP(AI130,[1]Assumptions!$C:$D,2,0)</f>
        <v>Goods Carrier Loan</v>
      </c>
      <c r="AK130" s="55" t="str">
        <f>VLOOKUP(A130,[1]Assumptions!$T$3:$U$29,2,0)</f>
        <v>ODISHA</v>
      </c>
      <c r="AL130" t="str">
        <f t="shared" ref="AL130:AL193" si="8">IF(AJ130="Dream Vahan","New","Used")</f>
        <v>Used</v>
      </c>
      <c r="AM130" t="str">
        <f>VLOOKUP(P130,Assumptions!$B$3:$D$14,3)</f>
        <v>May</v>
      </c>
    </row>
    <row r="131" spans="1:39" x14ac:dyDescent="0.25">
      <c r="A131" t="s">
        <v>693</v>
      </c>
      <c r="B131">
        <v>1319</v>
      </c>
      <c r="C131">
        <v>43103044</v>
      </c>
      <c r="D131" s="5">
        <v>413191301700212</v>
      </c>
      <c r="E131">
        <v>13190004083708</v>
      </c>
      <c r="F131" t="s">
        <v>1585</v>
      </c>
      <c r="G131" t="s">
        <v>1219</v>
      </c>
      <c r="H131" s="1">
        <v>45444</v>
      </c>
      <c r="I131">
        <v>730000</v>
      </c>
      <c r="J131">
        <v>19.5</v>
      </c>
      <c r="K131">
        <v>36</v>
      </c>
      <c r="L131">
        <v>26944</v>
      </c>
      <c r="M131">
        <v>16125500000358</v>
      </c>
      <c r="N131" t="s">
        <v>1197</v>
      </c>
      <c r="O131">
        <v>707179</v>
      </c>
      <c r="P131" s="1">
        <v>45447</v>
      </c>
      <c r="Q131" t="s">
        <v>127</v>
      </c>
      <c r="R131" t="s">
        <v>1586</v>
      </c>
      <c r="S131" t="s">
        <v>1587</v>
      </c>
      <c r="T131">
        <v>29392</v>
      </c>
      <c r="U131" t="s">
        <v>797</v>
      </c>
      <c r="V131" t="s">
        <v>1588</v>
      </c>
      <c r="W131">
        <v>7300</v>
      </c>
      <c r="X131">
        <v>3791</v>
      </c>
      <c r="Y131" t="s">
        <v>128</v>
      </c>
      <c r="Z131" t="s">
        <v>799</v>
      </c>
      <c r="AA131">
        <v>10950</v>
      </c>
      <c r="AC131" s="55" t="s">
        <v>995</v>
      </c>
      <c r="AD131" s="55" t="str">
        <f>_xlfn.XLOOKUP(D131,'[1]VL LMS '!$B:$B,'[1]VL LMS '!$BU:$BU)</f>
        <v>MARUTI TOUR S CNG NEW 2024</v>
      </c>
      <c r="AE131" s="55">
        <f t="shared" si="6"/>
        <v>142350</v>
      </c>
      <c r="AF131" s="55" t="str">
        <f t="shared" si="7"/>
        <v>Jun-24</v>
      </c>
      <c r="AG131">
        <f>_xlfn.XLOOKUP(D131,'[1]VL LMS '!$B:$B,'[1]VL LMS '!$BS:$BS)</f>
        <v>2024</v>
      </c>
      <c r="AH131" s="55">
        <f>_xlfn.XLOOKUP(D131,'[1]VL LMS '!$B:$B,'[1]VL LMS '!$DO:$DO)</f>
        <v>0</v>
      </c>
      <c r="AI131" s="55" t="str">
        <f>_xlfn.XLOOKUP(D131,'[1]VL LMS '!$B:$B,'[1]VL LMS '!$DP:$DP)</f>
        <v>Dream Car</v>
      </c>
      <c r="AJ131" s="55" t="str">
        <f>VLOOKUP(AI131,[1]Assumptions!$C:$D,2,0)</f>
        <v>Dream Vahan</v>
      </c>
      <c r="AK131" s="55" t="str">
        <f>VLOOKUP(A131,[1]Assumptions!$T$3:$U$29,2,0)</f>
        <v>TAMIL NADU</v>
      </c>
      <c r="AL131" t="str">
        <f t="shared" si="8"/>
        <v>New</v>
      </c>
      <c r="AM131" t="str">
        <f>VLOOKUP(P131,Assumptions!$B$3:$D$14,3)</f>
        <v>June</v>
      </c>
    </row>
    <row r="132" spans="1:39" x14ac:dyDescent="0.25">
      <c r="A132" t="s">
        <v>15</v>
      </c>
      <c r="B132">
        <v>3135</v>
      </c>
      <c r="C132">
        <v>43103048</v>
      </c>
      <c r="D132" s="5">
        <v>431351301700351</v>
      </c>
      <c r="E132">
        <v>31350004084186</v>
      </c>
      <c r="F132" t="s">
        <v>1589</v>
      </c>
      <c r="G132" t="s">
        <v>837</v>
      </c>
      <c r="H132" s="1">
        <v>45448</v>
      </c>
      <c r="I132">
        <v>380000</v>
      </c>
      <c r="J132">
        <v>23.5</v>
      </c>
      <c r="K132">
        <v>60</v>
      </c>
      <c r="L132">
        <v>10822</v>
      </c>
      <c r="M132">
        <v>59107373737083</v>
      </c>
      <c r="N132" t="s">
        <v>1590</v>
      </c>
      <c r="O132">
        <v>367419</v>
      </c>
      <c r="P132" s="1">
        <v>45448</v>
      </c>
      <c r="Q132" t="s">
        <v>128</v>
      </c>
      <c r="R132" t="s">
        <v>128</v>
      </c>
      <c r="S132" t="s">
        <v>128</v>
      </c>
      <c r="T132">
        <v>29037</v>
      </c>
      <c r="U132" t="s">
        <v>826</v>
      </c>
      <c r="V132" t="s">
        <v>1591</v>
      </c>
      <c r="W132">
        <v>3800</v>
      </c>
      <c r="X132">
        <v>3081</v>
      </c>
      <c r="Y132" t="s">
        <v>128</v>
      </c>
      <c r="Z132" t="s">
        <v>837</v>
      </c>
      <c r="AA132">
        <v>5700</v>
      </c>
      <c r="AC132" s="55" t="s">
        <v>1130</v>
      </c>
      <c r="AD132" s="55" t="str">
        <f>_xlfn.XLOOKUP(D132,'[1]VL LMS '!$B:$B,'[1]VL LMS '!$BU:$BU)</f>
        <v>ASHOK DOST RI S COODS CARRIER 2020</v>
      </c>
      <c r="AE132" s="55">
        <f t="shared" si="6"/>
        <v>89300</v>
      </c>
      <c r="AF132" s="55" t="str">
        <f t="shared" si="7"/>
        <v>Jun-24</v>
      </c>
      <c r="AG132">
        <f>_xlfn.XLOOKUP(D132,'[1]VL LMS '!$B:$B,'[1]VL LMS '!$BS:$BS)</f>
        <v>2020</v>
      </c>
      <c r="AH132" s="55" t="str">
        <f>_xlfn.XLOOKUP(D132,'[1]VL LMS '!$B:$B,'[1]VL LMS '!$DO:$DO)</f>
        <v>Goods &amp; Passengers</v>
      </c>
      <c r="AI132" s="55" t="str">
        <f>_xlfn.XLOOKUP(D132,'[1]VL LMS '!$B:$B,'[1]VL LMS '!$DP:$DP)</f>
        <v>Goods Carrier</v>
      </c>
      <c r="AJ132" s="55" t="str">
        <f>VLOOKUP(AI132,[1]Assumptions!$C:$D,2,0)</f>
        <v>Goods Carrier Loan</v>
      </c>
      <c r="AK132" s="55" t="str">
        <f>VLOOKUP(A132,[1]Assumptions!$T$3:$U$29,2,0)</f>
        <v>TAMIL NADU</v>
      </c>
      <c r="AL132" t="str">
        <f t="shared" si="8"/>
        <v>Used</v>
      </c>
      <c r="AM132" t="str">
        <f>VLOOKUP(P132,Assumptions!$B$3:$D$14,3)</f>
        <v>June</v>
      </c>
    </row>
    <row r="133" spans="1:39" x14ac:dyDescent="0.25">
      <c r="A133" t="s">
        <v>701</v>
      </c>
      <c r="B133">
        <v>3473</v>
      </c>
      <c r="C133">
        <v>43103045</v>
      </c>
      <c r="D133" s="5">
        <v>434731301700031</v>
      </c>
      <c r="E133">
        <v>34730004083834</v>
      </c>
      <c r="F133" t="s">
        <v>1592</v>
      </c>
      <c r="G133" t="s">
        <v>856</v>
      </c>
      <c r="H133" s="1">
        <v>45447</v>
      </c>
      <c r="I133">
        <v>625000</v>
      </c>
      <c r="J133">
        <v>18</v>
      </c>
      <c r="K133">
        <v>60</v>
      </c>
      <c r="L133">
        <v>15871</v>
      </c>
      <c r="M133">
        <v>31510274799</v>
      </c>
      <c r="N133" t="s">
        <v>1541</v>
      </c>
      <c r="O133">
        <v>603026</v>
      </c>
      <c r="P133" s="1">
        <v>45447</v>
      </c>
      <c r="Q133" t="s">
        <v>127</v>
      </c>
      <c r="R133" t="s">
        <v>1593</v>
      </c>
      <c r="S133" t="s">
        <v>1594</v>
      </c>
      <c r="T133">
        <v>152561</v>
      </c>
      <c r="U133" t="s">
        <v>741</v>
      </c>
      <c r="V133" t="s">
        <v>1595</v>
      </c>
      <c r="W133">
        <v>6250</v>
      </c>
      <c r="X133">
        <v>4499</v>
      </c>
      <c r="Y133" t="s">
        <v>128</v>
      </c>
      <c r="Z133" t="s">
        <v>856</v>
      </c>
      <c r="AA133">
        <v>9375</v>
      </c>
      <c r="AC133" s="55" t="s">
        <v>995</v>
      </c>
      <c r="AD133" s="55" t="str">
        <f>_xlfn.XLOOKUP(D133,'[1]VL LMS '!$B:$B,'[1]VL LMS '!$BU:$BU)</f>
        <v>DZIRE VXI 1 2 L 5MT NEW 2024</v>
      </c>
      <c r="AE133" s="55">
        <f t="shared" si="6"/>
        <v>112500</v>
      </c>
      <c r="AF133" s="55" t="str">
        <f t="shared" si="7"/>
        <v>Jun-24</v>
      </c>
      <c r="AG133">
        <f>_xlfn.XLOOKUP(D133,'[1]VL LMS '!$B:$B,'[1]VL LMS '!$BS:$BS)</f>
        <v>2024</v>
      </c>
      <c r="AH133" s="55">
        <f>_xlfn.XLOOKUP(D133,'[1]VL LMS '!$B:$B,'[1]VL LMS '!$DO:$DO)</f>
        <v>0</v>
      </c>
      <c r="AI133" s="55" t="str">
        <f>_xlfn.XLOOKUP(D133,'[1]VL LMS '!$B:$B,'[1]VL LMS '!$DP:$DP)</f>
        <v>Dream Car</v>
      </c>
      <c r="AJ133" s="55" t="str">
        <f>VLOOKUP(AI133,[1]Assumptions!$C:$D,2,0)</f>
        <v>Dream Vahan</v>
      </c>
      <c r="AK133" s="55" t="str">
        <f>VLOOKUP(A133,[1]Assumptions!$T$3:$U$29,2,0)</f>
        <v>ANDHRAPRADESH</v>
      </c>
      <c r="AL133" t="str">
        <f t="shared" si="8"/>
        <v>New</v>
      </c>
      <c r="AM133" t="str">
        <f>VLOOKUP(P133,Assumptions!$B$3:$D$14,3)</f>
        <v>June</v>
      </c>
    </row>
    <row r="134" spans="1:39" x14ac:dyDescent="0.25">
      <c r="A134" t="s">
        <v>701</v>
      </c>
      <c r="B134">
        <v>3473</v>
      </c>
      <c r="C134">
        <v>43103042</v>
      </c>
      <c r="D134" s="5">
        <v>434731301700032</v>
      </c>
      <c r="E134">
        <v>34730004084142</v>
      </c>
      <c r="F134" t="s">
        <v>1596</v>
      </c>
      <c r="G134" t="s">
        <v>1597</v>
      </c>
      <c r="H134" s="1">
        <v>45448</v>
      </c>
      <c r="I134">
        <v>700000</v>
      </c>
      <c r="J134">
        <v>19.5</v>
      </c>
      <c r="K134">
        <v>72</v>
      </c>
      <c r="L134">
        <v>16565</v>
      </c>
      <c r="M134">
        <v>31675425947</v>
      </c>
      <c r="N134" t="s">
        <v>1541</v>
      </c>
      <c r="O134">
        <v>672931</v>
      </c>
      <c r="P134" s="1">
        <v>45448</v>
      </c>
      <c r="Q134" t="s">
        <v>127</v>
      </c>
      <c r="R134" t="s">
        <v>1598</v>
      </c>
      <c r="S134" t="s">
        <v>1599</v>
      </c>
      <c r="T134">
        <v>153501</v>
      </c>
      <c r="U134" t="s">
        <v>853</v>
      </c>
      <c r="V134" t="s">
        <v>1573</v>
      </c>
      <c r="W134">
        <v>7000</v>
      </c>
      <c r="X134">
        <v>7699</v>
      </c>
      <c r="Y134" t="s">
        <v>128</v>
      </c>
      <c r="Z134" t="s">
        <v>854</v>
      </c>
      <c r="AA134">
        <v>10500</v>
      </c>
      <c r="AC134" s="55" t="s">
        <v>995</v>
      </c>
      <c r="AD134" s="55" t="str">
        <f>_xlfn.XLOOKUP(D134,'[1]VL LMS '!$B:$B,'[1]VL LMS '!$BU:$BU)</f>
        <v>BALENO SIGMA 1 2 L ISS 5MT NEW 2024</v>
      </c>
      <c r="AE134" s="55">
        <f t="shared" si="6"/>
        <v>136500</v>
      </c>
      <c r="AF134" s="55" t="str">
        <f t="shared" si="7"/>
        <v>Jun-24</v>
      </c>
      <c r="AG134">
        <f>_xlfn.XLOOKUP(D134,'[1]VL LMS '!$B:$B,'[1]VL LMS '!$BS:$BS)</f>
        <v>2024</v>
      </c>
      <c r="AH134" s="55">
        <f>_xlfn.XLOOKUP(D134,'[1]VL LMS '!$B:$B,'[1]VL LMS '!$DO:$DO)</f>
        <v>0</v>
      </c>
      <c r="AI134" s="55" t="str">
        <f>_xlfn.XLOOKUP(D134,'[1]VL LMS '!$B:$B,'[1]VL LMS '!$DP:$DP)</f>
        <v>Dream Car</v>
      </c>
      <c r="AJ134" s="55" t="str">
        <f>VLOOKUP(AI134,[1]Assumptions!$C:$D,2,0)</f>
        <v>Dream Vahan</v>
      </c>
      <c r="AK134" s="55" t="str">
        <f>VLOOKUP(A134,[1]Assumptions!$T$3:$U$29,2,0)</f>
        <v>ANDHRAPRADESH</v>
      </c>
      <c r="AL134" t="str">
        <f t="shared" si="8"/>
        <v>New</v>
      </c>
      <c r="AM134" t="str">
        <f>VLOOKUP(P134,Assumptions!$B$3:$D$14,3)</f>
        <v>June</v>
      </c>
    </row>
    <row r="135" spans="1:39" x14ac:dyDescent="0.25">
      <c r="A135" t="s">
        <v>53</v>
      </c>
      <c r="B135">
        <v>1233</v>
      </c>
      <c r="C135">
        <v>43103059</v>
      </c>
      <c r="D135" s="5">
        <v>412331301700218</v>
      </c>
      <c r="E135">
        <v>12330004042087</v>
      </c>
      <c r="F135" t="s">
        <v>1600</v>
      </c>
      <c r="G135" t="s">
        <v>1601</v>
      </c>
      <c r="H135" s="1">
        <v>45455</v>
      </c>
      <c r="I135">
        <v>900000</v>
      </c>
      <c r="J135">
        <v>23</v>
      </c>
      <c r="K135">
        <v>60</v>
      </c>
      <c r="L135">
        <v>25372</v>
      </c>
      <c r="M135">
        <v>99980119587504</v>
      </c>
      <c r="N135" t="s">
        <v>1602</v>
      </c>
      <c r="O135">
        <v>651085</v>
      </c>
      <c r="P135" s="1">
        <v>45455</v>
      </c>
      <c r="Q135" t="s">
        <v>127</v>
      </c>
      <c r="R135" t="s">
        <v>1603</v>
      </c>
      <c r="S135" t="s">
        <v>1604</v>
      </c>
      <c r="T135">
        <v>151765</v>
      </c>
      <c r="U135" t="s">
        <v>777</v>
      </c>
      <c r="V135" t="s">
        <v>1605</v>
      </c>
      <c r="W135">
        <v>9000</v>
      </c>
      <c r="X135">
        <v>6415</v>
      </c>
      <c r="Y135">
        <v>220000</v>
      </c>
      <c r="Z135" t="s">
        <v>778</v>
      </c>
      <c r="AA135">
        <v>13500</v>
      </c>
      <c r="AC135" s="55" t="s">
        <v>1010</v>
      </c>
      <c r="AD135" s="55" t="str">
        <f>_xlfn.XLOOKUP(D135,'[1]VL LMS '!$B:$B,'[1]VL LMS '!$BU:$BU)</f>
        <v>TRAVELLER EURO IIIP S</v>
      </c>
      <c r="AE135" s="55">
        <f t="shared" si="6"/>
        <v>207000</v>
      </c>
      <c r="AF135" s="55" t="str">
        <f t="shared" si="7"/>
        <v>Jun-24</v>
      </c>
      <c r="AG135">
        <f>_xlfn.XLOOKUP(D135,'[1]VL LMS '!$B:$B,'[1]VL LMS '!$BS:$BS)</f>
        <v>2015</v>
      </c>
      <c r="AH135" s="55" t="str">
        <f>_xlfn.XLOOKUP(D135,'[1]VL LMS '!$B:$B,'[1]VL LMS '!$DO:$DO)</f>
        <v>Goods &amp; Passengers</v>
      </c>
      <c r="AI135" s="55" t="str">
        <f>_xlfn.XLOOKUP(D135,'[1]VL LMS '!$B:$B,'[1]VL LMS '!$DP:$DP)</f>
        <v>Safari</v>
      </c>
      <c r="AJ135" s="55" t="str">
        <f>VLOOKUP(AI135,[1]Assumptions!$C:$D,2,0)</f>
        <v>Safari Loan</v>
      </c>
      <c r="AK135" s="55" t="str">
        <f>VLOOKUP(A135,[1]Assumptions!$T$3:$U$29,2,0)</f>
        <v>KERALA</v>
      </c>
      <c r="AL135" t="str">
        <f t="shared" si="8"/>
        <v>Used</v>
      </c>
      <c r="AM135" t="str">
        <f>VLOOKUP(P135,Assumptions!$B$3:$D$14,3)</f>
        <v>June</v>
      </c>
    </row>
    <row r="136" spans="1:39" x14ac:dyDescent="0.25">
      <c r="A136" t="s">
        <v>19</v>
      </c>
      <c r="B136">
        <v>1283</v>
      </c>
      <c r="C136">
        <v>43103007</v>
      </c>
      <c r="D136" s="5">
        <v>412831301700266</v>
      </c>
      <c r="E136">
        <v>12830004079622</v>
      </c>
      <c r="F136" t="s">
        <v>1606</v>
      </c>
      <c r="G136" t="s">
        <v>1607</v>
      </c>
      <c r="H136" s="1">
        <v>45454</v>
      </c>
      <c r="I136">
        <v>750000</v>
      </c>
      <c r="J136">
        <v>18</v>
      </c>
      <c r="K136">
        <v>60</v>
      </c>
      <c r="L136">
        <v>19046</v>
      </c>
      <c r="M136">
        <v>30118029355</v>
      </c>
      <c r="N136" t="s">
        <v>1088</v>
      </c>
      <c r="O136">
        <v>725816</v>
      </c>
      <c r="P136" s="1">
        <v>45454</v>
      </c>
      <c r="Q136" t="s">
        <v>127</v>
      </c>
      <c r="R136" t="s">
        <v>1608</v>
      </c>
      <c r="S136" t="s">
        <v>1609</v>
      </c>
      <c r="T136">
        <v>152366</v>
      </c>
      <c r="U136" t="s">
        <v>723</v>
      </c>
      <c r="V136" t="s">
        <v>1610</v>
      </c>
      <c r="W136">
        <v>7500</v>
      </c>
      <c r="X136">
        <v>5434</v>
      </c>
      <c r="Y136" t="s">
        <v>128</v>
      </c>
      <c r="Z136" t="s">
        <v>782</v>
      </c>
      <c r="AA136">
        <v>11250</v>
      </c>
      <c r="AC136" s="55" t="s">
        <v>995</v>
      </c>
      <c r="AD136" s="55" t="str">
        <f>_xlfn.XLOOKUP(D136,'[1]VL LMS '!$B:$B,'[1]VL LMS '!$BU:$BU)</f>
        <v>DZIRE TOURS CNG NEW 5 STR 2024</v>
      </c>
      <c r="AE136" s="55">
        <f t="shared" si="6"/>
        <v>135000</v>
      </c>
      <c r="AF136" s="55" t="str">
        <f t="shared" si="7"/>
        <v>Jun-24</v>
      </c>
      <c r="AG136">
        <f>_xlfn.XLOOKUP(D136,'[1]VL LMS '!$B:$B,'[1]VL LMS '!$BS:$BS)</f>
        <v>2024</v>
      </c>
      <c r="AH136" s="55">
        <f>_xlfn.XLOOKUP(D136,'[1]VL LMS '!$B:$B,'[1]VL LMS '!$DO:$DO)</f>
        <v>0</v>
      </c>
      <c r="AI136" s="55" t="str">
        <f>_xlfn.XLOOKUP(D136,'[1]VL LMS '!$B:$B,'[1]VL LMS '!$DP:$DP)</f>
        <v>Paryatan Plus</v>
      </c>
      <c r="AJ136" s="55" t="str">
        <f>VLOOKUP(AI136,[1]Assumptions!$C:$D,2,0)</f>
        <v>Paryatan Plus Loan</v>
      </c>
      <c r="AK136" s="55" t="str">
        <f>VLOOKUP(A136,[1]Assumptions!$T$3:$U$29,2,0)</f>
        <v>KARNATAKA</v>
      </c>
      <c r="AL136" t="str">
        <f t="shared" si="8"/>
        <v>Used</v>
      </c>
      <c r="AM136" t="str">
        <f>VLOOKUP(P136,Assumptions!$B$3:$D$14,3)</f>
        <v>June</v>
      </c>
    </row>
    <row r="137" spans="1:39" x14ac:dyDescent="0.25">
      <c r="A137" t="s">
        <v>22</v>
      </c>
      <c r="B137">
        <v>3111</v>
      </c>
      <c r="C137">
        <v>43103058</v>
      </c>
      <c r="D137" s="5">
        <v>431111301700234</v>
      </c>
      <c r="E137">
        <v>31110003959223</v>
      </c>
      <c r="F137" t="s">
        <v>1611</v>
      </c>
      <c r="G137" t="s">
        <v>1612</v>
      </c>
      <c r="H137" s="1">
        <v>45453</v>
      </c>
      <c r="I137">
        <v>250000</v>
      </c>
      <c r="J137">
        <v>24</v>
      </c>
      <c r="K137">
        <v>24</v>
      </c>
      <c r="L137">
        <v>13218</v>
      </c>
      <c r="M137">
        <v>4382101004082</v>
      </c>
      <c r="N137" t="s">
        <v>1613</v>
      </c>
      <c r="O137">
        <v>245164</v>
      </c>
      <c r="P137" s="1">
        <v>45453</v>
      </c>
      <c r="Q137" t="s">
        <v>127</v>
      </c>
      <c r="R137" t="s">
        <v>1614</v>
      </c>
      <c r="S137" t="s">
        <v>1615</v>
      </c>
      <c r="T137">
        <v>150722</v>
      </c>
      <c r="U137" t="s">
        <v>807</v>
      </c>
      <c r="V137" t="s">
        <v>1605</v>
      </c>
      <c r="W137">
        <v>3750</v>
      </c>
      <c r="X137">
        <v>921</v>
      </c>
      <c r="Y137" t="s">
        <v>128</v>
      </c>
      <c r="Z137" t="s">
        <v>128</v>
      </c>
      <c r="AA137" t="s">
        <v>128</v>
      </c>
      <c r="AC137" s="55" t="s">
        <v>995</v>
      </c>
      <c r="AD137" s="55" t="str">
        <f>_xlfn.XLOOKUP(D137,'[1]VL LMS '!$B:$B,'[1]VL LMS '!$BU:$BU)</f>
        <v>Etios Liva-ETIOS LIVA D 4D GD DIESEL 5 SEATER</v>
      </c>
      <c r="AE137" s="55">
        <f t="shared" si="6"/>
        <v>60000</v>
      </c>
      <c r="AF137" s="55" t="str">
        <f t="shared" si="7"/>
        <v>Jun-24</v>
      </c>
      <c r="AG137">
        <f>_xlfn.XLOOKUP(D137,'[1]VL LMS '!$B:$B,'[1]VL LMS '!$BS:$BS)</f>
        <v>2015</v>
      </c>
      <c r="AH137" s="55" t="str">
        <f>_xlfn.XLOOKUP(D137,'[1]VL LMS '!$B:$B,'[1]VL LMS '!$DO:$DO)</f>
        <v>Car</v>
      </c>
      <c r="AI137" s="55" t="str">
        <f>_xlfn.XLOOKUP(D137,'[1]VL LMS '!$B:$B,'[1]VL LMS '!$DP:$DP)</f>
        <v>Paryatan Plus</v>
      </c>
      <c r="AJ137" s="55" t="str">
        <f>VLOOKUP(AI137,[1]Assumptions!$C:$D,2,0)</f>
        <v>Paryatan Plus Loan</v>
      </c>
      <c r="AK137" s="55" t="str">
        <f>VLOOKUP(A137,[1]Assumptions!$T$3:$U$29,2,0)</f>
        <v>TAMIL NADU</v>
      </c>
      <c r="AL137" t="str">
        <f t="shared" si="8"/>
        <v>Used</v>
      </c>
      <c r="AM137" t="str">
        <f>VLOOKUP(P137,Assumptions!$B$3:$D$14,3)</f>
        <v>June</v>
      </c>
    </row>
    <row r="138" spans="1:39" x14ac:dyDescent="0.25">
      <c r="A138" t="s">
        <v>22</v>
      </c>
      <c r="B138">
        <v>3111</v>
      </c>
      <c r="C138">
        <v>43103055</v>
      </c>
      <c r="D138" s="5">
        <v>431111301700235</v>
      </c>
      <c r="E138">
        <v>31110004082216</v>
      </c>
      <c r="F138" t="s">
        <v>1616</v>
      </c>
      <c r="G138" t="s">
        <v>1616</v>
      </c>
      <c r="H138" s="1">
        <v>45453</v>
      </c>
      <c r="I138">
        <v>610000</v>
      </c>
      <c r="J138">
        <v>23</v>
      </c>
      <c r="K138">
        <v>60</v>
      </c>
      <c r="L138">
        <v>17197</v>
      </c>
      <c r="M138" t="s">
        <v>1617</v>
      </c>
      <c r="N138" t="s">
        <v>1004</v>
      </c>
      <c r="O138">
        <v>320200</v>
      </c>
      <c r="P138" s="1">
        <v>45453</v>
      </c>
      <c r="Q138" t="s">
        <v>127</v>
      </c>
      <c r="R138" t="s">
        <v>1618</v>
      </c>
      <c r="S138" t="s">
        <v>1619</v>
      </c>
      <c r="T138">
        <v>151649</v>
      </c>
      <c r="U138" t="s">
        <v>815</v>
      </c>
      <c r="V138" t="s">
        <v>1620</v>
      </c>
      <c r="W138">
        <v>6100</v>
      </c>
      <c r="X138">
        <v>4694</v>
      </c>
      <c r="Y138" t="s">
        <v>128</v>
      </c>
      <c r="Z138" t="s">
        <v>808</v>
      </c>
      <c r="AA138">
        <v>9150</v>
      </c>
      <c r="AC138" s="55" t="s">
        <v>995</v>
      </c>
      <c r="AD138" s="55" t="str">
        <f>_xlfn.XLOOKUP(D138,'[1]VL LMS '!$B:$B,'[1]VL LMS '!$BU:$BU)</f>
        <v>MARUTHI TOUR S STC O 2022 5STR CAB PARYATAN</v>
      </c>
      <c r="AE138" s="55">
        <f t="shared" si="6"/>
        <v>140300</v>
      </c>
      <c r="AF138" s="55" t="str">
        <f t="shared" si="7"/>
        <v>Jun-24</v>
      </c>
      <c r="AG138">
        <f>_xlfn.XLOOKUP(D138,'[1]VL LMS '!$B:$B,'[1]VL LMS '!$BS:$BS)</f>
        <v>2022</v>
      </c>
      <c r="AH138" s="55" t="str">
        <f>_xlfn.XLOOKUP(D138,'[1]VL LMS '!$B:$B,'[1]VL LMS '!$DO:$DO)</f>
        <v>Car</v>
      </c>
      <c r="AI138" s="55" t="str">
        <f>_xlfn.XLOOKUP(D138,'[1]VL LMS '!$B:$B,'[1]VL LMS '!$DP:$DP)</f>
        <v>Paryatan Plus</v>
      </c>
      <c r="AJ138" s="55" t="str">
        <f>VLOOKUP(AI138,[1]Assumptions!$C:$D,2,0)</f>
        <v>Paryatan Plus Loan</v>
      </c>
      <c r="AK138" s="55" t="str">
        <f>VLOOKUP(A138,[1]Assumptions!$T$3:$U$29,2,0)</f>
        <v>TAMIL NADU</v>
      </c>
      <c r="AL138" t="str">
        <f t="shared" si="8"/>
        <v>Used</v>
      </c>
      <c r="AM138" t="str">
        <f>VLOOKUP(P138,Assumptions!$B$3:$D$14,3)</f>
        <v>June</v>
      </c>
    </row>
    <row r="139" spans="1:39" x14ac:dyDescent="0.25">
      <c r="A139" t="s">
        <v>22</v>
      </c>
      <c r="B139">
        <v>3111</v>
      </c>
      <c r="C139">
        <v>43103063</v>
      </c>
      <c r="D139" s="5">
        <v>431111301700236</v>
      </c>
      <c r="E139">
        <v>31110004083344</v>
      </c>
      <c r="F139" t="s">
        <v>1621</v>
      </c>
      <c r="G139" t="s">
        <v>1622</v>
      </c>
      <c r="H139" s="1">
        <v>45454</v>
      </c>
      <c r="I139">
        <v>580000</v>
      </c>
      <c r="J139">
        <v>23</v>
      </c>
      <c r="K139">
        <v>60</v>
      </c>
      <c r="L139">
        <v>16351</v>
      </c>
      <c r="M139">
        <v>50200074457031</v>
      </c>
      <c r="N139" t="s">
        <v>1279</v>
      </c>
      <c r="O139">
        <v>400000</v>
      </c>
      <c r="P139" s="1">
        <v>45454</v>
      </c>
      <c r="Q139" t="s">
        <v>127</v>
      </c>
      <c r="R139" t="s">
        <v>1623</v>
      </c>
      <c r="S139" t="s">
        <v>1624</v>
      </c>
      <c r="T139">
        <v>150722</v>
      </c>
      <c r="U139" t="s">
        <v>807</v>
      </c>
      <c r="V139" t="s">
        <v>1625</v>
      </c>
      <c r="W139">
        <v>5800</v>
      </c>
      <c r="X139">
        <v>7816</v>
      </c>
      <c r="Y139">
        <v>160584</v>
      </c>
      <c r="Z139" t="s">
        <v>816</v>
      </c>
      <c r="AA139">
        <v>5800</v>
      </c>
      <c r="AC139" s="55" t="s">
        <v>995</v>
      </c>
      <c r="AD139" s="55" t="str">
        <f>_xlfn.XLOOKUP(D139,'[1]VL LMS '!$B:$B,'[1]VL LMS '!$BU:$BU)</f>
        <v>TOYOTA ETIOS GD F 2018 5STR CAB PARYATAN</v>
      </c>
      <c r="AE139" s="55">
        <f t="shared" si="6"/>
        <v>133400</v>
      </c>
      <c r="AF139" s="55" t="str">
        <f t="shared" si="7"/>
        <v>Jun-24</v>
      </c>
      <c r="AG139">
        <f>_xlfn.XLOOKUP(D139,'[1]VL LMS '!$B:$B,'[1]VL LMS '!$BS:$BS)</f>
        <v>2018</v>
      </c>
      <c r="AH139" s="55" t="str">
        <f>_xlfn.XLOOKUP(D139,'[1]VL LMS '!$B:$B,'[1]VL LMS '!$DO:$DO)</f>
        <v>Car</v>
      </c>
      <c r="AI139" s="55" t="str">
        <f>_xlfn.XLOOKUP(D139,'[1]VL LMS '!$B:$B,'[1]VL LMS '!$DP:$DP)</f>
        <v>Paryatan Plus</v>
      </c>
      <c r="AJ139" s="55" t="str">
        <f>VLOOKUP(AI139,[1]Assumptions!$C:$D,2,0)</f>
        <v>Paryatan Plus Loan</v>
      </c>
      <c r="AK139" s="55" t="str">
        <f>VLOOKUP(A139,[1]Assumptions!$T$3:$U$29,2,0)</f>
        <v>TAMIL NADU</v>
      </c>
      <c r="AL139" t="str">
        <f t="shared" si="8"/>
        <v>Used</v>
      </c>
      <c r="AM139" t="str">
        <f>VLOOKUP(P139,Assumptions!$B$3:$D$14,3)</f>
        <v>June</v>
      </c>
    </row>
    <row r="140" spans="1:39" x14ac:dyDescent="0.25">
      <c r="A140" t="s">
        <v>15</v>
      </c>
      <c r="B140">
        <v>3135</v>
      </c>
      <c r="C140">
        <v>43103016</v>
      </c>
      <c r="D140" s="5">
        <v>431351301700347</v>
      </c>
      <c r="E140">
        <v>31350004083449</v>
      </c>
      <c r="F140" t="s">
        <v>1626</v>
      </c>
      <c r="G140" t="s">
        <v>1240</v>
      </c>
      <c r="H140" s="1">
        <v>45441</v>
      </c>
      <c r="I140">
        <v>280000</v>
      </c>
      <c r="J140">
        <v>25</v>
      </c>
      <c r="K140">
        <v>24</v>
      </c>
      <c r="L140">
        <v>14945</v>
      </c>
      <c r="M140">
        <v>234100050305840</v>
      </c>
      <c r="N140" t="s">
        <v>1241</v>
      </c>
      <c r="O140">
        <v>272072</v>
      </c>
      <c r="P140" s="1">
        <v>45450</v>
      </c>
      <c r="Q140" t="s">
        <v>127</v>
      </c>
      <c r="R140" t="s">
        <v>1627</v>
      </c>
      <c r="S140" t="s">
        <v>1628</v>
      </c>
      <c r="T140">
        <v>150497</v>
      </c>
      <c r="U140" t="s">
        <v>752</v>
      </c>
      <c r="V140" t="s">
        <v>1238</v>
      </c>
      <c r="W140">
        <v>2800</v>
      </c>
      <c r="X140">
        <v>985</v>
      </c>
      <c r="Y140" t="s">
        <v>128</v>
      </c>
      <c r="Z140" t="s">
        <v>825</v>
      </c>
      <c r="AA140">
        <v>2800</v>
      </c>
      <c r="AC140" s="55" t="s">
        <v>995</v>
      </c>
      <c r="AD140" s="55" t="str">
        <f>_xlfn.XLOOKUP(D140,'[1]VL LMS '!$B:$B,'[1]VL LMS '!$BU:$BU)</f>
        <v>XCENT-XcentE CRDI</v>
      </c>
      <c r="AE140" s="55">
        <f t="shared" si="6"/>
        <v>70000</v>
      </c>
      <c r="AF140" s="55" t="str">
        <f t="shared" si="7"/>
        <v>Jun-24</v>
      </c>
      <c r="AG140">
        <f>_xlfn.XLOOKUP(D140,'[1]VL LMS '!$B:$B,'[1]VL LMS '!$BS:$BS)</f>
        <v>2017</v>
      </c>
      <c r="AH140" s="55" t="str">
        <f>_xlfn.XLOOKUP(D140,'[1]VL LMS '!$B:$B,'[1]VL LMS '!$DO:$DO)</f>
        <v>Car</v>
      </c>
      <c r="AI140" s="55" t="str">
        <f>_xlfn.XLOOKUP(D140,'[1]VL LMS '!$B:$B,'[1]VL LMS '!$DP:$DP)</f>
        <v>Paryatan Plus</v>
      </c>
      <c r="AJ140" s="55" t="str">
        <f>VLOOKUP(AI140,[1]Assumptions!$C:$D,2,0)</f>
        <v>Paryatan Plus Loan</v>
      </c>
      <c r="AK140" s="55" t="str">
        <f>VLOOKUP(A140,[1]Assumptions!$T$3:$U$29,2,0)</f>
        <v>TAMIL NADU</v>
      </c>
      <c r="AL140" t="str">
        <f t="shared" si="8"/>
        <v>Used</v>
      </c>
      <c r="AM140" t="str">
        <f>VLOOKUP(P140,Assumptions!$B$3:$D$14,3)</f>
        <v>June</v>
      </c>
    </row>
    <row r="141" spans="1:39" x14ac:dyDescent="0.25">
      <c r="A141" t="s">
        <v>15</v>
      </c>
      <c r="B141">
        <v>3135</v>
      </c>
      <c r="C141">
        <v>43103050</v>
      </c>
      <c r="D141" s="5">
        <v>431351301700352</v>
      </c>
      <c r="E141">
        <v>31350004084419</v>
      </c>
      <c r="F141" t="s">
        <v>1629</v>
      </c>
      <c r="G141" t="s">
        <v>1630</v>
      </c>
      <c r="H141" s="1">
        <v>45450</v>
      </c>
      <c r="I141">
        <v>300000</v>
      </c>
      <c r="J141">
        <v>24</v>
      </c>
      <c r="K141">
        <v>24</v>
      </c>
      <c r="L141">
        <v>15862</v>
      </c>
      <c r="M141">
        <v>126801000015812</v>
      </c>
      <c r="N141" t="s">
        <v>1631</v>
      </c>
      <c r="O141">
        <v>294349</v>
      </c>
      <c r="P141" s="1">
        <v>45450</v>
      </c>
      <c r="Q141" t="s">
        <v>127</v>
      </c>
      <c r="R141" t="s">
        <v>1632</v>
      </c>
      <c r="S141" t="s">
        <v>1633</v>
      </c>
      <c r="T141">
        <v>150733</v>
      </c>
      <c r="U141" t="s">
        <v>830</v>
      </c>
      <c r="V141" t="s">
        <v>1634</v>
      </c>
      <c r="W141">
        <v>4500</v>
      </c>
      <c r="X141">
        <v>1151</v>
      </c>
      <c r="Y141" t="s">
        <v>128</v>
      </c>
      <c r="Z141" t="s">
        <v>128</v>
      </c>
      <c r="AA141" t="s">
        <v>128</v>
      </c>
      <c r="AC141" s="55" t="s">
        <v>995</v>
      </c>
      <c r="AD141" s="55" t="str">
        <f>_xlfn.XLOOKUP(D141,'[1]VL LMS '!$B:$B,'[1]VL LMS '!$BU:$BU)</f>
        <v>XCENT-XcentE CRDI</v>
      </c>
      <c r="AE141" s="55">
        <f t="shared" si="6"/>
        <v>72000</v>
      </c>
      <c r="AF141" s="55" t="str">
        <f t="shared" si="7"/>
        <v>Jun-24</v>
      </c>
      <c r="AG141">
        <f>_xlfn.XLOOKUP(D141,'[1]VL LMS '!$B:$B,'[1]VL LMS '!$BS:$BS)</f>
        <v>2018</v>
      </c>
      <c r="AH141" s="55" t="str">
        <f>_xlfn.XLOOKUP(D141,'[1]VL LMS '!$B:$B,'[1]VL LMS '!$DO:$DO)</f>
        <v>Car</v>
      </c>
      <c r="AI141" s="55" t="str">
        <f>_xlfn.XLOOKUP(D141,'[1]VL LMS '!$B:$B,'[1]VL LMS '!$DP:$DP)</f>
        <v>Paryatan Plus</v>
      </c>
      <c r="AJ141" s="55" t="str">
        <f>VLOOKUP(AI141,[1]Assumptions!$C:$D,2,0)</f>
        <v>Paryatan Plus Loan</v>
      </c>
      <c r="AK141" s="55" t="str">
        <f>VLOOKUP(A141,[1]Assumptions!$T$3:$U$29,2,0)</f>
        <v>TAMIL NADU</v>
      </c>
      <c r="AL141" t="str">
        <f t="shared" si="8"/>
        <v>Used</v>
      </c>
      <c r="AM141" t="str">
        <f>VLOOKUP(P141,Assumptions!$B$3:$D$14,3)</f>
        <v>June</v>
      </c>
    </row>
    <row r="142" spans="1:39" x14ac:dyDescent="0.25">
      <c r="A142" t="s">
        <v>15</v>
      </c>
      <c r="B142">
        <v>3135</v>
      </c>
      <c r="C142">
        <v>43103054</v>
      </c>
      <c r="D142" s="5">
        <v>431351301700354</v>
      </c>
      <c r="E142">
        <v>31350004084749</v>
      </c>
      <c r="F142" t="s">
        <v>1635</v>
      </c>
      <c r="G142" t="s">
        <v>1636</v>
      </c>
      <c r="H142" s="1">
        <v>45454</v>
      </c>
      <c r="I142">
        <v>380000</v>
      </c>
      <c r="J142">
        <v>24</v>
      </c>
      <c r="K142">
        <v>48</v>
      </c>
      <c r="L142">
        <v>12389</v>
      </c>
      <c r="M142">
        <v>50200067471592</v>
      </c>
      <c r="N142" t="s">
        <v>1637</v>
      </c>
      <c r="O142">
        <v>360000</v>
      </c>
      <c r="P142" s="1">
        <v>45454</v>
      </c>
      <c r="Q142" t="s">
        <v>127</v>
      </c>
      <c r="R142" t="s">
        <v>1638</v>
      </c>
      <c r="S142" t="s">
        <v>1639</v>
      </c>
      <c r="T142">
        <v>150733</v>
      </c>
      <c r="U142" t="s">
        <v>830</v>
      </c>
      <c r="V142" t="s">
        <v>1640</v>
      </c>
      <c r="W142">
        <v>3800</v>
      </c>
      <c r="X142">
        <v>2664</v>
      </c>
      <c r="Y142" t="s">
        <v>128</v>
      </c>
      <c r="Z142" t="s">
        <v>831</v>
      </c>
      <c r="AA142">
        <v>5700</v>
      </c>
      <c r="AC142" s="55" t="s">
        <v>995</v>
      </c>
      <c r="AD142" s="55" t="str">
        <f>_xlfn.XLOOKUP(D142,'[1]VL LMS '!$B:$B,'[1]VL LMS '!$BU:$BU)</f>
        <v>SWIFT DZIRE TOUR DIESEL BS I 2016</v>
      </c>
      <c r="AE142" s="55">
        <f t="shared" si="6"/>
        <v>91200</v>
      </c>
      <c r="AF142" s="55" t="str">
        <f t="shared" si="7"/>
        <v>Jun-24</v>
      </c>
      <c r="AG142">
        <f>_xlfn.XLOOKUP(D142,'[1]VL LMS '!$B:$B,'[1]VL LMS '!$BS:$BS)</f>
        <v>2016</v>
      </c>
      <c r="AH142" s="55" t="str">
        <f>_xlfn.XLOOKUP(D142,'[1]VL LMS '!$B:$B,'[1]VL LMS '!$DO:$DO)</f>
        <v>Car</v>
      </c>
      <c r="AI142" s="55" t="str">
        <f>_xlfn.XLOOKUP(D142,'[1]VL LMS '!$B:$B,'[1]VL LMS '!$DP:$DP)</f>
        <v>Paryatan Plus</v>
      </c>
      <c r="AJ142" s="55" t="str">
        <f>VLOOKUP(AI142,[1]Assumptions!$C:$D,2,0)</f>
        <v>Paryatan Plus Loan</v>
      </c>
      <c r="AK142" s="55" t="str">
        <f>VLOOKUP(A142,[1]Assumptions!$T$3:$U$29,2,0)</f>
        <v>TAMIL NADU</v>
      </c>
      <c r="AL142" t="str">
        <f t="shared" si="8"/>
        <v>Used</v>
      </c>
      <c r="AM142" t="str">
        <f>VLOOKUP(P142,Assumptions!$B$3:$D$14,3)</f>
        <v>June</v>
      </c>
    </row>
    <row r="143" spans="1:39" x14ac:dyDescent="0.25">
      <c r="A143" t="s">
        <v>53</v>
      </c>
      <c r="B143">
        <v>1233</v>
      </c>
      <c r="C143">
        <v>43103070</v>
      </c>
      <c r="D143" s="5">
        <v>412331301700219</v>
      </c>
      <c r="E143">
        <v>12330003950598</v>
      </c>
      <c r="F143" t="s">
        <v>1641</v>
      </c>
      <c r="G143" t="s">
        <v>1642</v>
      </c>
      <c r="H143" s="1">
        <v>45457</v>
      </c>
      <c r="I143">
        <v>1050000</v>
      </c>
      <c r="J143">
        <v>22.5</v>
      </c>
      <c r="K143">
        <v>60</v>
      </c>
      <c r="L143">
        <v>29300</v>
      </c>
      <c r="M143">
        <v>150053000042018</v>
      </c>
      <c r="N143" t="s">
        <v>1643</v>
      </c>
      <c r="O143">
        <v>753270</v>
      </c>
      <c r="P143" s="1">
        <v>45457</v>
      </c>
      <c r="Q143" t="s">
        <v>127</v>
      </c>
      <c r="R143" t="s">
        <v>1644</v>
      </c>
      <c r="S143" t="s">
        <v>1645</v>
      </c>
      <c r="T143">
        <v>151638</v>
      </c>
      <c r="U143" t="s">
        <v>773</v>
      </c>
      <c r="V143" t="s">
        <v>1646</v>
      </c>
      <c r="W143">
        <v>10500</v>
      </c>
      <c r="X143">
        <v>7980</v>
      </c>
      <c r="Y143">
        <v>262500</v>
      </c>
      <c r="Z143" t="s">
        <v>771</v>
      </c>
      <c r="AA143">
        <v>15750</v>
      </c>
      <c r="AC143" s="55" t="s">
        <v>1010</v>
      </c>
      <c r="AD143" s="55" t="str">
        <f>_xlfn.XLOOKUP(D143,'[1]VL LMS '!$B:$B,'[1]VL LMS '!$BU:$BU)</f>
        <v>FORCE TRAVELLER T1 3700 18 STR 2016</v>
      </c>
      <c r="AE143" s="55">
        <f t="shared" si="6"/>
        <v>236250</v>
      </c>
      <c r="AF143" s="55" t="str">
        <f t="shared" si="7"/>
        <v>Jun-24</v>
      </c>
      <c r="AG143">
        <f>_xlfn.XLOOKUP(D143,'[1]VL LMS '!$B:$B,'[1]VL LMS '!$BS:$BS)</f>
        <v>2016</v>
      </c>
      <c r="AH143" s="55" t="str">
        <f>_xlfn.XLOOKUP(D143,'[1]VL LMS '!$B:$B,'[1]VL LMS '!$DO:$DO)</f>
        <v>Goods &amp; Passengers</v>
      </c>
      <c r="AI143" s="55" t="str">
        <f>_xlfn.XLOOKUP(D143,'[1]VL LMS '!$B:$B,'[1]VL LMS '!$DP:$DP)</f>
        <v>Safari</v>
      </c>
      <c r="AJ143" s="55" t="str">
        <f>VLOOKUP(AI143,[1]Assumptions!$C:$D,2,0)</f>
        <v>Safari Loan</v>
      </c>
      <c r="AK143" s="55" t="str">
        <f>VLOOKUP(A143,[1]Assumptions!$T$3:$U$29,2,0)</f>
        <v>KERALA</v>
      </c>
      <c r="AL143" t="str">
        <f t="shared" si="8"/>
        <v>Used</v>
      </c>
      <c r="AM143" t="str">
        <f>VLOOKUP(P143,Assumptions!$B$3:$D$14,3)</f>
        <v>June</v>
      </c>
    </row>
    <row r="144" spans="1:39" x14ac:dyDescent="0.25">
      <c r="A144" t="s">
        <v>19</v>
      </c>
      <c r="B144">
        <v>1283</v>
      </c>
      <c r="C144">
        <v>43103049</v>
      </c>
      <c r="D144" s="5">
        <v>412831301700267</v>
      </c>
      <c r="E144">
        <v>12830004075163</v>
      </c>
      <c r="F144" t="s">
        <v>1647</v>
      </c>
      <c r="G144" t="s">
        <v>1647</v>
      </c>
      <c r="H144" s="1">
        <v>45456</v>
      </c>
      <c r="I144">
        <v>1800000</v>
      </c>
      <c r="J144">
        <v>22</v>
      </c>
      <c r="K144">
        <v>48</v>
      </c>
      <c r="L144">
        <v>56712</v>
      </c>
      <c r="M144">
        <v>752702010004610</v>
      </c>
      <c r="N144" t="s">
        <v>1648</v>
      </c>
      <c r="O144">
        <v>1752827</v>
      </c>
      <c r="P144" s="1">
        <v>45456</v>
      </c>
      <c r="Q144" t="s">
        <v>127</v>
      </c>
      <c r="R144" t="s">
        <v>1649</v>
      </c>
      <c r="S144" t="s">
        <v>1650</v>
      </c>
      <c r="T144">
        <v>152366</v>
      </c>
      <c r="U144" t="s">
        <v>723</v>
      </c>
      <c r="V144" t="s">
        <v>1591</v>
      </c>
      <c r="W144">
        <v>18000</v>
      </c>
      <c r="X144">
        <v>11173</v>
      </c>
      <c r="Y144" t="s">
        <v>128</v>
      </c>
      <c r="Z144" t="s">
        <v>1085</v>
      </c>
      <c r="AA144">
        <v>18000</v>
      </c>
      <c r="AC144" s="55" t="s">
        <v>1010</v>
      </c>
      <c r="AD144" s="55" t="str">
        <f>_xlfn.XLOOKUP(D144,'[1]VL LMS '!$B:$B,'[1]VL LMS '!$BU:$BU)</f>
        <v>AL PSV VK 1610 50ATR BUS 2017</v>
      </c>
      <c r="AE144" s="55">
        <f t="shared" si="6"/>
        <v>396000</v>
      </c>
      <c r="AF144" s="55" t="str">
        <f t="shared" si="7"/>
        <v>Jun-24</v>
      </c>
      <c r="AG144">
        <f>_xlfn.XLOOKUP(D144,'[1]VL LMS '!$B:$B,'[1]VL LMS '!$BS:$BS)</f>
        <v>2017</v>
      </c>
      <c r="AH144" s="55" t="str">
        <f>_xlfn.XLOOKUP(D144,'[1]VL LMS '!$B:$B,'[1]VL LMS '!$DO:$DO)</f>
        <v>Goods &amp; Passengers</v>
      </c>
      <c r="AI144" s="55" t="str">
        <f>_xlfn.XLOOKUP(D144,'[1]VL LMS '!$B:$B,'[1]VL LMS '!$DP:$DP)</f>
        <v>Safari</v>
      </c>
      <c r="AJ144" s="55" t="str">
        <f>VLOOKUP(AI144,[1]Assumptions!$C:$D,2,0)</f>
        <v>Safari Loan</v>
      </c>
      <c r="AK144" s="55" t="str">
        <f>VLOOKUP(A144,[1]Assumptions!$T$3:$U$29,2,0)</f>
        <v>KARNATAKA</v>
      </c>
      <c r="AL144" t="str">
        <f t="shared" si="8"/>
        <v>Used</v>
      </c>
      <c r="AM144" t="str">
        <f>VLOOKUP(P144,Assumptions!$B$3:$D$14,3)</f>
        <v>June</v>
      </c>
    </row>
    <row r="145" spans="1:39" x14ac:dyDescent="0.25">
      <c r="A145" t="s">
        <v>15</v>
      </c>
      <c r="B145">
        <v>3135</v>
      </c>
      <c r="C145">
        <v>43103061</v>
      </c>
      <c r="D145" s="5">
        <v>431351301700355</v>
      </c>
      <c r="E145">
        <v>31350004085213</v>
      </c>
      <c r="F145" t="s">
        <v>1651</v>
      </c>
      <c r="G145" t="s">
        <v>1652</v>
      </c>
      <c r="H145" s="1">
        <v>45458</v>
      </c>
      <c r="I145">
        <v>480000</v>
      </c>
      <c r="J145">
        <v>24</v>
      </c>
      <c r="K145">
        <v>36</v>
      </c>
      <c r="L145">
        <v>18832</v>
      </c>
      <c r="M145">
        <v>136601000004676</v>
      </c>
      <c r="N145" t="s">
        <v>1653</v>
      </c>
      <c r="O145">
        <v>465819</v>
      </c>
      <c r="P145" s="1">
        <v>45458</v>
      </c>
      <c r="Q145" t="s">
        <v>127</v>
      </c>
      <c r="R145" t="s">
        <v>1654</v>
      </c>
      <c r="S145" t="s">
        <v>1655</v>
      </c>
      <c r="T145">
        <v>151548</v>
      </c>
      <c r="U145" t="s">
        <v>823</v>
      </c>
      <c r="V145" t="s">
        <v>1625</v>
      </c>
      <c r="W145">
        <v>4800</v>
      </c>
      <c r="X145">
        <v>2181</v>
      </c>
      <c r="Y145" t="s">
        <v>128</v>
      </c>
      <c r="Z145" t="s">
        <v>838</v>
      </c>
      <c r="AA145">
        <v>7200</v>
      </c>
      <c r="AC145" s="55" t="s">
        <v>995</v>
      </c>
      <c r="AD145" s="55" t="str">
        <f>_xlfn.XLOOKUP(D145,'[1]VL LMS '!$B:$B,'[1]VL LMS '!$BU:$BU)</f>
        <v>MARUTHI TOUR S DIESEL 2018 5STR TN</v>
      </c>
      <c r="AE145" s="55">
        <f t="shared" si="6"/>
        <v>115200</v>
      </c>
      <c r="AF145" s="55" t="str">
        <f t="shared" si="7"/>
        <v>Jun-24</v>
      </c>
      <c r="AG145">
        <f>_xlfn.XLOOKUP(D145,'[1]VL LMS '!$B:$B,'[1]VL LMS '!$BS:$BS)</f>
        <v>2018</v>
      </c>
      <c r="AH145" s="55" t="str">
        <f>_xlfn.XLOOKUP(D145,'[1]VL LMS '!$B:$B,'[1]VL LMS '!$DO:$DO)</f>
        <v>Car</v>
      </c>
      <c r="AI145" s="55" t="str">
        <f>_xlfn.XLOOKUP(D145,'[1]VL LMS '!$B:$B,'[1]VL LMS '!$DP:$DP)</f>
        <v>Paryatan Plus</v>
      </c>
      <c r="AJ145" s="55" t="str">
        <f>VLOOKUP(AI145,[1]Assumptions!$C:$D,2,0)</f>
        <v>Paryatan Plus Loan</v>
      </c>
      <c r="AK145" s="55" t="str">
        <f>VLOOKUP(A145,[1]Assumptions!$T$3:$U$29,2,0)</f>
        <v>TAMIL NADU</v>
      </c>
      <c r="AL145" t="str">
        <f t="shared" si="8"/>
        <v>Used</v>
      </c>
      <c r="AM145" t="str">
        <f>VLOOKUP(P145,Assumptions!$B$3:$D$14,3)</f>
        <v>June</v>
      </c>
    </row>
    <row r="146" spans="1:39" x14ac:dyDescent="0.25">
      <c r="A146" t="s">
        <v>15</v>
      </c>
      <c r="B146">
        <v>3135</v>
      </c>
      <c r="C146">
        <v>43103073</v>
      </c>
      <c r="D146" s="5">
        <v>431351301700356</v>
      </c>
      <c r="E146">
        <v>31350004085390</v>
      </c>
      <c r="F146" t="s">
        <v>1656</v>
      </c>
      <c r="G146" t="s">
        <v>1657</v>
      </c>
      <c r="H146" s="1">
        <v>45460</v>
      </c>
      <c r="I146">
        <v>480000</v>
      </c>
      <c r="J146">
        <v>24</v>
      </c>
      <c r="K146">
        <v>48</v>
      </c>
      <c r="L146">
        <v>15649</v>
      </c>
      <c r="M146">
        <v>9120000170499</v>
      </c>
      <c r="N146" t="s">
        <v>1658</v>
      </c>
      <c r="O146">
        <v>466365</v>
      </c>
      <c r="P146" s="1">
        <v>45460</v>
      </c>
      <c r="Q146" t="s">
        <v>127</v>
      </c>
      <c r="R146" t="s">
        <v>1659</v>
      </c>
      <c r="S146" t="s">
        <v>1660</v>
      </c>
      <c r="T146">
        <v>150733</v>
      </c>
      <c r="U146" t="s">
        <v>830</v>
      </c>
      <c r="V146" t="s">
        <v>1661</v>
      </c>
      <c r="W146">
        <v>7200</v>
      </c>
      <c r="X146">
        <v>6435</v>
      </c>
      <c r="Y146" t="s">
        <v>128</v>
      </c>
      <c r="Z146" t="s">
        <v>128</v>
      </c>
      <c r="AA146" t="s">
        <v>128</v>
      </c>
      <c r="AC146" s="55" t="s">
        <v>995</v>
      </c>
      <c r="AD146" s="55" t="str">
        <f>_xlfn.XLOOKUP(D146,'[1]VL LMS '!$B:$B,'[1]VL LMS '!$BU:$BU)</f>
        <v>MARUTI TOUR S DIESEL 2018 5STR CAB PARYATAN PULS</v>
      </c>
      <c r="AE146" s="55">
        <f t="shared" si="6"/>
        <v>115200</v>
      </c>
      <c r="AF146" s="55" t="str">
        <f t="shared" si="7"/>
        <v>Jun-24</v>
      </c>
      <c r="AG146">
        <f>_xlfn.XLOOKUP(D146,'[1]VL LMS '!$B:$B,'[1]VL LMS '!$BS:$BS)</f>
        <v>2018</v>
      </c>
      <c r="AH146" s="55" t="str">
        <f>_xlfn.XLOOKUP(D146,'[1]VL LMS '!$B:$B,'[1]VL LMS '!$DO:$DO)</f>
        <v>Car</v>
      </c>
      <c r="AI146" s="55" t="str">
        <f>_xlfn.XLOOKUP(D146,'[1]VL LMS '!$B:$B,'[1]VL LMS '!$DP:$DP)</f>
        <v>Paryatan Plus</v>
      </c>
      <c r="AJ146" s="55" t="str">
        <f>VLOOKUP(AI146,[1]Assumptions!$C:$D,2,0)</f>
        <v>Paryatan Plus Loan</v>
      </c>
      <c r="AK146" s="55" t="str">
        <f>VLOOKUP(A146,[1]Assumptions!$T$3:$U$29,2,0)</f>
        <v>TAMIL NADU</v>
      </c>
      <c r="AL146" t="str">
        <f t="shared" si="8"/>
        <v>Used</v>
      </c>
      <c r="AM146" t="str">
        <f>VLOOKUP(P146,Assumptions!$B$3:$D$14,3)</f>
        <v>June</v>
      </c>
    </row>
    <row r="147" spans="1:39" x14ac:dyDescent="0.25">
      <c r="A147" t="s">
        <v>701</v>
      </c>
      <c r="B147">
        <v>3473</v>
      </c>
      <c r="C147">
        <v>43103069</v>
      </c>
      <c r="D147" s="5">
        <v>434731301700033</v>
      </c>
      <c r="E147">
        <v>34730004085181</v>
      </c>
      <c r="F147" t="s">
        <v>1662</v>
      </c>
      <c r="G147" t="s">
        <v>1663</v>
      </c>
      <c r="H147" s="1">
        <v>45457</v>
      </c>
      <c r="I147">
        <v>749000</v>
      </c>
      <c r="J147">
        <v>19.5</v>
      </c>
      <c r="K147">
        <v>60</v>
      </c>
      <c r="L147">
        <v>19637</v>
      </c>
      <c r="M147">
        <v>31675425947</v>
      </c>
      <c r="N147" t="s">
        <v>1541</v>
      </c>
      <c r="O147">
        <v>727009</v>
      </c>
      <c r="P147" s="1">
        <v>45457</v>
      </c>
      <c r="Q147" t="s">
        <v>127</v>
      </c>
      <c r="R147" t="s">
        <v>1664</v>
      </c>
      <c r="S147" t="s">
        <v>1665</v>
      </c>
      <c r="T147">
        <v>152746</v>
      </c>
      <c r="U147" t="s">
        <v>815</v>
      </c>
      <c r="V147" t="s">
        <v>1666</v>
      </c>
      <c r="W147">
        <v>11235</v>
      </c>
      <c r="X147">
        <v>5153</v>
      </c>
      <c r="Y147" t="s">
        <v>128</v>
      </c>
      <c r="Z147" t="s">
        <v>128</v>
      </c>
      <c r="AA147" t="s">
        <v>128</v>
      </c>
      <c r="AC147" s="55" t="s">
        <v>995</v>
      </c>
      <c r="AD147" s="55" t="str">
        <f>_xlfn.XLOOKUP(D147,'[1]VL LMS '!$B:$B,'[1]VL LMS '!$BU:$BU)</f>
        <v>DZIRE VXI 2024</v>
      </c>
      <c r="AE147" s="55">
        <f t="shared" si="6"/>
        <v>146055</v>
      </c>
      <c r="AF147" s="55" t="str">
        <f t="shared" si="7"/>
        <v>Jun-24</v>
      </c>
      <c r="AG147">
        <f>_xlfn.XLOOKUP(D147,'[1]VL LMS '!$B:$B,'[1]VL LMS '!$BS:$BS)</f>
        <v>2024</v>
      </c>
      <c r="AH147" s="55">
        <f>_xlfn.XLOOKUP(D147,'[1]VL LMS '!$B:$B,'[1]VL LMS '!$DO:$DO)</f>
        <v>0</v>
      </c>
      <c r="AI147" s="55" t="str">
        <f>_xlfn.XLOOKUP(D147,'[1]VL LMS '!$B:$B,'[1]VL LMS '!$DP:$DP)</f>
        <v>Dream Car</v>
      </c>
      <c r="AJ147" s="55" t="str">
        <f>VLOOKUP(AI147,[1]Assumptions!$C:$D,2,0)</f>
        <v>Dream Vahan</v>
      </c>
      <c r="AK147" s="55" t="str">
        <f>VLOOKUP(A147,[1]Assumptions!$T$3:$U$29,2,0)</f>
        <v>ANDHRAPRADESH</v>
      </c>
      <c r="AL147" t="str">
        <f t="shared" si="8"/>
        <v>New</v>
      </c>
      <c r="AM147" t="str">
        <f>VLOOKUP(P147,Assumptions!$B$3:$D$14,3)</f>
        <v>June</v>
      </c>
    </row>
    <row r="148" spans="1:39" x14ac:dyDescent="0.25">
      <c r="A148" t="s">
        <v>701</v>
      </c>
      <c r="B148">
        <v>3473</v>
      </c>
      <c r="C148">
        <v>43103072</v>
      </c>
      <c r="D148" s="5">
        <v>434731301700034</v>
      </c>
      <c r="E148">
        <v>34730004085245</v>
      </c>
      <c r="F148" t="s">
        <v>1667</v>
      </c>
      <c r="G148" t="s">
        <v>1668</v>
      </c>
      <c r="H148" s="1">
        <v>45458</v>
      </c>
      <c r="I148">
        <v>150000</v>
      </c>
      <c r="J148">
        <v>25</v>
      </c>
      <c r="K148">
        <v>24</v>
      </c>
      <c r="L148">
        <v>8006</v>
      </c>
      <c r="M148">
        <v>50100259014438</v>
      </c>
      <c r="N148" t="s">
        <v>1669</v>
      </c>
      <c r="O148">
        <v>147215</v>
      </c>
      <c r="P148" s="1">
        <v>45458</v>
      </c>
      <c r="Q148" t="s">
        <v>127</v>
      </c>
      <c r="R148" t="s">
        <v>1670</v>
      </c>
      <c r="S148" t="s">
        <v>1671</v>
      </c>
      <c r="T148">
        <v>154265</v>
      </c>
      <c r="U148" t="s">
        <v>1672</v>
      </c>
      <c r="V148" t="s">
        <v>1661</v>
      </c>
      <c r="W148">
        <v>2250</v>
      </c>
      <c r="X148">
        <v>535</v>
      </c>
      <c r="Y148" t="s">
        <v>128</v>
      </c>
      <c r="Z148" t="s">
        <v>128</v>
      </c>
      <c r="AA148" t="s">
        <v>128</v>
      </c>
      <c r="AC148" s="55" t="s">
        <v>995</v>
      </c>
      <c r="AD148" s="55" t="str">
        <f>_xlfn.XLOOKUP(D148,'[1]VL LMS '!$B:$B,'[1]VL LMS '!$BU:$BU)</f>
        <v>MAHINDRA MAXXIMO MINI VAN VX BSIII 2015</v>
      </c>
      <c r="AE148" s="55">
        <f t="shared" si="6"/>
        <v>37500</v>
      </c>
      <c r="AF148" s="55" t="str">
        <f t="shared" si="7"/>
        <v>Jun-24</v>
      </c>
      <c r="AG148">
        <f>_xlfn.XLOOKUP(D148,'[1]VL LMS '!$B:$B,'[1]VL LMS '!$BS:$BS)</f>
        <v>2015</v>
      </c>
      <c r="AH148" s="55" t="str">
        <f>_xlfn.XLOOKUP(D148,'[1]VL LMS '!$B:$B,'[1]VL LMS '!$DO:$DO)</f>
        <v>Van</v>
      </c>
      <c r="AI148" s="55" t="str">
        <f>_xlfn.XLOOKUP(D148,'[1]VL LMS '!$B:$B,'[1]VL LMS '!$DP:$DP)</f>
        <v>Paryatan Plus</v>
      </c>
      <c r="AJ148" s="55" t="str">
        <f>VLOOKUP(AI148,[1]Assumptions!$C:$D,2,0)</f>
        <v>Paryatan Plus Loan</v>
      </c>
      <c r="AK148" s="55" t="str">
        <f>VLOOKUP(A148,[1]Assumptions!$T$3:$U$29,2,0)</f>
        <v>ANDHRAPRADESH</v>
      </c>
      <c r="AL148" t="str">
        <f t="shared" si="8"/>
        <v>Used</v>
      </c>
      <c r="AM148" t="str">
        <f>VLOOKUP(P148,Assumptions!$B$3:$D$14,3)</f>
        <v>June</v>
      </c>
    </row>
    <row r="149" spans="1:39" x14ac:dyDescent="0.25">
      <c r="A149" t="s">
        <v>19</v>
      </c>
      <c r="B149">
        <v>1283</v>
      </c>
      <c r="C149">
        <v>43103081</v>
      </c>
      <c r="D149" s="5">
        <v>412831301700268</v>
      </c>
      <c r="E149">
        <v>12830004085545</v>
      </c>
      <c r="F149" t="s">
        <v>1673</v>
      </c>
      <c r="G149" t="s">
        <v>1674</v>
      </c>
      <c r="H149" s="1">
        <v>45465</v>
      </c>
      <c r="I149">
        <v>1990000</v>
      </c>
      <c r="J149">
        <v>18</v>
      </c>
      <c r="K149">
        <v>84</v>
      </c>
      <c r="L149">
        <v>41826</v>
      </c>
      <c r="M149">
        <v>37358951161</v>
      </c>
      <c r="N149" t="s">
        <v>1094</v>
      </c>
      <c r="O149">
        <v>1891705</v>
      </c>
      <c r="P149" s="1">
        <v>45465</v>
      </c>
      <c r="Q149" t="s">
        <v>127</v>
      </c>
      <c r="R149" t="s">
        <v>1675</v>
      </c>
      <c r="S149" t="s">
        <v>1676</v>
      </c>
      <c r="T149">
        <v>152223</v>
      </c>
      <c r="U149" t="s">
        <v>783</v>
      </c>
      <c r="V149" t="s">
        <v>1677</v>
      </c>
      <c r="W149">
        <v>19900</v>
      </c>
      <c r="X149">
        <v>46636</v>
      </c>
      <c r="Y149" t="s">
        <v>128</v>
      </c>
      <c r="Z149" t="s">
        <v>789</v>
      </c>
      <c r="AA149">
        <v>25870</v>
      </c>
      <c r="AC149" s="55" t="s">
        <v>1010</v>
      </c>
      <c r="AD149" s="55" t="str">
        <f>_xlfn.XLOOKUP(D149,'[1]VL LMS '!$B:$B,'[1]VL LMS '!$BU:$BU)</f>
        <v>FORCE T1 MB 3350 FM 2 6 12 1 AC ABS EBD NEW 2024</v>
      </c>
      <c r="AE149" s="55">
        <f t="shared" si="6"/>
        <v>358200</v>
      </c>
      <c r="AF149" s="55" t="str">
        <f t="shared" si="7"/>
        <v>Jun-24</v>
      </c>
      <c r="AG149">
        <f>_xlfn.XLOOKUP(D149,'[1]VL LMS '!$B:$B,'[1]VL LMS '!$BS:$BS)</f>
        <v>2024</v>
      </c>
      <c r="AH149" s="55">
        <f>_xlfn.XLOOKUP(D149,'[1]VL LMS '!$B:$B,'[1]VL LMS '!$DO:$DO)</f>
        <v>0</v>
      </c>
      <c r="AI149" s="55" t="str">
        <f>_xlfn.XLOOKUP(D149,'[1]VL LMS '!$B:$B,'[1]VL LMS '!$DP:$DP)</f>
        <v>Safari</v>
      </c>
      <c r="AJ149" s="55" t="str">
        <f>VLOOKUP(AI149,[1]Assumptions!$C:$D,2,0)</f>
        <v>Safari Loan</v>
      </c>
      <c r="AK149" s="55" t="str">
        <f>VLOOKUP(A149,[1]Assumptions!$T$3:$U$29,2,0)</f>
        <v>KARNATAKA</v>
      </c>
      <c r="AL149" t="str">
        <f t="shared" si="8"/>
        <v>Used</v>
      </c>
      <c r="AM149" t="str">
        <f>VLOOKUP(P149,Assumptions!$B$3:$D$14,3)</f>
        <v>June</v>
      </c>
    </row>
    <row r="150" spans="1:39" x14ac:dyDescent="0.25">
      <c r="A150" t="s">
        <v>693</v>
      </c>
      <c r="B150">
        <v>1319</v>
      </c>
      <c r="C150">
        <v>43103076</v>
      </c>
      <c r="D150" s="5">
        <v>413191301700213</v>
      </c>
      <c r="E150">
        <v>13190004085496</v>
      </c>
      <c r="F150" t="s">
        <v>1678</v>
      </c>
      <c r="G150" t="s">
        <v>1679</v>
      </c>
      <c r="H150" s="1">
        <v>45461</v>
      </c>
      <c r="I150">
        <v>800000</v>
      </c>
      <c r="J150">
        <v>19.5</v>
      </c>
      <c r="K150">
        <v>48</v>
      </c>
      <c r="L150">
        <v>24132</v>
      </c>
      <c r="M150">
        <v>918020092696909</v>
      </c>
      <c r="N150" t="s">
        <v>1168</v>
      </c>
      <c r="O150">
        <v>770175</v>
      </c>
      <c r="P150" s="1">
        <v>45461</v>
      </c>
      <c r="Q150" t="s">
        <v>128</v>
      </c>
      <c r="R150" t="s">
        <v>128</v>
      </c>
      <c r="S150" t="s">
        <v>128</v>
      </c>
      <c r="T150">
        <v>150644</v>
      </c>
      <c r="U150" t="s">
        <v>793</v>
      </c>
      <c r="V150" t="s">
        <v>1680</v>
      </c>
      <c r="W150">
        <v>8000</v>
      </c>
      <c r="X150">
        <v>7260</v>
      </c>
      <c r="Y150" t="s">
        <v>128</v>
      </c>
      <c r="Z150" t="s">
        <v>806</v>
      </c>
      <c r="AA150">
        <v>12000</v>
      </c>
      <c r="AC150" s="55" t="s">
        <v>995</v>
      </c>
      <c r="AD150" s="55" t="str">
        <f>_xlfn.XLOOKUP(D150,'[1]VL LMS '!$B:$B,'[1]VL LMS '!$BU:$BU)</f>
        <v>HYUNDAI AURA S CNG NEW 2024</v>
      </c>
      <c r="AE150" s="55">
        <f t="shared" si="6"/>
        <v>156000</v>
      </c>
      <c r="AF150" s="55" t="str">
        <f t="shared" si="7"/>
        <v>Jun-24</v>
      </c>
      <c r="AG150">
        <f>_xlfn.XLOOKUP(D150,'[1]VL LMS '!$B:$B,'[1]VL LMS '!$BS:$BS)</f>
        <v>2024</v>
      </c>
      <c r="AH150" s="55">
        <f>_xlfn.XLOOKUP(D150,'[1]VL LMS '!$B:$B,'[1]VL LMS '!$DO:$DO)</f>
        <v>0</v>
      </c>
      <c r="AI150" s="55" t="str">
        <f>_xlfn.XLOOKUP(D150,'[1]VL LMS '!$B:$B,'[1]VL LMS '!$DP:$DP)</f>
        <v>Dream Car</v>
      </c>
      <c r="AJ150" s="55" t="str">
        <f>VLOOKUP(AI150,[1]Assumptions!$C:$D,2,0)</f>
        <v>Dream Vahan</v>
      </c>
      <c r="AK150" s="55" t="str">
        <f>VLOOKUP(A150,[1]Assumptions!$T$3:$U$29,2,0)</f>
        <v>TAMIL NADU</v>
      </c>
      <c r="AL150" t="str">
        <f t="shared" si="8"/>
        <v>New</v>
      </c>
      <c r="AM150" t="str">
        <f>VLOOKUP(P150,Assumptions!$B$3:$D$14,3)</f>
        <v>June</v>
      </c>
    </row>
    <row r="151" spans="1:39" x14ac:dyDescent="0.25">
      <c r="A151" t="s">
        <v>693</v>
      </c>
      <c r="B151">
        <v>1319</v>
      </c>
      <c r="C151">
        <v>43103086</v>
      </c>
      <c r="D151" s="5">
        <v>413191301700214</v>
      </c>
      <c r="E151">
        <v>13190004085799</v>
      </c>
      <c r="F151" t="s">
        <v>1681</v>
      </c>
      <c r="G151" t="s">
        <v>1682</v>
      </c>
      <c r="H151" s="1">
        <v>45463</v>
      </c>
      <c r="I151">
        <v>1000000</v>
      </c>
      <c r="J151">
        <v>19.5</v>
      </c>
      <c r="K151">
        <v>60</v>
      </c>
      <c r="L151">
        <v>26217</v>
      </c>
      <c r="M151">
        <v>16125500000358</v>
      </c>
      <c r="N151" t="s">
        <v>1197</v>
      </c>
      <c r="O151">
        <v>966374</v>
      </c>
      <c r="P151" s="1">
        <v>45463</v>
      </c>
      <c r="Q151" t="s">
        <v>127</v>
      </c>
      <c r="R151" t="s">
        <v>1683</v>
      </c>
      <c r="S151" t="s">
        <v>1684</v>
      </c>
      <c r="T151">
        <v>29392</v>
      </c>
      <c r="U151" t="s">
        <v>797</v>
      </c>
      <c r="V151" t="s">
        <v>1685</v>
      </c>
      <c r="W151">
        <v>10000</v>
      </c>
      <c r="X151">
        <v>8626</v>
      </c>
      <c r="Y151" t="s">
        <v>128</v>
      </c>
      <c r="Z151" t="s">
        <v>799</v>
      </c>
      <c r="AA151">
        <v>15000</v>
      </c>
      <c r="AC151" s="55" t="s">
        <v>995</v>
      </c>
      <c r="AD151" s="55" t="str">
        <f>_xlfn.XLOOKUP(D151,'[1]VL LMS '!$B:$B,'[1]VL LMS '!$BU:$BU)</f>
        <v>TOUR M NEW 2024</v>
      </c>
      <c r="AE151" s="55">
        <f t="shared" si="6"/>
        <v>195000</v>
      </c>
      <c r="AF151" s="55" t="str">
        <f t="shared" si="7"/>
        <v>Jun-24</v>
      </c>
      <c r="AG151">
        <f>_xlfn.XLOOKUP(D151,'[1]VL LMS '!$B:$B,'[1]VL LMS '!$BS:$BS)</f>
        <v>2024</v>
      </c>
      <c r="AH151" s="55">
        <f>_xlfn.XLOOKUP(D151,'[1]VL LMS '!$B:$B,'[1]VL LMS '!$DO:$DO)</f>
        <v>0</v>
      </c>
      <c r="AI151" s="55" t="str">
        <f>_xlfn.XLOOKUP(D151,'[1]VL LMS '!$B:$B,'[1]VL LMS '!$DP:$DP)</f>
        <v>Dream Car</v>
      </c>
      <c r="AJ151" s="55" t="str">
        <f>VLOOKUP(AI151,[1]Assumptions!$C:$D,2,0)</f>
        <v>Dream Vahan</v>
      </c>
      <c r="AK151" s="55" t="str">
        <f>VLOOKUP(A151,[1]Assumptions!$T$3:$U$29,2,0)</f>
        <v>TAMIL NADU</v>
      </c>
      <c r="AL151" t="str">
        <f t="shared" si="8"/>
        <v>New</v>
      </c>
      <c r="AM151" t="str">
        <f>VLOOKUP(P151,Assumptions!$B$3:$D$14,3)</f>
        <v>June</v>
      </c>
    </row>
    <row r="152" spans="1:39" x14ac:dyDescent="0.25">
      <c r="A152" t="s">
        <v>693</v>
      </c>
      <c r="B152">
        <v>1319</v>
      </c>
      <c r="C152">
        <v>43103062</v>
      </c>
      <c r="D152" s="5">
        <v>413191301700215</v>
      </c>
      <c r="E152">
        <v>13190004084963</v>
      </c>
      <c r="F152" t="s">
        <v>1686</v>
      </c>
      <c r="G152" t="s">
        <v>1687</v>
      </c>
      <c r="H152" s="1">
        <v>45464</v>
      </c>
      <c r="I152">
        <v>520000</v>
      </c>
      <c r="J152">
        <v>23</v>
      </c>
      <c r="K152">
        <v>48</v>
      </c>
      <c r="L152">
        <v>16667</v>
      </c>
      <c r="M152">
        <v>918020098403071</v>
      </c>
      <c r="N152" t="s">
        <v>1173</v>
      </c>
      <c r="O152">
        <v>503085</v>
      </c>
      <c r="P152" s="1">
        <v>45467</v>
      </c>
      <c r="Q152" t="s">
        <v>128</v>
      </c>
      <c r="R152" t="s">
        <v>128</v>
      </c>
      <c r="S152" t="s">
        <v>128</v>
      </c>
      <c r="T152">
        <v>150646</v>
      </c>
      <c r="U152" t="s">
        <v>792</v>
      </c>
      <c r="V152" t="s">
        <v>1625</v>
      </c>
      <c r="W152">
        <v>5200</v>
      </c>
      <c r="X152">
        <v>3915</v>
      </c>
      <c r="Y152" t="s">
        <v>128</v>
      </c>
      <c r="Z152" t="s">
        <v>715</v>
      </c>
      <c r="AA152">
        <v>7800</v>
      </c>
      <c r="AC152" s="55" t="s">
        <v>995</v>
      </c>
      <c r="AD152" s="55" t="str">
        <f>_xlfn.XLOOKUP(D152,'[1]VL LMS '!$B:$B,'[1]VL LMS '!$BU:$BU)</f>
        <v>MARUTHI TOUR S DIESEL 5 SEAT 2019</v>
      </c>
      <c r="AE152" s="55">
        <f t="shared" si="6"/>
        <v>119600</v>
      </c>
      <c r="AF152" s="55" t="str">
        <f t="shared" si="7"/>
        <v>Jun-24</v>
      </c>
      <c r="AG152">
        <f>_xlfn.XLOOKUP(D152,'[1]VL LMS '!$B:$B,'[1]VL LMS '!$BS:$BS)</f>
        <v>2019</v>
      </c>
      <c r="AH152" s="55" t="str">
        <f>_xlfn.XLOOKUP(D152,'[1]VL LMS '!$B:$B,'[1]VL LMS '!$DO:$DO)</f>
        <v>Car</v>
      </c>
      <c r="AI152" s="55" t="str">
        <f>_xlfn.XLOOKUP(D152,'[1]VL LMS '!$B:$B,'[1]VL LMS '!$DP:$DP)</f>
        <v>Paryatan Plus</v>
      </c>
      <c r="AJ152" s="55" t="str">
        <f>VLOOKUP(AI152,[1]Assumptions!$C:$D,2,0)</f>
        <v>Paryatan Plus Loan</v>
      </c>
      <c r="AK152" s="55" t="str">
        <f>VLOOKUP(A152,[1]Assumptions!$T$3:$U$29,2,0)</f>
        <v>TAMIL NADU</v>
      </c>
      <c r="AL152" t="str">
        <f t="shared" si="8"/>
        <v>Used</v>
      </c>
      <c r="AM152" t="str">
        <f>VLOOKUP(P152,Assumptions!$B$3:$D$14,3)</f>
        <v>June</v>
      </c>
    </row>
    <row r="153" spans="1:39" x14ac:dyDescent="0.25">
      <c r="A153" t="s">
        <v>22</v>
      </c>
      <c r="B153">
        <v>3111</v>
      </c>
      <c r="C153">
        <v>43103084</v>
      </c>
      <c r="D153" s="5">
        <v>431111301700237</v>
      </c>
      <c r="E153">
        <v>31110004084819</v>
      </c>
      <c r="F153" t="s">
        <v>1688</v>
      </c>
      <c r="G153" t="s">
        <v>1688</v>
      </c>
      <c r="H153" s="1">
        <v>45462</v>
      </c>
      <c r="I153">
        <v>570000</v>
      </c>
      <c r="J153">
        <v>19</v>
      </c>
      <c r="K153">
        <v>60</v>
      </c>
      <c r="L153">
        <v>14787</v>
      </c>
      <c r="M153">
        <v>31500941074</v>
      </c>
      <c r="N153" t="s">
        <v>1326</v>
      </c>
      <c r="O153">
        <v>551620</v>
      </c>
      <c r="P153" s="1">
        <v>45462</v>
      </c>
      <c r="Q153" t="s">
        <v>127</v>
      </c>
      <c r="R153" t="s">
        <v>1689</v>
      </c>
      <c r="S153" t="s">
        <v>1690</v>
      </c>
      <c r="T153">
        <v>153328</v>
      </c>
      <c r="U153" t="s">
        <v>809</v>
      </c>
      <c r="V153" t="s">
        <v>1685</v>
      </c>
      <c r="W153">
        <v>5700</v>
      </c>
      <c r="X153">
        <v>4130</v>
      </c>
      <c r="Y153" t="s">
        <v>128</v>
      </c>
      <c r="Z153" t="s">
        <v>819</v>
      </c>
      <c r="AA153">
        <v>8550</v>
      </c>
      <c r="AC153" s="55" t="s">
        <v>995</v>
      </c>
      <c r="AD153" s="55" t="str">
        <f>_xlfn.XLOOKUP(D153,'[1]VL LMS '!$B:$B,'[1]VL LMS '!$BU:$BU)</f>
        <v>TOUR H3 PETROL NEW 2024</v>
      </c>
      <c r="AE153" s="55">
        <f t="shared" si="6"/>
        <v>108300</v>
      </c>
      <c r="AF153" s="55" t="str">
        <f t="shared" si="7"/>
        <v>Jun-24</v>
      </c>
      <c r="AG153">
        <f>_xlfn.XLOOKUP(D153,'[1]VL LMS '!$B:$B,'[1]VL LMS '!$BS:$BS)</f>
        <v>2024</v>
      </c>
      <c r="AH153" s="55">
        <f>_xlfn.XLOOKUP(D153,'[1]VL LMS '!$B:$B,'[1]VL LMS '!$DO:$DO)</f>
        <v>0</v>
      </c>
      <c r="AI153" s="55" t="str">
        <f>_xlfn.XLOOKUP(D153,'[1]VL LMS '!$B:$B,'[1]VL LMS '!$DP:$DP)</f>
        <v>Dream Car</v>
      </c>
      <c r="AJ153" s="55" t="str">
        <f>VLOOKUP(AI153,[1]Assumptions!$C:$D,2,0)</f>
        <v>Dream Vahan</v>
      </c>
      <c r="AK153" s="55" t="str">
        <f>VLOOKUP(A153,[1]Assumptions!$T$3:$U$29,2,0)</f>
        <v>TAMIL NADU</v>
      </c>
      <c r="AL153" t="str">
        <f t="shared" si="8"/>
        <v>New</v>
      </c>
      <c r="AM153" t="str">
        <f>VLOOKUP(P153,Assumptions!$B$3:$D$14,3)</f>
        <v>June</v>
      </c>
    </row>
    <row r="154" spans="1:39" x14ac:dyDescent="0.25">
      <c r="A154" t="s">
        <v>15</v>
      </c>
      <c r="B154">
        <v>3135</v>
      </c>
      <c r="C154">
        <v>43103056</v>
      </c>
      <c r="D154" s="5">
        <v>431351301700353</v>
      </c>
      <c r="E154">
        <v>31350004084652</v>
      </c>
      <c r="F154" t="s">
        <v>1691</v>
      </c>
      <c r="G154" t="s">
        <v>1468</v>
      </c>
      <c r="H154" s="1">
        <v>45453</v>
      </c>
      <c r="I154">
        <v>500000</v>
      </c>
      <c r="J154">
        <v>23.5</v>
      </c>
      <c r="K154">
        <v>48</v>
      </c>
      <c r="L154">
        <v>16164</v>
      </c>
      <c r="M154">
        <v>500101011377657</v>
      </c>
      <c r="N154" t="s">
        <v>1367</v>
      </c>
      <c r="O154">
        <v>470885</v>
      </c>
      <c r="P154" s="1">
        <v>45465</v>
      </c>
      <c r="Q154" t="s">
        <v>127</v>
      </c>
      <c r="R154" t="s">
        <v>1692</v>
      </c>
      <c r="S154" t="s">
        <v>1693</v>
      </c>
      <c r="T154">
        <v>150112</v>
      </c>
      <c r="U154" t="s">
        <v>828</v>
      </c>
      <c r="V154" t="s">
        <v>1620</v>
      </c>
      <c r="W154">
        <v>5000</v>
      </c>
      <c r="X154">
        <v>16615</v>
      </c>
      <c r="Y154" t="s">
        <v>128</v>
      </c>
      <c r="Z154" t="s">
        <v>829</v>
      </c>
      <c r="AA154">
        <v>7500</v>
      </c>
      <c r="AC154" s="55" t="s">
        <v>995</v>
      </c>
      <c r="AD154" s="55" t="str">
        <f>_xlfn.XLOOKUP(D154,'[1]VL LMS '!$B:$B,'[1]VL LMS '!$BU:$BU)</f>
        <v>MARUTHI TOUR S DIESEL 5 SEAT 2019</v>
      </c>
      <c r="AE154" s="55">
        <f t="shared" si="6"/>
        <v>117500</v>
      </c>
      <c r="AF154" s="55" t="str">
        <f t="shared" si="7"/>
        <v>Jun-24</v>
      </c>
      <c r="AG154">
        <f>_xlfn.XLOOKUP(D154,'[1]VL LMS '!$B:$B,'[1]VL LMS '!$BS:$BS)</f>
        <v>2019</v>
      </c>
      <c r="AH154" s="55" t="str">
        <f>_xlfn.XLOOKUP(D154,'[1]VL LMS '!$B:$B,'[1]VL LMS '!$DO:$DO)</f>
        <v>Car</v>
      </c>
      <c r="AI154" s="55" t="str">
        <f>_xlfn.XLOOKUP(D154,'[1]VL LMS '!$B:$B,'[1]VL LMS '!$DP:$DP)</f>
        <v>Paryatan Plus</v>
      </c>
      <c r="AJ154" s="55" t="str">
        <f>VLOOKUP(AI154,[1]Assumptions!$C:$D,2,0)</f>
        <v>Paryatan Plus Loan</v>
      </c>
      <c r="AK154" s="55" t="str">
        <f>VLOOKUP(A154,[1]Assumptions!$T$3:$U$29,2,0)</f>
        <v>TAMIL NADU</v>
      </c>
      <c r="AL154" t="str">
        <f t="shared" si="8"/>
        <v>Used</v>
      </c>
      <c r="AM154" t="str">
        <f>VLOOKUP(P154,Assumptions!$B$3:$D$14,3)</f>
        <v>June</v>
      </c>
    </row>
    <row r="155" spans="1:39" x14ac:dyDescent="0.25">
      <c r="A155" t="s">
        <v>697</v>
      </c>
      <c r="B155">
        <v>3158</v>
      </c>
      <c r="C155">
        <v>43103087</v>
      </c>
      <c r="D155" s="5">
        <v>431581301700187</v>
      </c>
      <c r="E155">
        <v>31580004085776</v>
      </c>
      <c r="F155" t="s">
        <v>1694</v>
      </c>
      <c r="G155" t="s">
        <v>847</v>
      </c>
      <c r="H155" s="1">
        <v>45463</v>
      </c>
      <c r="I155">
        <v>200000</v>
      </c>
      <c r="J155">
        <v>25</v>
      </c>
      <c r="K155">
        <v>36</v>
      </c>
      <c r="L155">
        <v>7952</v>
      </c>
      <c r="M155">
        <v>36693358812</v>
      </c>
      <c r="N155" t="s">
        <v>1500</v>
      </c>
      <c r="O155">
        <v>194895</v>
      </c>
      <c r="P155" s="1">
        <v>45463</v>
      </c>
      <c r="Q155" t="s">
        <v>127</v>
      </c>
      <c r="R155" t="s">
        <v>1695</v>
      </c>
      <c r="S155" t="s">
        <v>1696</v>
      </c>
      <c r="T155">
        <v>152159</v>
      </c>
      <c r="U155" t="s">
        <v>841</v>
      </c>
      <c r="V155" t="s">
        <v>1685</v>
      </c>
      <c r="W155">
        <v>2000</v>
      </c>
      <c r="X155">
        <v>1105</v>
      </c>
      <c r="Y155" t="s">
        <v>128</v>
      </c>
      <c r="Z155" t="s">
        <v>847</v>
      </c>
      <c r="AA155">
        <v>2000</v>
      </c>
      <c r="AC155" s="55" t="s">
        <v>1130</v>
      </c>
      <c r="AD155" s="55" t="str">
        <f>_xlfn.XLOOKUP(D155,'[1]VL LMS '!$B:$B,'[1]VL LMS '!$BU:$BU)</f>
        <v>TATA ACE FACELIFT HT BS BS IV 2019 2STR</v>
      </c>
      <c r="AE155" s="55">
        <f t="shared" si="6"/>
        <v>50000</v>
      </c>
      <c r="AF155" s="55" t="str">
        <f t="shared" si="7"/>
        <v>Jun-24</v>
      </c>
      <c r="AG155">
        <f>_xlfn.XLOOKUP(D155,'[1]VL LMS '!$B:$B,'[1]VL LMS '!$BS:$BS)</f>
        <v>2019</v>
      </c>
      <c r="AH155" s="55" t="str">
        <f>_xlfn.XLOOKUP(D155,'[1]VL LMS '!$B:$B,'[1]VL LMS '!$DO:$DO)</f>
        <v>Goods &amp; Passengers</v>
      </c>
      <c r="AI155" s="55" t="str">
        <f>_xlfn.XLOOKUP(D155,'[1]VL LMS '!$B:$B,'[1]VL LMS '!$DP:$DP)</f>
        <v>Goods Carrier</v>
      </c>
      <c r="AJ155" s="55" t="str">
        <f>VLOOKUP(AI155,[1]Assumptions!$C:$D,2,0)</f>
        <v>Goods Carrier Loan</v>
      </c>
      <c r="AK155" s="55" t="str">
        <f>VLOOKUP(A155,[1]Assumptions!$T$3:$U$29,2,0)</f>
        <v>ODISHA</v>
      </c>
      <c r="AL155" t="str">
        <f t="shared" si="8"/>
        <v>Used</v>
      </c>
      <c r="AM155" t="str">
        <f>VLOOKUP(P155,Assumptions!$B$3:$D$14,3)</f>
        <v>June</v>
      </c>
    </row>
    <row r="156" spans="1:39" x14ac:dyDescent="0.25">
      <c r="A156" t="s">
        <v>697</v>
      </c>
      <c r="B156">
        <v>3158</v>
      </c>
      <c r="C156">
        <v>43103093</v>
      </c>
      <c r="D156" s="5">
        <v>431581301700188</v>
      </c>
      <c r="E156">
        <v>31580004086176</v>
      </c>
      <c r="F156" t="s">
        <v>1697</v>
      </c>
      <c r="G156" t="s">
        <v>1514</v>
      </c>
      <c r="H156" s="1">
        <v>45465</v>
      </c>
      <c r="I156">
        <v>350000</v>
      </c>
      <c r="J156">
        <v>24</v>
      </c>
      <c r="K156">
        <v>48</v>
      </c>
      <c r="L156">
        <v>11411</v>
      </c>
      <c r="M156">
        <v>2221249644676681</v>
      </c>
      <c r="N156" t="s">
        <v>1515</v>
      </c>
      <c r="O156">
        <v>342428</v>
      </c>
      <c r="P156" s="1">
        <v>45467</v>
      </c>
      <c r="Q156" t="s">
        <v>127</v>
      </c>
      <c r="R156" t="s">
        <v>1698</v>
      </c>
      <c r="S156" t="s">
        <v>1699</v>
      </c>
      <c r="T156">
        <v>153470</v>
      </c>
      <c r="U156" t="s">
        <v>743</v>
      </c>
      <c r="V156" t="s">
        <v>1700</v>
      </c>
      <c r="W156">
        <v>5250</v>
      </c>
      <c r="X156">
        <v>2322</v>
      </c>
      <c r="Y156" t="s">
        <v>128</v>
      </c>
      <c r="Z156" t="s">
        <v>128</v>
      </c>
      <c r="AA156" t="s">
        <v>128</v>
      </c>
      <c r="AC156" s="55" t="s">
        <v>1130</v>
      </c>
      <c r="AD156" s="55" t="str">
        <f>_xlfn.XLOOKUP(D156,'[1]VL LMS '!$B:$B,'[1]VL LMS '!$BU:$BU)</f>
        <v>Maxi TRUCK Puls</v>
      </c>
      <c r="AE156" s="55">
        <f t="shared" si="6"/>
        <v>84000</v>
      </c>
      <c r="AF156" s="55" t="str">
        <f t="shared" si="7"/>
        <v>Jun-24</v>
      </c>
      <c r="AG156">
        <f>_xlfn.XLOOKUP(D156,'[1]VL LMS '!$B:$B,'[1]VL LMS '!$BS:$BS)</f>
        <v>2017</v>
      </c>
      <c r="AH156" s="55" t="str">
        <f>_xlfn.XLOOKUP(D156,'[1]VL LMS '!$B:$B,'[1]VL LMS '!$DO:$DO)</f>
        <v>Goods &amp; Passengers</v>
      </c>
      <c r="AI156" s="55" t="str">
        <f>_xlfn.XLOOKUP(D156,'[1]VL LMS '!$B:$B,'[1]VL LMS '!$DP:$DP)</f>
        <v>Goods Carrier</v>
      </c>
      <c r="AJ156" s="55" t="str">
        <f>VLOOKUP(AI156,[1]Assumptions!$C:$D,2,0)</f>
        <v>Goods Carrier Loan</v>
      </c>
      <c r="AK156" s="55" t="str">
        <f>VLOOKUP(A156,[1]Assumptions!$T$3:$U$29,2,0)</f>
        <v>ODISHA</v>
      </c>
      <c r="AL156" t="str">
        <f t="shared" si="8"/>
        <v>Used</v>
      </c>
      <c r="AM156" t="str">
        <f>VLOOKUP(P156,Assumptions!$B$3:$D$14,3)</f>
        <v>June</v>
      </c>
    </row>
    <row r="157" spans="1:39" x14ac:dyDescent="0.25">
      <c r="A157" t="s">
        <v>700</v>
      </c>
      <c r="B157">
        <v>3346</v>
      </c>
      <c r="C157">
        <v>43103078</v>
      </c>
      <c r="D157" s="5">
        <v>433461301700063</v>
      </c>
      <c r="E157">
        <v>33580004077084</v>
      </c>
      <c r="F157" t="s">
        <v>1701</v>
      </c>
      <c r="G157" t="s">
        <v>1702</v>
      </c>
      <c r="H157" s="1">
        <v>45461</v>
      </c>
      <c r="I157">
        <v>300000</v>
      </c>
      <c r="J157">
        <v>23</v>
      </c>
      <c r="K157">
        <v>36</v>
      </c>
      <c r="L157">
        <v>11613</v>
      </c>
      <c r="M157">
        <v>3542110190054282</v>
      </c>
      <c r="N157" t="s">
        <v>1703</v>
      </c>
      <c r="O157">
        <v>290790</v>
      </c>
      <c r="P157" s="1">
        <v>45461</v>
      </c>
      <c r="Q157" t="s">
        <v>127</v>
      </c>
      <c r="R157" t="s">
        <v>1704</v>
      </c>
      <c r="S157" t="s">
        <v>1705</v>
      </c>
      <c r="T157">
        <v>153512</v>
      </c>
      <c r="U157" t="s">
        <v>705</v>
      </c>
      <c r="V157" t="s">
        <v>1677</v>
      </c>
      <c r="W157">
        <v>3000</v>
      </c>
      <c r="X157">
        <v>1710</v>
      </c>
      <c r="Y157" t="s">
        <v>128</v>
      </c>
      <c r="Z157" t="s">
        <v>851</v>
      </c>
      <c r="AA157">
        <v>4500</v>
      </c>
      <c r="AC157" s="55" t="s">
        <v>995</v>
      </c>
      <c r="AD157" s="55" t="str">
        <f>_xlfn.XLOOKUP(D157,'[1]VL LMS '!$B:$B,'[1]VL LMS '!$BU:$BU)</f>
        <v>CITY 1 5 E MT</v>
      </c>
      <c r="AE157" s="55">
        <f t="shared" si="6"/>
        <v>69000</v>
      </c>
      <c r="AF157" s="55" t="str">
        <f t="shared" si="7"/>
        <v>Jun-24</v>
      </c>
      <c r="AG157">
        <f>_xlfn.XLOOKUP(D157,'[1]VL LMS '!$B:$B,'[1]VL LMS '!$BS:$BS)</f>
        <v>2014</v>
      </c>
      <c r="AH157" s="55" t="str">
        <f>_xlfn.XLOOKUP(D157,'[1]VL LMS '!$B:$B,'[1]VL LMS '!$DO:$DO)</f>
        <v>Car</v>
      </c>
      <c r="AI157" s="55" t="str">
        <f>_xlfn.XLOOKUP(D157,'[1]VL LMS '!$B:$B,'[1]VL LMS '!$DP:$DP)</f>
        <v>Classic Used Car</v>
      </c>
      <c r="AJ157" s="55" t="str">
        <f>VLOOKUP(AI157,[1]Assumptions!$C:$D,2,0)</f>
        <v>Classic Used Car Loan</v>
      </c>
      <c r="AK157" s="55" t="str">
        <f>VLOOKUP(A157,[1]Assumptions!$T$3:$U$29,2,0)</f>
        <v>BIHAR</v>
      </c>
      <c r="AL157" t="str">
        <f t="shared" si="8"/>
        <v>Used</v>
      </c>
      <c r="AM157" t="str">
        <f>VLOOKUP(P157,Assumptions!$B$3:$D$14,3)</f>
        <v>June</v>
      </c>
    </row>
    <row r="158" spans="1:39" x14ac:dyDescent="0.25">
      <c r="A158" t="s">
        <v>700</v>
      </c>
      <c r="B158">
        <v>3346</v>
      </c>
      <c r="C158">
        <v>43103011</v>
      </c>
      <c r="D158" s="5">
        <v>433461301700064</v>
      </c>
      <c r="E158">
        <v>33460004085812</v>
      </c>
      <c r="F158" t="s">
        <v>1706</v>
      </c>
      <c r="G158" t="s">
        <v>1707</v>
      </c>
      <c r="H158" s="1">
        <v>45463</v>
      </c>
      <c r="I158">
        <v>1999000</v>
      </c>
      <c r="J158">
        <v>21.5</v>
      </c>
      <c r="K158">
        <v>60</v>
      </c>
      <c r="L158">
        <v>54644</v>
      </c>
      <c r="M158">
        <v>441110110007103</v>
      </c>
      <c r="N158" t="s">
        <v>1708</v>
      </c>
      <c r="O158">
        <v>1933433</v>
      </c>
      <c r="P158" s="1">
        <v>45463</v>
      </c>
      <c r="Q158" t="s">
        <v>127</v>
      </c>
      <c r="R158" t="s">
        <v>1709</v>
      </c>
      <c r="S158" t="s">
        <v>1710</v>
      </c>
      <c r="T158">
        <v>151609</v>
      </c>
      <c r="U158" t="s">
        <v>848</v>
      </c>
      <c r="V158" t="s">
        <v>1136</v>
      </c>
      <c r="W158">
        <v>19990</v>
      </c>
      <c r="X158">
        <v>15592</v>
      </c>
      <c r="Y158" t="s">
        <v>128</v>
      </c>
      <c r="Z158" t="s">
        <v>852</v>
      </c>
      <c r="AA158">
        <v>29985</v>
      </c>
      <c r="AC158" s="55" t="s">
        <v>1130</v>
      </c>
      <c r="AD158" s="55" t="str">
        <f>_xlfn.XLOOKUP(D158,'[1]VL LMS '!$B:$B,'[1]VL LMS '!$BU:$BU)</f>
        <v>TATA LPT 3718 CR BS IV 10 2</v>
      </c>
      <c r="AE158" s="55">
        <f t="shared" si="6"/>
        <v>429785</v>
      </c>
      <c r="AF158" s="55" t="str">
        <f t="shared" si="7"/>
        <v>Jun-24</v>
      </c>
      <c r="AG158">
        <f>_xlfn.XLOOKUP(D158,'[1]VL LMS '!$B:$B,'[1]VL LMS '!$BS:$BS)</f>
        <v>2017</v>
      </c>
      <c r="AH158" s="55" t="str">
        <f>_xlfn.XLOOKUP(D158,'[1]VL LMS '!$B:$B,'[1]VL LMS '!$DO:$DO)</f>
        <v>Goods &amp; Passengers</v>
      </c>
      <c r="AI158" s="55" t="str">
        <f>_xlfn.XLOOKUP(D158,'[1]VL LMS '!$B:$B,'[1]VL LMS '!$DP:$DP)</f>
        <v>Goods Carrier</v>
      </c>
      <c r="AJ158" s="55" t="str">
        <f>VLOOKUP(AI158,[1]Assumptions!$C:$D,2,0)</f>
        <v>Goods Carrier Loan</v>
      </c>
      <c r="AK158" s="55" t="str">
        <f>VLOOKUP(A158,[1]Assumptions!$T$3:$U$29,2,0)</f>
        <v>BIHAR</v>
      </c>
      <c r="AL158" t="str">
        <f t="shared" si="8"/>
        <v>Used</v>
      </c>
      <c r="AM158" t="str">
        <f>VLOOKUP(P158,Assumptions!$B$3:$D$14,3)</f>
        <v>June</v>
      </c>
    </row>
    <row r="159" spans="1:39" x14ac:dyDescent="0.25">
      <c r="A159" t="s">
        <v>700</v>
      </c>
      <c r="B159">
        <v>3346</v>
      </c>
      <c r="C159">
        <v>43103092</v>
      </c>
      <c r="D159" s="5">
        <v>433461301700065</v>
      </c>
      <c r="E159">
        <v>33460004085949</v>
      </c>
      <c r="F159" t="s">
        <v>1711</v>
      </c>
      <c r="G159" t="s">
        <v>1711</v>
      </c>
      <c r="H159" s="1">
        <v>45465</v>
      </c>
      <c r="I159">
        <v>500000</v>
      </c>
      <c r="J159">
        <v>23</v>
      </c>
      <c r="K159">
        <v>24</v>
      </c>
      <c r="L159">
        <v>26187</v>
      </c>
      <c r="M159">
        <v>441410110005976</v>
      </c>
      <c r="N159" t="s">
        <v>1708</v>
      </c>
      <c r="O159">
        <v>484691</v>
      </c>
      <c r="P159" s="1">
        <v>45465</v>
      </c>
      <c r="Q159" t="s">
        <v>127</v>
      </c>
      <c r="R159" t="s">
        <v>1712</v>
      </c>
      <c r="S159" t="s">
        <v>1713</v>
      </c>
      <c r="T159">
        <v>154181</v>
      </c>
      <c r="U159" t="s">
        <v>733</v>
      </c>
      <c r="V159" t="s">
        <v>1714</v>
      </c>
      <c r="W159">
        <v>5000</v>
      </c>
      <c r="X159">
        <v>2809</v>
      </c>
      <c r="Y159" t="s">
        <v>128</v>
      </c>
      <c r="Z159" t="s">
        <v>850</v>
      </c>
      <c r="AA159">
        <v>7500</v>
      </c>
      <c r="AC159" s="55" t="s">
        <v>1130</v>
      </c>
      <c r="AD159" s="55" t="str">
        <f>_xlfn.XLOOKUP(D159,'[1]VL LMS '!$B:$B,'[1]VL LMS '!$BU:$BU)</f>
        <v>TATA LPT 3118 2014</v>
      </c>
      <c r="AE159" s="55">
        <f t="shared" si="6"/>
        <v>115000</v>
      </c>
      <c r="AF159" s="55" t="str">
        <f t="shared" si="7"/>
        <v>Jun-24</v>
      </c>
      <c r="AG159">
        <f>_xlfn.XLOOKUP(D159,'[1]VL LMS '!$B:$B,'[1]VL LMS '!$BS:$BS)</f>
        <v>2014</v>
      </c>
      <c r="AH159" s="55" t="str">
        <f>_xlfn.XLOOKUP(D159,'[1]VL LMS '!$B:$B,'[1]VL LMS '!$DO:$DO)</f>
        <v>Goods &amp; Passengers</v>
      </c>
      <c r="AI159" s="55" t="str">
        <f>_xlfn.XLOOKUP(D159,'[1]VL LMS '!$B:$B,'[1]VL LMS '!$DP:$DP)</f>
        <v>Goods Carrier</v>
      </c>
      <c r="AJ159" s="55" t="str">
        <f>VLOOKUP(AI159,[1]Assumptions!$C:$D,2,0)</f>
        <v>Goods Carrier Loan</v>
      </c>
      <c r="AK159" s="55" t="str">
        <f>VLOOKUP(A159,[1]Assumptions!$T$3:$U$29,2,0)</f>
        <v>BIHAR</v>
      </c>
      <c r="AL159" t="str">
        <f t="shared" si="8"/>
        <v>Used</v>
      </c>
      <c r="AM159" t="str">
        <f>VLOOKUP(P159,Assumptions!$B$3:$D$14,3)</f>
        <v>June</v>
      </c>
    </row>
    <row r="160" spans="1:39" x14ac:dyDescent="0.25">
      <c r="A160" t="s">
        <v>701</v>
      </c>
      <c r="B160">
        <v>3473</v>
      </c>
      <c r="C160">
        <v>43103089</v>
      </c>
      <c r="D160" s="5">
        <v>434731301700035</v>
      </c>
      <c r="E160">
        <v>34730004086292</v>
      </c>
      <c r="F160" t="s">
        <v>1715</v>
      </c>
      <c r="G160" t="s">
        <v>1716</v>
      </c>
      <c r="H160" s="1">
        <v>45467</v>
      </c>
      <c r="I160">
        <v>777000</v>
      </c>
      <c r="J160">
        <v>18</v>
      </c>
      <c r="K160">
        <v>84</v>
      </c>
      <c r="L160">
        <v>16331</v>
      </c>
      <c r="M160">
        <v>31675425947</v>
      </c>
      <c r="N160" t="s">
        <v>1541</v>
      </c>
      <c r="O160">
        <v>754764</v>
      </c>
      <c r="P160" s="1">
        <v>45467</v>
      </c>
      <c r="Q160" t="s">
        <v>127</v>
      </c>
      <c r="R160" t="s">
        <v>1717</v>
      </c>
      <c r="S160" t="s">
        <v>1718</v>
      </c>
      <c r="T160">
        <v>152746</v>
      </c>
      <c r="U160" t="s">
        <v>815</v>
      </c>
      <c r="V160" t="s">
        <v>1719</v>
      </c>
      <c r="W160">
        <v>11655</v>
      </c>
      <c r="X160">
        <v>10581</v>
      </c>
      <c r="Y160" t="s">
        <v>128</v>
      </c>
      <c r="Z160" t="s">
        <v>128</v>
      </c>
      <c r="AA160" t="s">
        <v>128</v>
      </c>
      <c r="AC160" s="55" t="s">
        <v>995</v>
      </c>
      <c r="AD160" s="55" t="str">
        <f>_xlfn.XLOOKUP(D160,'[1]VL LMS '!$B:$B,'[1]VL LMS '!$BU:$BU)</f>
        <v>MARUTI DZIRE VXI NEW</v>
      </c>
      <c r="AE160" s="55">
        <f t="shared" si="6"/>
        <v>139860</v>
      </c>
      <c r="AF160" s="55" t="str">
        <f t="shared" si="7"/>
        <v>Jun-24</v>
      </c>
      <c r="AG160">
        <f>_xlfn.XLOOKUP(D160,'[1]VL LMS '!$B:$B,'[1]VL LMS '!$BS:$BS)</f>
        <v>2024</v>
      </c>
      <c r="AH160" s="55">
        <f>_xlfn.XLOOKUP(D160,'[1]VL LMS '!$B:$B,'[1]VL LMS '!$DO:$DO)</f>
        <v>0</v>
      </c>
      <c r="AI160" s="55" t="str">
        <f>_xlfn.XLOOKUP(D160,'[1]VL LMS '!$B:$B,'[1]VL LMS '!$DP:$DP)</f>
        <v>Dream Car</v>
      </c>
      <c r="AJ160" s="55" t="str">
        <f>VLOOKUP(AI160,[1]Assumptions!$C:$D,2,0)</f>
        <v>Dream Vahan</v>
      </c>
      <c r="AK160" s="55" t="str">
        <f>VLOOKUP(A160,[1]Assumptions!$T$3:$U$29,2,0)</f>
        <v>ANDHRAPRADESH</v>
      </c>
      <c r="AL160" t="str">
        <f t="shared" si="8"/>
        <v>New</v>
      </c>
      <c r="AM160" t="str">
        <f>VLOOKUP(P160,Assumptions!$B$3:$D$14,3)</f>
        <v>June</v>
      </c>
    </row>
    <row r="161" spans="1:39" x14ac:dyDescent="0.25">
      <c r="A161" t="s">
        <v>19</v>
      </c>
      <c r="B161">
        <v>1283</v>
      </c>
      <c r="C161">
        <v>43103101</v>
      </c>
      <c r="D161" s="5">
        <v>412831301700269</v>
      </c>
      <c r="E161">
        <v>12830004084989</v>
      </c>
      <c r="F161" t="s">
        <v>1720</v>
      </c>
      <c r="G161" t="s">
        <v>1721</v>
      </c>
      <c r="H161" s="1">
        <v>45469</v>
      </c>
      <c r="I161">
        <v>700000</v>
      </c>
      <c r="J161">
        <v>18</v>
      </c>
      <c r="K161">
        <v>60</v>
      </c>
      <c r="L161">
        <v>17776</v>
      </c>
      <c r="M161">
        <v>772790000098</v>
      </c>
      <c r="N161" t="s">
        <v>1722</v>
      </c>
      <c r="O161">
        <v>672414</v>
      </c>
      <c r="P161" s="1">
        <v>45469</v>
      </c>
      <c r="Q161" t="s">
        <v>127</v>
      </c>
      <c r="R161" t="s">
        <v>1723</v>
      </c>
      <c r="S161" t="s">
        <v>1724</v>
      </c>
      <c r="T161">
        <v>154049</v>
      </c>
      <c r="U161" t="s">
        <v>722</v>
      </c>
      <c r="V161" t="s">
        <v>1725</v>
      </c>
      <c r="W161">
        <v>7000</v>
      </c>
      <c r="X161">
        <v>7484</v>
      </c>
      <c r="Y161">
        <v>2602</v>
      </c>
      <c r="Z161" t="s">
        <v>789</v>
      </c>
      <c r="AA161">
        <v>10500</v>
      </c>
      <c r="AC161" s="55" t="s">
        <v>995</v>
      </c>
      <c r="AD161" s="55" t="str">
        <f>_xlfn.XLOOKUP(D161,'[1]VL LMS '!$B:$B,'[1]VL LMS '!$BU:$BU)</f>
        <v>SUZUKI DEZIRE TOUR CNG 5 STR NEW 2024</v>
      </c>
      <c r="AE161" s="55">
        <f t="shared" si="6"/>
        <v>126000</v>
      </c>
      <c r="AF161" s="55" t="str">
        <f t="shared" si="7"/>
        <v>Jun-24</v>
      </c>
      <c r="AG161">
        <f>_xlfn.XLOOKUP(D161,'[1]VL LMS '!$B:$B,'[1]VL LMS '!$BS:$BS)</f>
        <v>2024</v>
      </c>
      <c r="AH161" s="55">
        <f>_xlfn.XLOOKUP(D161,'[1]VL LMS '!$B:$B,'[1]VL LMS '!$DO:$DO)</f>
        <v>0</v>
      </c>
      <c r="AI161" s="55" t="str">
        <f>_xlfn.XLOOKUP(D161,'[1]VL LMS '!$B:$B,'[1]VL LMS '!$DP:$DP)</f>
        <v>Paryatan Plus</v>
      </c>
      <c r="AJ161" s="55" t="str">
        <f>VLOOKUP(AI161,[1]Assumptions!$C:$D,2,0)</f>
        <v>Paryatan Plus Loan</v>
      </c>
      <c r="AK161" s="55" t="str">
        <f>VLOOKUP(A161,[1]Assumptions!$T$3:$U$29,2,0)</f>
        <v>KARNATAKA</v>
      </c>
      <c r="AL161" t="str">
        <f t="shared" si="8"/>
        <v>Used</v>
      </c>
      <c r="AM161" t="str">
        <f>VLOOKUP(P161,Assumptions!$B$3:$D$14,3)</f>
        <v>June</v>
      </c>
    </row>
    <row r="162" spans="1:39" x14ac:dyDescent="0.25">
      <c r="A162" t="s">
        <v>693</v>
      </c>
      <c r="B162">
        <v>1319</v>
      </c>
      <c r="C162">
        <v>43103068</v>
      </c>
      <c r="D162" s="5">
        <v>413191301700216</v>
      </c>
      <c r="E162">
        <v>13190004086422</v>
      </c>
      <c r="F162" t="s">
        <v>1726</v>
      </c>
      <c r="G162" t="s">
        <v>1727</v>
      </c>
      <c r="H162" s="1">
        <v>45468</v>
      </c>
      <c r="I162">
        <v>600000</v>
      </c>
      <c r="J162">
        <v>18</v>
      </c>
      <c r="K162">
        <v>48</v>
      </c>
      <c r="L162">
        <v>17626</v>
      </c>
      <c r="M162">
        <v>40019773405</v>
      </c>
      <c r="N162" t="s">
        <v>1728</v>
      </c>
      <c r="O162">
        <v>584722</v>
      </c>
      <c r="P162" s="1">
        <v>45468</v>
      </c>
      <c r="Q162" t="s">
        <v>127</v>
      </c>
      <c r="R162" t="s">
        <v>1729</v>
      </c>
      <c r="S162" t="s">
        <v>1730</v>
      </c>
      <c r="T162">
        <v>29392</v>
      </c>
      <c r="U162" t="s">
        <v>797</v>
      </c>
      <c r="V162" t="s">
        <v>1666</v>
      </c>
      <c r="W162">
        <v>9000</v>
      </c>
      <c r="X162">
        <v>4206</v>
      </c>
      <c r="Y162" t="s">
        <v>128</v>
      </c>
      <c r="Z162" t="s">
        <v>128</v>
      </c>
      <c r="AA162" t="s">
        <v>128</v>
      </c>
      <c r="AC162" s="55" t="s">
        <v>995</v>
      </c>
      <c r="AD162" s="55" t="str">
        <f>_xlfn.XLOOKUP(D162,'[1]VL LMS '!$B:$B,'[1]VL LMS '!$BU:$BU)</f>
        <v>MARUTI TOUR S CNG NEW 2024</v>
      </c>
      <c r="AE162" s="55">
        <f t="shared" si="6"/>
        <v>108000</v>
      </c>
      <c r="AF162" s="55" t="str">
        <f t="shared" si="7"/>
        <v>Jun-24</v>
      </c>
      <c r="AG162">
        <f>_xlfn.XLOOKUP(D162,'[1]VL LMS '!$B:$B,'[1]VL LMS '!$BS:$BS)</f>
        <v>2024</v>
      </c>
      <c r="AH162" s="55">
        <f>_xlfn.XLOOKUP(D162,'[1]VL LMS '!$B:$B,'[1]VL LMS '!$DO:$DO)</f>
        <v>0</v>
      </c>
      <c r="AI162" s="55" t="str">
        <f>_xlfn.XLOOKUP(D162,'[1]VL LMS '!$B:$B,'[1]VL LMS '!$DP:$DP)</f>
        <v>Dream Car</v>
      </c>
      <c r="AJ162" s="55" t="str">
        <f>VLOOKUP(AI162,[1]Assumptions!$C:$D,2,0)</f>
        <v>Dream Vahan</v>
      </c>
      <c r="AK162" s="55" t="str">
        <f>VLOOKUP(A162,[1]Assumptions!$T$3:$U$29,2,0)</f>
        <v>TAMIL NADU</v>
      </c>
      <c r="AL162" t="str">
        <f t="shared" si="8"/>
        <v>New</v>
      </c>
      <c r="AM162" t="str">
        <f>VLOOKUP(P162,Assumptions!$B$3:$D$14,3)</f>
        <v>June</v>
      </c>
    </row>
    <row r="163" spans="1:39" x14ac:dyDescent="0.25">
      <c r="A163" t="s">
        <v>693</v>
      </c>
      <c r="B163">
        <v>1319</v>
      </c>
      <c r="C163">
        <v>43103104</v>
      </c>
      <c r="D163" s="5">
        <v>413191301700217</v>
      </c>
      <c r="E163">
        <v>13190004086649</v>
      </c>
      <c r="F163" t="s">
        <v>1731</v>
      </c>
      <c r="G163" t="s">
        <v>1251</v>
      </c>
      <c r="H163" s="1">
        <v>45469</v>
      </c>
      <c r="I163">
        <v>800000</v>
      </c>
      <c r="J163">
        <v>20</v>
      </c>
      <c r="K163">
        <v>60</v>
      </c>
      <c r="L163">
        <v>21196</v>
      </c>
      <c r="M163">
        <v>918020092696909</v>
      </c>
      <c r="N163" t="s">
        <v>1168</v>
      </c>
      <c r="O163">
        <v>773920</v>
      </c>
      <c r="P163" s="1">
        <v>45469</v>
      </c>
      <c r="Q163" t="s">
        <v>127</v>
      </c>
      <c r="R163" t="s">
        <v>1732</v>
      </c>
      <c r="S163" t="s">
        <v>1733</v>
      </c>
      <c r="T163">
        <v>150645</v>
      </c>
      <c r="U163" t="s">
        <v>795</v>
      </c>
      <c r="V163" t="s">
        <v>1734</v>
      </c>
      <c r="W163">
        <v>8000</v>
      </c>
      <c r="X163">
        <v>6080</v>
      </c>
      <c r="Y163" t="s">
        <v>128</v>
      </c>
      <c r="Z163" t="s">
        <v>796</v>
      </c>
      <c r="AA163">
        <v>12000</v>
      </c>
      <c r="AC163" s="55" t="s">
        <v>995</v>
      </c>
      <c r="AD163" s="55" t="str">
        <f>_xlfn.XLOOKUP(D163,'[1]VL LMS '!$B:$B,'[1]VL LMS '!$BU:$BU)</f>
        <v>HYUNDAI AURA TAXI NEW 2024</v>
      </c>
      <c r="AE163" s="55">
        <f t="shared" si="6"/>
        <v>160000</v>
      </c>
      <c r="AF163" s="55" t="str">
        <f t="shared" si="7"/>
        <v>Jun-24</v>
      </c>
      <c r="AG163">
        <f>_xlfn.XLOOKUP(D163,'[1]VL LMS '!$B:$B,'[1]VL LMS '!$BS:$BS)</f>
        <v>2024</v>
      </c>
      <c r="AH163" s="55">
        <f>_xlfn.XLOOKUP(D163,'[1]VL LMS '!$B:$B,'[1]VL LMS '!$DO:$DO)</f>
        <v>0</v>
      </c>
      <c r="AI163" s="55" t="str">
        <f>_xlfn.XLOOKUP(D163,'[1]VL LMS '!$B:$B,'[1]VL LMS '!$DP:$DP)</f>
        <v>Dream Car</v>
      </c>
      <c r="AJ163" s="55" t="str">
        <f>VLOOKUP(AI163,[1]Assumptions!$C:$D,2,0)</f>
        <v>Dream Vahan</v>
      </c>
      <c r="AK163" s="55" t="str">
        <f>VLOOKUP(A163,[1]Assumptions!$T$3:$U$29,2,0)</f>
        <v>TAMIL NADU</v>
      </c>
      <c r="AL163" t="str">
        <f t="shared" si="8"/>
        <v>New</v>
      </c>
      <c r="AM163" t="str">
        <f>VLOOKUP(P163,Assumptions!$B$3:$D$14,3)</f>
        <v>June</v>
      </c>
    </row>
    <row r="164" spans="1:39" x14ac:dyDescent="0.25">
      <c r="A164" t="s">
        <v>22</v>
      </c>
      <c r="B164">
        <v>3111</v>
      </c>
      <c r="C164">
        <v>43103090</v>
      </c>
      <c r="D164" s="5">
        <v>431111301700238</v>
      </c>
      <c r="E164">
        <v>31110004023151</v>
      </c>
      <c r="F164" t="s">
        <v>1735</v>
      </c>
      <c r="G164" t="s">
        <v>1736</v>
      </c>
      <c r="H164" s="1">
        <v>45469</v>
      </c>
      <c r="I164">
        <v>900000</v>
      </c>
      <c r="J164">
        <v>18</v>
      </c>
      <c r="K164">
        <v>60</v>
      </c>
      <c r="L164">
        <v>22855</v>
      </c>
      <c r="M164">
        <v>31568741078</v>
      </c>
      <c r="N164" t="s">
        <v>1326</v>
      </c>
      <c r="O164">
        <v>869332</v>
      </c>
      <c r="P164" s="1">
        <v>45469</v>
      </c>
      <c r="Q164" t="s">
        <v>127</v>
      </c>
      <c r="R164" t="s">
        <v>1737</v>
      </c>
      <c r="S164" t="s">
        <v>1738</v>
      </c>
      <c r="T164">
        <v>152439</v>
      </c>
      <c r="U164" t="s">
        <v>713</v>
      </c>
      <c r="V164" t="s">
        <v>1719</v>
      </c>
      <c r="W164">
        <v>13500</v>
      </c>
      <c r="X164">
        <v>14061</v>
      </c>
      <c r="Y164" t="s">
        <v>128</v>
      </c>
      <c r="Z164" t="s">
        <v>128</v>
      </c>
      <c r="AA164" t="s">
        <v>128</v>
      </c>
      <c r="AC164" s="55" t="s">
        <v>995</v>
      </c>
      <c r="AD164" s="55" t="str">
        <f>_xlfn.XLOOKUP(D164,'[1]VL LMS '!$B:$B,'[1]VL LMS '!$BU:$BU)</f>
        <v>DZIRE TOUR VXI CNG NEW 2024</v>
      </c>
      <c r="AE164" s="55">
        <f t="shared" si="6"/>
        <v>162000</v>
      </c>
      <c r="AF164" s="55" t="str">
        <f t="shared" si="7"/>
        <v>Jun-24</v>
      </c>
      <c r="AG164">
        <f>_xlfn.XLOOKUP(D164,'[1]VL LMS '!$B:$B,'[1]VL LMS '!$BS:$BS)</f>
        <v>2024</v>
      </c>
      <c r="AH164" s="55">
        <f>_xlfn.XLOOKUP(D164,'[1]VL LMS '!$B:$B,'[1]VL LMS '!$DO:$DO)</f>
        <v>0</v>
      </c>
      <c r="AI164" s="55" t="str">
        <f>_xlfn.XLOOKUP(D164,'[1]VL LMS '!$B:$B,'[1]VL LMS '!$DP:$DP)</f>
        <v>Dream Car</v>
      </c>
      <c r="AJ164" s="55" t="str">
        <f>VLOOKUP(AI164,[1]Assumptions!$C:$D,2,0)</f>
        <v>Dream Vahan</v>
      </c>
      <c r="AK164" s="55" t="str">
        <f>VLOOKUP(A164,[1]Assumptions!$T$3:$U$29,2,0)</f>
        <v>TAMIL NADU</v>
      </c>
      <c r="AL164" t="str">
        <f t="shared" si="8"/>
        <v>New</v>
      </c>
      <c r="AM164" t="str">
        <f>VLOOKUP(P164,Assumptions!$B$3:$D$14,3)</f>
        <v>June</v>
      </c>
    </row>
    <row r="165" spans="1:39" x14ac:dyDescent="0.25">
      <c r="A165" t="s">
        <v>15</v>
      </c>
      <c r="B165">
        <v>3135</v>
      </c>
      <c r="C165">
        <v>43103052</v>
      </c>
      <c r="D165" s="5">
        <v>431351301700357</v>
      </c>
      <c r="E165">
        <v>31350004086385</v>
      </c>
      <c r="F165" t="s">
        <v>1739</v>
      </c>
      <c r="G165" t="s">
        <v>1240</v>
      </c>
      <c r="H165" s="1">
        <v>45467</v>
      </c>
      <c r="I165">
        <v>410000</v>
      </c>
      <c r="J165">
        <v>24</v>
      </c>
      <c r="K165">
        <v>36</v>
      </c>
      <c r="L165">
        <v>16086</v>
      </c>
      <c r="M165">
        <v>234100050305840</v>
      </c>
      <c r="N165" t="s">
        <v>1241</v>
      </c>
      <c r="O165">
        <v>396028</v>
      </c>
      <c r="P165" s="1">
        <v>45468</v>
      </c>
      <c r="Q165" t="s">
        <v>127</v>
      </c>
      <c r="R165" t="s">
        <v>1740</v>
      </c>
      <c r="S165" t="s">
        <v>1741</v>
      </c>
      <c r="T165">
        <v>150497</v>
      </c>
      <c r="U165" t="s">
        <v>752</v>
      </c>
      <c r="V165" t="s">
        <v>1640</v>
      </c>
      <c r="W165">
        <v>4100</v>
      </c>
      <c r="X165">
        <v>5772</v>
      </c>
      <c r="Y165" t="s">
        <v>128</v>
      </c>
      <c r="Z165" t="s">
        <v>825</v>
      </c>
      <c r="AA165">
        <v>4100</v>
      </c>
      <c r="AC165" s="55" t="s">
        <v>995</v>
      </c>
      <c r="AD165" s="55" t="str">
        <f>_xlfn.XLOOKUP(D165,'[1]VL LMS '!$B:$B,'[1]VL LMS '!$BU:$BU)</f>
        <v>MARUTHI TOUR S DIESEL 2018 5STR TN</v>
      </c>
      <c r="AE165" s="55">
        <f t="shared" si="6"/>
        <v>98400</v>
      </c>
      <c r="AF165" s="55" t="str">
        <f t="shared" si="7"/>
        <v>Jun-24</v>
      </c>
      <c r="AG165">
        <f>_xlfn.XLOOKUP(D165,'[1]VL LMS '!$B:$B,'[1]VL LMS '!$BS:$BS)</f>
        <v>2018</v>
      </c>
      <c r="AH165" s="55" t="str">
        <f>_xlfn.XLOOKUP(D165,'[1]VL LMS '!$B:$B,'[1]VL LMS '!$DO:$DO)</f>
        <v>Car</v>
      </c>
      <c r="AI165" s="55" t="str">
        <f>_xlfn.XLOOKUP(D165,'[1]VL LMS '!$B:$B,'[1]VL LMS '!$DP:$DP)</f>
        <v>Paryatan Plus</v>
      </c>
      <c r="AJ165" s="55" t="str">
        <f>VLOOKUP(AI165,[1]Assumptions!$C:$D,2,0)</f>
        <v>Paryatan Plus Loan</v>
      </c>
      <c r="AK165" s="55" t="str">
        <f>VLOOKUP(A165,[1]Assumptions!$T$3:$U$29,2,0)</f>
        <v>TAMIL NADU</v>
      </c>
      <c r="AL165" t="str">
        <f t="shared" si="8"/>
        <v>Used</v>
      </c>
      <c r="AM165" t="str">
        <f>VLOOKUP(P165,Assumptions!$B$3:$D$14,3)</f>
        <v>June</v>
      </c>
    </row>
    <row r="166" spans="1:39" x14ac:dyDescent="0.25">
      <c r="A166" t="s">
        <v>700</v>
      </c>
      <c r="B166">
        <v>3346</v>
      </c>
      <c r="C166">
        <v>43103082</v>
      </c>
      <c r="D166" s="5">
        <v>433461301700066</v>
      </c>
      <c r="E166">
        <v>33460004083009</v>
      </c>
      <c r="F166" t="s">
        <v>1742</v>
      </c>
      <c r="G166" t="s">
        <v>1743</v>
      </c>
      <c r="H166" s="1">
        <v>45469</v>
      </c>
      <c r="I166">
        <v>900000</v>
      </c>
      <c r="J166">
        <v>23</v>
      </c>
      <c r="K166">
        <v>60</v>
      </c>
      <c r="L166">
        <v>25372</v>
      </c>
      <c r="M166">
        <v>15570110062180</v>
      </c>
      <c r="N166" t="s">
        <v>1744</v>
      </c>
      <c r="O166">
        <v>880085</v>
      </c>
      <c r="P166" s="1">
        <v>45469</v>
      </c>
      <c r="Q166" t="s">
        <v>127</v>
      </c>
      <c r="R166" t="s">
        <v>1745</v>
      </c>
      <c r="S166" t="s">
        <v>1746</v>
      </c>
      <c r="T166">
        <v>154136</v>
      </c>
      <c r="U166" t="s">
        <v>708</v>
      </c>
      <c r="V166" t="s">
        <v>1685</v>
      </c>
      <c r="W166">
        <v>13500</v>
      </c>
      <c r="X166">
        <v>6415</v>
      </c>
      <c r="Y166" t="s">
        <v>128</v>
      </c>
      <c r="Z166" t="s">
        <v>128</v>
      </c>
      <c r="AA166" t="s">
        <v>128</v>
      </c>
      <c r="AC166" s="55" t="s">
        <v>1130</v>
      </c>
      <c r="AD166" s="55" t="str">
        <f>_xlfn.XLOOKUP(D166,'[1]VL LMS '!$B:$B,'[1]VL LMS '!$BU:$BU)</f>
        <v>TATA LPS 4018 2016</v>
      </c>
      <c r="AE166" s="55">
        <f t="shared" si="6"/>
        <v>207000</v>
      </c>
      <c r="AF166" s="55" t="str">
        <f t="shared" si="7"/>
        <v>Jun-24</v>
      </c>
      <c r="AG166">
        <f>_xlfn.XLOOKUP(D166,'[1]VL LMS '!$B:$B,'[1]VL LMS '!$BS:$BS)</f>
        <v>2016</v>
      </c>
      <c r="AH166" s="55" t="str">
        <f>_xlfn.XLOOKUP(D166,'[1]VL LMS '!$B:$B,'[1]VL LMS '!$DO:$DO)</f>
        <v>Goods &amp; Passengers</v>
      </c>
      <c r="AI166" s="55" t="str">
        <f>_xlfn.XLOOKUP(D166,'[1]VL LMS '!$B:$B,'[1]VL LMS '!$DP:$DP)</f>
        <v>Goods Carrier</v>
      </c>
      <c r="AJ166" s="55" t="str">
        <f>VLOOKUP(AI166,[1]Assumptions!$C:$D,2,0)</f>
        <v>Goods Carrier Loan</v>
      </c>
      <c r="AK166" s="55" t="str">
        <f>VLOOKUP(A166,[1]Assumptions!$T$3:$U$29,2,0)</f>
        <v>BIHAR</v>
      </c>
      <c r="AL166" t="str">
        <f t="shared" si="8"/>
        <v>Used</v>
      </c>
      <c r="AM166" t="str">
        <f>VLOOKUP(P166,Assumptions!$B$3:$D$14,3)</f>
        <v>June</v>
      </c>
    </row>
    <row r="167" spans="1:39" x14ac:dyDescent="0.25">
      <c r="A167" t="s">
        <v>53</v>
      </c>
      <c r="B167">
        <v>1233</v>
      </c>
      <c r="C167">
        <v>43103097</v>
      </c>
      <c r="D167" s="5">
        <v>412331301700220</v>
      </c>
      <c r="E167">
        <v>12330004086206</v>
      </c>
      <c r="F167" t="s">
        <v>1747</v>
      </c>
      <c r="G167" t="s">
        <v>1748</v>
      </c>
      <c r="H167" s="1">
        <v>45470</v>
      </c>
      <c r="I167">
        <v>900000</v>
      </c>
      <c r="J167">
        <v>23</v>
      </c>
      <c r="K167">
        <v>48</v>
      </c>
      <c r="L167">
        <v>28847</v>
      </c>
      <c r="M167">
        <v>31053000074982</v>
      </c>
      <c r="N167" t="s">
        <v>1749</v>
      </c>
      <c r="O167">
        <v>655868</v>
      </c>
      <c r="P167" s="1">
        <v>45471</v>
      </c>
      <c r="Q167" t="s">
        <v>127</v>
      </c>
      <c r="R167" t="s">
        <v>1750</v>
      </c>
      <c r="S167" t="s">
        <v>1751</v>
      </c>
      <c r="T167">
        <v>151638</v>
      </c>
      <c r="U167" t="s">
        <v>773</v>
      </c>
      <c r="V167" t="s">
        <v>1725</v>
      </c>
      <c r="W167">
        <v>9000</v>
      </c>
      <c r="X167">
        <v>5332</v>
      </c>
      <c r="Y167">
        <v>50000</v>
      </c>
      <c r="Z167" t="s">
        <v>779</v>
      </c>
      <c r="AA167">
        <v>13500</v>
      </c>
      <c r="AC167" s="55" t="s">
        <v>1010</v>
      </c>
      <c r="AD167" s="55" t="str">
        <f>_xlfn.XLOOKUP(D167,'[1]VL LMS '!$B:$B,'[1]VL LMS '!$BU:$BU)</f>
        <v>FORCE BUS 27 STR 2014</v>
      </c>
      <c r="AE167" s="55">
        <f t="shared" si="6"/>
        <v>207000</v>
      </c>
      <c r="AF167" s="55" t="str">
        <f t="shared" si="7"/>
        <v>Jun-24</v>
      </c>
      <c r="AG167">
        <f>_xlfn.XLOOKUP(D167,'[1]VL LMS '!$B:$B,'[1]VL LMS '!$BS:$BS)</f>
        <v>2014</v>
      </c>
      <c r="AH167" s="55" t="str">
        <f>_xlfn.XLOOKUP(D167,'[1]VL LMS '!$B:$B,'[1]VL LMS '!$DO:$DO)</f>
        <v>Goods &amp; Passengers</v>
      </c>
      <c r="AI167" s="55" t="str">
        <f>_xlfn.XLOOKUP(D167,'[1]VL LMS '!$B:$B,'[1]VL LMS '!$DP:$DP)</f>
        <v>Safari</v>
      </c>
      <c r="AJ167" s="55" t="str">
        <f>VLOOKUP(AI167,[1]Assumptions!$C:$D,2,0)</f>
        <v>Safari Loan</v>
      </c>
      <c r="AK167" s="55" t="str">
        <f>VLOOKUP(A167,[1]Assumptions!$T$3:$U$29,2,0)</f>
        <v>KERALA</v>
      </c>
      <c r="AL167" t="str">
        <f t="shared" si="8"/>
        <v>Used</v>
      </c>
      <c r="AM167" t="str">
        <f>VLOOKUP(P167,Assumptions!$B$3:$D$14,3)</f>
        <v>June</v>
      </c>
    </row>
    <row r="168" spans="1:39" x14ac:dyDescent="0.25">
      <c r="A168" t="s">
        <v>19</v>
      </c>
      <c r="B168">
        <v>1283</v>
      </c>
      <c r="C168">
        <v>43103103</v>
      </c>
      <c r="D168" s="5">
        <v>412831301700270</v>
      </c>
      <c r="E168">
        <v>12830004029800</v>
      </c>
      <c r="F168" t="s">
        <v>1752</v>
      </c>
      <c r="G168" t="s">
        <v>1753</v>
      </c>
      <c r="H168" s="1">
        <v>45470</v>
      </c>
      <c r="I168">
        <v>750000</v>
      </c>
      <c r="J168">
        <v>23</v>
      </c>
      <c r="K168">
        <v>36</v>
      </c>
      <c r="L168">
        <v>29033</v>
      </c>
      <c r="M168">
        <v>201002024036</v>
      </c>
      <c r="N168" t="s">
        <v>1754</v>
      </c>
      <c r="O168">
        <v>329400</v>
      </c>
      <c r="P168" s="1">
        <v>45470</v>
      </c>
      <c r="Q168" t="s">
        <v>127</v>
      </c>
      <c r="R168" t="s">
        <v>1755</v>
      </c>
      <c r="S168" t="s">
        <v>1756</v>
      </c>
      <c r="T168">
        <v>152366</v>
      </c>
      <c r="U168" t="s">
        <v>723</v>
      </c>
      <c r="V168" t="s">
        <v>1734</v>
      </c>
      <c r="W168">
        <v>7500</v>
      </c>
      <c r="X168">
        <v>3620</v>
      </c>
      <c r="Y168">
        <v>50000</v>
      </c>
      <c r="Z168" t="s">
        <v>1085</v>
      </c>
      <c r="AA168">
        <v>11250</v>
      </c>
      <c r="AC168" s="55" t="s">
        <v>1010</v>
      </c>
      <c r="AD168" s="55" t="str">
        <f>_xlfn.XLOOKUP(D168,'[1]VL LMS '!$B:$B,'[1]VL LMS '!$BU:$BU)</f>
        <v>TRAVELLER DI HR BSIII L 12 1D 2015</v>
      </c>
      <c r="AE168" s="55">
        <f t="shared" si="6"/>
        <v>172500</v>
      </c>
      <c r="AF168" s="55" t="str">
        <f t="shared" si="7"/>
        <v>Jun-24</v>
      </c>
      <c r="AG168">
        <f>_xlfn.XLOOKUP(D168,'[1]VL LMS '!$B:$B,'[1]VL LMS '!$BS:$BS)</f>
        <v>2015</v>
      </c>
      <c r="AH168" s="55" t="str">
        <f>_xlfn.XLOOKUP(D168,'[1]VL LMS '!$B:$B,'[1]VL LMS '!$DO:$DO)</f>
        <v>Goods &amp; Passengers</v>
      </c>
      <c r="AI168" s="55" t="str">
        <f>_xlfn.XLOOKUP(D168,'[1]VL LMS '!$B:$B,'[1]VL LMS '!$DP:$DP)</f>
        <v>Safari</v>
      </c>
      <c r="AJ168" s="55" t="str">
        <f>VLOOKUP(AI168,[1]Assumptions!$C:$D,2,0)</f>
        <v>Safari Loan</v>
      </c>
      <c r="AK168" s="55" t="str">
        <f>VLOOKUP(A168,[1]Assumptions!$T$3:$U$29,2,0)</f>
        <v>KARNATAKA</v>
      </c>
      <c r="AL168" t="str">
        <f t="shared" si="8"/>
        <v>Used</v>
      </c>
      <c r="AM168" t="str">
        <f>VLOOKUP(P168,Assumptions!$B$3:$D$14,3)</f>
        <v>June</v>
      </c>
    </row>
    <row r="169" spans="1:39" x14ac:dyDescent="0.25">
      <c r="A169" t="s">
        <v>19</v>
      </c>
      <c r="B169">
        <v>1283</v>
      </c>
      <c r="C169">
        <v>43103088</v>
      </c>
      <c r="D169" s="5">
        <v>412831301700271</v>
      </c>
      <c r="E169">
        <v>12830004085817</v>
      </c>
      <c r="F169" t="s">
        <v>1757</v>
      </c>
      <c r="G169" t="s">
        <v>1757</v>
      </c>
      <c r="H169" s="1">
        <v>45471</v>
      </c>
      <c r="I169">
        <v>500000</v>
      </c>
      <c r="J169">
        <v>23</v>
      </c>
      <c r="K169">
        <v>48</v>
      </c>
      <c r="L169">
        <v>16026</v>
      </c>
      <c r="M169">
        <v>6542500100480501</v>
      </c>
      <c r="N169" t="s">
        <v>1758</v>
      </c>
      <c r="O169">
        <v>479093</v>
      </c>
      <c r="P169" s="1">
        <v>45471</v>
      </c>
      <c r="Q169" t="s">
        <v>127</v>
      </c>
      <c r="R169" t="s">
        <v>1759</v>
      </c>
      <c r="S169" t="s">
        <v>1760</v>
      </c>
      <c r="T169">
        <v>153050</v>
      </c>
      <c r="U169" t="s">
        <v>1052</v>
      </c>
      <c r="V169" t="s">
        <v>1719</v>
      </c>
      <c r="W169">
        <v>5000</v>
      </c>
      <c r="X169">
        <v>6201</v>
      </c>
      <c r="Y169" t="s">
        <v>128</v>
      </c>
      <c r="Z169" t="s">
        <v>1085</v>
      </c>
      <c r="AA169">
        <v>7500</v>
      </c>
      <c r="AC169" s="55" t="s">
        <v>995</v>
      </c>
      <c r="AD169" s="55" t="str">
        <f>_xlfn.XLOOKUP(D169,'[1]VL LMS '!$B:$B,'[1]VL LMS '!$BU:$BU)</f>
        <v>TOYOTA ETIOS GD F 2019</v>
      </c>
      <c r="AE169" s="55">
        <f t="shared" si="6"/>
        <v>115000</v>
      </c>
      <c r="AF169" s="55" t="str">
        <f t="shared" si="7"/>
        <v>Jun-24</v>
      </c>
      <c r="AG169">
        <f>_xlfn.XLOOKUP(D169,'[1]VL LMS '!$B:$B,'[1]VL LMS '!$BS:$BS)</f>
        <v>2019</v>
      </c>
      <c r="AH169" s="55" t="str">
        <f>_xlfn.XLOOKUP(D169,'[1]VL LMS '!$B:$B,'[1]VL LMS '!$DO:$DO)</f>
        <v>Car</v>
      </c>
      <c r="AI169" s="55" t="str">
        <f>_xlfn.XLOOKUP(D169,'[1]VL LMS '!$B:$B,'[1]VL LMS '!$DP:$DP)</f>
        <v>Paryatan Plus</v>
      </c>
      <c r="AJ169" s="55" t="str">
        <f>VLOOKUP(AI169,[1]Assumptions!$C:$D,2,0)</f>
        <v>Paryatan Plus Loan</v>
      </c>
      <c r="AK169" s="55" t="str">
        <f>VLOOKUP(A169,[1]Assumptions!$T$3:$U$29,2,0)</f>
        <v>KARNATAKA</v>
      </c>
      <c r="AL169" t="str">
        <f t="shared" si="8"/>
        <v>Used</v>
      </c>
      <c r="AM169" t="str">
        <f>VLOOKUP(P169,Assumptions!$B$3:$D$14,3)</f>
        <v>June</v>
      </c>
    </row>
    <row r="170" spans="1:39" x14ac:dyDescent="0.25">
      <c r="A170" t="s">
        <v>693</v>
      </c>
      <c r="B170">
        <v>1319</v>
      </c>
      <c r="C170">
        <v>43103107</v>
      </c>
      <c r="D170" s="5">
        <v>413191301700218</v>
      </c>
      <c r="E170">
        <v>13190004086726</v>
      </c>
      <c r="F170" t="s">
        <v>1761</v>
      </c>
      <c r="G170" t="s">
        <v>1255</v>
      </c>
      <c r="H170" s="1">
        <v>45469</v>
      </c>
      <c r="I170">
        <v>400000</v>
      </c>
      <c r="J170">
        <v>23.5</v>
      </c>
      <c r="K170">
        <v>24</v>
      </c>
      <c r="L170">
        <v>21049</v>
      </c>
      <c r="M170">
        <v>10076445948</v>
      </c>
      <c r="N170" t="s">
        <v>1256</v>
      </c>
      <c r="O170">
        <v>384860</v>
      </c>
      <c r="P170" s="1">
        <v>45471</v>
      </c>
      <c r="Q170" t="s">
        <v>127</v>
      </c>
      <c r="R170" t="s">
        <v>1762</v>
      </c>
      <c r="S170" t="s">
        <v>1763</v>
      </c>
      <c r="T170">
        <v>29392</v>
      </c>
      <c r="U170" t="s">
        <v>797</v>
      </c>
      <c r="V170" t="s">
        <v>1764</v>
      </c>
      <c r="W170">
        <v>4000</v>
      </c>
      <c r="X170">
        <v>1534</v>
      </c>
      <c r="Y170" t="s">
        <v>128</v>
      </c>
      <c r="Z170" t="s">
        <v>798</v>
      </c>
      <c r="AA170">
        <v>6000</v>
      </c>
      <c r="AC170" s="55" t="s">
        <v>995</v>
      </c>
      <c r="AD170" s="55" t="str">
        <f>_xlfn.XLOOKUP(D170,'[1]VL LMS '!$B:$B,'[1]VL LMS '!$BU:$BU)</f>
        <v>MARUTHI SWIFT DZIRE TOUR BSIV 5STR 2016 PARYATAN</v>
      </c>
      <c r="AE170" s="55">
        <f t="shared" si="6"/>
        <v>94000</v>
      </c>
      <c r="AF170" s="55" t="str">
        <f t="shared" si="7"/>
        <v>Jun-24</v>
      </c>
      <c r="AG170">
        <f>_xlfn.XLOOKUP(D170,'[1]VL LMS '!$B:$B,'[1]VL LMS '!$BS:$BS)</f>
        <v>2016</v>
      </c>
      <c r="AH170" s="55">
        <f>_xlfn.XLOOKUP(D170,'[1]VL LMS '!$B:$B,'[1]VL LMS '!$DO:$DO)</f>
        <v>0</v>
      </c>
      <c r="AI170" s="55" t="str">
        <f>_xlfn.XLOOKUP(D170,'[1]VL LMS '!$B:$B,'[1]VL LMS '!$DP:$DP)</f>
        <v>Paryatan Plus</v>
      </c>
      <c r="AJ170" s="55" t="str">
        <f>VLOOKUP(AI170,[1]Assumptions!$C:$D,2,0)</f>
        <v>Paryatan Plus Loan</v>
      </c>
      <c r="AK170" s="55" t="str">
        <f>VLOOKUP(A170,[1]Assumptions!$T$3:$U$29,2,0)</f>
        <v>TAMIL NADU</v>
      </c>
      <c r="AL170" t="str">
        <f t="shared" si="8"/>
        <v>Used</v>
      </c>
      <c r="AM170" t="str">
        <f>VLOOKUP(P170,Assumptions!$B$3:$D$14,3)</f>
        <v>June</v>
      </c>
    </row>
    <row r="171" spans="1:39" x14ac:dyDescent="0.25">
      <c r="A171" t="s">
        <v>693</v>
      </c>
      <c r="B171">
        <v>1319</v>
      </c>
      <c r="C171">
        <v>43103109</v>
      </c>
      <c r="D171" s="5">
        <v>413191301700219</v>
      </c>
      <c r="E171">
        <v>13190004086779</v>
      </c>
      <c r="F171" t="s">
        <v>1765</v>
      </c>
      <c r="G171" t="s">
        <v>1766</v>
      </c>
      <c r="H171" s="1">
        <v>45470</v>
      </c>
      <c r="I171">
        <v>830000</v>
      </c>
      <c r="J171">
        <v>18.5</v>
      </c>
      <c r="K171">
        <v>48</v>
      </c>
      <c r="L171">
        <v>24599</v>
      </c>
      <c r="M171">
        <v>918020092696909</v>
      </c>
      <c r="N171" t="s">
        <v>1168</v>
      </c>
      <c r="O171">
        <v>804098</v>
      </c>
      <c r="P171" s="1">
        <v>45470</v>
      </c>
      <c r="Q171" t="s">
        <v>127</v>
      </c>
      <c r="R171" t="s">
        <v>1767</v>
      </c>
      <c r="S171" t="s">
        <v>1768</v>
      </c>
      <c r="T171">
        <v>151645</v>
      </c>
      <c r="U171" t="s">
        <v>800</v>
      </c>
      <c r="V171" t="s">
        <v>1764</v>
      </c>
      <c r="W171">
        <v>8300</v>
      </c>
      <c r="X171">
        <v>5152</v>
      </c>
      <c r="Y171" t="s">
        <v>128</v>
      </c>
      <c r="Z171" t="s">
        <v>801</v>
      </c>
      <c r="AA171">
        <v>12450</v>
      </c>
      <c r="AC171" s="55" t="s">
        <v>995</v>
      </c>
      <c r="AD171" s="55" t="str">
        <f>_xlfn.XLOOKUP(D171,'[1]VL LMS '!$B:$B,'[1]VL LMS '!$BU:$BU)</f>
        <v>HYUNDAI AURA S CNG NEW 2024</v>
      </c>
      <c r="AE171" s="55">
        <f t="shared" si="6"/>
        <v>153550</v>
      </c>
      <c r="AF171" s="55" t="str">
        <f t="shared" si="7"/>
        <v>Jun-24</v>
      </c>
      <c r="AG171">
        <f>_xlfn.XLOOKUP(D171,'[1]VL LMS '!$B:$B,'[1]VL LMS '!$BS:$BS)</f>
        <v>2024</v>
      </c>
      <c r="AH171" s="55">
        <f>_xlfn.XLOOKUP(D171,'[1]VL LMS '!$B:$B,'[1]VL LMS '!$DO:$DO)</f>
        <v>0</v>
      </c>
      <c r="AI171" s="55" t="str">
        <f>_xlfn.XLOOKUP(D171,'[1]VL LMS '!$B:$B,'[1]VL LMS '!$DP:$DP)</f>
        <v>Dream Car</v>
      </c>
      <c r="AJ171" s="55" t="str">
        <f>VLOOKUP(AI171,[1]Assumptions!$C:$D,2,0)</f>
        <v>Dream Vahan</v>
      </c>
      <c r="AK171" s="55" t="str">
        <f>VLOOKUP(A171,[1]Assumptions!$T$3:$U$29,2,0)</f>
        <v>TAMIL NADU</v>
      </c>
      <c r="AL171" t="str">
        <f t="shared" si="8"/>
        <v>New</v>
      </c>
      <c r="AM171" t="str">
        <f>VLOOKUP(P171,Assumptions!$B$3:$D$14,3)</f>
        <v>June</v>
      </c>
    </row>
    <row r="172" spans="1:39" x14ac:dyDescent="0.25">
      <c r="A172" t="s">
        <v>22</v>
      </c>
      <c r="B172">
        <v>3111</v>
      </c>
      <c r="C172">
        <v>43103116</v>
      </c>
      <c r="D172" s="5">
        <v>431111301700239</v>
      </c>
      <c r="E172">
        <v>31110004033796</v>
      </c>
      <c r="F172" t="s">
        <v>1769</v>
      </c>
      <c r="G172" t="s">
        <v>1770</v>
      </c>
      <c r="H172" s="1">
        <v>45471</v>
      </c>
      <c r="I172">
        <v>850000</v>
      </c>
      <c r="J172">
        <v>22.5</v>
      </c>
      <c r="K172">
        <v>60</v>
      </c>
      <c r="L172">
        <v>23719</v>
      </c>
      <c r="M172">
        <v>170001000006299</v>
      </c>
      <c r="N172" t="s">
        <v>1771</v>
      </c>
      <c r="O172">
        <v>399058</v>
      </c>
      <c r="P172" s="1">
        <v>45471</v>
      </c>
      <c r="Q172" t="s">
        <v>127</v>
      </c>
      <c r="R172" t="s">
        <v>1772</v>
      </c>
      <c r="S172" t="s">
        <v>1773</v>
      </c>
      <c r="T172">
        <v>150722</v>
      </c>
      <c r="U172" t="s">
        <v>807</v>
      </c>
      <c r="V172" t="s">
        <v>1774</v>
      </c>
      <c r="W172">
        <v>12750</v>
      </c>
      <c r="X172">
        <v>7092</v>
      </c>
      <c r="Y172">
        <v>431100</v>
      </c>
      <c r="Z172" t="s">
        <v>128</v>
      </c>
      <c r="AA172" t="s">
        <v>128</v>
      </c>
      <c r="AC172" s="55" t="s">
        <v>1010</v>
      </c>
      <c r="AD172" s="55" t="str">
        <f>_xlfn.XLOOKUP(D172,'[1]VL LMS '!$B:$B,'[1]VL LMS '!$BU:$BU)</f>
        <v>FORCE TRAVELLER BS III VE MAXI CAB 2016</v>
      </c>
      <c r="AE172" s="55">
        <f t="shared" si="6"/>
        <v>191250</v>
      </c>
      <c r="AF172" s="55" t="str">
        <f t="shared" si="7"/>
        <v>Jun-24</v>
      </c>
      <c r="AG172">
        <f>_xlfn.XLOOKUP(D172,'[1]VL LMS '!$B:$B,'[1]VL LMS '!$BS:$BS)</f>
        <v>2016</v>
      </c>
      <c r="AH172" s="55" t="str">
        <f>_xlfn.XLOOKUP(D172,'[1]VL LMS '!$B:$B,'[1]VL LMS '!$DO:$DO)</f>
        <v>Goods &amp; Passengers</v>
      </c>
      <c r="AI172" s="55" t="str">
        <f>_xlfn.XLOOKUP(D172,'[1]VL LMS '!$B:$B,'[1]VL LMS '!$DP:$DP)</f>
        <v>Safari</v>
      </c>
      <c r="AJ172" s="55" t="str">
        <f>VLOOKUP(AI172,[1]Assumptions!$C:$D,2,0)</f>
        <v>Safari Loan</v>
      </c>
      <c r="AK172" s="55" t="str">
        <f>VLOOKUP(A172,[1]Assumptions!$T$3:$U$29,2,0)</f>
        <v>TAMIL NADU</v>
      </c>
      <c r="AL172" t="str">
        <f t="shared" si="8"/>
        <v>Used</v>
      </c>
      <c r="AM172" t="str">
        <f>VLOOKUP(P172,Assumptions!$B$3:$D$14,3)</f>
        <v>June</v>
      </c>
    </row>
    <row r="173" spans="1:39" x14ac:dyDescent="0.25">
      <c r="A173" t="s">
        <v>15</v>
      </c>
      <c r="B173">
        <v>3135</v>
      </c>
      <c r="C173">
        <v>43103066</v>
      </c>
      <c r="D173" s="5">
        <v>431351301700358</v>
      </c>
      <c r="E173">
        <v>31350004086722</v>
      </c>
      <c r="F173" t="s">
        <v>1775</v>
      </c>
      <c r="G173" t="s">
        <v>1776</v>
      </c>
      <c r="H173" s="1">
        <v>45469</v>
      </c>
      <c r="I173">
        <v>400000</v>
      </c>
      <c r="J173">
        <v>24</v>
      </c>
      <c r="K173">
        <v>48</v>
      </c>
      <c r="L173">
        <v>13041</v>
      </c>
      <c r="M173">
        <v>700007312474</v>
      </c>
      <c r="N173" t="s">
        <v>1777</v>
      </c>
      <c r="O173">
        <v>387630</v>
      </c>
      <c r="P173" s="1">
        <v>45471</v>
      </c>
      <c r="Q173" t="s">
        <v>128</v>
      </c>
      <c r="R173" t="s">
        <v>128</v>
      </c>
      <c r="S173" t="s">
        <v>128</v>
      </c>
      <c r="T173">
        <v>151713</v>
      </c>
      <c r="U173" t="s">
        <v>832</v>
      </c>
      <c r="V173" t="s">
        <v>1778</v>
      </c>
      <c r="W173">
        <v>4000</v>
      </c>
      <c r="X173">
        <v>2370</v>
      </c>
      <c r="Y173" t="s">
        <v>128</v>
      </c>
      <c r="Z173" t="s">
        <v>833</v>
      </c>
      <c r="AA173">
        <v>6000</v>
      </c>
      <c r="AC173" s="55" t="s">
        <v>1130</v>
      </c>
      <c r="AD173" s="55" t="str">
        <f>_xlfn.XLOOKUP(D173,'[1]VL LMS '!$B:$B,'[1]VL LMS '!$BU:$BU)</f>
        <v>TATA INTRA V10 BS VI 2021 3 STR</v>
      </c>
      <c r="AE173" s="55">
        <f t="shared" si="6"/>
        <v>96000</v>
      </c>
      <c r="AF173" s="55" t="str">
        <f t="shared" si="7"/>
        <v>Jun-24</v>
      </c>
      <c r="AG173">
        <f>_xlfn.XLOOKUP(D173,'[1]VL LMS '!$B:$B,'[1]VL LMS '!$BS:$BS)</f>
        <v>2021</v>
      </c>
      <c r="AH173" s="55" t="str">
        <f>_xlfn.XLOOKUP(D173,'[1]VL LMS '!$B:$B,'[1]VL LMS '!$DO:$DO)</f>
        <v>Goods &amp; Passengers</v>
      </c>
      <c r="AI173" s="55" t="str">
        <f>_xlfn.XLOOKUP(D173,'[1]VL LMS '!$B:$B,'[1]VL LMS '!$DP:$DP)</f>
        <v>Goods Carrier</v>
      </c>
      <c r="AJ173" s="55" t="str">
        <f>VLOOKUP(AI173,[1]Assumptions!$C:$D,2,0)</f>
        <v>Goods Carrier Loan</v>
      </c>
      <c r="AK173" s="55" t="str">
        <f>VLOOKUP(A173,[1]Assumptions!$T$3:$U$29,2,0)</f>
        <v>TAMIL NADU</v>
      </c>
      <c r="AL173" t="str">
        <f t="shared" si="8"/>
        <v>Used</v>
      </c>
      <c r="AM173" t="str">
        <f>VLOOKUP(P173,Assumptions!$B$3:$D$14,3)</f>
        <v>June</v>
      </c>
    </row>
    <row r="174" spans="1:39" x14ac:dyDescent="0.25">
      <c r="A174" t="s">
        <v>15</v>
      </c>
      <c r="B174">
        <v>3135</v>
      </c>
      <c r="C174">
        <v>43103098</v>
      </c>
      <c r="D174" s="5">
        <v>431351301700359</v>
      </c>
      <c r="E174">
        <v>31350004086908</v>
      </c>
      <c r="F174" t="s">
        <v>1779</v>
      </c>
      <c r="G174" t="s">
        <v>1780</v>
      </c>
      <c r="H174" s="1">
        <v>45470</v>
      </c>
      <c r="I174">
        <v>920000</v>
      </c>
      <c r="J174">
        <v>18</v>
      </c>
      <c r="K174">
        <v>72</v>
      </c>
      <c r="L174">
        <v>20984</v>
      </c>
      <c r="M174">
        <v>40666907933</v>
      </c>
      <c r="N174" t="s">
        <v>1781</v>
      </c>
      <c r="O174">
        <v>883838</v>
      </c>
      <c r="P174" s="1">
        <v>45470</v>
      </c>
      <c r="Q174" t="s">
        <v>127</v>
      </c>
      <c r="R174" t="s">
        <v>1782</v>
      </c>
      <c r="S174" t="s">
        <v>1783</v>
      </c>
      <c r="T174">
        <v>151548</v>
      </c>
      <c r="U174" t="s">
        <v>823</v>
      </c>
      <c r="V174" t="s">
        <v>1725</v>
      </c>
      <c r="W174">
        <v>9200</v>
      </c>
      <c r="X174">
        <v>9532</v>
      </c>
      <c r="Y174" t="s">
        <v>128</v>
      </c>
      <c r="Z174" t="s">
        <v>824</v>
      </c>
      <c r="AA174">
        <v>13800</v>
      </c>
      <c r="AC174" s="55" t="s">
        <v>995</v>
      </c>
      <c r="AD174" s="55" t="str">
        <f>_xlfn.XLOOKUP(D174,'[1]VL LMS '!$B:$B,'[1]VL LMS '!$BU:$BU)</f>
        <v>AURA 1 2 SX CNG TOPEND BS6 NEW 2024</v>
      </c>
      <c r="AE174" s="55">
        <f t="shared" si="6"/>
        <v>165600</v>
      </c>
      <c r="AF174" s="55" t="str">
        <f t="shared" si="7"/>
        <v>Jun-24</v>
      </c>
      <c r="AG174">
        <f>_xlfn.XLOOKUP(D174,'[1]VL LMS '!$B:$B,'[1]VL LMS '!$BS:$BS)</f>
        <v>2024</v>
      </c>
      <c r="AH174" s="55" t="str">
        <f>_xlfn.XLOOKUP(D174,'[1]VL LMS '!$B:$B,'[1]VL LMS '!$DO:$DO)</f>
        <v>Goods &amp; Passengers</v>
      </c>
      <c r="AI174" s="55" t="str">
        <f>_xlfn.XLOOKUP(D174,'[1]VL LMS '!$B:$B,'[1]VL LMS '!$DP:$DP)</f>
        <v>Dream Car</v>
      </c>
      <c r="AJ174" s="55" t="str">
        <f>VLOOKUP(AI174,[1]Assumptions!$C:$D,2,0)</f>
        <v>Dream Vahan</v>
      </c>
      <c r="AK174" s="55" t="str">
        <f>VLOOKUP(A174,[1]Assumptions!$T$3:$U$29,2,0)</f>
        <v>TAMIL NADU</v>
      </c>
      <c r="AL174" t="str">
        <f t="shared" si="8"/>
        <v>New</v>
      </c>
      <c r="AM174" t="str">
        <f>VLOOKUP(P174,Assumptions!$B$3:$D$14,3)</f>
        <v>June</v>
      </c>
    </row>
    <row r="175" spans="1:39" x14ac:dyDescent="0.25">
      <c r="A175" t="s">
        <v>15</v>
      </c>
      <c r="B175">
        <v>3135</v>
      </c>
      <c r="C175">
        <v>43103102</v>
      </c>
      <c r="D175" s="5">
        <v>431351301700360</v>
      </c>
      <c r="E175">
        <v>31350004086905</v>
      </c>
      <c r="F175" t="s">
        <v>1784</v>
      </c>
      <c r="G175" t="s">
        <v>1785</v>
      </c>
      <c r="H175" s="1">
        <v>45470</v>
      </c>
      <c r="I175">
        <v>200000</v>
      </c>
      <c r="J175">
        <v>24</v>
      </c>
      <c r="K175">
        <v>24</v>
      </c>
      <c r="L175">
        <v>10575</v>
      </c>
      <c r="M175" t="s">
        <v>1786</v>
      </c>
      <c r="N175" t="s">
        <v>1386</v>
      </c>
      <c r="O175">
        <v>110000</v>
      </c>
      <c r="P175" s="1">
        <v>45470</v>
      </c>
      <c r="Q175" t="s">
        <v>127</v>
      </c>
      <c r="R175" t="s">
        <v>1787</v>
      </c>
      <c r="S175" t="s">
        <v>1788</v>
      </c>
      <c r="T175">
        <v>154160</v>
      </c>
      <c r="U175" t="s">
        <v>834</v>
      </c>
      <c r="V175" t="s">
        <v>1725</v>
      </c>
      <c r="W175">
        <v>3000</v>
      </c>
      <c r="X175">
        <v>751</v>
      </c>
      <c r="Y175">
        <v>86249</v>
      </c>
      <c r="Z175" t="s">
        <v>128</v>
      </c>
      <c r="AA175" t="s">
        <v>128</v>
      </c>
      <c r="AC175" s="55" t="s">
        <v>995</v>
      </c>
      <c r="AD175" s="55" t="str">
        <f>_xlfn.XLOOKUP(D175,'[1]VL LMS '!$B:$B,'[1]VL LMS '!$BU:$BU)</f>
        <v>MARUTHI TOUR S DIESEL 5 SEAT 2019</v>
      </c>
      <c r="AE175" s="55">
        <f t="shared" si="6"/>
        <v>48000</v>
      </c>
      <c r="AF175" s="55" t="str">
        <f t="shared" si="7"/>
        <v>Jun-24</v>
      </c>
      <c r="AG175">
        <f>_xlfn.XLOOKUP(D175,'[1]VL LMS '!$B:$B,'[1]VL LMS '!$BS:$BS)</f>
        <v>2019</v>
      </c>
      <c r="AH175" s="55" t="str">
        <f>_xlfn.XLOOKUP(D175,'[1]VL LMS '!$B:$B,'[1]VL LMS '!$DO:$DO)</f>
        <v>Car</v>
      </c>
      <c r="AI175" s="55" t="str">
        <f>_xlfn.XLOOKUP(D175,'[1]VL LMS '!$B:$B,'[1]VL LMS '!$DP:$DP)</f>
        <v>Paryatan Plus</v>
      </c>
      <c r="AJ175" s="55" t="str">
        <f>VLOOKUP(AI175,[1]Assumptions!$C:$D,2,0)</f>
        <v>Paryatan Plus Loan</v>
      </c>
      <c r="AK175" s="55" t="str">
        <f>VLOOKUP(A175,[1]Assumptions!$T$3:$U$29,2,0)</f>
        <v>TAMIL NADU</v>
      </c>
      <c r="AL175" t="str">
        <f t="shared" si="8"/>
        <v>Used</v>
      </c>
      <c r="AM175" t="str">
        <f>VLOOKUP(P175,Assumptions!$B$3:$D$14,3)</f>
        <v>June</v>
      </c>
    </row>
    <row r="176" spans="1:39" x14ac:dyDescent="0.25">
      <c r="A176" t="s">
        <v>15</v>
      </c>
      <c r="B176">
        <v>3135</v>
      </c>
      <c r="C176">
        <v>43103091</v>
      </c>
      <c r="D176" s="5">
        <v>431351301700361</v>
      </c>
      <c r="E176">
        <v>31350004086998</v>
      </c>
      <c r="F176" t="s">
        <v>1789</v>
      </c>
      <c r="G176" t="s">
        <v>1790</v>
      </c>
      <c r="H176" s="1">
        <v>45471</v>
      </c>
      <c r="I176">
        <v>760000</v>
      </c>
      <c r="J176">
        <v>18</v>
      </c>
      <c r="K176">
        <v>84</v>
      </c>
      <c r="L176">
        <v>15974</v>
      </c>
      <c r="M176">
        <v>10857831185</v>
      </c>
      <c r="N176" t="s">
        <v>1464</v>
      </c>
      <c r="O176">
        <v>727431</v>
      </c>
      <c r="P176" s="1">
        <v>45471</v>
      </c>
      <c r="Q176" t="s">
        <v>127</v>
      </c>
      <c r="R176" t="s">
        <v>1791</v>
      </c>
      <c r="S176" t="s">
        <v>1792</v>
      </c>
      <c r="T176">
        <v>151548</v>
      </c>
      <c r="U176" t="s">
        <v>823</v>
      </c>
      <c r="V176" t="s">
        <v>1714</v>
      </c>
      <c r="W176">
        <v>7600</v>
      </c>
      <c r="X176">
        <v>13569</v>
      </c>
      <c r="Y176" t="s">
        <v>128</v>
      </c>
      <c r="Z176" t="s">
        <v>824</v>
      </c>
      <c r="AA176">
        <v>11400</v>
      </c>
      <c r="AC176" s="55" t="s">
        <v>995</v>
      </c>
      <c r="AD176" s="55" t="str">
        <f>_xlfn.XLOOKUP(D176,'[1]VL LMS '!$B:$B,'[1]VL LMS '!$BU:$BU)</f>
        <v>TOUR H3 CNG WAGONAR NEW 2024</v>
      </c>
      <c r="AE176" s="55">
        <f t="shared" si="6"/>
        <v>136800</v>
      </c>
      <c r="AF176" s="55" t="str">
        <f t="shared" si="7"/>
        <v>Jun-24</v>
      </c>
      <c r="AG176">
        <f>_xlfn.XLOOKUP(D176,'[1]VL LMS '!$B:$B,'[1]VL LMS '!$BS:$BS)</f>
        <v>2024</v>
      </c>
      <c r="AH176" s="55" t="str">
        <f>_xlfn.XLOOKUP(D176,'[1]VL LMS '!$B:$B,'[1]VL LMS '!$DO:$DO)</f>
        <v>Goods &amp; Passengers</v>
      </c>
      <c r="AI176" s="55" t="str">
        <f>_xlfn.XLOOKUP(D176,'[1]VL LMS '!$B:$B,'[1]VL LMS '!$DP:$DP)</f>
        <v>Dream Car</v>
      </c>
      <c r="AJ176" s="55" t="str">
        <f>VLOOKUP(AI176,[1]Assumptions!$C:$D,2,0)</f>
        <v>Dream Vahan</v>
      </c>
      <c r="AK176" s="55" t="str">
        <f>VLOOKUP(A176,[1]Assumptions!$T$3:$U$29,2,0)</f>
        <v>TAMIL NADU</v>
      </c>
      <c r="AL176" t="str">
        <f t="shared" si="8"/>
        <v>New</v>
      </c>
      <c r="AM176" t="str">
        <f>VLOOKUP(P176,Assumptions!$B$3:$D$14,3)</f>
        <v>June</v>
      </c>
    </row>
    <row r="177" spans="1:39" x14ac:dyDescent="0.25">
      <c r="A177" t="s">
        <v>697</v>
      </c>
      <c r="B177">
        <v>3158</v>
      </c>
      <c r="C177">
        <v>43103106</v>
      </c>
      <c r="D177" s="5">
        <v>431581301700189</v>
      </c>
      <c r="E177">
        <v>31580004086709</v>
      </c>
      <c r="F177" t="s">
        <v>1793</v>
      </c>
      <c r="G177" t="s">
        <v>973</v>
      </c>
      <c r="H177" s="1">
        <v>45469</v>
      </c>
      <c r="I177">
        <v>250000</v>
      </c>
      <c r="J177">
        <v>25</v>
      </c>
      <c r="K177">
        <v>24</v>
      </c>
      <c r="L177">
        <v>13343</v>
      </c>
      <c r="M177">
        <v>34042490980</v>
      </c>
      <c r="N177" t="s">
        <v>1794</v>
      </c>
      <c r="O177">
        <v>244550</v>
      </c>
      <c r="P177" s="1">
        <v>45470</v>
      </c>
      <c r="Q177" t="s">
        <v>127</v>
      </c>
      <c r="R177" t="s">
        <v>1795</v>
      </c>
      <c r="S177" t="s">
        <v>1796</v>
      </c>
      <c r="T177">
        <v>153611</v>
      </c>
      <c r="U177" t="s">
        <v>972</v>
      </c>
      <c r="V177" t="s">
        <v>1764</v>
      </c>
      <c r="W177">
        <v>3750</v>
      </c>
      <c r="X177">
        <v>1700</v>
      </c>
      <c r="Y177" t="s">
        <v>128</v>
      </c>
      <c r="Z177" t="s">
        <v>128</v>
      </c>
      <c r="AA177" t="s">
        <v>128</v>
      </c>
      <c r="AC177" s="55" t="s">
        <v>1130</v>
      </c>
      <c r="AD177" s="55" t="str">
        <f>_xlfn.XLOOKUP(D177,'[1]VL LMS '!$B:$B,'[1]VL LMS '!$BU:$BU)</f>
        <v>MAHINDRA AND MAHINDRA LIMITED</v>
      </c>
      <c r="AE177" s="55">
        <f t="shared" si="6"/>
        <v>62500</v>
      </c>
      <c r="AF177" s="55" t="str">
        <f t="shared" si="7"/>
        <v>Jun-24</v>
      </c>
      <c r="AG177">
        <f>_xlfn.XLOOKUP(D177,'[1]VL LMS '!$B:$B,'[1]VL LMS '!$BS:$BS)</f>
        <v>2014</v>
      </c>
      <c r="AH177" s="55" t="str">
        <f>_xlfn.XLOOKUP(D177,'[1]VL LMS '!$B:$B,'[1]VL LMS '!$DO:$DO)</f>
        <v>Goods &amp; Passengers</v>
      </c>
      <c r="AI177" s="55" t="str">
        <f>_xlfn.XLOOKUP(D177,'[1]VL LMS '!$B:$B,'[1]VL LMS '!$DP:$DP)</f>
        <v>Goods Carrier</v>
      </c>
      <c r="AJ177" s="55" t="str">
        <f>VLOOKUP(AI177,[1]Assumptions!$C:$D,2,0)</f>
        <v>Goods Carrier Loan</v>
      </c>
      <c r="AK177" s="55" t="str">
        <f>VLOOKUP(A177,[1]Assumptions!$T$3:$U$29,2,0)</f>
        <v>ODISHA</v>
      </c>
      <c r="AL177" t="str">
        <f t="shared" si="8"/>
        <v>Used</v>
      </c>
      <c r="AM177" t="str">
        <f>VLOOKUP(P177,Assumptions!$B$3:$D$14,3)</f>
        <v>June</v>
      </c>
    </row>
    <row r="178" spans="1:39" x14ac:dyDescent="0.25">
      <c r="A178" t="s">
        <v>53</v>
      </c>
      <c r="B178">
        <v>1233</v>
      </c>
      <c r="C178">
        <v>43103114</v>
      </c>
      <c r="D178" s="5">
        <v>412331301700221</v>
      </c>
      <c r="E178">
        <v>12330004086948</v>
      </c>
      <c r="F178" t="s">
        <v>1797</v>
      </c>
      <c r="G178" t="s">
        <v>1798</v>
      </c>
      <c r="H178" s="1">
        <v>45472</v>
      </c>
      <c r="I178">
        <v>850000</v>
      </c>
      <c r="J178">
        <v>23</v>
      </c>
      <c r="K178">
        <v>60</v>
      </c>
      <c r="L178">
        <v>23963</v>
      </c>
      <c r="M178">
        <v>49053000006049</v>
      </c>
      <c r="N178" t="s">
        <v>991</v>
      </c>
      <c r="O178">
        <v>500000</v>
      </c>
      <c r="P178" s="1">
        <v>45472</v>
      </c>
      <c r="Q178" t="s">
        <v>127</v>
      </c>
      <c r="R178" t="s">
        <v>1799</v>
      </c>
      <c r="S178" t="s">
        <v>1800</v>
      </c>
      <c r="T178">
        <v>151882</v>
      </c>
      <c r="U178" t="s">
        <v>775</v>
      </c>
      <c r="V178" t="s">
        <v>1774</v>
      </c>
      <c r="W178">
        <v>8500</v>
      </c>
      <c r="X178">
        <v>6751</v>
      </c>
      <c r="Y178">
        <v>320927</v>
      </c>
      <c r="Z178" t="s">
        <v>771</v>
      </c>
      <c r="AA178">
        <v>12750</v>
      </c>
      <c r="AC178" s="55" t="s">
        <v>995</v>
      </c>
      <c r="AD178" s="55" t="str">
        <f>_xlfn.XLOOKUP(D178,'[1]VL LMS '!$B:$B,'[1]VL LMS '!$BU:$BU)</f>
        <v>INNOVA 2 5 G E4 2016</v>
      </c>
      <c r="AE178" s="55">
        <f t="shared" si="6"/>
        <v>195500</v>
      </c>
      <c r="AF178" s="55" t="str">
        <f t="shared" si="7"/>
        <v>Jun-24</v>
      </c>
      <c r="AG178">
        <f>_xlfn.XLOOKUP(D178,'[1]VL LMS '!$B:$B,'[1]VL LMS '!$BS:$BS)</f>
        <v>2016</v>
      </c>
      <c r="AH178" s="55" t="str">
        <f>_xlfn.XLOOKUP(D178,'[1]VL LMS '!$B:$B,'[1]VL LMS '!$DO:$DO)</f>
        <v>Car</v>
      </c>
      <c r="AI178" s="55" t="str">
        <f>_xlfn.XLOOKUP(D178,'[1]VL LMS '!$B:$B,'[1]VL LMS '!$DP:$DP)</f>
        <v>Safari</v>
      </c>
      <c r="AJ178" s="55" t="str">
        <f>VLOOKUP(AI178,[1]Assumptions!$C:$D,2,0)</f>
        <v>Safari Loan</v>
      </c>
      <c r="AK178" s="55" t="str">
        <f>VLOOKUP(A178,[1]Assumptions!$T$3:$U$29,2,0)</f>
        <v>KERALA</v>
      </c>
      <c r="AL178" t="str">
        <f t="shared" si="8"/>
        <v>Used</v>
      </c>
      <c r="AM178" t="str">
        <f>VLOOKUP(P178,Assumptions!$B$3:$D$14,3)</f>
        <v>June</v>
      </c>
    </row>
    <row r="179" spans="1:39" x14ac:dyDescent="0.25">
      <c r="A179" t="s">
        <v>19</v>
      </c>
      <c r="B179">
        <v>1283</v>
      </c>
      <c r="C179">
        <v>43103064</v>
      </c>
      <c r="D179" s="5">
        <v>412831301700272</v>
      </c>
      <c r="E179">
        <v>12830004081934</v>
      </c>
      <c r="F179" t="s">
        <v>1801</v>
      </c>
      <c r="G179" t="s">
        <v>1801</v>
      </c>
      <c r="H179" s="1">
        <v>45472</v>
      </c>
      <c r="I179">
        <v>200000</v>
      </c>
      <c r="J179">
        <v>25</v>
      </c>
      <c r="K179">
        <v>24</v>
      </c>
      <c r="L179">
        <v>10675</v>
      </c>
      <c r="M179">
        <v>166010100073474</v>
      </c>
      <c r="N179" t="s">
        <v>1802</v>
      </c>
      <c r="O179">
        <v>194363</v>
      </c>
      <c r="P179" s="1">
        <v>45472</v>
      </c>
      <c r="Q179" t="s">
        <v>127</v>
      </c>
      <c r="R179" t="s">
        <v>1803</v>
      </c>
      <c r="S179" t="s">
        <v>1804</v>
      </c>
      <c r="T179">
        <v>154047</v>
      </c>
      <c r="U179" t="s">
        <v>720</v>
      </c>
      <c r="V179" t="s">
        <v>1625</v>
      </c>
      <c r="W179">
        <v>3000</v>
      </c>
      <c r="X179">
        <v>2089</v>
      </c>
      <c r="Y179" t="s">
        <v>128</v>
      </c>
      <c r="Z179" t="s">
        <v>128</v>
      </c>
      <c r="AA179" t="s">
        <v>128</v>
      </c>
      <c r="AC179" s="55" t="s">
        <v>995</v>
      </c>
      <c r="AD179" s="55" t="str">
        <f>_xlfn.XLOOKUP(D179,'[1]VL LMS '!$B:$B,'[1]VL LMS '!$BU:$BU)</f>
        <v>MAHINDRA XYLO BS 4 2016</v>
      </c>
      <c r="AE179" s="55">
        <f t="shared" si="6"/>
        <v>50000</v>
      </c>
      <c r="AF179" s="55" t="str">
        <f t="shared" si="7"/>
        <v>Jun-24</v>
      </c>
      <c r="AG179">
        <f>_xlfn.XLOOKUP(D179,'[1]VL LMS '!$B:$B,'[1]VL LMS '!$BS:$BS)</f>
        <v>2016</v>
      </c>
      <c r="AH179" s="55" t="str">
        <f>_xlfn.XLOOKUP(D179,'[1]VL LMS '!$B:$B,'[1]VL LMS '!$DO:$DO)</f>
        <v>Car</v>
      </c>
      <c r="AI179" s="55" t="str">
        <f>_xlfn.XLOOKUP(D179,'[1]VL LMS '!$B:$B,'[1]VL LMS '!$DP:$DP)</f>
        <v>Paryatan Plus</v>
      </c>
      <c r="AJ179" s="55" t="str">
        <f>VLOOKUP(AI179,[1]Assumptions!$C:$D,2,0)</f>
        <v>Paryatan Plus Loan</v>
      </c>
      <c r="AK179" s="55" t="str">
        <f>VLOOKUP(A179,[1]Assumptions!$T$3:$U$29,2,0)</f>
        <v>KARNATAKA</v>
      </c>
      <c r="AL179" t="str">
        <f t="shared" si="8"/>
        <v>Used</v>
      </c>
      <c r="AM179" t="str">
        <f>VLOOKUP(P179,Assumptions!$B$3:$D$14,3)</f>
        <v>June</v>
      </c>
    </row>
    <row r="180" spans="1:39" x14ac:dyDescent="0.25">
      <c r="A180" t="s">
        <v>693</v>
      </c>
      <c r="B180">
        <v>1319</v>
      </c>
      <c r="C180">
        <v>43103113</v>
      </c>
      <c r="D180" s="5">
        <v>413191301700220</v>
      </c>
      <c r="E180">
        <v>13190004086979</v>
      </c>
      <c r="F180" t="s">
        <v>1805</v>
      </c>
      <c r="G180" t="s">
        <v>1251</v>
      </c>
      <c r="H180" s="1">
        <v>45471</v>
      </c>
      <c r="I180">
        <v>850000</v>
      </c>
      <c r="J180">
        <v>19.5</v>
      </c>
      <c r="K180">
        <v>60</v>
      </c>
      <c r="L180">
        <v>22285</v>
      </c>
      <c r="M180">
        <v>918020092696909</v>
      </c>
      <c r="N180" t="s">
        <v>1168</v>
      </c>
      <c r="O180">
        <v>821999</v>
      </c>
      <c r="P180" s="1">
        <v>45472</v>
      </c>
      <c r="Q180" t="s">
        <v>127</v>
      </c>
      <c r="R180" t="s">
        <v>1806</v>
      </c>
      <c r="S180" t="s">
        <v>1807</v>
      </c>
      <c r="T180">
        <v>150547</v>
      </c>
      <c r="U180" t="s">
        <v>804</v>
      </c>
      <c r="V180" t="s">
        <v>1808</v>
      </c>
      <c r="W180">
        <v>8500</v>
      </c>
      <c r="X180">
        <v>6751</v>
      </c>
      <c r="Y180" t="s">
        <v>128</v>
      </c>
      <c r="Z180" t="s">
        <v>805</v>
      </c>
      <c r="AA180">
        <v>12750</v>
      </c>
      <c r="AC180" s="55" t="s">
        <v>995</v>
      </c>
      <c r="AD180" s="55" t="str">
        <f>_xlfn.XLOOKUP(D180,'[1]VL LMS '!$B:$B,'[1]VL LMS '!$BU:$BU)</f>
        <v>HYUNDAI AURA SX CNG 1 2 NEW 2024</v>
      </c>
      <c r="AE180" s="55">
        <f t="shared" si="6"/>
        <v>165750</v>
      </c>
      <c r="AF180" s="55" t="str">
        <f t="shared" si="7"/>
        <v>Jun-24</v>
      </c>
      <c r="AG180">
        <f>_xlfn.XLOOKUP(D180,'[1]VL LMS '!$B:$B,'[1]VL LMS '!$BS:$BS)</f>
        <v>2024</v>
      </c>
      <c r="AH180" s="55">
        <f>_xlfn.XLOOKUP(D180,'[1]VL LMS '!$B:$B,'[1]VL LMS '!$DO:$DO)</f>
        <v>0</v>
      </c>
      <c r="AI180" s="55" t="str">
        <f>_xlfn.XLOOKUP(D180,'[1]VL LMS '!$B:$B,'[1]VL LMS '!$DP:$DP)</f>
        <v>Dream Car</v>
      </c>
      <c r="AJ180" s="55" t="str">
        <f>VLOOKUP(AI180,[1]Assumptions!$C:$D,2,0)</f>
        <v>Dream Vahan</v>
      </c>
      <c r="AK180" s="55" t="str">
        <f>VLOOKUP(A180,[1]Assumptions!$T$3:$U$29,2,0)</f>
        <v>TAMIL NADU</v>
      </c>
      <c r="AL180" t="str">
        <f t="shared" si="8"/>
        <v>New</v>
      </c>
      <c r="AM180" t="str">
        <f>VLOOKUP(P180,Assumptions!$B$3:$D$14,3)</f>
        <v>June</v>
      </c>
    </row>
    <row r="181" spans="1:39" x14ac:dyDescent="0.25">
      <c r="A181" t="s">
        <v>22</v>
      </c>
      <c r="B181">
        <v>3111</v>
      </c>
      <c r="C181">
        <v>43103117</v>
      </c>
      <c r="D181" s="5">
        <v>431111301700240</v>
      </c>
      <c r="E181">
        <v>31110004083661</v>
      </c>
      <c r="F181" t="s">
        <v>1809</v>
      </c>
      <c r="G181" t="s">
        <v>1809</v>
      </c>
      <c r="H181" s="1">
        <v>45472</v>
      </c>
      <c r="I181">
        <v>655000</v>
      </c>
      <c r="J181">
        <v>19</v>
      </c>
      <c r="K181">
        <v>60</v>
      </c>
      <c r="L181">
        <v>16992</v>
      </c>
      <c r="M181">
        <v>36244332679</v>
      </c>
      <c r="N181" t="s">
        <v>1297</v>
      </c>
      <c r="O181">
        <v>634814</v>
      </c>
      <c r="P181" s="1">
        <v>45472</v>
      </c>
      <c r="Q181" t="s">
        <v>127</v>
      </c>
      <c r="R181" t="s">
        <v>1810</v>
      </c>
      <c r="S181" t="s">
        <v>1811</v>
      </c>
      <c r="T181">
        <v>153556</v>
      </c>
      <c r="U181" t="s">
        <v>773</v>
      </c>
      <c r="V181" t="s">
        <v>1812</v>
      </c>
      <c r="W181">
        <v>6550</v>
      </c>
      <c r="X181">
        <v>5040</v>
      </c>
      <c r="Y181" t="s">
        <v>128</v>
      </c>
      <c r="Z181" t="s">
        <v>817</v>
      </c>
      <c r="AA181">
        <v>6550</v>
      </c>
      <c r="AC181" s="55" t="s">
        <v>995</v>
      </c>
      <c r="AD181" s="55" t="str">
        <f>_xlfn.XLOOKUP(D181,'[1]VL LMS '!$B:$B,'[1]VL LMS '!$BU:$BU)</f>
        <v>TOUR S PETROL NEW 2024</v>
      </c>
      <c r="AE181" s="55">
        <f t="shared" si="6"/>
        <v>124450</v>
      </c>
      <c r="AF181" s="55" t="str">
        <f t="shared" si="7"/>
        <v>Jun-24</v>
      </c>
      <c r="AG181">
        <f>_xlfn.XLOOKUP(D181,'[1]VL LMS '!$B:$B,'[1]VL LMS '!$BS:$BS)</f>
        <v>2024</v>
      </c>
      <c r="AH181" s="55">
        <f>_xlfn.XLOOKUP(D181,'[1]VL LMS '!$B:$B,'[1]VL LMS '!$DO:$DO)</f>
        <v>0</v>
      </c>
      <c r="AI181" s="55" t="str">
        <f>_xlfn.XLOOKUP(D181,'[1]VL LMS '!$B:$B,'[1]VL LMS '!$DP:$DP)</f>
        <v>Dream Car</v>
      </c>
      <c r="AJ181" s="55" t="str">
        <f>VLOOKUP(AI181,[1]Assumptions!$C:$D,2,0)</f>
        <v>Dream Vahan</v>
      </c>
      <c r="AK181" s="55" t="str">
        <f>VLOOKUP(A181,[1]Assumptions!$T$3:$U$29,2,0)</f>
        <v>TAMIL NADU</v>
      </c>
      <c r="AL181" t="str">
        <f t="shared" si="8"/>
        <v>New</v>
      </c>
      <c r="AM181" t="str">
        <f>VLOOKUP(P181,Assumptions!$B$3:$D$14,3)</f>
        <v>June</v>
      </c>
    </row>
    <row r="182" spans="1:39" x14ac:dyDescent="0.25">
      <c r="A182" t="s">
        <v>15</v>
      </c>
      <c r="B182">
        <v>3135</v>
      </c>
      <c r="C182">
        <v>43103108</v>
      </c>
      <c r="D182" s="5">
        <v>431351301700362</v>
      </c>
      <c r="E182">
        <v>31350004087099</v>
      </c>
      <c r="F182" t="s">
        <v>1813</v>
      </c>
      <c r="G182" t="s">
        <v>1468</v>
      </c>
      <c r="H182" s="1">
        <v>45471</v>
      </c>
      <c r="I182">
        <v>480000</v>
      </c>
      <c r="J182">
        <v>24</v>
      </c>
      <c r="K182">
        <v>48</v>
      </c>
      <c r="L182">
        <v>15649</v>
      </c>
      <c r="M182">
        <v>500101011377657</v>
      </c>
      <c r="N182" t="s">
        <v>1367</v>
      </c>
      <c r="O182">
        <v>364930</v>
      </c>
      <c r="P182" s="1">
        <v>45472</v>
      </c>
      <c r="Q182" t="s">
        <v>127</v>
      </c>
      <c r="R182" t="s">
        <v>1814</v>
      </c>
      <c r="S182" t="s">
        <v>1815</v>
      </c>
      <c r="T182">
        <v>29037</v>
      </c>
      <c r="U182" t="s">
        <v>826</v>
      </c>
      <c r="V182" t="s">
        <v>1764</v>
      </c>
      <c r="W182">
        <v>4800</v>
      </c>
      <c r="X182">
        <v>3070</v>
      </c>
      <c r="Y182">
        <v>100000</v>
      </c>
      <c r="Z182" t="s">
        <v>839</v>
      </c>
      <c r="AA182">
        <v>7200</v>
      </c>
      <c r="AC182" s="55" t="s">
        <v>995</v>
      </c>
      <c r="AD182" s="55" t="str">
        <f>_xlfn.XLOOKUP(D182,'[1]VL LMS '!$B:$B,'[1]VL LMS '!$BU:$BU)</f>
        <v>MAHINDRA XYLO D4 MDI CRDE 2WD 8STR 2016 CAB</v>
      </c>
      <c r="AE182" s="55">
        <f t="shared" si="6"/>
        <v>115200</v>
      </c>
      <c r="AF182" s="55" t="str">
        <f t="shared" si="7"/>
        <v>Jun-24</v>
      </c>
      <c r="AG182">
        <f>_xlfn.XLOOKUP(D182,'[1]VL LMS '!$B:$B,'[1]VL LMS '!$BS:$BS)</f>
        <v>2016</v>
      </c>
      <c r="AH182" s="55" t="str">
        <f>_xlfn.XLOOKUP(D182,'[1]VL LMS '!$B:$B,'[1]VL LMS '!$DO:$DO)</f>
        <v>Car</v>
      </c>
      <c r="AI182" s="55" t="str">
        <f>_xlfn.XLOOKUP(D182,'[1]VL LMS '!$B:$B,'[1]VL LMS '!$DP:$DP)</f>
        <v>Paryatan Plus</v>
      </c>
      <c r="AJ182" s="55" t="str">
        <f>VLOOKUP(AI182,[1]Assumptions!$C:$D,2,0)</f>
        <v>Paryatan Plus Loan</v>
      </c>
      <c r="AK182" s="55" t="str">
        <f>VLOOKUP(A182,[1]Assumptions!$T$3:$U$29,2,0)</f>
        <v>TAMIL NADU</v>
      </c>
      <c r="AL182" t="str">
        <f t="shared" si="8"/>
        <v>Used</v>
      </c>
      <c r="AM182" t="str">
        <f>VLOOKUP(P182,Assumptions!$B$3:$D$14,3)</f>
        <v>June</v>
      </c>
    </row>
    <row r="183" spans="1:39" x14ac:dyDescent="0.25">
      <c r="A183" t="s">
        <v>53</v>
      </c>
      <c r="B183">
        <v>1233</v>
      </c>
      <c r="C183">
        <v>43103118</v>
      </c>
      <c r="D183" s="5">
        <v>412331301700222</v>
      </c>
      <c r="E183">
        <v>12330004087212</v>
      </c>
      <c r="F183" t="s">
        <v>1816</v>
      </c>
      <c r="G183" t="s">
        <v>1817</v>
      </c>
      <c r="H183" s="1">
        <v>45475</v>
      </c>
      <c r="I183">
        <v>1900000</v>
      </c>
      <c r="J183">
        <v>22</v>
      </c>
      <c r="K183">
        <v>60</v>
      </c>
      <c r="L183">
        <v>52477</v>
      </c>
      <c r="M183">
        <v>33764571460</v>
      </c>
      <c r="N183" t="s">
        <v>1818</v>
      </c>
      <c r="O183">
        <v>1820327</v>
      </c>
      <c r="P183" s="1">
        <v>45475</v>
      </c>
      <c r="Q183" t="s">
        <v>127</v>
      </c>
      <c r="R183" t="s">
        <v>1819</v>
      </c>
      <c r="S183" t="s">
        <v>1820</v>
      </c>
      <c r="T183">
        <v>151765</v>
      </c>
      <c r="U183" t="s">
        <v>777</v>
      </c>
      <c r="V183" t="s">
        <v>1812</v>
      </c>
      <c r="W183">
        <v>19000</v>
      </c>
      <c r="X183">
        <v>32173</v>
      </c>
      <c r="Y183" t="s">
        <v>128</v>
      </c>
      <c r="Z183" t="s">
        <v>780</v>
      </c>
      <c r="AA183">
        <v>28500</v>
      </c>
      <c r="AC183" s="55" t="s">
        <v>1010</v>
      </c>
      <c r="AD183" s="55" t="str">
        <f>_xlfn.XLOOKUP(D183,'[1]VL LMS '!$B:$B,'[1]VL LMS '!$BU:$BU)</f>
        <v>ASHOK LEYALAND ALPS V4 88 50 STR BUS 2015</v>
      </c>
      <c r="AE183" s="55">
        <f t="shared" si="6"/>
        <v>418000</v>
      </c>
      <c r="AF183" s="55" t="str">
        <f t="shared" si="7"/>
        <v>Jul-24</v>
      </c>
      <c r="AG183">
        <f>_xlfn.XLOOKUP(D183,'[1]VL LMS '!$B:$B,'[1]VL LMS '!$BS:$BS)</f>
        <v>2015</v>
      </c>
      <c r="AH183" s="55" t="str">
        <f>_xlfn.XLOOKUP(D183,'[1]VL LMS '!$B:$B,'[1]VL LMS '!$DO:$DO)</f>
        <v>Goods &amp; Passengers</v>
      </c>
      <c r="AI183" s="55" t="str">
        <f>_xlfn.XLOOKUP(D183,'[1]VL LMS '!$B:$B,'[1]VL LMS '!$DP:$DP)</f>
        <v>Safari</v>
      </c>
      <c r="AJ183" s="55" t="str">
        <f>VLOOKUP(AI183,[1]Assumptions!$C:$D,2,0)</f>
        <v>Safari Loan</v>
      </c>
      <c r="AK183" s="55" t="str">
        <f>VLOOKUP(A183,[1]Assumptions!$T$3:$U$29,2,0)</f>
        <v>KERALA</v>
      </c>
      <c r="AL183" t="str">
        <f t="shared" si="8"/>
        <v>Used</v>
      </c>
      <c r="AM183" t="str">
        <f>VLOOKUP(P183,Assumptions!$B$3:$D$14,3)</f>
        <v>July</v>
      </c>
    </row>
    <row r="184" spans="1:39" x14ac:dyDescent="0.25">
      <c r="A184" t="s">
        <v>19</v>
      </c>
      <c r="B184">
        <v>1283</v>
      </c>
      <c r="C184">
        <v>43103119</v>
      </c>
      <c r="D184" s="5">
        <v>412831301700273</v>
      </c>
      <c r="E184">
        <v>12830004086406</v>
      </c>
      <c r="F184" t="s">
        <v>1821</v>
      </c>
      <c r="G184" t="s">
        <v>1822</v>
      </c>
      <c r="H184" s="1">
        <v>45475</v>
      </c>
      <c r="I184">
        <v>640000</v>
      </c>
      <c r="J184">
        <v>18</v>
      </c>
      <c r="K184">
        <v>84</v>
      </c>
      <c r="L184">
        <v>13452</v>
      </c>
      <c r="M184">
        <v>4252980000024</v>
      </c>
      <c r="N184" t="s">
        <v>1823</v>
      </c>
      <c r="O184">
        <v>613185</v>
      </c>
      <c r="P184" s="1">
        <v>45475</v>
      </c>
      <c r="Q184" t="s">
        <v>127</v>
      </c>
      <c r="R184" t="s">
        <v>1824</v>
      </c>
      <c r="S184" t="s">
        <v>1825</v>
      </c>
      <c r="T184">
        <v>153423</v>
      </c>
      <c r="U184" t="s">
        <v>785</v>
      </c>
      <c r="V184" t="s">
        <v>1826</v>
      </c>
      <c r="W184">
        <v>6400</v>
      </c>
      <c r="X184">
        <v>10815</v>
      </c>
      <c r="Y184" t="s">
        <v>128</v>
      </c>
      <c r="Z184" t="s">
        <v>786</v>
      </c>
      <c r="AA184">
        <v>9600</v>
      </c>
      <c r="AC184" s="55" t="s">
        <v>1130</v>
      </c>
      <c r="AD184" s="55" t="str">
        <f>_xlfn.XLOOKUP(D184,'[1]VL LMS '!$B:$B,'[1]VL LMS '!$BU:$BU)</f>
        <v>TATA ACE GOLD DIESEL BS III NEW 2024</v>
      </c>
      <c r="AE184" s="55">
        <f t="shared" si="6"/>
        <v>115200</v>
      </c>
      <c r="AF184" s="55" t="str">
        <f t="shared" si="7"/>
        <v>Jul-24</v>
      </c>
      <c r="AG184">
        <f>_xlfn.XLOOKUP(D184,'[1]VL LMS '!$B:$B,'[1]VL LMS '!$BS:$BS)</f>
        <v>2024</v>
      </c>
      <c r="AH184" s="55">
        <f>_xlfn.XLOOKUP(D184,'[1]VL LMS '!$B:$B,'[1]VL LMS '!$DO:$DO)</f>
        <v>0</v>
      </c>
      <c r="AI184" s="55" t="str">
        <f>_xlfn.XLOOKUP(D184,'[1]VL LMS '!$B:$B,'[1]VL LMS '!$DP:$DP)</f>
        <v>Goods Carrier</v>
      </c>
      <c r="AJ184" s="55" t="str">
        <f>VLOOKUP(AI184,[1]Assumptions!$C:$D,2,0)</f>
        <v>Goods Carrier Loan</v>
      </c>
      <c r="AK184" s="55" t="str">
        <f>VLOOKUP(A184,[1]Assumptions!$T$3:$U$29,2,0)</f>
        <v>KARNATAKA</v>
      </c>
      <c r="AL184" t="str">
        <f t="shared" si="8"/>
        <v>Used</v>
      </c>
      <c r="AM184" t="str">
        <f>VLOOKUP(P184,Assumptions!$B$3:$D$14,3)</f>
        <v>July</v>
      </c>
    </row>
    <row r="185" spans="1:39" x14ac:dyDescent="0.25">
      <c r="A185" t="s">
        <v>19</v>
      </c>
      <c r="B185">
        <v>1283</v>
      </c>
      <c r="C185">
        <v>43103128</v>
      </c>
      <c r="D185" s="5">
        <v>412831301700274</v>
      </c>
      <c r="E185">
        <v>12830004087363</v>
      </c>
      <c r="F185" t="s">
        <v>1827</v>
      </c>
      <c r="G185" t="s">
        <v>1828</v>
      </c>
      <c r="H185" s="1">
        <v>45477</v>
      </c>
      <c r="I185">
        <v>700000</v>
      </c>
      <c r="J185">
        <v>18</v>
      </c>
      <c r="K185">
        <v>60</v>
      </c>
      <c r="L185">
        <v>17776</v>
      </c>
      <c r="M185">
        <v>30118029355</v>
      </c>
      <c r="N185" t="s">
        <v>1088</v>
      </c>
      <c r="O185">
        <v>636513</v>
      </c>
      <c r="P185" s="1">
        <v>45477</v>
      </c>
      <c r="Q185" t="s">
        <v>127</v>
      </c>
      <c r="R185" t="s">
        <v>1829</v>
      </c>
      <c r="S185" t="s">
        <v>1830</v>
      </c>
      <c r="T185">
        <v>154048</v>
      </c>
      <c r="U185" t="s">
        <v>1831</v>
      </c>
      <c r="V185" t="s">
        <v>1832</v>
      </c>
      <c r="W185">
        <v>7000</v>
      </c>
      <c r="X185">
        <v>5559</v>
      </c>
      <c r="Y185">
        <v>43928</v>
      </c>
      <c r="Z185" t="s">
        <v>789</v>
      </c>
      <c r="AA185">
        <v>7000</v>
      </c>
      <c r="AC185" s="55" t="s">
        <v>995</v>
      </c>
      <c r="AD185" s="55" t="str">
        <f>_xlfn.XLOOKUP(D185,'[1]VL LMS '!$B:$B,'[1]VL LMS '!$BU:$BU)</f>
        <v>MARUTI DZIRE TOUR S CNG NEW 2024</v>
      </c>
      <c r="AE185" s="55">
        <f t="shared" si="6"/>
        <v>126000</v>
      </c>
      <c r="AF185" s="55" t="str">
        <f t="shared" si="7"/>
        <v>Jul-24</v>
      </c>
      <c r="AG185">
        <f>_xlfn.XLOOKUP(D185,'[1]VL LMS '!$B:$B,'[1]VL LMS '!$BS:$BS)</f>
        <v>2024</v>
      </c>
      <c r="AH185" s="55">
        <f>_xlfn.XLOOKUP(D185,'[1]VL LMS '!$B:$B,'[1]VL LMS '!$DO:$DO)</f>
        <v>0</v>
      </c>
      <c r="AI185" s="55" t="str">
        <f>_xlfn.XLOOKUP(D185,'[1]VL LMS '!$B:$B,'[1]VL LMS '!$DP:$DP)</f>
        <v>Paryatan Plus</v>
      </c>
      <c r="AJ185" s="55" t="str">
        <f>VLOOKUP(AI185,[1]Assumptions!$C:$D,2,0)</f>
        <v>Paryatan Plus Loan</v>
      </c>
      <c r="AK185" s="55" t="str">
        <f>VLOOKUP(A185,[1]Assumptions!$T$3:$U$29,2,0)</f>
        <v>KARNATAKA</v>
      </c>
      <c r="AL185" t="str">
        <f t="shared" si="8"/>
        <v>Used</v>
      </c>
      <c r="AM185" t="str">
        <f>VLOOKUP(P185,Assumptions!$B$3:$D$14,3)</f>
        <v>July</v>
      </c>
    </row>
    <row r="186" spans="1:39" x14ac:dyDescent="0.25">
      <c r="A186" t="s">
        <v>693</v>
      </c>
      <c r="B186">
        <v>1319</v>
      </c>
      <c r="C186">
        <v>43103125</v>
      </c>
      <c r="D186" s="5">
        <v>413191301700221</v>
      </c>
      <c r="E186">
        <v>13190004087624</v>
      </c>
      <c r="F186" t="s">
        <v>1833</v>
      </c>
      <c r="G186" t="s">
        <v>1189</v>
      </c>
      <c r="H186" s="1">
        <v>45476</v>
      </c>
      <c r="I186">
        <v>1050000</v>
      </c>
      <c r="J186">
        <v>19</v>
      </c>
      <c r="K186">
        <v>60</v>
      </c>
      <c r="L186">
        <v>27238</v>
      </c>
      <c r="M186">
        <v>40330016667</v>
      </c>
      <c r="N186" t="s">
        <v>1163</v>
      </c>
      <c r="O186">
        <v>1006360</v>
      </c>
      <c r="P186" s="1">
        <v>45476</v>
      </c>
      <c r="Q186" t="s">
        <v>127</v>
      </c>
      <c r="R186" t="s">
        <v>1834</v>
      </c>
      <c r="S186" t="s">
        <v>1835</v>
      </c>
      <c r="T186">
        <v>151645</v>
      </c>
      <c r="U186" t="s">
        <v>800</v>
      </c>
      <c r="V186" t="s">
        <v>1836</v>
      </c>
      <c r="W186">
        <v>10500</v>
      </c>
      <c r="X186">
        <v>15203</v>
      </c>
      <c r="Y186" t="s">
        <v>128</v>
      </c>
      <c r="Z186" t="s">
        <v>801</v>
      </c>
      <c r="AA186">
        <v>15750</v>
      </c>
      <c r="AC186" s="55" t="s">
        <v>995</v>
      </c>
      <c r="AD186" s="55" t="str">
        <f>_xlfn.XLOOKUP(D186,'[1]VL LMS '!$B:$B,'[1]VL LMS '!$BU:$BU)</f>
        <v>TOUR M NEW 2024</v>
      </c>
      <c r="AE186" s="55">
        <f t="shared" si="6"/>
        <v>199500</v>
      </c>
      <c r="AF186" s="55" t="str">
        <f t="shared" si="7"/>
        <v>Jul-24</v>
      </c>
      <c r="AG186">
        <f>_xlfn.XLOOKUP(D186,'[1]VL LMS '!$B:$B,'[1]VL LMS '!$BS:$BS)</f>
        <v>2024</v>
      </c>
      <c r="AH186" s="55">
        <f>_xlfn.XLOOKUP(D186,'[1]VL LMS '!$B:$B,'[1]VL LMS '!$DO:$DO)</f>
        <v>0</v>
      </c>
      <c r="AI186" s="55" t="str">
        <f>_xlfn.XLOOKUP(D186,'[1]VL LMS '!$B:$B,'[1]VL LMS '!$DP:$DP)</f>
        <v>Dream Car</v>
      </c>
      <c r="AJ186" s="55" t="str">
        <f>VLOOKUP(AI186,[1]Assumptions!$C:$D,2,0)</f>
        <v>Dream Vahan</v>
      </c>
      <c r="AK186" s="55" t="str">
        <f>VLOOKUP(A186,[1]Assumptions!$T$3:$U$29,2,0)</f>
        <v>TAMIL NADU</v>
      </c>
      <c r="AL186" t="str">
        <f t="shared" si="8"/>
        <v>New</v>
      </c>
      <c r="AM186" t="str">
        <f>VLOOKUP(P186,Assumptions!$B$3:$D$14,3)</f>
        <v>July</v>
      </c>
    </row>
    <row r="187" spans="1:39" x14ac:dyDescent="0.25">
      <c r="A187" t="s">
        <v>22</v>
      </c>
      <c r="B187">
        <v>3111</v>
      </c>
      <c r="C187">
        <v>43103127</v>
      </c>
      <c r="D187" s="5">
        <v>431111301700241</v>
      </c>
      <c r="E187">
        <v>31110004085279</v>
      </c>
      <c r="F187" t="s">
        <v>1837</v>
      </c>
      <c r="G187" t="s">
        <v>1837</v>
      </c>
      <c r="H187" s="1">
        <v>45476</v>
      </c>
      <c r="I187">
        <v>760000</v>
      </c>
      <c r="J187">
        <v>18</v>
      </c>
      <c r="K187">
        <v>60</v>
      </c>
      <c r="L187">
        <v>19300</v>
      </c>
      <c r="M187">
        <v>10810200011039</v>
      </c>
      <c r="N187" t="s">
        <v>1838</v>
      </c>
      <c r="O187">
        <v>615008</v>
      </c>
      <c r="P187" s="1">
        <v>45476</v>
      </c>
      <c r="Q187" t="s">
        <v>127</v>
      </c>
      <c r="R187" t="s">
        <v>1839</v>
      </c>
      <c r="S187" t="s">
        <v>1840</v>
      </c>
      <c r="T187">
        <v>150722</v>
      </c>
      <c r="U187" t="s">
        <v>807</v>
      </c>
      <c r="V187" t="s">
        <v>1836</v>
      </c>
      <c r="W187">
        <v>7600</v>
      </c>
      <c r="X187">
        <v>10242</v>
      </c>
      <c r="Y187">
        <v>115000</v>
      </c>
      <c r="Z187" t="s">
        <v>820</v>
      </c>
      <c r="AA187">
        <v>11400</v>
      </c>
      <c r="AC187" s="55" t="s">
        <v>995</v>
      </c>
      <c r="AD187" s="55" t="str">
        <f>_xlfn.XLOOKUP(D187,'[1]VL LMS '!$B:$B,'[1]VL LMS '!$BU:$BU)</f>
        <v>TOUR S CNG NEW 2024</v>
      </c>
      <c r="AE187" s="55">
        <f t="shared" si="6"/>
        <v>136800</v>
      </c>
      <c r="AF187" s="55" t="str">
        <f t="shared" si="7"/>
        <v>Jul-24</v>
      </c>
      <c r="AG187">
        <f>_xlfn.XLOOKUP(D187,'[1]VL LMS '!$B:$B,'[1]VL LMS '!$BS:$BS)</f>
        <v>2024</v>
      </c>
      <c r="AH187" s="55">
        <f>_xlfn.XLOOKUP(D187,'[1]VL LMS '!$B:$B,'[1]VL LMS '!$DO:$DO)</f>
        <v>0</v>
      </c>
      <c r="AI187" s="55" t="str">
        <f>_xlfn.XLOOKUP(D187,'[1]VL LMS '!$B:$B,'[1]VL LMS '!$DP:$DP)</f>
        <v>Dream Car</v>
      </c>
      <c r="AJ187" s="55" t="str">
        <f>VLOOKUP(AI187,[1]Assumptions!$C:$D,2,0)</f>
        <v>Dream Vahan</v>
      </c>
      <c r="AK187" s="55" t="str">
        <f>VLOOKUP(A187,[1]Assumptions!$T$3:$U$29,2,0)</f>
        <v>TAMIL NADU</v>
      </c>
      <c r="AL187" t="str">
        <f t="shared" si="8"/>
        <v>New</v>
      </c>
      <c r="AM187" t="str">
        <f>VLOOKUP(P187,Assumptions!$B$3:$D$14,3)</f>
        <v>July</v>
      </c>
    </row>
    <row r="188" spans="1:39" x14ac:dyDescent="0.25">
      <c r="A188" t="s">
        <v>15</v>
      </c>
      <c r="B188">
        <v>3135</v>
      </c>
      <c r="C188">
        <v>43103121</v>
      </c>
      <c r="D188" s="5">
        <v>431351301700363</v>
      </c>
      <c r="E188">
        <v>31350004086972</v>
      </c>
      <c r="F188" t="s">
        <v>1841</v>
      </c>
      <c r="G188" t="s">
        <v>1841</v>
      </c>
      <c r="H188" s="1">
        <v>45475</v>
      </c>
      <c r="I188">
        <v>150000</v>
      </c>
      <c r="J188">
        <v>24</v>
      </c>
      <c r="K188">
        <v>36</v>
      </c>
      <c r="L188">
        <v>5885</v>
      </c>
      <c r="M188">
        <v>922010049155655</v>
      </c>
      <c r="N188" t="s">
        <v>1842</v>
      </c>
      <c r="O188">
        <v>146243</v>
      </c>
      <c r="P188" s="1">
        <v>45475</v>
      </c>
      <c r="Q188" t="s">
        <v>127</v>
      </c>
      <c r="R188" t="s">
        <v>1843</v>
      </c>
      <c r="S188" t="s">
        <v>1844</v>
      </c>
      <c r="T188">
        <v>151713</v>
      </c>
      <c r="U188" t="s">
        <v>832</v>
      </c>
      <c r="V188" t="s">
        <v>1826</v>
      </c>
      <c r="W188">
        <v>2250</v>
      </c>
      <c r="X188">
        <v>717</v>
      </c>
      <c r="Y188" t="s">
        <v>128</v>
      </c>
      <c r="Z188" t="s">
        <v>128</v>
      </c>
      <c r="AA188" t="s">
        <v>128</v>
      </c>
      <c r="AC188" s="55" t="s">
        <v>995</v>
      </c>
      <c r="AD188" s="55" t="str">
        <f>_xlfn.XLOOKUP(D188,'[1]VL LMS '!$B:$B,'[1]VL LMS '!$BU:$BU)</f>
        <v>Celerio-CELERIO ZXI (O) PETROL 5 SEATER</v>
      </c>
      <c r="AE188" s="55">
        <f t="shared" si="6"/>
        <v>36000</v>
      </c>
      <c r="AF188" s="55" t="str">
        <f t="shared" si="7"/>
        <v>Jul-24</v>
      </c>
      <c r="AG188">
        <f>_xlfn.XLOOKUP(D188,'[1]VL LMS '!$B:$B,'[1]VL LMS '!$BS:$BS)</f>
        <v>2015</v>
      </c>
      <c r="AH188" s="55" t="str">
        <f>_xlfn.XLOOKUP(D188,'[1]VL LMS '!$B:$B,'[1]VL LMS '!$DO:$DO)</f>
        <v>Car</v>
      </c>
      <c r="AI188" s="55" t="str">
        <f>_xlfn.XLOOKUP(D188,'[1]VL LMS '!$B:$B,'[1]VL LMS '!$DP:$DP)</f>
        <v>Classic Used Car</v>
      </c>
      <c r="AJ188" s="55" t="str">
        <f>VLOOKUP(AI188,[1]Assumptions!$C:$D,2,0)</f>
        <v>Classic Used Car Loan</v>
      </c>
      <c r="AK188" s="55" t="str">
        <f>VLOOKUP(A188,[1]Assumptions!$T$3:$U$29,2,0)</f>
        <v>TAMIL NADU</v>
      </c>
      <c r="AL188" t="str">
        <f t="shared" si="8"/>
        <v>Used</v>
      </c>
      <c r="AM188" t="str">
        <f>VLOOKUP(P188,Assumptions!$B$3:$D$14,3)</f>
        <v>July</v>
      </c>
    </row>
    <row r="189" spans="1:39" x14ac:dyDescent="0.25">
      <c r="A189" t="s">
        <v>15</v>
      </c>
      <c r="B189">
        <v>3135</v>
      </c>
      <c r="C189">
        <v>43103099</v>
      </c>
      <c r="D189" s="5">
        <v>431351301700364</v>
      </c>
      <c r="E189">
        <v>31350004087596</v>
      </c>
      <c r="F189" t="s">
        <v>1845</v>
      </c>
      <c r="G189" t="s">
        <v>1846</v>
      </c>
      <c r="H189" s="1">
        <v>45476</v>
      </c>
      <c r="I189">
        <v>640000</v>
      </c>
      <c r="J189">
        <v>23</v>
      </c>
      <c r="K189">
        <v>60</v>
      </c>
      <c r="L189">
        <v>18042</v>
      </c>
      <c r="M189">
        <v>40460239014</v>
      </c>
      <c r="N189" t="s">
        <v>1847</v>
      </c>
      <c r="O189">
        <v>610279</v>
      </c>
      <c r="P189" s="1">
        <v>45476</v>
      </c>
      <c r="Q189" t="s">
        <v>127</v>
      </c>
      <c r="R189" t="s">
        <v>1848</v>
      </c>
      <c r="S189" t="s">
        <v>1849</v>
      </c>
      <c r="T189">
        <v>153472</v>
      </c>
      <c r="U189" t="s">
        <v>835</v>
      </c>
      <c r="V189" t="s">
        <v>1725</v>
      </c>
      <c r="W189">
        <v>6400</v>
      </c>
      <c r="X189">
        <v>12914</v>
      </c>
      <c r="Y189" t="s">
        <v>128</v>
      </c>
      <c r="Z189" t="s">
        <v>840</v>
      </c>
      <c r="AA189">
        <v>9600</v>
      </c>
      <c r="AC189" s="55" t="s">
        <v>995</v>
      </c>
      <c r="AD189" s="55" t="str">
        <f>_xlfn.XLOOKUP(D189,'[1]VL LMS '!$B:$B,'[1]VL LMS '!$BU:$BU)</f>
        <v>TOYOTA ETIOS GD 2019</v>
      </c>
      <c r="AE189" s="55">
        <f t="shared" si="6"/>
        <v>147200</v>
      </c>
      <c r="AF189" s="55" t="str">
        <f t="shared" si="7"/>
        <v>Jul-24</v>
      </c>
      <c r="AG189">
        <f>_xlfn.XLOOKUP(D189,'[1]VL LMS '!$B:$B,'[1]VL LMS '!$BS:$BS)</f>
        <v>2019</v>
      </c>
      <c r="AH189" s="55" t="str">
        <f>_xlfn.XLOOKUP(D189,'[1]VL LMS '!$B:$B,'[1]VL LMS '!$DO:$DO)</f>
        <v>Car</v>
      </c>
      <c r="AI189" s="55" t="str">
        <f>_xlfn.XLOOKUP(D189,'[1]VL LMS '!$B:$B,'[1]VL LMS '!$DP:$DP)</f>
        <v>Paryatan Plus</v>
      </c>
      <c r="AJ189" s="55" t="str">
        <f>VLOOKUP(AI189,[1]Assumptions!$C:$D,2,0)</f>
        <v>Paryatan Plus Loan</v>
      </c>
      <c r="AK189" s="55" t="str">
        <f>VLOOKUP(A189,[1]Assumptions!$T$3:$U$29,2,0)</f>
        <v>TAMIL NADU</v>
      </c>
      <c r="AL189" t="str">
        <f t="shared" si="8"/>
        <v>Used</v>
      </c>
      <c r="AM189" t="str">
        <f>VLOOKUP(P189,Assumptions!$B$3:$D$14,3)</f>
        <v>July</v>
      </c>
    </row>
    <row r="190" spans="1:39" x14ac:dyDescent="0.25">
      <c r="A190" t="s">
        <v>697</v>
      </c>
      <c r="B190">
        <v>3158</v>
      </c>
      <c r="C190">
        <v>43103124</v>
      </c>
      <c r="D190" s="5">
        <v>431581301700190</v>
      </c>
      <c r="E190">
        <v>31580004087676</v>
      </c>
      <c r="F190" t="s">
        <v>1850</v>
      </c>
      <c r="G190" t="s">
        <v>1509</v>
      </c>
      <c r="H190" s="1">
        <v>45477</v>
      </c>
      <c r="I190">
        <v>480000</v>
      </c>
      <c r="J190">
        <v>23.5</v>
      </c>
      <c r="K190">
        <v>60</v>
      </c>
      <c r="L190">
        <v>13670</v>
      </c>
      <c r="M190">
        <v>922020009118648</v>
      </c>
      <c r="N190" t="s">
        <v>1510</v>
      </c>
      <c r="O190">
        <v>463307</v>
      </c>
      <c r="P190" s="1">
        <v>45477</v>
      </c>
      <c r="Q190" t="s">
        <v>127</v>
      </c>
      <c r="R190" t="s">
        <v>1851</v>
      </c>
      <c r="S190" t="s">
        <v>1852</v>
      </c>
      <c r="T190">
        <v>29852</v>
      </c>
      <c r="U190" t="s">
        <v>707</v>
      </c>
      <c r="V190" t="s">
        <v>1853</v>
      </c>
      <c r="W190">
        <v>4800</v>
      </c>
      <c r="X190">
        <v>3693</v>
      </c>
      <c r="Y190" t="s">
        <v>128</v>
      </c>
      <c r="Z190" t="s">
        <v>846</v>
      </c>
      <c r="AA190">
        <v>4800</v>
      </c>
      <c r="AC190" s="55" t="s">
        <v>1130</v>
      </c>
      <c r="AD190" s="55" t="str">
        <f>_xlfn.XLOOKUP(D190,'[1]VL LMS '!$B:$B,'[1]VL LMS '!$BU:$BU)</f>
        <v>TATA INTRA V30 AC BS VI 2021</v>
      </c>
      <c r="AE190" s="55">
        <f t="shared" si="6"/>
        <v>112800</v>
      </c>
      <c r="AF190" s="55" t="str">
        <f t="shared" si="7"/>
        <v>Jul-24</v>
      </c>
      <c r="AG190">
        <f>_xlfn.XLOOKUP(D190,'[1]VL LMS '!$B:$B,'[1]VL LMS '!$BS:$BS)</f>
        <v>2021</v>
      </c>
      <c r="AH190" s="55" t="str">
        <f>_xlfn.XLOOKUP(D190,'[1]VL LMS '!$B:$B,'[1]VL LMS '!$DO:$DO)</f>
        <v>Goods &amp; Passengers</v>
      </c>
      <c r="AI190" s="55" t="str">
        <f>_xlfn.XLOOKUP(D190,'[1]VL LMS '!$B:$B,'[1]VL LMS '!$DP:$DP)</f>
        <v>Goods Carrier</v>
      </c>
      <c r="AJ190" s="55" t="str">
        <f>VLOOKUP(AI190,[1]Assumptions!$C:$D,2,0)</f>
        <v>Goods Carrier Loan</v>
      </c>
      <c r="AK190" s="55" t="str">
        <f>VLOOKUP(A190,[1]Assumptions!$T$3:$U$29,2,0)</f>
        <v>ODISHA</v>
      </c>
      <c r="AL190" t="str">
        <f t="shared" si="8"/>
        <v>Used</v>
      </c>
      <c r="AM190" t="str">
        <f>VLOOKUP(P190,Assumptions!$B$3:$D$14,3)</f>
        <v>July</v>
      </c>
    </row>
    <row r="191" spans="1:39" x14ac:dyDescent="0.25">
      <c r="A191" t="s">
        <v>701</v>
      </c>
      <c r="B191">
        <v>3473</v>
      </c>
      <c r="C191">
        <v>43103126</v>
      </c>
      <c r="D191" s="5">
        <v>434731301700036</v>
      </c>
      <c r="E191">
        <v>34730004087687</v>
      </c>
      <c r="F191" t="s">
        <v>1854</v>
      </c>
      <c r="G191" t="s">
        <v>1663</v>
      </c>
      <c r="H191" s="1">
        <v>45476</v>
      </c>
      <c r="I191">
        <v>714000</v>
      </c>
      <c r="J191">
        <v>19.5</v>
      </c>
      <c r="K191">
        <v>72</v>
      </c>
      <c r="L191">
        <v>16897</v>
      </c>
      <c r="M191">
        <v>31675425947</v>
      </c>
      <c r="N191" t="s">
        <v>1541</v>
      </c>
      <c r="O191">
        <v>696591</v>
      </c>
      <c r="P191" s="1">
        <v>45476</v>
      </c>
      <c r="Q191" t="s">
        <v>127</v>
      </c>
      <c r="R191" t="s">
        <v>1855</v>
      </c>
      <c r="S191" t="s">
        <v>1856</v>
      </c>
      <c r="T191">
        <v>152746</v>
      </c>
      <c r="U191" t="s">
        <v>815</v>
      </c>
      <c r="V191" t="s">
        <v>1836</v>
      </c>
      <c r="W191">
        <v>10710</v>
      </c>
      <c r="X191">
        <v>6699</v>
      </c>
      <c r="Y191" t="s">
        <v>128</v>
      </c>
      <c r="Z191" t="s">
        <v>128</v>
      </c>
      <c r="AA191" t="s">
        <v>128</v>
      </c>
      <c r="AC191" s="55" t="s">
        <v>995</v>
      </c>
      <c r="AD191" s="55" t="str">
        <f>_xlfn.XLOOKUP(D191,'[1]VL LMS '!$B:$B,'[1]VL LMS '!$BU:$BU)</f>
        <v>DZIRE VXI NEW 2024</v>
      </c>
      <c r="AE191" s="55">
        <f t="shared" si="6"/>
        <v>139230</v>
      </c>
      <c r="AF191" s="55" t="str">
        <f t="shared" si="7"/>
        <v>Jul-24</v>
      </c>
      <c r="AG191">
        <f>_xlfn.XLOOKUP(D191,'[1]VL LMS '!$B:$B,'[1]VL LMS '!$BS:$BS)</f>
        <v>2024</v>
      </c>
      <c r="AH191" s="55">
        <f>_xlfn.XLOOKUP(D191,'[1]VL LMS '!$B:$B,'[1]VL LMS '!$DO:$DO)</f>
        <v>0</v>
      </c>
      <c r="AI191" s="55" t="str">
        <f>_xlfn.XLOOKUP(D191,'[1]VL LMS '!$B:$B,'[1]VL LMS '!$DP:$DP)</f>
        <v>Dream Car</v>
      </c>
      <c r="AJ191" s="55" t="str">
        <f>VLOOKUP(AI191,[1]Assumptions!$C:$D,2,0)</f>
        <v>Dream Vahan</v>
      </c>
      <c r="AK191" s="55" t="str">
        <f>VLOOKUP(A191,[1]Assumptions!$T$3:$U$29,2,0)</f>
        <v>ANDHRAPRADESH</v>
      </c>
      <c r="AL191" t="str">
        <f t="shared" si="8"/>
        <v>New</v>
      </c>
      <c r="AM191" t="str">
        <f>VLOOKUP(P191,Assumptions!$B$3:$D$14,3)</f>
        <v>July</v>
      </c>
    </row>
    <row r="192" spans="1:39" x14ac:dyDescent="0.25">
      <c r="A192" t="s">
        <v>693</v>
      </c>
      <c r="B192">
        <v>1319</v>
      </c>
      <c r="C192">
        <v>43103131</v>
      </c>
      <c r="D192" s="5">
        <v>413191301700222</v>
      </c>
      <c r="E192">
        <v>13190004088031</v>
      </c>
      <c r="F192" t="s">
        <v>1857</v>
      </c>
      <c r="G192" t="s">
        <v>1858</v>
      </c>
      <c r="H192" s="1">
        <v>45478</v>
      </c>
      <c r="I192">
        <v>200000</v>
      </c>
      <c r="J192">
        <v>24</v>
      </c>
      <c r="K192">
        <v>24</v>
      </c>
      <c r="L192">
        <v>10575</v>
      </c>
      <c r="M192">
        <v>20000509960</v>
      </c>
      <c r="N192" t="s">
        <v>1859</v>
      </c>
      <c r="O192">
        <v>194164</v>
      </c>
      <c r="P192" s="1">
        <v>45478</v>
      </c>
      <c r="Q192" t="s">
        <v>127</v>
      </c>
      <c r="R192" t="s">
        <v>1860</v>
      </c>
      <c r="S192" t="s">
        <v>1861</v>
      </c>
      <c r="T192">
        <v>150645</v>
      </c>
      <c r="U192" t="s">
        <v>795</v>
      </c>
      <c r="V192" t="s">
        <v>1862</v>
      </c>
      <c r="W192">
        <v>2000</v>
      </c>
      <c r="X192">
        <v>836</v>
      </c>
      <c r="Y192" t="s">
        <v>128</v>
      </c>
      <c r="Z192" t="s">
        <v>796</v>
      </c>
      <c r="AA192">
        <v>3000</v>
      </c>
      <c r="AC192" s="55" t="s">
        <v>995</v>
      </c>
      <c r="AD192" s="55" t="str">
        <f>_xlfn.XLOOKUP(D192,'[1]VL LMS '!$B:$B,'[1]VL LMS '!$BU:$BU)</f>
        <v>MARUTHI TOUR S DIESEL 5 SEAT 2019</v>
      </c>
      <c r="AE192" s="55">
        <f t="shared" si="6"/>
        <v>48000</v>
      </c>
      <c r="AF192" s="55" t="str">
        <f t="shared" si="7"/>
        <v>Jul-24</v>
      </c>
      <c r="AG192">
        <f>_xlfn.XLOOKUP(D192,'[1]VL LMS '!$B:$B,'[1]VL LMS '!$BS:$BS)</f>
        <v>2019</v>
      </c>
      <c r="AH192" s="55" t="str">
        <f>_xlfn.XLOOKUP(D192,'[1]VL LMS '!$B:$B,'[1]VL LMS '!$DO:$DO)</f>
        <v>Car</v>
      </c>
      <c r="AI192" s="55" t="str">
        <f>_xlfn.XLOOKUP(D192,'[1]VL LMS '!$B:$B,'[1]VL LMS '!$DP:$DP)</f>
        <v>Paryatan Plus</v>
      </c>
      <c r="AJ192" s="55" t="str">
        <f>VLOOKUP(AI192,[1]Assumptions!$C:$D,2,0)</f>
        <v>Paryatan Plus Loan</v>
      </c>
      <c r="AK192" s="55" t="str">
        <f>VLOOKUP(A192,[1]Assumptions!$T$3:$U$29,2,0)</f>
        <v>TAMIL NADU</v>
      </c>
      <c r="AL192" t="str">
        <f t="shared" si="8"/>
        <v>Used</v>
      </c>
      <c r="AM192" t="str">
        <f>VLOOKUP(P192,Assumptions!$B$3:$D$14,3)</f>
        <v>July</v>
      </c>
    </row>
    <row r="193" spans="1:39" x14ac:dyDescent="0.25">
      <c r="A193" t="s">
        <v>22</v>
      </c>
      <c r="B193">
        <v>3111</v>
      </c>
      <c r="C193">
        <v>43103133</v>
      </c>
      <c r="D193" s="5">
        <v>431111301700242</v>
      </c>
      <c r="E193">
        <v>31110004087922</v>
      </c>
      <c r="F193" t="s">
        <v>1863</v>
      </c>
      <c r="G193" t="s">
        <v>1863</v>
      </c>
      <c r="H193" s="1">
        <v>45478</v>
      </c>
      <c r="I193">
        <v>540000</v>
      </c>
      <c r="J193">
        <v>19</v>
      </c>
      <c r="K193">
        <v>48</v>
      </c>
      <c r="L193">
        <v>16147</v>
      </c>
      <c r="M193">
        <v>31568741078</v>
      </c>
      <c r="N193" t="s">
        <v>1326</v>
      </c>
      <c r="O193">
        <v>524646</v>
      </c>
      <c r="P193" s="1">
        <v>45478</v>
      </c>
      <c r="Q193" t="s">
        <v>127</v>
      </c>
      <c r="R193" t="s">
        <v>1864</v>
      </c>
      <c r="S193" t="s">
        <v>1865</v>
      </c>
      <c r="T193">
        <v>151649</v>
      </c>
      <c r="U193" t="s">
        <v>815</v>
      </c>
      <c r="V193" t="s">
        <v>1862</v>
      </c>
      <c r="W193">
        <v>5400</v>
      </c>
      <c r="X193">
        <v>3148</v>
      </c>
      <c r="Y193" t="s">
        <v>128</v>
      </c>
      <c r="Z193" t="s">
        <v>821</v>
      </c>
      <c r="AA193">
        <v>5400</v>
      </c>
      <c r="AC193" s="55" t="s">
        <v>995</v>
      </c>
      <c r="AD193" s="55" t="str">
        <f>_xlfn.XLOOKUP(D193,'[1]VL LMS '!$B:$B,'[1]VL LMS '!$BU:$BU)</f>
        <v>TOUR H3 PETROL NEW 2024</v>
      </c>
      <c r="AE193" s="55">
        <f t="shared" si="6"/>
        <v>102600</v>
      </c>
      <c r="AF193" s="55" t="str">
        <f t="shared" si="7"/>
        <v>Jul-24</v>
      </c>
      <c r="AG193">
        <f>_xlfn.XLOOKUP(D193,'[1]VL LMS '!$B:$B,'[1]VL LMS '!$BS:$BS)</f>
        <v>2024</v>
      </c>
      <c r="AH193" s="55">
        <f>_xlfn.XLOOKUP(D193,'[1]VL LMS '!$B:$B,'[1]VL LMS '!$DO:$DO)</f>
        <v>0</v>
      </c>
      <c r="AI193" s="55" t="str">
        <f>_xlfn.XLOOKUP(D193,'[1]VL LMS '!$B:$B,'[1]VL LMS '!$DP:$DP)</f>
        <v>Dream Car</v>
      </c>
      <c r="AJ193" s="55" t="str">
        <f>VLOOKUP(AI193,[1]Assumptions!$C:$D,2,0)</f>
        <v>Dream Vahan</v>
      </c>
      <c r="AK193" s="55" t="str">
        <f>VLOOKUP(A193,[1]Assumptions!$T$3:$U$29,2,0)</f>
        <v>TAMIL NADU</v>
      </c>
      <c r="AL193" t="str">
        <f t="shared" si="8"/>
        <v>New</v>
      </c>
      <c r="AM193" t="str">
        <f>VLOOKUP(P193,Assumptions!$B$3:$D$14,3)</f>
        <v>July</v>
      </c>
    </row>
    <row r="194" spans="1:39" x14ac:dyDescent="0.25">
      <c r="A194" t="s">
        <v>22</v>
      </c>
      <c r="B194">
        <v>3111</v>
      </c>
      <c r="C194">
        <v>43103134</v>
      </c>
      <c r="D194" s="5">
        <v>431111301700243</v>
      </c>
      <c r="E194">
        <v>31110004086041</v>
      </c>
      <c r="F194" t="s">
        <v>1866</v>
      </c>
      <c r="G194" t="s">
        <v>1866</v>
      </c>
      <c r="H194" s="1">
        <v>45478</v>
      </c>
      <c r="I194">
        <v>855000</v>
      </c>
      <c r="J194">
        <v>18</v>
      </c>
      <c r="K194">
        <v>60</v>
      </c>
      <c r="L194">
        <v>21712</v>
      </c>
      <c r="M194">
        <v>83083000004973</v>
      </c>
      <c r="N194" t="s">
        <v>1867</v>
      </c>
      <c r="O194">
        <v>821303</v>
      </c>
      <c r="P194" s="1">
        <v>45478</v>
      </c>
      <c r="Q194" t="s">
        <v>127</v>
      </c>
      <c r="R194" t="s">
        <v>1868</v>
      </c>
      <c r="S194" t="s">
        <v>1869</v>
      </c>
      <c r="T194">
        <v>150722</v>
      </c>
      <c r="U194" t="s">
        <v>807</v>
      </c>
      <c r="V194" t="s">
        <v>1862</v>
      </c>
      <c r="W194">
        <v>8550</v>
      </c>
      <c r="X194">
        <v>12380</v>
      </c>
      <c r="Y194" t="s">
        <v>128</v>
      </c>
      <c r="Z194" t="s">
        <v>822</v>
      </c>
      <c r="AA194">
        <v>8550</v>
      </c>
      <c r="AC194" s="55" t="s">
        <v>995</v>
      </c>
      <c r="AD194" s="55" t="str">
        <f>_xlfn.XLOOKUP(D194,'[1]VL LMS '!$B:$B,'[1]VL LMS '!$BU:$BU)</f>
        <v>AURA S CNG NEW 2024</v>
      </c>
      <c r="AE194" s="55">
        <f t="shared" ref="AE194:AE257" si="9">I194*J194/100</f>
        <v>153900</v>
      </c>
      <c r="AF194" s="55" t="str">
        <f t="shared" ref="AF194:AF257" si="10">TEXT(P194,"mmm-yy")</f>
        <v>Jul-24</v>
      </c>
      <c r="AG194">
        <f>_xlfn.XLOOKUP(D194,'[1]VL LMS '!$B:$B,'[1]VL LMS '!$BS:$BS)</f>
        <v>2024</v>
      </c>
      <c r="AH194" s="55">
        <f>_xlfn.XLOOKUP(D194,'[1]VL LMS '!$B:$B,'[1]VL LMS '!$DO:$DO)</f>
        <v>0</v>
      </c>
      <c r="AI194" s="55" t="str">
        <f>_xlfn.XLOOKUP(D194,'[1]VL LMS '!$B:$B,'[1]VL LMS '!$DP:$DP)</f>
        <v>Dream Car</v>
      </c>
      <c r="AJ194" s="55" t="str">
        <f>VLOOKUP(AI194,[1]Assumptions!$C:$D,2,0)</f>
        <v>Dream Vahan</v>
      </c>
      <c r="AK194" s="55" t="str">
        <f>VLOOKUP(A194,[1]Assumptions!$T$3:$U$29,2,0)</f>
        <v>TAMIL NADU</v>
      </c>
      <c r="AL194" t="str">
        <f t="shared" ref="AL194:AL257" si="11">IF(AJ194="Dream Vahan","New","Used")</f>
        <v>New</v>
      </c>
      <c r="AM194" t="str">
        <f>VLOOKUP(P194,Assumptions!$B$3:$D$14,3)</f>
        <v>July</v>
      </c>
    </row>
    <row r="195" spans="1:39" x14ac:dyDescent="0.25">
      <c r="A195" t="s">
        <v>15</v>
      </c>
      <c r="B195">
        <v>3135</v>
      </c>
      <c r="C195">
        <v>43103122</v>
      </c>
      <c r="D195" s="5">
        <v>431351301700365</v>
      </c>
      <c r="E195">
        <v>31350004088037</v>
      </c>
      <c r="F195" t="s">
        <v>1870</v>
      </c>
      <c r="G195" t="s">
        <v>1871</v>
      </c>
      <c r="H195" s="1">
        <v>45479</v>
      </c>
      <c r="I195">
        <v>480000</v>
      </c>
      <c r="J195">
        <v>23.5</v>
      </c>
      <c r="K195">
        <v>48</v>
      </c>
      <c r="L195">
        <v>15517</v>
      </c>
      <c r="M195" t="s">
        <v>1872</v>
      </c>
      <c r="N195" t="s">
        <v>1386</v>
      </c>
      <c r="O195">
        <v>323338</v>
      </c>
      <c r="P195" s="1">
        <v>45479</v>
      </c>
      <c r="Q195" t="s">
        <v>127</v>
      </c>
      <c r="R195" t="s">
        <v>1873</v>
      </c>
      <c r="S195" t="s">
        <v>1874</v>
      </c>
      <c r="T195">
        <v>154191</v>
      </c>
      <c r="U195" t="s">
        <v>1875</v>
      </c>
      <c r="V195" t="s">
        <v>1826</v>
      </c>
      <c r="W195">
        <v>7200</v>
      </c>
      <c r="X195">
        <v>3365</v>
      </c>
      <c r="Y195">
        <v>146097</v>
      </c>
      <c r="Z195" t="s">
        <v>128</v>
      </c>
      <c r="AA195" t="s">
        <v>128</v>
      </c>
      <c r="AC195" s="55" t="s">
        <v>995</v>
      </c>
      <c r="AD195" s="55" t="str">
        <f>_xlfn.XLOOKUP(D195,'[1]VL LMS '!$B:$B,'[1]VL LMS '!$BU:$BU)</f>
        <v>MARUTHI TOUR S DIESEL 2018 5STR TN</v>
      </c>
      <c r="AE195" s="55">
        <f t="shared" si="9"/>
        <v>112800</v>
      </c>
      <c r="AF195" s="55" t="str">
        <f t="shared" si="10"/>
        <v>Jul-24</v>
      </c>
      <c r="AG195">
        <f>_xlfn.XLOOKUP(D195,'[1]VL LMS '!$B:$B,'[1]VL LMS '!$BS:$BS)</f>
        <v>2018</v>
      </c>
      <c r="AH195" s="55" t="str">
        <f>_xlfn.XLOOKUP(D195,'[1]VL LMS '!$B:$B,'[1]VL LMS '!$DO:$DO)</f>
        <v>Car</v>
      </c>
      <c r="AI195" s="55" t="str">
        <f>_xlfn.XLOOKUP(D195,'[1]VL LMS '!$B:$B,'[1]VL LMS '!$DP:$DP)</f>
        <v>Paryatan Plus</v>
      </c>
      <c r="AJ195" s="55" t="str">
        <f>VLOOKUP(AI195,[1]Assumptions!$C:$D,2,0)</f>
        <v>Paryatan Plus Loan</v>
      </c>
      <c r="AK195" s="55" t="str">
        <f>VLOOKUP(A195,[1]Assumptions!$T$3:$U$29,2,0)</f>
        <v>TAMIL NADU</v>
      </c>
      <c r="AL195" t="str">
        <f t="shared" si="11"/>
        <v>Used</v>
      </c>
      <c r="AM195" t="str">
        <f>VLOOKUP(P195,Assumptions!$B$3:$D$14,3)</f>
        <v>July</v>
      </c>
    </row>
    <row r="196" spans="1:39" x14ac:dyDescent="0.25">
      <c r="A196" t="s">
        <v>15</v>
      </c>
      <c r="B196">
        <v>3135</v>
      </c>
      <c r="C196">
        <v>43103132</v>
      </c>
      <c r="D196" s="5">
        <v>431351301700366</v>
      </c>
      <c r="E196">
        <v>31350004088097</v>
      </c>
      <c r="F196" t="s">
        <v>1876</v>
      </c>
      <c r="G196" t="s">
        <v>1877</v>
      </c>
      <c r="H196" s="1">
        <v>45479</v>
      </c>
      <c r="I196">
        <v>320000</v>
      </c>
      <c r="J196">
        <v>24</v>
      </c>
      <c r="K196">
        <v>36</v>
      </c>
      <c r="L196">
        <v>12555</v>
      </c>
      <c r="M196">
        <v>510909010210110</v>
      </c>
      <c r="N196" t="s">
        <v>1878</v>
      </c>
      <c r="O196">
        <v>309817</v>
      </c>
      <c r="P196" s="1">
        <v>45479</v>
      </c>
      <c r="Q196" t="s">
        <v>127</v>
      </c>
      <c r="R196" t="s">
        <v>1879</v>
      </c>
      <c r="S196" t="s">
        <v>1880</v>
      </c>
      <c r="T196">
        <v>154160</v>
      </c>
      <c r="U196" t="s">
        <v>834</v>
      </c>
      <c r="V196" t="s">
        <v>1862</v>
      </c>
      <c r="W196">
        <v>3200</v>
      </c>
      <c r="X196">
        <v>2183</v>
      </c>
      <c r="Y196" t="s">
        <v>128</v>
      </c>
      <c r="Z196" t="s">
        <v>811</v>
      </c>
      <c r="AA196">
        <v>4800</v>
      </c>
      <c r="AC196" s="55" t="s">
        <v>995</v>
      </c>
      <c r="AD196" s="55" t="str">
        <f>_xlfn.XLOOKUP(D196,'[1]VL LMS '!$B:$B,'[1]VL LMS '!$BU:$BU)</f>
        <v>MARUTHI TOUR S DIESEL 5 SEAT 2019</v>
      </c>
      <c r="AE196" s="55">
        <f t="shared" si="9"/>
        <v>76800</v>
      </c>
      <c r="AF196" s="55" t="str">
        <f t="shared" si="10"/>
        <v>Jul-24</v>
      </c>
      <c r="AG196">
        <f>_xlfn.XLOOKUP(D196,'[1]VL LMS '!$B:$B,'[1]VL LMS '!$BS:$BS)</f>
        <v>2019</v>
      </c>
      <c r="AH196" s="55" t="str">
        <f>_xlfn.XLOOKUP(D196,'[1]VL LMS '!$B:$B,'[1]VL LMS '!$DO:$DO)</f>
        <v>Car</v>
      </c>
      <c r="AI196" s="55" t="str">
        <f>_xlfn.XLOOKUP(D196,'[1]VL LMS '!$B:$B,'[1]VL LMS '!$DP:$DP)</f>
        <v>Paryatan Plus</v>
      </c>
      <c r="AJ196" s="55" t="str">
        <f>VLOOKUP(AI196,[1]Assumptions!$C:$D,2,0)</f>
        <v>Paryatan Plus Loan</v>
      </c>
      <c r="AK196" s="55" t="str">
        <f>VLOOKUP(A196,[1]Assumptions!$T$3:$U$29,2,0)</f>
        <v>TAMIL NADU</v>
      </c>
      <c r="AL196" t="str">
        <f t="shared" si="11"/>
        <v>Used</v>
      </c>
      <c r="AM196" t="str">
        <f>VLOOKUP(P196,Assumptions!$B$3:$D$14,3)</f>
        <v>July</v>
      </c>
    </row>
    <row r="197" spans="1:39" x14ac:dyDescent="0.25">
      <c r="A197" t="s">
        <v>700</v>
      </c>
      <c r="B197">
        <v>3346</v>
      </c>
      <c r="C197">
        <v>43103130</v>
      </c>
      <c r="D197" s="5">
        <v>433461301700067</v>
      </c>
      <c r="E197">
        <v>33460004087884</v>
      </c>
      <c r="F197" t="s">
        <v>1881</v>
      </c>
      <c r="G197" t="s">
        <v>1882</v>
      </c>
      <c r="H197" s="1">
        <v>45478</v>
      </c>
      <c r="I197">
        <v>550000</v>
      </c>
      <c r="J197">
        <v>17</v>
      </c>
      <c r="K197">
        <v>60</v>
      </c>
      <c r="L197">
        <v>13669</v>
      </c>
      <c r="M197">
        <v>39656923526</v>
      </c>
      <c r="N197" t="s">
        <v>1883</v>
      </c>
      <c r="O197">
        <v>532291</v>
      </c>
      <c r="P197" s="1">
        <v>45478</v>
      </c>
      <c r="Q197" t="s">
        <v>127</v>
      </c>
      <c r="R197" t="s">
        <v>1884</v>
      </c>
      <c r="S197" t="s">
        <v>1885</v>
      </c>
      <c r="T197">
        <v>154267</v>
      </c>
      <c r="U197" t="s">
        <v>750</v>
      </c>
      <c r="V197" t="s">
        <v>1832</v>
      </c>
      <c r="W197">
        <v>5500</v>
      </c>
      <c r="X197">
        <v>3959</v>
      </c>
      <c r="Y197" t="s">
        <v>128</v>
      </c>
      <c r="Z197" t="s">
        <v>850</v>
      </c>
      <c r="AA197">
        <v>8250</v>
      </c>
      <c r="AC197" s="55" t="s">
        <v>995</v>
      </c>
      <c r="AD197" s="55" t="str">
        <f>_xlfn.XLOOKUP(D197,'[1]VL LMS '!$B:$B,'[1]VL LMS '!$BU:$BU)</f>
        <v>TATA PUNCH PURE PETROL NEW 2024</v>
      </c>
      <c r="AE197" s="55">
        <f t="shared" si="9"/>
        <v>93500</v>
      </c>
      <c r="AF197" s="55" t="str">
        <f t="shared" si="10"/>
        <v>Jul-24</v>
      </c>
      <c r="AG197">
        <f>_xlfn.XLOOKUP(D197,'[1]VL LMS '!$B:$B,'[1]VL LMS '!$BS:$BS)</f>
        <v>2024</v>
      </c>
      <c r="AH197" s="55">
        <f>_xlfn.XLOOKUP(D197,'[1]VL LMS '!$B:$B,'[1]VL LMS '!$DO:$DO)</f>
        <v>0</v>
      </c>
      <c r="AI197" s="55" t="str">
        <f>_xlfn.XLOOKUP(D197,'[1]VL LMS '!$B:$B,'[1]VL LMS '!$DP:$DP)</f>
        <v>Dream Car</v>
      </c>
      <c r="AJ197" s="55" t="str">
        <f>VLOOKUP(AI197,[1]Assumptions!$C:$D,2,0)</f>
        <v>Dream Vahan</v>
      </c>
      <c r="AK197" s="55" t="str">
        <f>VLOOKUP(A197,[1]Assumptions!$T$3:$U$29,2,0)</f>
        <v>BIHAR</v>
      </c>
      <c r="AL197" t="str">
        <f t="shared" si="11"/>
        <v>New</v>
      </c>
      <c r="AM197" t="str">
        <f>VLOOKUP(P197,Assumptions!$B$3:$D$14,3)</f>
        <v>July</v>
      </c>
    </row>
    <row r="198" spans="1:39" x14ac:dyDescent="0.25">
      <c r="A198" t="s">
        <v>53</v>
      </c>
      <c r="B198">
        <v>1233</v>
      </c>
      <c r="C198">
        <v>43103141</v>
      </c>
      <c r="D198" s="5">
        <v>412331301700223</v>
      </c>
      <c r="E198">
        <v>12330004088218</v>
      </c>
      <c r="F198" t="s">
        <v>1886</v>
      </c>
      <c r="G198" t="s">
        <v>1887</v>
      </c>
      <c r="H198" s="1">
        <v>45482</v>
      </c>
      <c r="I198">
        <v>350000</v>
      </c>
      <c r="J198">
        <v>23.5</v>
      </c>
      <c r="K198">
        <v>36</v>
      </c>
      <c r="L198">
        <v>13640</v>
      </c>
      <c r="M198">
        <v>35273551730</v>
      </c>
      <c r="N198" t="s">
        <v>1888</v>
      </c>
      <c r="O198">
        <v>338437</v>
      </c>
      <c r="P198" s="1">
        <v>45482</v>
      </c>
      <c r="Q198" t="s">
        <v>127</v>
      </c>
      <c r="R198" t="s">
        <v>1889</v>
      </c>
      <c r="S198" t="s">
        <v>1890</v>
      </c>
      <c r="T198">
        <v>151638</v>
      </c>
      <c r="U198" t="s">
        <v>773</v>
      </c>
      <c r="V198" t="s">
        <v>1891</v>
      </c>
      <c r="W198">
        <v>3500</v>
      </c>
      <c r="X198">
        <v>2813</v>
      </c>
      <c r="Y198" t="s">
        <v>128</v>
      </c>
      <c r="Z198" t="s">
        <v>774</v>
      </c>
      <c r="AA198">
        <v>5250</v>
      </c>
      <c r="AC198" s="55" t="s">
        <v>1130</v>
      </c>
      <c r="AD198" s="55" t="str">
        <f>_xlfn.XLOOKUP(D198,'[1]VL LMS '!$B:$B,'[1]VL LMS '!$BU:$BU)</f>
        <v>DOST RLS BSIV GOOD CARRIER 2019</v>
      </c>
      <c r="AE198" s="55">
        <f t="shared" si="9"/>
        <v>82250</v>
      </c>
      <c r="AF198" s="55" t="str">
        <f t="shared" si="10"/>
        <v>Jul-24</v>
      </c>
      <c r="AG198">
        <f>_xlfn.XLOOKUP(D198,'[1]VL LMS '!$B:$B,'[1]VL LMS '!$BS:$BS)</f>
        <v>2019</v>
      </c>
      <c r="AH198" s="55" t="str">
        <f>_xlfn.XLOOKUP(D198,'[1]VL LMS '!$B:$B,'[1]VL LMS '!$DO:$DO)</f>
        <v>Goods &amp; Passengers</v>
      </c>
      <c r="AI198" s="55" t="str">
        <f>_xlfn.XLOOKUP(D198,'[1]VL LMS '!$B:$B,'[1]VL LMS '!$DP:$DP)</f>
        <v>Goods Carrier</v>
      </c>
      <c r="AJ198" s="55" t="str">
        <f>VLOOKUP(AI198,[1]Assumptions!$C:$D,2,0)</f>
        <v>Goods Carrier Loan</v>
      </c>
      <c r="AK198" s="55" t="str">
        <f>VLOOKUP(A198,[1]Assumptions!$T$3:$U$29,2,0)</f>
        <v>KERALA</v>
      </c>
      <c r="AL198" t="str">
        <f t="shared" si="11"/>
        <v>Used</v>
      </c>
      <c r="AM198" t="str">
        <f>VLOOKUP(P198,Assumptions!$B$3:$D$14,3)</f>
        <v>July</v>
      </c>
    </row>
    <row r="199" spans="1:39" x14ac:dyDescent="0.25">
      <c r="A199" t="s">
        <v>19</v>
      </c>
      <c r="B199">
        <v>1283</v>
      </c>
      <c r="C199">
        <v>43103110</v>
      </c>
      <c r="D199" s="5">
        <v>412831301700275</v>
      </c>
      <c r="E199">
        <v>12830004086757</v>
      </c>
      <c r="F199" t="s">
        <v>1892</v>
      </c>
      <c r="G199" t="s">
        <v>1893</v>
      </c>
      <c r="H199" s="1">
        <v>45481</v>
      </c>
      <c r="I199">
        <v>780000</v>
      </c>
      <c r="J199">
        <v>18</v>
      </c>
      <c r="K199">
        <v>60</v>
      </c>
      <c r="L199">
        <v>19807</v>
      </c>
      <c r="M199">
        <v>30118029355</v>
      </c>
      <c r="N199" t="s">
        <v>1088</v>
      </c>
      <c r="O199">
        <v>741773</v>
      </c>
      <c r="P199" s="1">
        <v>45481</v>
      </c>
      <c r="Q199" t="s">
        <v>127</v>
      </c>
      <c r="R199" t="s">
        <v>1894</v>
      </c>
      <c r="S199" t="s">
        <v>1895</v>
      </c>
      <c r="T199">
        <v>153050</v>
      </c>
      <c r="U199" t="s">
        <v>1052</v>
      </c>
      <c r="V199" t="s">
        <v>1808</v>
      </c>
      <c r="W199">
        <v>7800</v>
      </c>
      <c r="X199">
        <v>12187</v>
      </c>
      <c r="Y199" t="s">
        <v>128</v>
      </c>
      <c r="Z199" t="s">
        <v>1085</v>
      </c>
      <c r="AA199">
        <v>11700</v>
      </c>
      <c r="AC199" s="55" t="s">
        <v>995</v>
      </c>
      <c r="AD199" s="55" t="str">
        <f>_xlfn.XLOOKUP(D199,'[1]VL LMS '!$B:$B,'[1]VL LMS '!$BU:$BU)</f>
        <v>MARUTI DZIRE ZXI CNG NEW 2024</v>
      </c>
      <c r="AE199" s="55">
        <f t="shared" si="9"/>
        <v>140400</v>
      </c>
      <c r="AF199" s="55" t="str">
        <f t="shared" si="10"/>
        <v>Jul-24</v>
      </c>
      <c r="AG199">
        <f>_xlfn.XLOOKUP(D199,'[1]VL LMS '!$B:$B,'[1]VL LMS '!$BS:$BS)</f>
        <v>2024</v>
      </c>
      <c r="AH199" s="55">
        <f>_xlfn.XLOOKUP(D199,'[1]VL LMS '!$B:$B,'[1]VL LMS '!$DO:$DO)</f>
        <v>0</v>
      </c>
      <c r="AI199" s="55" t="str">
        <f>_xlfn.XLOOKUP(D199,'[1]VL LMS '!$B:$B,'[1]VL LMS '!$DP:$DP)</f>
        <v>Paryatan Plus</v>
      </c>
      <c r="AJ199" s="55" t="str">
        <f>VLOOKUP(AI199,[1]Assumptions!$C:$D,2,0)</f>
        <v>Paryatan Plus Loan</v>
      </c>
      <c r="AK199" s="55" t="str">
        <f>VLOOKUP(A199,[1]Assumptions!$T$3:$U$29,2,0)</f>
        <v>KARNATAKA</v>
      </c>
      <c r="AL199" t="str">
        <f t="shared" si="11"/>
        <v>Used</v>
      </c>
      <c r="AM199" t="str">
        <f>VLOOKUP(P199,Assumptions!$B$3:$D$14,3)</f>
        <v>July</v>
      </c>
    </row>
    <row r="200" spans="1:39" x14ac:dyDescent="0.25">
      <c r="A200" t="s">
        <v>19</v>
      </c>
      <c r="B200">
        <v>1283</v>
      </c>
      <c r="C200">
        <v>43103143</v>
      </c>
      <c r="D200" s="5">
        <v>412831301700276</v>
      </c>
      <c r="E200">
        <v>12830004087606</v>
      </c>
      <c r="F200" t="s">
        <v>1896</v>
      </c>
      <c r="G200" t="s">
        <v>1897</v>
      </c>
      <c r="H200" s="1">
        <v>45482</v>
      </c>
      <c r="I200">
        <v>440000</v>
      </c>
      <c r="J200">
        <v>23.5</v>
      </c>
      <c r="K200">
        <v>48</v>
      </c>
      <c r="L200">
        <v>14224</v>
      </c>
      <c r="M200">
        <v>841118210002940</v>
      </c>
      <c r="N200" t="s">
        <v>1898</v>
      </c>
      <c r="O200">
        <v>404309</v>
      </c>
      <c r="P200" s="1">
        <v>45482</v>
      </c>
      <c r="Q200" t="s">
        <v>127</v>
      </c>
      <c r="R200" t="s">
        <v>1899</v>
      </c>
      <c r="S200" t="s">
        <v>1900</v>
      </c>
      <c r="T200">
        <v>153950</v>
      </c>
      <c r="U200" t="s">
        <v>790</v>
      </c>
      <c r="V200" t="s">
        <v>1891</v>
      </c>
      <c r="W200">
        <v>4400</v>
      </c>
      <c r="X200">
        <v>2991</v>
      </c>
      <c r="Y200">
        <v>20000</v>
      </c>
      <c r="Z200" t="s">
        <v>791</v>
      </c>
      <c r="AA200">
        <v>6600</v>
      </c>
      <c r="AC200" s="55" t="s">
        <v>1130</v>
      </c>
      <c r="AD200" s="55" t="str">
        <f>_xlfn.XLOOKUP(D200,'[1]VL LMS '!$B:$B,'[1]VL LMS '!$BU:$BU)</f>
        <v>TATA ACE GOLD BS IV GOODS CARRIER 2019</v>
      </c>
      <c r="AE200" s="55">
        <f t="shared" si="9"/>
        <v>103400</v>
      </c>
      <c r="AF200" s="55" t="str">
        <f t="shared" si="10"/>
        <v>Jul-24</v>
      </c>
      <c r="AG200">
        <f>_xlfn.XLOOKUP(D200,'[1]VL LMS '!$B:$B,'[1]VL LMS '!$BS:$BS)</f>
        <v>2019</v>
      </c>
      <c r="AH200" s="55" t="str">
        <f>_xlfn.XLOOKUP(D200,'[1]VL LMS '!$B:$B,'[1]VL LMS '!$DO:$DO)</f>
        <v>Goods &amp; Passengers</v>
      </c>
      <c r="AI200" s="55" t="str">
        <f>_xlfn.XLOOKUP(D200,'[1]VL LMS '!$B:$B,'[1]VL LMS '!$DP:$DP)</f>
        <v>Goods Carrier</v>
      </c>
      <c r="AJ200" s="55" t="str">
        <f>VLOOKUP(AI200,[1]Assumptions!$C:$D,2,0)</f>
        <v>Goods Carrier Loan</v>
      </c>
      <c r="AK200" s="55" t="str">
        <f>VLOOKUP(A200,[1]Assumptions!$T$3:$U$29,2,0)</f>
        <v>KARNATAKA</v>
      </c>
      <c r="AL200" t="str">
        <f t="shared" si="11"/>
        <v>Used</v>
      </c>
      <c r="AM200" t="str">
        <f>VLOOKUP(P200,Assumptions!$B$3:$D$14,3)</f>
        <v>July</v>
      </c>
    </row>
    <row r="201" spans="1:39" x14ac:dyDescent="0.25">
      <c r="A201" t="s">
        <v>693</v>
      </c>
      <c r="B201">
        <v>1319</v>
      </c>
      <c r="C201">
        <v>43103147</v>
      </c>
      <c r="D201" s="5">
        <v>413191301700224</v>
      </c>
      <c r="E201">
        <v>13190004088656</v>
      </c>
      <c r="F201" t="s">
        <v>1901</v>
      </c>
      <c r="G201" t="s">
        <v>1902</v>
      </c>
      <c r="H201" s="1">
        <v>45483</v>
      </c>
      <c r="I201">
        <v>1040000</v>
      </c>
      <c r="J201">
        <v>20</v>
      </c>
      <c r="K201">
        <v>60</v>
      </c>
      <c r="L201">
        <v>27554</v>
      </c>
      <c r="M201">
        <v>512020010001987</v>
      </c>
      <c r="N201" t="s">
        <v>1903</v>
      </c>
      <c r="O201">
        <v>1008250</v>
      </c>
      <c r="P201" s="1">
        <v>45483</v>
      </c>
      <c r="Q201" t="s">
        <v>127</v>
      </c>
      <c r="R201" t="s">
        <v>1904</v>
      </c>
      <c r="S201" t="s">
        <v>1905</v>
      </c>
      <c r="T201">
        <v>150646</v>
      </c>
      <c r="U201" t="s">
        <v>792</v>
      </c>
      <c r="V201" t="s">
        <v>1906</v>
      </c>
      <c r="W201">
        <v>10400</v>
      </c>
      <c r="X201">
        <v>7830</v>
      </c>
      <c r="Y201" t="s">
        <v>128</v>
      </c>
      <c r="Z201" t="s">
        <v>715</v>
      </c>
      <c r="AA201">
        <v>13520</v>
      </c>
      <c r="AC201" s="55" t="s">
        <v>995</v>
      </c>
      <c r="AD201" s="55" t="str">
        <f>_xlfn.XLOOKUP(D201,'[1]VL LMS '!$B:$B,'[1]VL LMS '!$BU:$BU)</f>
        <v>TOUR M NEW 2024</v>
      </c>
      <c r="AE201" s="55">
        <f t="shared" si="9"/>
        <v>208000</v>
      </c>
      <c r="AF201" s="55" t="str">
        <f t="shared" si="10"/>
        <v>Jul-24</v>
      </c>
      <c r="AG201">
        <f>_xlfn.XLOOKUP(D201,'[1]VL LMS '!$B:$B,'[1]VL LMS '!$BS:$BS)</f>
        <v>2024</v>
      </c>
      <c r="AH201" s="55">
        <f>_xlfn.XLOOKUP(D201,'[1]VL LMS '!$B:$B,'[1]VL LMS '!$DO:$DO)</f>
        <v>0</v>
      </c>
      <c r="AI201" s="55" t="str">
        <f>_xlfn.XLOOKUP(D201,'[1]VL LMS '!$B:$B,'[1]VL LMS '!$DP:$DP)</f>
        <v>Dream Car</v>
      </c>
      <c r="AJ201" s="55" t="str">
        <f>VLOOKUP(AI201,[1]Assumptions!$C:$D,2,0)</f>
        <v>Dream Vahan</v>
      </c>
      <c r="AK201" s="55" t="str">
        <f>VLOOKUP(A201,[1]Assumptions!$T$3:$U$29,2,0)</f>
        <v>TAMIL NADU</v>
      </c>
      <c r="AL201" t="str">
        <f t="shared" si="11"/>
        <v>New</v>
      </c>
      <c r="AM201" t="str">
        <f>VLOOKUP(P201,Assumptions!$B$3:$D$14,3)</f>
        <v>July</v>
      </c>
    </row>
    <row r="202" spans="1:39" x14ac:dyDescent="0.25">
      <c r="A202" t="s">
        <v>693</v>
      </c>
      <c r="B202">
        <v>1319</v>
      </c>
      <c r="C202">
        <v>43103138</v>
      </c>
      <c r="D202" s="5">
        <v>413191301700225</v>
      </c>
      <c r="E202">
        <v>13190004088989</v>
      </c>
      <c r="F202" t="s">
        <v>1907</v>
      </c>
      <c r="G202" t="s">
        <v>1908</v>
      </c>
      <c r="H202" s="1">
        <v>45485</v>
      </c>
      <c r="I202">
        <v>1380000</v>
      </c>
      <c r="J202">
        <v>19</v>
      </c>
      <c r="K202">
        <v>60</v>
      </c>
      <c r="L202">
        <v>35799</v>
      </c>
      <c r="M202">
        <v>42216059118</v>
      </c>
      <c r="N202" t="s">
        <v>1909</v>
      </c>
      <c r="O202">
        <v>1333255</v>
      </c>
      <c r="P202" s="1">
        <v>45485</v>
      </c>
      <c r="Q202" t="s">
        <v>127</v>
      </c>
      <c r="R202" t="s">
        <v>1910</v>
      </c>
      <c r="S202" t="s">
        <v>1911</v>
      </c>
      <c r="T202">
        <v>150644</v>
      </c>
      <c r="U202" t="s">
        <v>793</v>
      </c>
      <c r="V202" t="s">
        <v>1912</v>
      </c>
      <c r="W202">
        <v>13800</v>
      </c>
      <c r="X202">
        <v>12849</v>
      </c>
      <c r="Y202" t="s">
        <v>128</v>
      </c>
      <c r="Z202" t="s">
        <v>794</v>
      </c>
      <c r="AA202">
        <v>17940</v>
      </c>
      <c r="AC202" s="55" t="s">
        <v>995</v>
      </c>
      <c r="AD202" s="55" t="str">
        <f>_xlfn.XLOOKUP(D202,'[1]VL LMS '!$B:$B,'[1]VL LMS '!$BU:$BU)</f>
        <v>NEXA XL6 ZETA CNG WHITE NEW 2024</v>
      </c>
      <c r="AE202" s="55">
        <f t="shared" si="9"/>
        <v>262200</v>
      </c>
      <c r="AF202" s="55" t="str">
        <f t="shared" si="10"/>
        <v>Jul-24</v>
      </c>
      <c r="AG202">
        <f>_xlfn.XLOOKUP(D202,'[1]VL LMS '!$B:$B,'[1]VL LMS '!$BS:$BS)</f>
        <v>2024</v>
      </c>
      <c r="AH202" s="55">
        <f>_xlfn.XLOOKUP(D202,'[1]VL LMS '!$B:$B,'[1]VL LMS '!$DO:$DO)</f>
        <v>0</v>
      </c>
      <c r="AI202" s="55" t="str">
        <f>_xlfn.XLOOKUP(D202,'[1]VL LMS '!$B:$B,'[1]VL LMS '!$DP:$DP)</f>
        <v>Dream Car</v>
      </c>
      <c r="AJ202" s="55" t="str">
        <f>VLOOKUP(AI202,[1]Assumptions!$C:$D,2,0)</f>
        <v>Dream Vahan</v>
      </c>
      <c r="AK202" s="55" t="str">
        <f>VLOOKUP(A202,[1]Assumptions!$T$3:$U$29,2,0)</f>
        <v>TAMIL NADU</v>
      </c>
      <c r="AL202" t="str">
        <f t="shared" si="11"/>
        <v>New</v>
      </c>
      <c r="AM202" t="str">
        <f>VLOOKUP(P202,Assumptions!$B$3:$D$14,3)</f>
        <v>July</v>
      </c>
    </row>
    <row r="203" spans="1:39" x14ac:dyDescent="0.25">
      <c r="A203" t="s">
        <v>693</v>
      </c>
      <c r="B203">
        <v>1319</v>
      </c>
      <c r="C203">
        <v>43103169</v>
      </c>
      <c r="D203" s="5">
        <v>413191301700226</v>
      </c>
      <c r="E203">
        <v>13190004089528</v>
      </c>
      <c r="F203" t="s">
        <v>1913</v>
      </c>
      <c r="G203" t="s">
        <v>1914</v>
      </c>
      <c r="H203" s="1">
        <v>45490</v>
      </c>
      <c r="I203">
        <v>950000</v>
      </c>
      <c r="J203">
        <v>19</v>
      </c>
      <c r="K203">
        <v>60</v>
      </c>
      <c r="L203">
        <v>24644</v>
      </c>
      <c r="M203">
        <v>40330016667</v>
      </c>
      <c r="N203" t="s">
        <v>1163</v>
      </c>
      <c r="O203">
        <v>916992</v>
      </c>
      <c r="P203" s="1">
        <v>45490</v>
      </c>
      <c r="Q203" t="s">
        <v>127</v>
      </c>
      <c r="R203" t="s">
        <v>1915</v>
      </c>
      <c r="S203" t="s">
        <v>1916</v>
      </c>
      <c r="T203">
        <v>151645</v>
      </c>
      <c r="U203" t="s">
        <v>800</v>
      </c>
      <c r="V203" t="s">
        <v>1917</v>
      </c>
      <c r="W203">
        <v>16625</v>
      </c>
      <c r="X203">
        <v>6883</v>
      </c>
      <c r="Y203" t="s">
        <v>128</v>
      </c>
      <c r="Z203" t="s">
        <v>755</v>
      </c>
      <c r="AA203" t="s">
        <v>128</v>
      </c>
      <c r="AC203" s="55" t="s">
        <v>995</v>
      </c>
      <c r="AD203" s="55" t="str">
        <f>_xlfn.XLOOKUP(D203,'[1]VL LMS '!$B:$B,'[1]VL LMS '!$BU:$BU)</f>
        <v>TOUR M NEW 2024</v>
      </c>
      <c r="AE203" s="55">
        <f t="shared" si="9"/>
        <v>180500</v>
      </c>
      <c r="AF203" s="55" t="str">
        <f t="shared" si="10"/>
        <v>Jul-24</v>
      </c>
      <c r="AG203">
        <f>_xlfn.XLOOKUP(D203,'[1]VL LMS '!$B:$B,'[1]VL LMS '!$BS:$BS)</f>
        <v>2024</v>
      </c>
      <c r="AH203" s="55">
        <f>_xlfn.XLOOKUP(D203,'[1]VL LMS '!$B:$B,'[1]VL LMS '!$DO:$DO)</f>
        <v>0</v>
      </c>
      <c r="AI203" s="55" t="str">
        <f>_xlfn.XLOOKUP(D203,'[1]VL LMS '!$B:$B,'[1]VL LMS '!$DP:$DP)</f>
        <v>Dream Car</v>
      </c>
      <c r="AJ203" s="55" t="str">
        <f>VLOOKUP(AI203,[1]Assumptions!$C:$D,2,0)</f>
        <v>Dream Vahan</v>
      </c>
      <c r="AK203" s="55" t="str">
        <f>VLOOKUP(A203,[1]Assumptions!$T$3:$U$29,2,0)</f>
        <v>TAMIL NADU</v>
      </c>
      <c r="AL203" t="str">
        <f t="shared" si="11"/>
        <v>New</v>
      </c>
      <c r="AM203" t="str">
        <f>VLOOKUP(P203,Assumptions!$B$3:$D$14,3)</f>
        <v>July</v>
      </c>
    </row>
    <row r="204" spans="1:39" x14ac:dyDescent="0.25">
      <c r="A204" t="s">
        <v>22</v>
      </c>
      <c r="B204">
        <v>3111</v>
      </c>
      <c r="C204">
        <v>43103142</v>
      </c>
      <c r="D204" s="5">
        <v>431111301700244</v>
      </c>
      <c r="E204">
        <v>31110004087114</v>
      </c>
      <c r="F204" t="s">
        <v>1918</v>
      </c>
      <c r="G204" t="s">
        <v>1918</v>
      </c>
      <c r="H204" s="1">
        <v>45481</v>
      </c>
      <c r="I204">
        <v>460000</v>
      </c>
      <c r="J204">
        <v>23.5</v>
      </c>
      <c r="K204">
        <v>48</v>
      </c>
      <c r="L204">
        <v>14871</v>
      </c>
      <c r="M204">
        <v>1779166000014751</v>
      </c>
      <c r="N204" t="s">
        <v>1310</v>
      </c>
      <c r="O204">
        <v>447467</v>
      </c>
      <c r="P204" s="1">
        <v>45481</v>
      </c>
      <c r="Q204" t="s">
        <v>127</v>
      </c>
      <c r="R204" t="s">
        <v>1919</v>
      </c>
      <c r="S204" t="s">
        <v>1920</v>
      </c>
      <c r="T204">
        <v>150545</v>
      </c>
      <c r="U204" t="s">
        <v>811</v>
      </c>
      <c r="V204" t="s">
        <v>1891</v>
      </c>
      <c r="W204">
        <v>4600</v>
      </c>
      <c r="X204">
        <v>3333</v>
      </c>
      <c r="Y204" t="s">
        <v>128</v>
      </c>
      <c r="Z204" t="s">
        <v>813</v>
      </c>
      <c r="AA204">
        <v>4600</v>
      </c>
      <c r="AC204" s="55" t="s">
        <v>995</v>
      </c>
      <c r="AD204" s="55" t="str">
        <f>_xlfn.XLOOKUP(D204,'[1]VL LMS '!$B:$B,'[1]VL LMS '!$BU:$BU)</f>
        <v>XCENT VTVT PRIME T 2021</v>
      </c>
      <c r="AE204" s="55">
        <f t="shared" si="9"/>
        <v>108100</v>
      </c>
      <c r="AF204" s="55" t="str">
        <f t="shared" si="10"/>
        <v>Jul-24</v>
      </c>
      <c r="AG204">
        <f>_xlfn.XLOOKUP(D204,'[1]VL LMS '!$B:$B,'[1]VL LMS '!$BS:$BS)</f>
        <v>2021</v>
      </c>
      <c r="AH204" s="55" t="str">
        <f>_xlfn.XLOOKUP(D204,'[1]VL LMS '!$B:$B,'[1]VL LMS '!$DO:$DO)</f>
        <v>Car</v>
      </c>
      <c r="AI204" s="55" t="str">
        <f>_xlfn.XLOOKUP(D204,'[1]VL LMS '!$B:$B,'[1]VL LMS '!$DP:$DP)</f>
        <v>Paryatan Plus</v>
      </c>
      <c r="AJ204" s="55" t="str">
        <f>VLOOKUP(AI204,[1]Assumptions!$C:$D,2,0)</f>
        <v>Paryatan Plus Loan</v>
      </c>
      <c r="AK204" s="55" t="str">
        <f>VLOOKUP(A204,[1]Assumptions!$T$3:$U$29,2,0)</f>
        <v>TAMIL NADU</v>
      </c>
      <c r="AL204" t="str">
        <f t="shared" si="11"/>
        <v>Used</v>
      </c>
      <c r="AM204" t="str">
        <f>VLOOKUP(P204,Assumptions!$B$3:$D$14,3)</f>
        <v>July</v>
      </c>
    </row>
    <row r="205" spans="1:39" x14ac:dyDescent="0.25">
      <c r="A205" t="s">
        <v>22</v>
      </c>
      <c r="B205">
        <v>3111</v>
      </c>
      <c r="C205">
        <v>43103152</v>
      </c>
      <c r="D205" s="5">
        <v>431111301700245</v>
      </c>
      <c r="E205">
        <v>31110004088731</v>
      </c>
      <c r="F205" t="s">
        <v>1921</v>
      </c>
      <c r="G205" t="s">
        <v>1921</v>
      </c>
      <c r="H205" s="1">
        <v>45484</v>
      </c>
      <c r="I205">
        <v>560000</v>
      </c>
      <c r="J205">
        <v>19</v>
      </c>
      <c r="K205">
        <v>60</v>
      </c>
      <c r="L205">
        <v>14527</v>
      </c>
      <c r="M205">
        <v>33709158913</v>
      </c>
      <c r="N205" t="s">
        <v>1922</v>
      </c>
      <c r="O205">
        <v>541646</v>
      </c>
      <c r="P205" s="1">
        <v>45484</v>
      </c>
      <c r="Q205" t="s">
        <v>127</v>
      </c>
      <c r="R205" t="s">
        <v>1923</v>
      </c>
      <c r="S205" t="s">
        <v>1924</v>
      </c>
      <c r="T205">
        <v>153556</v>
      </c>
      <c r="U205" t="s">
        <v>773</v>
      </c>
      <c r="V205" t="s">
        <v>1925</v>
      </c>
      <c r="W205">
        <v>5600</v>
      </c>
      <c r="X205">
        <v>5987</v>
      </c>
      <c r="Y205" t="s">
        <v>128</v>
      </c>
      <c r="Z205" t="s">
        <v>817</v>
      </c>
      <c r="AA205">
        <v>5600</v>
      </c>
      <c r="AC205" s="55" t="s">
        <v>995</v>
      </c>
      <c r="AD205" s="55" t="str">
        <f>_xlfn.XLOOKUP(D205,'[1]VL LMS '!$B:$B,'[1]VL LMS '!$BU:$BU)</f>
        <v>TOUR H3 PETROL NEW 2024</v>
      </c>
      <c r="AE205" s="55">
        <f t="shared" si="9"/>
        <v>106400</v>
      </c>
      <c r="AF205" s="55" t="str">
        <f t="shared" si="10"/>
        <v>Jul-24</v>
      </c>
      <c r="AG205">
        <f>_xlfn.XLOOKUP(D205,'[1]VL LMS '!$B:$B,'[1]VL LMS '!$BS:$BS)</f>
        <v>2024</v>
      </c>
      <c r="AH205" s="55">
        <f>_xlfn.XLOOKUP(D205,'[1]VL LMS '!$B:$B,'[1]VL LMS '!$DO:$DO)</f>
        <v>0</v>
      </c>
      <c r="AI205" s="55" t="str">
        <f>_xlfn.XLOOKUP(D205,'[1]VL LMS '!$B:$B,'[1]VL LMS '!$DP:$DP)</f>
        <v>Paryatan Plus</v>
      </c>
      <c r="AJ205" s="55" t="str">
        <f>VLOOKUP(AI205,[1]Assumptions!$C:$D,2,0)</f>
        <v>Paryatan Plus Loan</v>
      </c>
      <c r="AK205" s="55" t="str">
        <f>VLOOKUP(A205,[1]Assumptions!$T$3:$U$29,2,0)</f>
        <v>TAMIL NADU</v>
      </c>
      <c r="AL205" t="str">
        <f t="shared" si="11"/>
        <v>Used</v>
      </c>
      <c r="AM205" t="str">
        <f>VLOOKUP(P205,Assumptions!$B$3:$D$14,3)</f>
        <v>July</v>
      </c>
    </row>
    <row r="206" spans="1:39" x14ac:dyDescent="0.25">
      <c r="A206" t="s">
        <v>22</v>
      </c>
      <c r="B206">
        <v>3111</v>
      </c>
      <c r="C206">
        <v>43103155</v>
      </c>
      <c r="D206" s="5">
        <v>431111301700246</v>
      </c>
      <c r="E206">
        <v>31110004088821</v>
      </c>
      <c r="F206" t="s">
        <v>1926</v>
      </c>
      <c r="G206" t="s">
        <v>1926</v>
      </c>
      <c r="H206" s="1">
        <v>45484</v>
      </c>
      <c r="I206">
        <v>520000</v>
      </c>
      <c r="J206">
        <v>23</v>
      </c>
      <c r="K206">
        <v>48</v>
      </c>
      <c r="L206">
        <v>16667</v>
      </c>
      <c r="M206">
        <v>1814135000006287</v>
      </c>
      <c r="N206" t="s">
        <v>1274</v>
      </c>
      <c r="O206">
        <v>506019</v>
      </c>
      <c r="P206" s="1">
        <v>45484</v>
      </c>
      <c r="Q206" t="s">
        <v>127</v>
      </c>
      <c r="R206" t="s">
        <v>1927</v>
      </c>
      <c r="S206" t="s">
        <v>1928</v>
      </c>
      <c r="T206">
        <v>150722</v>
      </c>
      <c r="U206" t="s">
        <v>807</v>
      </c>
      <c r="V206" t="s">
        <v>1925</v>
      </c>
      <c r="W206">
        <v>5200</v>
      </c>
      <c r="X206">
        <v>3253</v>
      </c>
      <c r="Y206" t="s">
        <v>128</v>
      </c>
      <c r="Z206" t="s">
        <v>808</v>
      </c>
      <c r="AA206">
        <v>5200</v>
      </c>
      <c r="AC206" s="55" t="s">
        <v>995</v>
      </c>
      <c r="AD206" s="55" t="str">
        <f>_xlfn.XLOOKUP(D206,'[1]VL LMS '!$B:$B,'[1]VL LMS '!$BU:$BU)</f>
        <v>TOUR H 2024</v>
      </c>
      <c r="AE206" s="55">
        <f t="shared" si="9"/>
        <v>119600</v>
      </c>
      <c r="AF206" s="55" t="str">
        <f t="shared" si="10"/>
        <v>Jul-24</v>
      </c>
      <c r="AG206">
        <f>_xlfn.XLOOKUP(D206,'[1]VL LMS '!$B:$B,'[1]VL LMS '!$BS:$BS)</f>
        <v>2024</v>
      </c>
      <c r="AH206" s="55" t="str">
        <f>_xlfn.XLOOKUP(D206,'[1]VL LMS '!$B:$B,'[1]VL LMS '!$DO:$DO)</f>
        <v>Car</v>
      </c>
      <c r="AI206" s="55" t="str">
        <f>_xlfn.XLOOKUP(D206,'[1]VL LMS '!$B:$B,'[1]VL LMS '!$DP:$DP)</f>
        <v>Paryatan Plus</v>
      </c>
      <c r="AJ206" s="55" t="str">
        <f>VLOOKUP(AI206,[1]Assumptions!$C:$D,2,0)</f>
        <v>Paryatan Plus Loan</v>
      </c>
      <c r="AK206" s="55" t="str">
        <f>VLOOKUP(A206,[1]Assumptions!$T$3:$U$29,2,0)</f>
        <v>TAMIL NADU</v>
      </c>
      <c r="AL206" t="str">
        <f t="shared" si="11"/>
        <v>Used</v>
      </c>
      <c r="AM206" t="str">
        <f>VLOOKUP(P206,Assumptions!$B$3:$D$14,3)</f>
        <v>July</v>
      </c>
    </row>
    <row r="207" spans="1:39" x14ac:dyDescent="0.25">
      <c r="A207" t="s">
        <v>22</v>
      </c>
      <c r="B207">
        <v>3111</v>
      </c>
      <c r="C207">
        <v>43103164</v>
      </c>
      <c r="D207" s="5">
        <v>431111301700247</v>
      </c>
      <c r="E207">
        <v>31110004087566</v>
      </c>
      <c r="F207" t="s">
        <v>1929</v>
      </c>
      <c r="G207" t="s">
        <v>1929</v>
      </c>
      <c r="H207" s="1">
        <v>45489</v>
      </c>
      <c r="I207">
        <v>600000</v>
      </c>
      <c r="J207">
        <v>23</v>
      </c>
      <c r="K207">
        <v>48</v>
      </c>
      <c r="L207">
        <v>19231</v>
      </c>
      <c r="M207">
        <v>50200074457031</v>
      </c>
      <c r="N207" t="s">
        <v>1279</v>
      </c>
      <c r="O207">
        <v>581982</v>
      </c>
      <c r="P207" s="1">
        <v>45489</v>
      </c>
      <c r="Q207" t="s">
        <v>127</v>
      </c>
      <c r="R207" t="s">
        <v>1930</v>
      </c>
      <c r="S207" t="s">
        <v>1931</v>
      </c>
      <c r="T207">
        <v>150722</v>
      </c>
      <c r="U207" t="s">
        <v>807</v>
      </c>
      <c r="V207" t="s">
        <v>1932</v>
      </c>
      <c r="W207">
        <v>10500</v>
      </c>
      <c r="X207">
        <v>4518</v>
      </c>
      <c r="Y207" t="s">
        <v>128</v>
      </c>
      <c r="Z207" t="s">
        <v>816</v>
      </c>
      <c r="AA207">
        <v>3000</v>
      </c>
      <c r="AC207" s="55" t="s">
        <v>995</v>
      </c>
      <c r="AD207" s="55" t="str">
        <f>_xlfn.XLOOKUP(D207,'[1]VL LMS '!$B:$B,'[1]VL LMS '!$BU:$BU)</f>
        <v>XYLO H4 M HAWK CRDE 2 WD 8 2017</v>
      </c>
      <c r="AE207" s="55">
        <f t="shared" si="9"/>
        <v>138000</v>
      </c>
      <c r="AF207" s="55" t="str">
        <f t="shared" si="10"/>
        <v>Jul-24</v>
      </c>
      <c r="AG207">
        <f>_xlfn.XLOOKUP(D207,'[1]VL LMS '!$B:$B,'[1]VL LMS '!$BS:$BS)</f>
        <v>2017</v>
      </c>
      <c r="AH207" s="55" t="str">
        <f>_xlfn.XLOOKUP(D207,'[1]VL LMS '!$B:$B,'[1]VL LMS '!$DO:$DO)</f>
        <v>Car</v>
      </c>
      <c r="AI207" s="55" t="str">
        <f>_xlfn.XLOOKUP(D207,'[1]VL LMS '!$B:$B,'[1]VL LMS '!$DP:$DP)</f>
        <v>Paryatan Plus</v>
      </c>
      <c r="AJ207" s="55" t="str">
        <f>VLOOKUP(AI207,[1]Assumptions!$C:$D,2,0)</f>
        <v>Paryatan Plus Loan</v>
      </c>
      <c r="AK207" s="55" t="str">
        <f>VLOOKUP(A207,[1]Assumptions!$T$3:$U$29,2,0)</f>
        <v>TAMIL NADU</v>
      </c>
      <c r="AL207" t="str">
        <f t="shared" si="11"/>
        <v>Used</v>
      </c>
      <c r="AM207" t="str">
        <f>VLOOKUP(P207,Assumptions!$B$3:$D$14,3)</f>
        <v>July</v>
      </c>
    </row>
    <row r="208" spans="1:39" x14ac:dyDescent="0.25">
      <c r="A208" t="s">
        <v>15</v>
      </c>
      <c r="B208">
        <v>3135</v>
      </c>
      <c r="C208">
        <v>43103129</v>
      </c>
      <c r="D208" s="5">
        <v>431351301700367</v>
      </c>
      <c r="E208">
        <v>31350004088323</v>
      </c>
      <c r="F208" t="s">
        <v>1933</v>
      </c>
      <c r="G208" t="s">
        <v>1934</v>
      </c>
      <c r="H208" s="1">
        <v>45481</v>
      </c>
      <c r="I208">
        <v>640000</v>
      </c>
      <c r="J208">
        <v>18</v>
      </c>
      <c r="K208">
        <v>60</v>
      </c>
      <c r="L208">
        <v>16252</v>
      </c>
      <c r="M208">
        <v>10857831185</v>
      </c>
      <c r="N208" t="s">
        <v>1464</v>
      </c>
      <c r="O208">
        <v>618285</v>
      </c>
      <c r="P208" s="1">
        <v>45481</v>
      </c>
      <c r="Q208" t="s">
        <v>127</v>
      </c>
      <c r="R208" t="s">
        <v>1935</v>
      </c>
      <c r="S208" t="s">
        <v>1936</v>
      </c>
      <c r="T208">
        <v>150733</v>
      </c>
      <c r="U208" t="s">
        <v>830</v>
      </c>
      <c r="V208" t="s">
        <v>1832</v>
      </c>
      <c r="W208">
        <v>6400</v>
      </c>
      <c r="X208">
        <v>5083</v>
      </c>
      <c r="Y208" t="s">
        <v>128</v>
      </c>
      <c r="Z208" t="s">
        <v>831</v>
      </c>
      <c r="AA208">
        <v>9600</v>
      </c>
      <c r="AC208" s="55" t="s">
        <v>995</v>
      </c>
      <c r="AD208" s="55" t="str">
        <f>_xlfn.XLOOKUP(D208,'[1]VL LMS '!$B:$B,'[1]VL LMS '!$BU:$BU)</f>
        <v>MARUTI TOUR H3 CNG NEW 2024</v>
      </c>
      <c r="AE208" s="55">
        <f t="shared" si="9"/>
        <v>115200</v>
      </c>
      <c r="AF208" s="55" t="str">
        <f t="shared" si="10"/>
        <v>Jul-24</v>
      </c>
      <c r="AG208">
        <f>_xlfn.XLOOKUP(D208,'[1]VL LMS '!$B:$B,'[1]VL LMS '!$BS:$BS)</f>
        <v>2024</v>
      </c>
      <c r="AH208" s="55" t="str">
        <f>_xlfn.XLOOKUP(D208,'[1]VL LMS '!$B:$B,'[1]VL LMS '!$DO:$DO)</f>
        <v>Goods &amp; Passengers</v>
      </c>
      <c r="AI208" s="55" t="str">
        <f>_xlfn.XLOOKUP(D208,'[1]VL LMS '!$B:$B,'[1]VL LMS '!$DP:$DP)</f>
        <v>Dream Car</v>
      </c>
      <c r="AJ208" s="55" t="str">
        <f>VLOOKUP(AI208,[1]Assumptions!$C:$D,2,0)</f>
        <v>Dream Vahan</v>
      </c>
      <c r="AK208" s="55" t="str">
        <f>VLOOKUP(A208,[1]Assumptions!$T$3:$U$29,2,0)</f>
        <v>TAMIL NADU</v>
      </c>
      <c r="AL208" t="str">
        <f t="shared" si="11"/>
        <v>New</v>
      </c>
      <c r="AM208" t="str">
        <f>VLOOKUP(P208,Assumptions!$B$3:$D$14,3)</f>
        <v>July</v>
      </c>
    </row>
    <row r="209" spans="1:39" x14ac:dyDescent="0.25">
      <c r="A209" t="s">
        <v>15</v>
      </c>
      <c r="B209">
        <v>3135</v>
      </c>
      <c r="C209">
        <v>43103154</v>
      </c>
      <c r="D209" s="5">
        <v>431351301700368</v>
      </c>
      <c r="E209">
        <v>31350004088805</v>
      </c>
      <c r="F209" t="s">
        <v>1324</v>
      </c>
      <c r="G209" t="s">
        <v>1937</v>
      </c>
      <c r="H209" s="1">
        <v>45484</v>
      </c>
      <c r="I209">
        <v>760000</v>
      </c>
      <c r="J209">
        <v>18</v>
      </c>
      <c r="K209">
        <v>60</v>
      </c>
      <c r="L209">
        <v>19300</v>
      </c>
      <c r="M209">
        <v>153109000148281</v>
      </c>
      <c r="N209" t="s">
        <v>1938</v>
      </c>
      <c r="O209">
        <v>734444</v>
      </c>
      <c r="P209" s="1">
        <v>45484</v>
      </c>
      <c r="Q209" t="s">
        <v>127</v>
      </c>
      <c r="R209" t="s">
        <v>1939</v>
      </c>
      <c r="S209" t="s">
        <v>1940</v>
      </c>
      <c r="T209">
        <v>150112</v>
      </c>
      <c r="U209" t="s">
        <v>828</v>
      </c>
      <c r="V209" t="s">
        <v>1925</v>
      </c>
      <c r="W209">
        <v>7600</v>
      </c>
      <c r="X209">
        <v>6556</v>
      </c>
      <c r="Y209" t="s">
        <v>128</v>
      </c>
      <c r="Z209" t="s">
        <v>829</v>
      </c>
      <c r="AA209">
        <v>11400</v>
      </c>
      <c r="AC209" s="55" t="s">
        <v>995</v>
      </c>
      <c r="AD209" s="55" t="str">
        <f>_xlfn.XLOOKUP(D209,'[1]VL LMS '!$B:$B,'[1]VL LMS '!$BU:$BU)</f>
        <v>WAGON R VXI CNG1L MTT NEW 2024</v>
      </c>
      <c r="AE209" s="55">
        <f t="shared" si="9"/>
        <v>136800</v>
      </c>
      <c r="AF209" s="55" t="str">
        <f t="shared" si="10"/>
        <v>Jul-24</v>
      </c>
      <c r="AG209">
        <f>_xlfn.XLOOKUP(D209,'[1]VL LMS '!$B:$B,'[1]VL LMS '!$BS:$BS)</f>
        <v>2024</v>
      </c>
      <c r="AH209" s="55" t="str">
        <f>_xlfn.XLOOKUP(D209,'[1]VL LMS '!$B:$B,'[1]VL LMS '!$DO:$DO)</f>
        <v>Car</v>
      </c>
      <c r="AI209" s="55" t="str">
        <f>_xlfn.XLOOKUP(D209,'[1]VL LMS '!$B:$B,'[1]VL LMS '!$DP:$DP)</f>
        <v>Paryatan Plus</v>
      </c>
      <c r="AJ209" s="55" t="str">
        <f>VLOOKUP(AI209,[1]Assumptions!$C:$D,2,0)</f>
        <v>Paryatan Plus Loan</v>
      </c>
      <c r="AK209" s="55" t="str">
        <f>VLOOKUP(A209,[1]Assumptions!$T$3:$U$29,2,0)</f>
        <v>TAMIL NADU</v>
      </c>
      <c r="AL209" t="str">
        <f t="shared" si="11"/>
        <v>Used</v>
      </c>
      <c r="AM209" t="str">
        <f>VLOOKUP(P209,Assumptions!$B$3:$D$14,3)</f>
        <v>July</v>
      </c>
    </row>
    <row r="210" spans="1:39" x14ac:dyDescent="0.25">
      <c r="A210" t="s">
        <v>15</v>
      </c>
      <c r="B210">
        <v>3135</v>
      </c>
      <c r="C210">
        <v>43103153</v>
      </c>
      <c r="D210" s="5">
        <v>431351301700369</v>
      </c>
      <c r="E210">
        <v>31350004088817</v>
      </c>
      <c r="F210" t="s">
        <v>1941</v>
      </c>
      <c r="G210" t="s">
        <v>1942</v>
      </c>
      <c r="H210" s="1">
        <v>45484</v>
      </c>
      <c r="I210">
        <v>720000</v>
      </c>
      <c r="J210">
        <v>18</v>
      </c>
      <c r="K210">
        <v>36</v>
      </c>
      <c r="L210">
        <v>26030</v>
      </c>
      <c r="M210">
        <v>10810200011039</v>
      </c>
      <c r="N210" t="s">
        <v>1838</v>
      </c>
      <c r="O210">
        <v>591000</v>
      </c>
      <c r="P210" s="1">
        <v>45484</v>
      </c>
      <c r="Q210" t="s">
        <v>127</v>
      </c>
      <c r="R210" t="s">
        <v>1943</v>
      </c>
      <c r="S210" t="s">
        <v>1944</v>
      </c>
      <c r="T210">
        <v>151548</v>
      </c>
      <c r="U210" t="s">
        <v>823</v>
      </c>
      <c r="V210" t="s">
        <v>1925</v>
      </c>
      <c r="W210">
        <v>12600</v>
      </c>
      <c r="X210">
        <v>8386</v>
      </c>
      <c r="Y210">
        <v>104818</v>
      </c>
      <c r="Z210" t="s">
        <v>128</v>
      </c>
      <c r="AA210" t="s">
        <v>128</v>
      </c>
      <c r="AC210" s="55" t="s">
        <v>995</v>
      </c>
      <c r="AD210" s="55" t="str">
        <f>_xlfn.XLOOKUP(D210,'[1]VL LMS '!$B:$B,'[1]VL LMS '!$BU:$BU)</f>
        <v>MARUTI DZIRE TOUR S CNG NEW 2024</v>
      </c>
      <c r="AE210" s="55">
        <f t="shared" si="9"/>
        <v>129600</v>
      </c>
      <c r="AF210" s="55" t="str">
        <f t="shared" si="10"/>
        <v>Jul-24</v>
      </c>
      <c r="AG210">
        <f>_xlfn.XLOOKUP(D210,'[1]VL LMS '!$B:$B,'[1]VL LMS '!$BS:$BS)</f>
        <v>2024</v>
      </c>
      <c r="AH210" s="55" t="str">
        <f>_xlfn.XLOOKUP(D210,'[1]VL LMS '!$B:$B,'[1]VL LMS '!$DO:$DO)</f>
        <v>Goods &amp; Passengers</v>
      </c>
      <c r="AI210" s="55" t="str">
        <f>_xlfn.XLOOKUP(D210,'[1]VL LMS '!$B:$B,'[1]VL LMS '!$DP:$DP)</f>
        <v>Dream Car</v>
      </c>
      <c r="AJ210" s="55" t="str">
        <f>VLOOKUP(AI210,[1]Assumptions!$C:$D,2,0)</f>
        <v>Dream Vahan</v>
      </c>
      <c r="AK210" s="55" t="str">
        <f>VLOOKUP(A210,[1]Assumptions!$T$3:$U$29,2,0)</f>
        <v>TAMIL NADU</v>
      </c>
      <c r="AL210" t="str">
        <f t="shared" si="11"/>
        <v>New</v>
      </c>
      <c r="AM210" t="str">
        <f>VLOOKUP(P210,Assumptions!$B$3:$D$14,3)</f>
        <v>July</v>
      </c>
    </row>
    <row r="211" spans="1:39" x14ac:dyDescent="0.25">
      <c r="A211" t="s">
        <v>15</v>
      </c>
      <c r="B211">
        <v>3135</v>
      </c>
      <c r="C211">
        <v>43103083</v>
      </c>
      <c r="D211" s="5">
        <v>431351301700370</v>
      </c>
      <c r="E211">
        <v>31350004088988</v>
      </c>
      <c r="F211" t="s">
        <v>1945</v>
      </c>
      <c r="G211" t="s">
        <v>1946</v>
      </c>
      <c r="H211" s="1">
        <v>45485</v>
      </c>
      <c r="I211">
        <v>520000</v>
      </c>
      <c r="J211">
        <v>23</v>
      </c>
      <c r="K211">
        <v>48</v>
      </c>
      <c r="L211">
        <v>16667</v>
      </c>
      <c r="M211">
        <v>733307000003912</v>
      </c>
      <c r="N211" t="s">
        <v>1302</v>
      </c>
      <c r="O211">
        <v>503895</v>
      </c>
      <c r="P211" s="1">
        <v>45485</v>
      </c>
      <c r="Q211" t="s">
        <v>127</v>
      </c>
      <c r="R211" t="s">
        <v>1947</v>
      </c>
      <c r="S211" t="s">
        <v>1948</v>
      </c>
      <c r="T211">
        <v>150733</v>
      </c>
      <c r="U211" t="s">
        <v>830</v>
      </c>
      <c r="V211" t="s">
        <v>1685</v>
      </c>
      <c r="W211">
        <v>5200</v>
      </c>
      <c r="X211">
        <v>3105</v>
      </c>
      <c r="Y211" t="s">
        <v>128</v>
      </c>
      <c r="Z211" t="s">
        <v>831</v>
      </c>
      <c r="AA211">
        <v>7800</v>
      </c>
      <c r="AC211" s="55" t="s">
        <v>995</v>
      </c>
      <c r="AD211" s="55" t="str">
        <f>_xlfn.XLOOKUP(D211,'[1]VL LMS '!$B:$B,'[1]VL LMS '!$BU:$BU)</f>
        <v>TOUR S DIESEL</v>
      </c>
      <c r="AE211" s="55">
        <f t="shared" si="9"/>
        <v>119600</v>
      </c>
      <c r="AF211" s="55" t="str">
        <f t="shared" si="10"/>
        <v>Jul-24</v>
      </c>
      <c r="AG211">
        <f>_xlfn.XLOOKUP(D211,'[1]VL LMS '!$B:$B,'[1]VL LMS '!$BS:$BS)</f>
        <v>2019</v>
      </c>
      <c r="AH211" s="55" t="str">
        <f>_xlfn.XLOOKUP(D211,'[1]VL LMS '!$B:$B,'[1]VL LMS '!$DO:$DO)</f>
        <v>Car</v>
      </c>
      <c r="AI211" s="55" t="str">
        <f>_xlfn.XLOOKUP(D211,'[1]VL LMS '!$B:$B,'[1]VL LMS '!$DP:$DP)</f>
        <v>Paryatan Plus</v>
      </c>
      <c r="AJ211" s="55" t="str">
        <f>VLOOKUP(AI211,[1]Assumptions!$C:$D,2,0)</f>
        <v>Paryatan Plus Loan</v>
      </c>
      <c r="AK211" s="55" t="str">
        <f>VLOOKUP(A211,[1]Assumptions!$T$3:$U$29,2,0)</f>
        <v>TAMIL NADU</v>
      </c>
      <c r="AL211" t="str">
        <f t="shared" si="11"/>
        <v>Used</v>
      </c>
      <c r="AM211" t="str">
        <f>VLOOKUP(P211,Assumptions!$B$3:$D$14,3)</f>
        <v>July</v>
      </c>
    </row>
    <row r="212" spans="1:39" x14ac:dyDescent="0.25">
      <c r="A212" t="s">
        <v>15</v>
      </c>
      <c r="B212">
        <v>3135</v>
      </c>
      <c r="C212">
        <v>43103159</v>
      </c>
      <c r="D212" s="5">
        <v>431351301700371</v>
      </c>
      <c r="E212">
        <v>31350004089062</v>
      </c>
      <c r="F212" t="s">
        <v>1949</v>
      </c>
      <c r="G212" t="s">
        <v>1950</v>
      </c>
      <c r="H212" s="1">
        <v>45486</v>
      </c>
      <c r="I212">
        <v>270000</v>
      </c>
      <c r="J212">
        <v>24</v>
      </c>
      <c r="K212">
        <v>24</v>
      </c>
      <c r="L212">
        <v>14276</v>
      </c>
      <c r="M212">
        <v>421377297</v>
      </c>
      <c r="N212" t="s">
        <v>1951</v>
      </c>
      <c r="O212">
        <v>261897</v>
      </c>
      <c r="P212" s="1">
        <v>45486</v>
      </c>
      <c r="Q212" t="s">
        <v>127</v>
      </c>
      <c r="R212" t="s">
        <v>1952</v>
      </c>
      <c r="S212" t="s">
        <v>1953</v>
      </c>
      <c r="T212">
        <v>29037</v>
      </c>
      <c r="U212" t="s">
        <v>826</v>
      </c>
      <c r="V212" t="s">
        <v>1954</v>
      </c>
      <c r="W212">
        <v>4725</v>
      </c>
      <c r="X212">
        <v>3378</v>
      </c>
      <c r="Y212" t="s">
        <v>128</v>
      </c>
      <c r="Z212" t="s">
        <v>128</v>
      </c>
      <c r="AA212" t="s">
        <v>128</v>
      </c>
      <c r="AC212" s="55" t="s">
        <v>995</v>
      </c>
      <c r="AD212" s="55" t="str">
        <f>_xlfn.XLOOKUP(D212,'[1]VL LMS '!$B:$B,'[1]VL LMS '!$BU:$BU)</f>
        <v>TATA ZEST XE QJET 75PS BSIV</v>
      </c>
      <c r="AE212" s="55">
        <f t="shared" si="9"/>
        <v>64800</v>
      </c>
      <c r="AF212" s="55" t="str">
        <f t="shared" si="10"/>
        <v>Jul-24</v>
      </c>
      <c r="AG212">
        <f>_xlfn.XLOOKUP(D212,'[1]VL LMS '!$B:$B,'[1]VL LMS '!$BS:$BS)</f>
        <v>2017</v>
      </c>
      <c r="AH212" s="55" t="str">
        <f>_xlfn.XLOOKUP(D212,'[1]VL LMS '!$B:$B,'[1]VL LMS '!$DO:$DO)</f>
        <v>Car</v>
      </c>
      <c r="AI212" s="55" t="str">
        <f>_xlfn.XLOOKUP(D212,'[1]VL LMS '!$B:$B,'[1]VL LMS '!$DP:$DP)</f>
        <v>Paryatan Plus</v>
      </c>
      <c r="AJ212" s="55" t="str">
        <f>VLOOKUP(AI212,[1]Assumptions!$C:$D,2,0)</f>
        <v>Paryatan Plus Loan</v>
      </c>
      <c r="AK212" s="55" t="str">
        <f>VLOOKUP(A212,[1]Assumptions!$T$3:$U$29,2,0)</f>
        <v>TAMIL NADU</v>
      </c>
      <c r="AL212" t="str">
        <f t="shared" si="11"/>
        <v>Used</v>
      </c>
      <c r="AM212" t="str">
        <f>VLOOKUP(P212,Assumptions!$B$3:$D$14,3)</f>
        <v>July</v>
      </c>
    </row>
    <row r="213" spans="1:39" x14ac:dyDescent="0.25">
      <c r="A213" t="s">
        <v>15</v>
      </c>
      <c r="B213">
        <v>3135</v>
      </c>
      <c r="C213">
        <v>43103173</v>
      </c>
      <c r="D213" s="5">
        <v>431351301700372</v>
      </c>
      <c r="E213">
        <v>31350004089546</v>
      </c>
      <c r="F213" t="s">
        <v>1955</v>
      </c>
      <c r="G213" t="s">
        <v>1956</v>
      </c>
      <c r="H213" s="1">
        <v>45490</v>
      </c>
      <c r="I213">
        <v>510000</v>
      </c>
      <c r="J213">
        <v>23</v>
      </c>
      <c r="K213">
        <v>48</v>
      </c>
      <c r="L213">
        <v>16347</v>
      </c>
      <c r="M213" t="s">
        <v>1957</v>
      </c>
      <c r="N213" t="s">
        <v>1386</v>
      </c>
      <c r="O213">
        <v>427725</v>
      </c>
      <c r="P213" s="1">
        <v>45490</v>
      </c>
      <c r="Q213" t="s">
        <v>128</v>
      </c>
      <c r="R213" t="s">
        <v>128</v>
      </c>
      <c r="S213" t="s">
        <v>128</v>
      </c>
      <c r="T213">
        <v>29727</v>
      </c>
      <c r="U213" t="s">
        <v>885</v>
      </c>
      <c r="V213" t="s">
        <v>1917</v>
      </c>
      <c r="W213">
        <v>8925</v>
      </c>
      <c r="X213">
        <v>5164</v>
      </c>
      <c r="Y213">
        <v>68186</v>
      </c>
      <c r="Z213" t="s">
        <v>128</v>
      </c>
      <c r="AA213" t="s">
        <v>128</v>
      </c>
      <c r="AC213" s="55" t="s">
        <v>995</v>
      </c>
      <c r="AD213" s="55" t="str">
        <f>_xlfn.XLOOKUP(D213,'[1]VL LMS '!$B:$B,'[1]VL LMS '!$BU:$BU)</f>
        <v>TOYOTA ETIOS GD 2016</v>
      </c>
      <c r="AE213" s="55">
        <f t="shared" si="9"/>
        <v>117300</v>
      </c>
      <c r="AF213" s="55" t="str">
        <f t="shared" si="10"/>
        <v>Jul-24</v>
      </c>
      <c r="AG213">
        <f>_xlfn.XLOOKUP(D213,'[1]VL LMS '!$B:$B,'[1]VL LMS '!$BS:$BS)</f>
        <v>2016</v>
      </c>
      <c r="AH213" s="55" t="str">
        <f>_xlfn.XLOOKUP(D213,'[1]VL LMS '!$B:$B,'[1]VL LMS '!$DO:$DO)</f>
        <v>Car</v>
      </c>
      <c r="AI213" s="55" t="str">
        <f>_xlfn.XLOOKUP(D213,'[1]VL LMS '!$B:$B,'[1]VL LMS '!$DP:$DP)</f>
        <v>Paryatan Plus</v>
      </c>
      <c r="AJ213" s="55" t="str">
        <f>VLOOKUP(AI213,[1]Assumptions!$C:$D,2,0)</f>
        <v>Paryatan Plus Loan</v>
      </c>
      <c r="AK213" s="55" t="str">
        <f>VLOOKUP(A213,[1]Assumptions!$T$3:$U$29,2,0)</f>
        <v>TAMIL NADU</v>
      </c>
      <c r="AL213" t="str">
        <f t="shared" si="11"/>
        <v>Used</v>
      </c>
      <c r="AM213" t="str">
        <f>VLOOKUP(P213,Assumptions!$B$3:$D$14,3)</f>
        <v>July</v>
      </c>
    </row>
    <row r="214" spans="1:39" x14ac:dyDescent="0.25">
      <c r="A214" t="s">
        <v>697</v>
      </c>
      <c r="B214">
        <v>3158</v>
      </c>
      <c r="C214">
        <v>43103162</v>
      </c>
      <c r="D214" s="5">
        <v>431581301700191</v>
      </c>
      <c r="E214">
        <v>31580004089295</v>
      </c>
      <c r="F214" t="s">
        <v>1958</v>
      </c>
      <c r="G214" t="s">
        <v>1959</v>
      </c>
      <c r="H214" s="1">
        <v>45488</v>
      </c>
      <c r="I214">
        <v>2000000</v>
      </c>
      <c r="J214">
        <v>18</v>
      </c>
      <c r="K214">
        <v>84</v>
      </c>
      <c r="L214">
        <v>42036</v>
      </c>
      <c r="M214">
        <v>37270961347</v>
      </c>
      <c r="N214" t="s">
        <v>1960</v>
      </c>
      <c r="O214">
        <v>1929293</v>
      </c>
      <c r="P214" s="1">
        <v>45489</v>
      </c>
      <c r="Q214" t="s">
        <v>127</v>
      </c>
      <c r="R214" t="s">
        <v>1961</v>
      </c>
      <c r="S214" t="s">
        <v>1962</v>
      </c>
      <c r="T214">
        <v>29998</v>
      </c>
      <c r="U214" t="s">
        <v>844</v>
      </c>
      <c r="V214" t="s">
        <v>1963</v>
      </c>
      <c r="W214">
        <v>35000</v>
      </c>
      <c r="X214">
        <v>35707</v>
      </c>
      <c r="Y214" t="s">
        <v>128</v>
      </c>
      <c r="Z214" t="s">
        <v>128</v>
      </c>
      <c r="AA214" t="s">
        <v>128</v>
      </c>
      <c r="AC214" s="55" t="s">
        <v>1010</v>
      </c>
      <c r="AD214" s="55" t="str">
        <f>_xlfn.XLOOKUP(D214,'[1]VL LMS '!$B:$B,'[1]VL LMS '!$BU:$BU)</f>
        <v>TRAVELLER T1 MB3700 FM2 6 CR BSVI 2 PS AC ABS 17D</v>
      </c>
      <c r="AE214" s="55">
        <f t="shared" si="9"/>
        <v>360000</v>
      </c>
      <c r="AF214" s="55" t="str">
        <f t="shared" si="10"/>
        <v>Jul-24</v>
      </c>
      <c r="AG214">
        <f>_xlfn.XLOOKUP(D214,'[1]VL LMS '!$B:$B,'[1]VL LMS '!$BS:$BS)</f>
        <v>2024</v>
      </c>
      <c r="AH214" s="55">
        <f>_xlfn.XLOOKUP(D214,'[1]VL LMS '!$B:$B,'[1]VL LMS '!$DO:$DO)</f>
        <v>0</v>
      </c>
      <c r="AI214" s="55" t="str">
        <f>_xlfn.XLOOKUP(D214,'[1]VL LMS '!$B:$B,'[1]VL LMS '!$DP:$DP)</f>
        <v>Safari</v>
      </c>
      <c r="AJ214" s="55" t="str">
        <f>VLOOKUP(AI214,[1]Assumptions!$C:$D,2,0)</f>
        <v>Safari Loan</v>
      </c>
      <c r="AK214" s="55" t="str">
        <f>VLOOKUP(A214,[1]Assumptions!$T$3:$U$29,2,0)</f>
        <v>ODISHA</v>
      </c>
      <c r="AL214" t="str">
        <f t="shared" si="11"/>
        <v>Used</v>
      </c>
      <c r="AM214" t="str">
        <f>VLOOKUP(P214,Assumptions!$B$3:$D$14,3)</f>
        <v>July</v>
      </c>
    </row>
    <row r="215" spans="1:39" x14ac:dyDescent="0.25">
      <c r="A215" t="s">
        <v>697</v>
      </c>
      <c r="B215">
        <v>3158</v>
      </c>
      <c r="C215">
        <v>43103145</v>
      </c>
      <c r="D215" s="5">
        <v>431581301700192</v>
      </c>
      <c r="E215">
        <v>31580004089494</v>
      </c>
      <c r="F215" t="s">
        <v>387</v>
      </c>
      <c r="G215" t="s">
        <v>1964</v>
      </c>
      <c r="H215" s="1">
        <v>45490</v>
      </c>
      <c r="I215">
        <v>450000</v>
      </c>
      <c r="J215">
        <v>23.5</v>
      </c>
      <c r="K215">
        <v>36</v>
      </c>
      <c r="L215">
        <v>17537</v>
      </c>
      <c r="M215">
        <v>32480261467</v>
      </c>
      <c r="N215" t="s">
        <v>1965</v>
      </c>
      <c r="O215">
        <v>439878</v>
      </c>
      <c r="P215" s="1">
        <v>45490</v>
      </c>
      <c r="Q215" t="s">
        <v>127</v>
      </c>
      <c r="R215" t="s">
        <v>1966</v>
      </c>
      <c r="S215" t="s">
        <v>1967</v>
      </c>
      <c r="T215">
        <v>153611</v>
      </c>
      <c r="U215" t="s">
        <v>972</v>
      </c>
      <c r="V215" t="s">
        <v>1906</v>
      </c>
      <c r="W215">
        <v>7875</v>
      </c>
      <c r="X215">
        <v>2247</v>
      </c>
      <c r="Y215" t="s">
        <v>128</v>
      </c>
      <c r="Z215" t="s">
        <v>128</v>
      </c>
      <c r="AA215" t="s">
        <v>128</v>
      </c>
      <c r="AC215" s="55" t="s">
        <v>1130</v>
      </c>
      <c r="AD215" s="55" t="str">
        <f>_xlfn.XLOOKUP(D215,'[1]VL LMS '!$B:$B,'[1]VL LMS '!$BU:$BU)</f>
        <v>ASHOK LEYLAND DOST PLUS RLS 2019 2STR</v>
      </c>
      <c r="AE215" s="55">
        <f t="shared" si="9"/>
        <v>105750</v>
      </c>
      <c r="AF215" s="55" t="str">
        <f t="shared" si="10"/>
        <v>Jul-24</v>
      </c>
      <c r="AG215">
        <f>_xlfn.XLOOKUP(D215,'[1]VL LMS '!$B:$B,'[1]VL LMS '!$BS:$BS)</f>
        <v>2019</v>
      </c>
      <c r="AH215" s="55" t="str">
        <f>_xlfn.XLOOKUP(D215,'[1]VL LMS '!$B:$B,'[1]VL LMS '!$DO:$DO)</f>
        <v>Goods &amp; Passengers</v>
      </c>
      <c r="AI215" s="55" t="str">
        <f>_xlfn.XLOOKUP(D215,'[1]VL LMS '!$B:$B,'[1]VL LMS '!$DP:$DP)</f>
        <v>Goods Carrier</v>
      </c>
      <c r="AJ215" s="55" t="str">
        <f>VLOOKUP(AI215,[1]Assumptions!$C:$D,2,0)</f>
        <v>Goods Carrier Loan</v>
      </c>
      <c r="AK215" s="55" t="str">
        <f>VLOOKUP(A215,[1]Assumptions!$T$3:$U$29,2,0)</f>
        <v>ODISHA</v>
      </c>
      <c r="AL215" t="str">
        <f t="shared" si="11"/>
        <v>Used</v>
      </c>
      <c r="AM215" t="str">
        <f>VLOOKUP(P215,Assumptions!$B$3:$D$14,3)</f>
        <v>July</v>
      </c>
    </row>
    <row r="216" spans="1:39" x14ac:dyDescent="0.25">
      <c r="A216" t="s">
        <v>700</v>
      </c>
      <c r="B216">
        <v>3346</v>
      </c>
      <c r="C216">
        <v>43103149</v>
      </c>
      <c r="D216" s="5">
        <v>433461301700068</v>
      </c>
      <c r="E216">
        <v>33460004088981</v>
      </c>
      <c r="F216" t="s">
        <v>1968</v>
      </c>
      <c r="G216" t="s">
        <v>1969</v>
      </c>
      <c r="H216" s="1">
        <v>45486</v>
      </c>
      <c r="I216">
        <v>700000</v>
      </c>
      <c r="J216">
        <v>18</v>
      </c>
      <c r="K216">
        <v>60</v>
      </c>
      <c r="L216">
        <v>17776</v>
      </c>
      <c r="M216">
        <v>42554683391</v>
      </c>
      <c r="N216" t="s">
        <v>1970</v>
      </c>
      <c r="O216">
        <v>675760</v>
      </c>
      <c r="P216" s="1">
        <v>45486</v>
      </c>
      <c r="Q216" t="s">
        <v>127</v>
      </c>
      <c r="R216" t="s">
        <v>1971</v>
      </c>
      <c r="S216" t="s">
        <v>1972</v>
      </c>
      <c r="T216">
        <v>151609</v>
      </c>
      <c r="U216" t="s">
        <v>848</v>
      </c>
      <c r="V216" t="s">
        <v>1973</v>
      </c>
      <c r="W216">
        <v>12250</v>
      </c>
      <c r="X216">
        <v>4990</v>
      </c>
      <c r="Y216" t="s">
        <v>128</v>
      </c>
      <c r="Z216" t="s">
        <v>874</v>
      </c>
      <c r="AA216" t="s">
        <v>128</v>
      </c>
      <c r="AC216" s="55" t="s">
        <v>995</v>
      </c>
      <c r="AD216" s="55" t="str">
        <f>_xlfn.XLOOKUP(D216,'[1]VL LMS '!$B:$B,'[1]VL LMS '!$BU:$BU)</f>
        <v>MAGNITE MT XE NEW 2024</v>
      </c>
      <c r="AE216" s="55">
        <f t="shared" si="9"/>
        <v>126000</v>
      </c>
      <c r="AF216" s="55" t="str">
        <f t="shared" si="10"/>
        <v>Jul-24</v>
      </c>
      <c r="AG216">
        <f>_xlfn.XLOOKUP(D216,'[1]VL LMS '!$B:$B,'[1]VL LMS '!$BS:$BS)</f>
        <v>2024</v>
      </c>
      <c r="AH216" s="55">
        <f>_xlfn.XLOOKUP(D216,'[1]VL LMS '!$B:$B,'[1]VL LMS '!$DO:$DO)</f>
        <v>0</v>
      </c>
      <c r="AI216" s="55" t="str">
        <f>_xlfn.XLOOKUP(D216,'[1]VL LMS '!$B:$B,'[1]VL LMS '!$DP:$DP)</f>
        <v>Dream Car</v>
      </c>
      <c r="AJ216" s="55" t="str">
        <f>VLOOKUP(AI216,[1]Assumptions!$C:$D,2,0)</f>
        <v>Dream Vahan</v>
      </c>
      <c r="AK216" s="55" t="str">
        <f>VLOOKUP(A216,[1]Assumptions!$T$3:$U$29,2,0)</f>
        <v>BIHAR</v>
      </c>
      <c r="AL216" t="str">
        <f t="shared" si="11"/>
        <v>New</v>
      </c>
      <c r="AM216" t="str">
        <f>VLOOKUP(P216,Assumptions!$B$3:$D$14,3)</f>
        <v>July</v>
      </c>
    </row>
    <row r="217" spans="1:39" x14ac:dyDescent="0.25">
      <c r="A217" t="s">
        <v>701</v>
      </c>
      <c r="B217">
        <v>3473</v>
      </c>
      <c r="C217">
        <v>43103139</v>
      </c>
      <c r="D217" s="5">
        <v>434731301700037</v>
      </c>
      <c r="E217">
        <v>34730004088326</v>
      </c>
      <c r="F217" t="s">
        <v>1974</v>
      </c>
      <c r="G217" t="s">
        <v>1975</v>
      </c>
      <c r="H217" s="1">
        <v>45483</v>
      </c>
      <c r="I217">
        <v>763000</v>
      </c>
      <c r="J217">
        <v>19.5</v>
      </c>
      <c r="K217">
        <v>84</v>
      </c>
      <c r="L217">
        <v>16715</v>
      </c>
      <c r="M217">
        <v>31675425947</v>
      </c>
      <c r="N217" t="s">
        <v>1541</v>
      </c>
      <c r="O217">
        <v>734181</v>
      </c>
      <c r="P217" s="1">
        <v>45483</v>
      </c>
      <c r="Q217" t="s">
        <v>127</v>
      </c>
      <c r="R217" t="s">
        <v>1976</v>
      </c>
      <c r="S217" t="s">
        <v>1977</v>
      </c>
      <c r="T217">
        <v>152746</v>
      </c>
      <c r="U217" t="s">
        <v>815</v>
      </c>
      <c r="V217" t="s">
        <v>1912</v>
      </c>
      <c r="W217">
        <v>7630</v>
      </c>
      <c r="X217">
        <v>8113</v>
      </c>
      <c r="Y217" t="s">
        <v>128</v>
      </c>
      <c r="Z217" t="s">
        <v>854</v>
      </c>
      <c r="AA217">
        <v>11445</v>
      </c>
      <c r="AC217" s="55" t="s">
        <v>995</v>
      </c>
      <c r="AD217" s="55" t="str">
        <f>_xlfn.XLOOKUP(D217,'[1]VL LMS '!$B:$B,'[1]VL LMS '!$BU:$BU)</f>
        <v>DZIRE VXI CNG NEW 2024</v>
      </c>
      <c r="AE217" s="55">
        <f t="shared" si="9"/>
        <v>148785</v>
      </c>
      <c r="AF217" s="55" t="str">
        <f t="shared" si="10"/>
        <v>Jul-24</v>
      </c>
      <c r="AG217">
        <f>_xlfn.XLOOKUP(D217,'[1]VL LMS '!$B:$B,'[1]VL LMS '!$BS:$BS)</f>
        <v>2024</v>
      </c>
      <c r="AH217" s="55">
        <f>_xlfn.XLOOKUP(D217,'[1]VL LMS '!$B:$B,'[1]VL LMS '!$DO:$DO)</f>
        <v>0</v>
      </c>
      <c r="AI217" s="55" t="str">
        <f>_xlfn.XLOOKUP(D217,'[1]VL LMS '!$B:$B,'[1]VL LMS '!$DP:$DP)</f>
        <v>Dream Car</v>
      </c>
      <c r="AJ217" s="55" t="str">
        <f>VLOOKUP(AI217,[1]Assumptions!$C:$D,2,0)</f>
        <v>Dream Vahan</v>
      </c>
      <c r="AK217" s="55" t="str">
        <f>VLOOKUP(A217,[1]Assumptions!$T$3:$U$29,2,0)</f>
        <v>ANDHRAPRADESH</v>
      </c>
      <c r="AL217" t="str">
        <f t="shared" si="11"/>
        <v>New</v>
      </c>
      <c r="AM217" t="str">
        <f>VLOOKUP(P217,Assumptions!$B$3:$D$14,3)</f>
        <v>July</v>
      </c>
    </row>
    <row r="218" spans="1:39" x14ac:dyDescent="0.25">
      <c r="A218" t="s">
        <v>53</v>
      </c>
      <c r="B218">
        <v>1233</v>
      </c>
      <c r="C218">
        <v>43103175</v>
      </c>
      <c r="D218" s="5">
        <v>412331301700224</v>
      </c>
      <c r="E218">
        <v>12330004086429</v>
      </c>
      <c r="F218" t="s">
        <v>1978</v>
      </c>
      <c r="G218" t="s">
        <v>1979</v>
      </c>
      <c r="H218" s="1">
        <v>45492</v>
      </c>
      <c r="I218">
        <v>641500</v>
      </c>
      <c r="J218">
        <v>18</v>
      </c>
      <c r="K218">
        <v>60</v>
      </c>
      <c r="L218">
        <v>16290</v>
      </c>
      <c r="M218">
        <v>40289401255</v>
      </c>
      <c r="N218" t="s">
        <v>1027</v>
      </c>
      <c r="O218">
        <v>619317</v>
      </c>
      <c r="P218" s="1">
        <v>45492</v>
      </c>
      <c r="Q218" t="s">
        <v>127</v>
      </c>
      <c r="R218" t="s">
        <v>1980</v>
      </c>
      <c r="S218" t="s">
        <v>1981</v>
      </c>
      <c r="T218">
        <v>151882</v>
      </c>
      <c r="U218" t="s">
        <v>775</v>
      </c>
      <c r="V218" t="s">
        <v>1982</v>
      </c>
      <c r="W218">
        <v>11226</v>
      </c>
      <c r="X218">
        <v>4542</v>
      </c>
      <c r="Y218" t="s">
        <v>128</v>
      </c>
      <c r="Z218" t="s">
        <v>857</v>
      </c>
      <c r="AA218" t="s">
        <v>128</v>
      </c>
      <c r="AC218" s="55" t="s">
        <v>995</v>
      </c>
      <c r="AD218" s="55" t="str">
        <f>_xlfn.XLOOKUP(D218,'[1]VL LMS '!$B:$B,'[1]VL LMS '!$BU:$BU)</f>
        <v>MARUTI TOUR H3 CNG NEW 2024</v>
      </c>
      <c r="AE218" s="55">
        <f t="shared" si="9"/>
        <v>115470</v>
      </c>
      <c r="AF218" s="55" t="str">
        <f t="shared" si="10"/>
        <v>Jul-24</v>
      </c>
      <c r="AG218">
        <f>_xlfn.XLOOKUP(D218,'[1]VL LMS '!$B:$B,'[1]VL LMS '!$BS:$BS)</f>
        <v>2024</v>
      </c>
      <c r="AH218" s="55">
        <f>_xlfn.XLOOKUP(D218,'[1]VL LMS '!$B:$B,'[1]VL LMS '!$DO:$DO)</f>
        <v>0</v>
      </c>
      <c r="AI218" s="55" t="str">
        <f>_xlfn.XLOOKUP(D218,'[1]VL LMS '!$B:$B,'[1]VL LMS '!$DP:$DP)</f>
        <v>Paryatan Plus</v>
      </c>
      <c r="AJ218" s="55" t="str">
        <f>VLOOKUP(AI218,[1]Assumptions!$C:$D,2,0)</f>
        <v>Paryatan Plus Loan</v>
      </c>
      <c r="AK218" s="55" t="str">
        <f>VLOOKUP(A218,[1]Assumptions!$T$3:$U$29,2,0)</f>
        <v>KERALA</v>
      </c>
      <c r="AL218" t="str">
        <f t="shared" si="11"/>
        <v>Used</v>
      </c>
      <c r="AM218" t="str">
        <f>VLOOKUP(P218,Assumptions!$B$3:$D$14,3)</f>
        <v>July</v>
      </c>
    </row>
    <row r="219" spans="1:39" x14ac:dyDescent="0.25">
      <c r="A219" t="s">
        <v>19</v>
      </c>
      <c r="B219">
        <v>1283</v>
      </c>
      <c r="C219">
        <v>43103165</v>
      </c>
      <c r="D219" s="5">
        <v>412831301700277</v>
      </c>
      <c r="E219">
        <v>12830004088214</v>
      </c>
      <c r="F219" t="s">
        <v>1983</v>
      </c>
      <c r="G219" t="s">
        <v>1984</v>
      </c>
      <c r="H219" s="1">
        <v>45491</v>
      </c>
      <c r="I219">
        <v>550000</v>
      </c>
      <c r="J219">
        <v>18</v>
      </c>
      <c r="K219">
        <v>60</v>
      </c>
      <c r="L219">
        <v>13967</v>
      </c>
      <c r="M219">
        <v>30118029355</v>
      </c>
      <c r="N219" t="s">
        <v>1088</v>
      </c>
      <c r="O219">
        <v>530130</v>
      </c>
      <c r="P219" s="1">
        <v>45491</v>
      </c>
      <c r="Q219" t="s">
        <v>127</v>
      </c>
      <c r="R219" t="s">
        <v>1985</v>
      </c>
      <c r="S219" t="s">
        <v>1986</v>
      </c>
      <c r="T219">
        <v>154047</v>
      </c>
      <c r="U219" t="s">
        <v>720</v>
      </c>
      <c r="V219" t="s">
        <v>1932</v>
      </c>
      <c r="W219">
        <v>9625</v>
      </c>
      <c r="X219">
        <v>4745</v>
      </c>
      <c r="Y219" t="s">
        <v>128</v>
      </c>
      <c r="Z219" t="s">
        <v>789</v>
      </c>
      <c r="AA219" t="s">
        <v>128</v>
      </c>
      <c r="AC219" s="55" t="s">
        <v>995</v>
      </c>
      <c r="AD219" s="55" t="str">
        <f>_xlfn.XLOOKUP(D219,'[1]VL LMS '!$B:$B,'[1]VL LMS '!$BU:$BU)</f>
        <v>WAGON R VXI P Y B NEW 2024</v>
      </c>
      <c r="AE219" s="55">
        <f t="shared" si="9"/>
        <v>99000</v>
      </c>
      <c r="AF219" s="55" t="str">
        <f t="shared" si="10"/>
        <v>Jul-24</v>
      </c>
      <c r="AG219">
        <f>_xlfn.XLOOKUP(D219,'[1]VL LMS '!$B:$B,'[1]VL LMS '!$BS:$BS)</f>
        <v>2024</v>
      </c>
      <c r="AH219" s="55">
        <f>_xlfn.XLOOKUP(D219,'[1]VL LMS '!$B:$B,'[1]VL LMS '!$DO:$DO)</f>
        <v>0</v>
      </c>
      <c r="AI219" s="55" t="str">
        <f>_xlfn.XLOOKUP(D219,'[1]VL LMS '!$B:$B,'[1]VL LMS '!$DP:$DP)</f>
        <v>Paryatan Plus</v>
      </c>
      <c r="AJ219" s="55" t="str">
        <f>VLOOKUP(AI219,[1]Assumptions!$C:$D,2,0)</f>
        <v>Paryatan Plus Loan</v>
      </c>
      <c r="AK219" s="55" t="str">
        <f>VLOOKUP(A219,[1]Assumptions!$T$3:$U$29,2,0)</f>
        <v>KARNATAKA</v>
      </c>
      <c r="AL219" t="str">
        <f t="shared" si="11"/>
        <v>Used</v>
      </c>
      <c r="AM219" t="str">
        <f>VLOOKUP(P219,Assumptions!$B$3:$D$14,3)</f>
        <v>July</v>
      </c>
    </row>
    <row r="220" spans="1:39" x14ac:dyDescent="0.25">
      <c r="A220" t="s">
        <v>19</v>
      </c>
      <c r="B220">
        <v>1283</v>
      </c>
      <c r="C220">
        <v>43103184</v>
      </c>
      <c r="D220" s="5">
        <v>412831301700278</v>
      </c>
      <c r="E220">
        <v>12830004088202</v>
      </c>
      <c r="F220" t="s">
        <v>1987</v>
      </c>
      <c r="G220" t="s">
        <v>1988</v>
      </c>
      <c r="H220" s="1">
        <v>45492</v>
      </c>
      <c r="I220">
        <v>740000</v>
      </c>
      <c r="J220">
        <v>18</v>
      </c>
      <c r="K220">
        <v>60</v>
      </c>
      <c r="L220">
        <v>18792</v>
      </c>
      <c r="M220">
        <v>30118029355</v>
      </c>
      <c r="N220" t="s">
        <v>1088</v>
      </c>
      <c r="O220">
        <v>710289</v>
      </c>
      <c r="P220" s="1">
        <v>45492</v>
      </c>
      <c r="Q220" t="s">
        <v>127</v>
      </c>
      <c r="R220" t="s">
        <v>1989</v>
      </c>
      <c r="S220" t="s">
        <v>1990</v>
      </c>
      <c r="T220">
        <v>154049</v>
      </c>
      <c r="U220" t="s">
        <v>722</v>
      </c>
      <c r="V220" t="s">
        <v>1991</v>
      </c>
      <c r="W220">
        <v>12950</v>
      </c>
      <c r="X220">
        <v>9361</v>
      </c>
      <c r="Y220" t="s">
        <v>128</v>
      </c>
      <c r="Z220" t="s">
        <v>860</v>
      </c>
      <c r="AA220" t="s">
        <v>128</v>
      </c>
      <c r="AC220" s="55" t="s">
        <v>995</v>
      </c>
      <c r="AD220" s="55" t="str">
        <f>_xlfn.XLOOKUP(D220,'[1]VL LMS '!$B:$B,'[1]VL LMS '!$BU:$BU)</f>
        <v>DZIRE VXI PETROL MT Y BNEW 2024</v>
      </c>
      <c r="AE220" s="55">
        <f t="shared" si="9"/>
        <v>133200</v>
      </c>
      <c r="AF220" s="55" t="str">
        <f t="shared" si="10"/>
        <v>Jul-24</v>
      </c>
      <c r="AG220">
        <f>_xlfn.XLOOKUP(D220,'[1]VL LMS '!$B:$B,'[1]VL LMS '!$BS:$BS)</f>
        <v>2024</v>
      </c>
      <c r="AH220" s="55">
        <f>_xlfn.XLOOKUP(D220,'[1]VL LMS '!$B:$B,'[1]VL LMS '!$DO:$DO)</f>
        <v>0</v>
      </c>
      <c r="AI220" s="55" t="str">
        <f>_xlfn.XLOOKUP(D220,'[1]VL LMS '!$B:$B,'[1]VL LMS '!$DP:$DP)</f>
        <v>Paryatan Plus</v>
      </c>
      <c r="AJ220" s="55" t="str">
        <f>VLOOKUP(AI220,[1]Assumptions!$C:$D,2,0)</f>
        <v>Paryatan Plus Loan</v>
      </c>
      <c r="AK220" s="55" t="str">
        <f>VLOOKUP(A220,[1]Assumptions!$T$3:$U$29,2,0)</f>
        <v>KARNATAKA</v>
      </c>
      <c r="AL220" t="str">
        <f t="shared" si="11"/>
        <v>Used</v>
      </c>
      <c r="AM220" t="str">
        <f>VLOOKUP(P220,Assumptions!$B$3:$D$14,3)</f>
        <v>July</v>
      </c>
    </row>
    <row r="221" spans="1:39" x14ac:dyDescent="0.25">
      <c r="A221" t="s">
        <v>19</v>
      </c>
      <c r="B221">
        <v>1283</v>
      </c>
      <c r="C221">
        <v>43103148</v>
      </c>
      <c r="D221" s="5">
        <v>412831301700279</v>
      </c>
      <c r="E221">
        <v>12830004090136</v>
      </c>
      <c r="F221" t="s">
        <v>1992</v>
      </c>
      <c r="G221" t="s">
        <v>1993</v>
      </c>
      <c r="H221" s="1">
        <v>45495</v>
      </c>
      <c r="I221">
        <v>1880000</v>
      </c>
      <c r="J221">
        <v>21.5</v>
      </c>
      <c r="K221">
        <v>60</v>
      </c>
      <c r="L221">
        <v>51391</v>
      </c>
      <c r="M221" t="s">
        <v>1994</v>
      </c>
      <c r="N221" t="s">
        <v>1995</v>
      </c>
      <c r="O221">
        <v>1333390</v>
      </c>
      <c r="P221" s="1">
        <v>45495</v>
      </c>
      <c r="Q221" t="s">
        <v>127</v>
      </c>
      <c r="R221" t="s">
        <v>1996</v>
      </c>
      <c r="S221" t="s">
        <v>1997</v>
      </c>
      <c r="T221">
        <v>152366</v>
      </c>
      <c r="U221" t="s">
        <v>723</v>
      </c>
      <c r="V221" t="s">
        <v>1973</v>
      </c>
      <c r="W221">
        <v>18800</v>
      </c>
      <c r="X221">
        <v>14287</v>
      </c>
      <c r="Y221">
        <v>489083</v>
      </c>
      <c r="Z221" t="s">
        <v>782</v>
      </c>
      <c r="AA221">
        <v>24440</v>
      </c>
      <c r="AC221" s="55" t="s">
        <v>995</v>
      </c>
      <c r="AD221" s="55" t="str">
        <f>_xlfn.XLOOKUP(D221,'[1]VL LMS '!$B:$B,'[1]VL LMS '!$BU:$BU)</f>
        <v>INNOVA CRYSTA GX MT 8 STR 2023</v>
      </c>
      <c r="AE221" s="55">
        <f t="shared" si="9"/>
        <v>404200</v>
      </c>
      <c r="AF221" s="55" t="str">
        <f t="shared" si="10"/>
        <v>Jul-24</v>
      </c>
      <c r="AG221">
        <f>_xlfn.XLOOKUP(D221,'[1]VL LMS '!$B:$B,'[1]VL LMS '!$BS:$BS)</f>
        <v>2023</v>
      </c>
      <c r="AH221" s="55" t="str">
        <f>_xlfn.XLOOKUP(D221,'[1]VL LMS '!$B:$B,'[1]VL LMS '!$DO:$DO)</f>
        <v>Car</v>
      </c>
      <c r="AI221" s="55" t="str">
        <f>_xlfn.XLOOKUP(D221,'[1]VL LMS '!$B:$B,'[1]VL LMS '!$DP:$DP)</f>
        <v>Paryatan Plus</v>
      </c>
      <c r="AJ221" s="55" t="str">
        <f>VLOOKUP(AI221,[1]Assumptions!$C:$D,2,0)</f>
        <v>Paryatan Plus Loan</v>
      </c>
      <c r="AK221" s="55" t="str">
        <f>VLOOKUP(A221,[1]Assumptions!$T$3:$U$29,2,0)</f>
        <v>KARNATAKA</v>
      </c>
      <c r="AL221" t="str">
        <f t="shared" si="11"/>
        <v>Used</v>
      </c>
      <c r="AM221" t="str">
        <f>VLOOKUP(P221,Assumptions!$B$3:$D$14,3)</f>
        <v>July</v>
      </c>
    </row>
    <row r="222" spans="1:39" x14ac:dyDescent="0.25">
      <c r="A222" t="s">
        <v>693</v>
      </c>
      <c r="B222">
        <v>1319</v>
      </c>
      <c r="C222">
        <v>43103176</v>
      </c>
      <c r="D222" s="5">
        <v>413191301700227</v>
      </c>
      <c r="E222">
        <v>13190004089693</v>
      </c>
      <c r="F222" t="s">
        <v>1998</v>
      </c>
      <c r="G222" t="s">
        <v>1999</v>
      </c>
      <c r="H222" s="1">
        <v>45491</v>
      </c>
      <c r="I222">
        <v>450000</v>
      </c>
      <c r="J222">
        <v>23.5</v>
      </c>
      <c r="K222">
        <v>36</v>
      </c>
      <c r="L222">
        <v>17537</v>
      </c>
      <c r="M222">
        <v>20041402771</v>
      </c>
      <c r="N222" t="s">
        <v>2000</v>
      </c>
      <c r="O222">
        <v>438896</v>
      </c>
      <c r="P222" s="1">
        <v>45491</v>
      </c>
      <c r="Q222" t="s">
        <v>127</v>
      </c>
      <c r="R222" t="s">
        <v>2001</v>
      </c>
      <c r="S222" t="s">
        <v>2002</v>
      </c>
      <c r="T222">
        <v>29392</v>
      </c>
      <c r="U222" t="s">
        <v>797</v>
      </c>
      <c r="V222" t="s">
        <v>1982</v>
      </c>
      <c r="W222">
        <v>7875</v>
      </c>
      <c r="X222">
        <v>3229</v>
      </c>
      <c r="Y222" t="s">
        <v>128</v>
      </c>
      <c r="Z222" t="s">
        <v>128</v>
      </c>
      <c r="AA222" t="s">
        <v>128</v>
      </c>
      <c r="AC222" s="55" t="s">
        <v>995</v>
      </c>
      <c r="AD222" s="55" t="str">
        <f>_xlfn.XLOOKUP(D222,'[1]VL LMS '!$B:$B,'[1]VL LMS '!$BU:$BU)</f>
        <v>TOYOTA ETIOS GD 2015</v>
      </c>
      <c r="AE222" s="55">
        <f t="shared" si="9"/>
        <v>105750</v>
      </c>
      <c r="AF222" s="55" t="str">
        <f t="shared" si="10"/>
        <v>Jul-24</v>
      </c>
      <c r="AG222">
        <f>_xlfn.XLOOKUP(D222,'[1]VL LMS '!$B:$B,'[1]VL LMS '!$BS:$BS)</f>
        <v>2015</v>
      </c>
      <c r="AH222" s="55" t="str">
        <f>_xlfn.XLOOKUP(D222,'[1]VL LMS '!$B:$B,'[1]VL LMS '!$DO:$DO)</f>
        <v>Car</v>
      </c>
      <c r="AI222" s="55" t="str">
        <f>_xlfn.XLOOKUP(D222,'[1]VL LMS '!$B:$B,'[1]VL LMS '!$DP:$DP)</f>
        <v>Paryatan Plus</v>
      </c>
      <c r="AJ222" s="55" t="str">
        <f>VLOOKUP(AI222,[1]Assumptions!$C:$D,2,0)</f>
        <v>Paryatan Plus Loan</v>
      </c>
      <c r="AK222" s="55" t="str">
        <f>VLOOKUP(A222,[1]Assumptions!$T$3:$U$29,2,0)</f>
        <v>TAMIL NADU</v>
      </c>
      <c r="AL222" t="str">
        <f t="shared" si="11"/>
        <v>Used</v>
      </c>
      <c r="AM222" t="str">
        <f>VLOOKUP(P222,Assumptions!$B$3:$D$14,3)</f>
        <v>July</v>
      </c>
    </row>
    <row r="223" spans="1:39" x14ac:dyDescent="0.25">
      <c r="A223" t="s">
        <v>693</v>
      </c>
      <c r="B223">
        <v>1319</v>
      </c>
      <c r="C223">
        <v>43103181</v>
      </c>
      <c r="D223" s="5">
        <v>413191301700228</v>
      </c>
      <c r="E223">
        <v>13190004089843</v>
      </c>
      <c r="F223" t="s">
        <v>2003</v>
      </c>
      <c r="G223" t="s">
        <v>1219</v>
      </c>
      <c r="H223" s="1">
        <v>45492</v>
      </c>
      <c r="I223">
        <v>950000</v>
      </c>
      <c r="J223">
        <v>18</v>
      </c>
      <c r="K223">
        <v>60</v>
      </c>
      <c r="L223">
        <v>24124</v>
      </c>
      <c r="M223">
        <v>13245500004359</v>
      </c>
      <c r="N223" t="s">
        <v>2004</v>
      </c>
      <c r="O223">
        <v>898372</v>
      </c>
      <c r="P223" s="1">
        <v>45492</v>
      </c>
      <c r="Q223" t="s">
        <v>128</v>
      </c>
      <c r="R223" t="s">
        <v>128</v>
      </c>
      <c r="S223" t="s">
        <v>128</v>
      </c>
      <c r="T223">
        <v>29392</v>
      </c>
      <c r="U223" t="s">
        <v>797</v>
      </c>
      <c r="V223" t="s">
        <v>1991</v>
      </c>
      <c r="W223">
        <v>16625</v>
      </c>
      <c r="X223">
        <v>25503</v>
      </c>
      <c r="Y223" t="s">
        <v>128</v>
      </c>
      <c r="Z223" t="s">
        <v>798</v>
      </c>
      <c r="AA223" t="s">
        <v>128</v>
      </c>
      <c r="AC223" s="55" t="s">
        <v>995</v>
      </c>
      <c r="AD223" s="55" t="str">
        <f>_xlfn.XLOOKUP(D223,'[1]VL LMS '!$B:$B,'[1]VL LMS '!$BU:$BU)</f>
        <v>TOUR M NEW 2024</v>
      </c>
      <c r="AE223" s="55">
        <f t="shared" si="9"/>
        <v>171000</v>
      </c>
      <c r="AF223" s="55" t="str">
        <f t="shared" si="10"/>
        <v>Jul-24</v>
      </c>
      <c r="AG223">
        <f>_xlfn.XLOOKUP(D223,'[1]VL LMS '!$B:$B,'[1]VL LMS '!$BS:$BS)</f>
        <v>2024</v>
      </c>
      <c r="AH223" s="55">
        <f>_xlfn.XLOOKUP(D223,'[1]VL LMS '!$B:$B,'[1]VL LMS '!$DO:$DO)</f>
        <v>0</v>
      </c>
      <c r="AI223" s="55" t="str">
        <f>_xlfn.XLOOKUP(D223,'[1]VL LMS '!$B:$B,'[1]VL LMS '!$DP:$DP)</f>
        <v>Dream Car</v>
      </c>
      <c r="AJ223" s="55" t="str">
        <f>VLOOKUP(AI223,[1]Assumptions!$C:$D,2,0)</f>
        <v>Dream Vahan</v>
      </c>
      <c r="AK223" s="55" t="str">
        <f>VLOOKUP(A223,[1]Assumptions!$T$3:$U$29,2,0)</f>
        <v>TAMIL NADU</v>
      </c>
      <c r="AL223" t="str">
        <f t="shared" si="11"/>
        <v>New</v>
      </c>
      <c r="AM223" t="str">
        <f>VLOOKUP(P223,Assumptions!$B$3:$D$14,3)</f>
        <v>July</v>
      </c>
    </row>
    <row r="224" spans="1:39" x14ac:dyDescent="0.25">
      <c r="A224" t="s">
        <v>693</v>
      </c>
      <c r="B224">
        <v>1319</v>
      </c>
      <c r="C224">
        <v>43103178</v>
      </c>
      <c r="D224" s="5">
        <v>413191301700229</v>
      </c>
      <c r="E224">
        <v>13190004089841</v>
      </c>
      <c r="F224" t="s">
        <v>2005</v>
      </c>
      <c r="G224" t="s">
        <v>1463</v>
      </c>
      <c r="H224" s="1">
        <v>45493</v>
      </c>
      <c r="I224">
        <v>1070000</v>
      </c>
      <c r="J224">
        <v>18</v>
      </c>
      <c r="K224">
        <v>48</v>
      </c>
      <c r="L224">
        <v>31432</v>
      </c>
      <c r="M224">
        <v>37831211673</v>
      </c>
      <c r="N224" t="s">
        <v>2006</v>
      </c>
      <c r="O224">
        <v>1039586</v>
      </c>
      <c r="P224" s="1">
        <v>45493</v>
      </c>
      <c r="Q224" t="s">
        <v>127</v>
      </c>
      <c r="R224" t="s">
        <v>2007</v>
      </c>
      <c r="S224" t="s">
        <v>2008</v>
      </c>
      <c r="T224">
        <v>150644</v>
      </c>
      <c r="U224" t="s">
        <v>793</v>
      </c>
      <c r="V224" t="s">
        <v>1982</v>
      </c>
      <c r="W224">
        <v>18725</v>
      </c>
      <c r="X224">
        <v>6339</v>
      </c>
      <c r="Y224" t="s">
        <v>128</v>
      </c>
      <c r="Z224" t="s">
        <v>794</v>
      </c>
      <c r="AA224" t="s">
        <v>128</v>
      </c>
      <c r="AC224" s="55" t="s">
        <v>995</v>
      </c>
      <c r="AD224" s="55" t="str">
        <f>_xlfn.XLOOKUP(D224,'[1]VL LMS '!$B:$B,'[1]VL LMS '!$BU:$BU)</f>
        <v>TOUR M NEW 2024</v>
      </c>
      <c r="AE224" s="55">
        <f t="shared" si="9"/>
        <v>192600</v>
      </c>
      <c r="AF224" s="55" t="str">
        <f t="shared" si="10"/>
        <v>Jul-24</v>
      </c>
      <c r="AG224">
        <f>_xlfn.XLOOKUP(D224,'[1]VL LMS '!$B:$B,'[1]VL LMS '!$BS:$BS)</f>
        <v>2024</v>
      </c>
      <c r="AH224" s="55">
        <f>_xlfn.XLOOKUP(D224,'[1]VL LMS '!$B:$B,'[1]VL LMS '!$DO:$DO)</f>
        <v>0</v>
      </c>
      <c r="AI224" s="55" t="str">
        <f>_xlfn.XLOOKUP(D224,'[1]VL LMS '!$B:$B,'[1]VL LMS '!$DP:$DP)</f>
        <v>Dream Car</v>
      </c>
      <c r="AJ224" s="55" t="str">
        <f>VLOOKUP(AI224,[1]Assumptions!$C:$D,2,0)</f>
        <v>Dream Vahan</v>
      </c>
      <c r="AK224" s="55" t="str">
        <f>VLOOKUP(A224,[1]Assumptions!$T$3:$U$29,2,0)</f>
        <v>TAMIL NADU</v>
      </c>
      <c r="AL224" t="str">
        <f t="shared" si="11"/>
        <v>New</v>
      </c>
      <c r="AM224" t="str">
        <f>VLOOKUP(P224,Assumptions!$B$3:$D$14,3)</f>
        <v>July</v>
      </c>
    </row>
    <row r="225" spans="1:39" x14ac:dyDescent="0.25">
      <c r="A225" t="s">
        <v>22</v>
      </c>
      <c r="B225">
        <v>3111</v>
      </c>
      <c r="C225">
        <v>43103180</v>
      </c>
      <c r="D225" s="5">
        <v>431111301700248</v>
      </c>
      <c r="E225">
        <v>31110004089731</v>
      </c>
      <c r="F225" t="s">
        <v>2009</v>
      </c>
      <c r="G225" t="s">
        <v>2010</v>
      </c>
      <c r="H225" s="1">
        <v>45492</v>
      </c>
      <c r="I225">
        <v>500000</v>
      </c>
      <c r="J225">
        <v>23</v>
      </c>
      <c r="K225">
        <v>48</v>
      </c>
      <c r="L225">
        <v>16026</v>
      </c>
      <c r="M225">
        <v>1814135000006287</v>
      </c>
      <c r="N225" t="s">
        <v>1274</v>
      </c>
      <c r="O225">
        <v>191191</v>
      </c>
      <c r="P225" s="1">
        <v>45493</v>
      </c>
      <c r="Q225" t="s">
        <v>127</v>
      </c>
      <c r="R225" t="s">
        <v>2011</v>
      </c>
      <c r="S225" t="s">
        <v>2012</v>
      </c>
      <c r="T225">
        <v>152439</v>
      </c>
      <c r="U225" t="s">
        <v>713</v>
      </c>
      <c r="V225" t="s">
        <v>1982</v>
      </c>
      <c r="W225">
        <v>8750</v>
      </c>
      <c r="X225">
        <v>4538</v>
      </c>
      <c r="Y225" t="s">
        <v>128</v>
      </c>
      <c r="Z225" t="s">
        <v>808</v>
      </c>
      <c r="AA225">
        <v>3750</v>
      </c>
      <c r="AC225" s="55" t="s">
        <v>995</v>
      </c>
      <c r="AD225" s="55" t="str">
        <f>_xlfn.XLOOKUP(D225,'[1]VL LMS '!$B:$B,'[1]VL LMS '!$BU:$BU)</f>
        <v>MARUTHI TOUR S DIESEL 5 SEAT 2019</v>
      </c>
      <c r="AE225" s="55">
        <f t="shared" si="9"/>
        <v>115000</v>
      </c>
      <c r="AF225" s="55" t="str">
        <f t="shared" si="10"/>
        <v>Jul-24</v>
      </c>
      <c r="AG225">
        <f>_xlfn.XLOOKUP(D225,'[1]VL LMS '!$B:$B,'[1]VL LMS '!$BS:$BS)</f>
        <v>2019</v>
      </c>
      <c r="AH225" s="55" t="str">
        <f>_xlfn.XLOOKUP(D225,'[1]VL LMS '!$B:$B,'[1]VL LMS '!$DO:$DO)</f>
        <v>Car</v>
      </c>
      <c r="AI225" s="55" t="str">
        <f>_xlfn.XLOOKUP(D225,'[1]VL LMS '!$B:$B,'[1]VL LMS '!$DP:$DP)</f>
        <v>Paryatan Plus</v>
      </c>
      <c r="AJ225" s="55" t="str">
        <f>VLOOKUP(AI225,[1]Assumptions!$C:$D,2,0)</f>
        <v>Paryatan Plus Loan</v>
      </c>
      <c r="AK225" s="55" t="str">
        <f>VLOOKUP(A225,[1]Assumptions!$T$3:$U$29,2,0)</f>
        <v>TAMIL NADU</v>
      </c>
      <c r="AL225" t="str">
        <f t="shared" si="11"/>
        <v>Used</v>
      </c>
      <c r="AM225" t="str">
        <f>VLOOKUP(P225,Assumptions!$B$3:$D$14,3)</f>
        <v>July</v>
      </c>
    </row>
    <row r="226" spans="1:39" x14ac:dyDescent="0.25">
      <c r="A226" t="s">
        <v>15</v>
      </c>
      <c r="B226">
        <v>3135</v>
      </c>
      <c r="C226">
        <v>43103183</v>
      </c>
      <c r="D226" s="5">
        <v>431351301700373</v>
      </c>
      <c r="E226">
        <v>33340003943632</v>
      </c>
      <c r="F226" t="s">
        <v>2013</v>
      </c>
      <c r="G226" t="s">
        <v>2013</v>
      </c>
      <c r="H226" s="1">
        <v>45495</v>
      </c>
      <c r="I226">
        <v>400000</v>
      </c>
      <c r="J226">
        <v>23.5</v>
      </c>
      <c r="K226">
        <v>48</v>
      </c>
      <c r="L226">
        <v>12931</v>
      </c>
      <c r="M226">
        <v>20331538715</v>
      </c>
      <c r="N226" t="s">
        <v>2014</v>
      </c>
      <c r="O226">
        <v>227836</v>
      </c>
      <c r="P226" s="1">
        <v>45495</v>
      </c>
      <c r="Q226" t="s">
        <v>128</v>
      </c>
      <c r="R226" t="s">
        <v>128</v>
      </c>
      <c r="S226" t="s">
        <v>128</v>
      </c>
      <c r="T226">
        <v>150497</v>
      </c>
      <c r="U226" t="s">
        <v>752</v>
      </c>
      <c r="V226" t="s">
        <v>1991</v>
      </c>
      <c r="W226">
        <v>7000</v>
      </c>
      <c r="X226">
        <v>2899</v>
      </c>
      <c r="Y226">
        <v>162265</v>
      </c>
      <c r="Z226" t="s">
        <v>128</v>
      </c>
      <c r="AA226" t="s">
        <v>128</v>
      </c>
      <c r="AC226" s="55" t="s">
        <v>995</v>
      </c>
      <c r="AD226" s="55" t="str">
        <f>_xlfn.XLOOKUP(D226,'[1]VL LMS '!$B:$B,'[1]VL LMS '!$BU:$BU)</f>
        <v>MARUTHI TOUR S DIESEL 2018 5STR TN</v>
      </c>
      <c r="AE226" s="55">
        <f t="shared" si="9"/>
        <v>94000</v>
      </c>
      <c r="AF226" s="55" t="str">
        <f t="shared" si="10"/>
        <v>Jul-24</v>
      </c>
      <c r="AG226">
        <f>_xlfn.XLOOKUP(D226,'[1]VL LMS '!$B:$B,'[1]VL LMS '!$BS:$BS)</f>
        <v>2018</v>
      </c>
      <c r="AH226" s="55" t="str">
        <f>_xlfn.XLOOKUP(D226,'[1]VL LMS '!$B:$B,'[1]VL LMS '!$DO:$DO)</f>
        <v>Car</v>
      </c>
      <c r="AI226" s="55" t="str">
        <f>_xlfn.XLOOKUP(D226,'[1]VL LMS '!$B:$B,'[1]VL LMS '!$DP:$DP)</f>
        <v>Paryatan Plus</v>
      </c>
      <c r="AJ226" s="55" t="str">
        <f>VLOOKUP(AI226,[1]Assumptions!$C:$D,2,0)</f>
        <v>Paryatan Plus Loan</v>
      </c>
      <c r="AK226" s="55" t="str">
        <f>VLOOKUP(A226,[1]Assumptions!$T$3:$U$29,2,0)</f>
        <v>TAMIL NADU</v>
      </c>
      <c r="AL226" t="str">
        <f t="shared" si="11"/>
        <v>Used</v>
      </c>
      <c r="AM226" t="str">
        <f>VLOOKUP(P226,Assumptions!$B$3:$D$14,3)</f>
        <v>July</v>
      </c>
    </row>
    <row r="227" spans="1:39" x14ac:dyDescent="0.25">
      <c r="A227" t="s">
        <v>53</v>
      </c>
      <c r="B227">
        <v>1233</v>
      </c>
      <c r="C227">
        <v>43103188</v>
      </c>
      <c r="D227" s="5">
        <v>412331301700225</v>
      </c>
      <c r="E227">
        <v>12330004090032</v>
      </c>
      <c r="F227" t="s">
        <v>2015</v>
      </c>
      <c r="G227" t="s">
        <v>2016</v>
      </c>
      <c r="H227" s="1">
        <v>45496</v>
      </c>
      <c r="I227">
        <v>1350000</v>
      </c>
      <c r="J227">
        <v>22.5</v>
      </c>
      <c r="K227">
        <v>48</v>
      </c>
      <c r="L227">
        <v>42901</v>
      </c>
      <c r="M227">
        <v>20283307542</v>
      </c>
      <c r="N227" t="s">
        <v>2017</v>
      </c>
      <c r="O227">
        <v>1293643</v>
      </c>
      <c r="P227" s="1">
        <v>45496</v>
      </c>
      <c r="Q227" t="s">
        <v>127</v>
      </c>
      <c r="R227" t="s">
        <v>2018</v>
      </c>
      <c r="S227" t="s">
        <v>2019</v>
      </c>
      <c r="T227">
        <v>151882</v>
      </c>
      <c r="U227" t="s">
        <v>775</v>
      </c>
      <c r="V227" t="s">
        <v>2020</v>
      </c>
      <c r="W227">
        <v>23625</v>
      </c>
      <c r="X227">
        <v>25982</v>
      </c>
      <c r="Y227" t="s">
        <v>128</v>
      </c>
      <c r="Z227" t="s">
        <v>776</v>
      </c>
      <c r="AA227" t="s">
        <v>128</v>
      </c>
      <c r="AC227" s="55" t="s">
        <v>1010</v>
      </c>
      <c r="AD227" s="55" t="str">
        <f>_xlfn.XLOOKUP(D227,'[1]VL LMS '!$B:$B,'[1]VL LMS '!$BU:$BU)</f>
        <v>TRAVELLER 3700 MM WB 17 SD AC P 2017</v>
      </c>
      <c r="AE227" s="55">
        <f t="shared" si="9"/>
        <v>303750</v>
      </c>
      <c r="AF227" s="55" t="str">
        <f t="shared" si="10"/>
        <v>Jul-24</v>
      </c>
      <c r="AG227">
        <f>_xlfn.XLOOKUP(D227,'[1]VL LMS '!$B:$B,'[1]VL LMS '!$BS:$BS)</f>
        <v>2017</v>
      </c>
      <c r="AH227" s="55" t="str">
        <f>_xlfn.XLOOKUP(D227,'[1]VL LMS '!$B:$B,'[1]VL LMS '!$DO:$DO)</f>
        <v>Goods &amp; Passengers</v>
      </c>
      <c r="AI227" s="55" t="str">
        <f>_xlfn.XLOOKUP(D227,'[1]VL LMS '!$B:$B,'[1]VL LMS '!$DP:$DP)</f>
        <v>Safari</v>
      </c>
      <c r="AJ227" s="55" t="str">
        <f>VLOOKUP(AI227,[1]Assumptions!$C:$D,2,0)</f>
        <v>Safari Loan</v>
      </c>
      <c r="AK227" s="55" t="str">
        <f>VLOOKUP(A227,[1]Assumptions!$T$3:$U$29,2,0)</f>
        <v>KERALA</v>
      </c>
      <c r="AL227" t="str">
        <f t="shared" si="11"/>
        <v>Used</v>
      </c>
      <c r="AM227" t="str">
        <f>VLOOKUP(P227,Assumptions!$B$3:$D$14,3)</f>
        <v>July</v>
      </c>
    </row>
    <row r="228" spans="1:39" x14ac:dyDescent="0.25">
      <c r="A228" t="s">
        <v>19</v>
      </c>
      <c r="B228">
        <v>1283</v>
      </c>
      <c r="C228">
        <v>43103182</v>
      </c>
      <c r="D228" s="5">
        <v>412831301700280</v>
      </c>
      <c r="E228">
        <v>12830004089735</v>
      </c>
      <c r="F228" t="s">
        <v>2021</v>
      </c>
      <c r="G228" t="s">
        <v>2022</v>
      </c>
      <c r="H228" s="1">
        <v>45496</v>
      </c>
      <c r="I228">
        <v>650000</v>
      </c>
      <c r="J228">
        <v>18</v>
      </c>
      <c r="K228">
        <v>72</v>
      </c>
      <c r="L228">
        <v>14826</v>
      </c>
      <c r="M228">
        <v>4252980000024</v>
      </c>
      <c r="N228" t="s">
        <v>1823</v>
      </c>
      <c r="O228">
        <v>622759</v>
      </c>
      <c r="P228" s="1">
        <v>45496</v>
      </c>
      <c r="Q228" t="s">
        <v>127</v>
      </c>
      <c r="R228" t="s">
        <v>2023</v>
      </c>
      <c r="S228" t="s">
        <v>2024</v>
      </c>
      <c r="T228">
        <v>153423</v>
      </c>
      <c r="U228" t="s">
        <v>785</v>
      </c>
      <c r="V228" t="s">
        <v>1991</v>
      </c>
      <c r="W228">
        <v>11375</v>
      </c>
      <c r="X228">
        <v>9366</v>
      </c>
      <c r="Y228" t="s">
        <v>128</v>
      </c>
      <c r="Z228" t="s">
        <v>786</v>
      </c>
      <c r="AA228" t="s">
        <v>128</v>
      </c>
      <c r="AC228" s="55" t="s">
        <v>1130</v>
      </c>
      <c r="AD228" s="55" t="str">
        <f>_xlfn.XLOOKUP(D228,'[1]VL LMS '!$B:$B,'[1]VL LMS '!$BU:$BU)</f>
        <v>TATA ACE GOLD DIESEL PLUS NEW GOODS 2024</v>
      </c>
      <c r="AE228" s="55">
        <f t="shared" si="9"/>
        <v>117000</v>
      </c>
      <c r="AF228" s="55" t="str">
        <f t="shared" si="10"/>
        <v>Jul-24</v>
      </c>
      <c r="AG228">
        <f>_xlfn.XLOOKUP(D228,'[1]VL LMS '!$B:$B,'[1]VL LMS '!$BS:$BS)</f>
        <v>2024</v>
      </c>
      <c r="AH228" s="55">
        <f>_xlfn.XLOOKUP(D228,'[1]VL LMS '!$B:$B,'[1]VL LMS '!$DO:$DO)</f>
        <v>0</v>
      </c>
      <c r="AI228" s="55" t="str">
        <f>_xlfn.XLOOKUP(D228,'[1]VL LMS '!$B:$B,'[1]VL LMS '!$DP:$DP)</f>
        <v>Goods Carrier</v>
      </c>
      <c r="AJ228" s="55" t="str">
        <f>VLOOKUP(AI228,[1]Assumptions!$C:$D,2,0)</f>
        <v>Goods Carrier Loan</v>
      </c>
      <c r="AK228" s="55" t="str">
        <f>VLOOKUP(A228,[1]Assumptions!$T$3:$U$29,2,0)</f>
        <v>KARNATAKA</v>
      </c>
      <c r="AL228" t="str">
        <f t="shared" si="11"/>
        <v>Used</v>
      </c>
      <c r="AM228" t="str">
        <f>VLOOKUP(P228,Assumptions!$B$3:$D$14,3)</f>
        <v>July</v>
      </c>
    </row>
    <row r="229" spans="1:39" x14ac:dyDescent="0.25">
      <c r="A229" t="s">
        <v>19</v>
      </c>
      <c r="B229">
        <v>1283</v>
      </c>
      <c r="C229">
        <v>43103200</v>
      </c>
      <c r="D229" s="5">
        <v>412831301700281</v>
      </c>
      <c r="E229">
        <v>12830004090294</v>
      </c>
      <c r="F229" t="s">
        <v>2025</v>
      </c>
      <c r="G229" t="s">
        <v>2025</v>
      </c>
      <c r="H229" s="1">
        <v>45498</v>
      </c>
      <c r="I229">
        <v>800000</v>
      </c>
      <c r="J229">
        <v>22.5</v>
      </c>
      <c r="K229">
        <v>36</v>
      </c>
      <c r="L229">
        <v>30760</v>
      </c>
      <c r="M229">
        <v>4358101000424</v>
      </c>
      <c r="N229" t="s">
        <v>2026</v>
      </c>
      <c r="O229">
        <v>741571</v>
      </c>
      <c r="P229" s="1">
        <v>45498</v>
      </c>
      <c r="Q229" t="s">
        <v>127</v>
      </c>
      <c r="R229" t="s">
        <v>2027</v>
      </c>
      <c r="S229" t="s">
        <v>2028</v>
      </c>
      <c r="T229">
        <v>153992</v>
      </c>
      <c r="U229" t="s">
        <v>729</v>
      </c>
      <c r="V229" t="s">
        <v>2029</v>
      </c>
      <c r="W229">
        <v>14000</v>
      </c>
      <c r="X229">
        <v>6429</v>
      </c>
      <c r="Y229">
        <v>30000</v>
      </c>
      <c r="Z229" t="s">
        <v>860</v>
      </c>
      <c r="AA229" t="s">
        <v>128</v>
      </c>
      <c r="AC229" s="55" t="s">
        <v>995</v>
      </c>
      <c r="AD229" s="55" t="str">
        <f>_xlfn.XLOOKUP(D229,'[1]VL LMS '!$B:$B,'[1]VL LMS '!$BU:$BU)</f>
        <v>JCB 3DX 2WD 2014</v>
      </c>
      <c r="AE229" s="55">
        <f t="shared" si="9"/>
        <v>180000</v>
      </c>
      <c r="AF229" s="55" t="str">
        <f t="shared" si="10"/>
        <v>Jul-24</v>
      </c>
      <c r="AG229">
        <f>_xlfn.XLOOKUP(D229,'[1]VL LMS '!$B:$B,'[1]VL LMS '!$BS:$BS)</f>
        <v>2014</v>
      </c>
      <c r="AH229" s="55" t="str">
        <f>_xlfn.XLOOKUP(D229,'[1]VL LMS '!$B:$B,'[1]VL LMS '!$DO:$DO)</f>
        <v>Goods &amp; Passengers</v>
      </c>
      <c r="AI229" s="55" t="str">
        <f>_xlfn.XLOOKUP(D229,'[1]VL LMS '!$B:$B,'[1]VL LMS '!$DP:$DP)</f>
        <v>Dharthi</v>
      </c>
      <c r="AJ229" s="55" t="str">
        <f>VLOOKUP(AI229,[1]Assumptions!$C:$D,2,0)</f>
        <v>Dharthi Loan</v>
      </c>
      <c r="AK229" s="55" t="str">
        <f>VLOOKUP(A229,[1]Assumptions!$T$3:$U$29,2,0)</f>
        <v>KARNATAKA</v>
      </c>
      <c r="AL229" t="str">
        <f t="shared" si="11"/>
        <v>Used</v>
      </c>
      <c r="AM229" t="str">
        <f>VLOOKUP(P229,Assumptions!$B$3:$D$14,3)</f>
        <v>July</v>
      </c>
    </row>
    <row r="230" spans="1:39" x14ac:dyDescent="0.25">
      <c r="A230" t="s">
        <v>693</v>
      </c>
      <c r="B230">
        <v>1319</v>
      </c>
      <c r="C230">
        <v>43103195</v>
      </c>
      <c r="D230" s="5">
        <v>413191301700230</v>
      </c>
      <c r="E230">
        <v>13190004090551</v>
      </c>
      <c r="F230" t="s">
        <v>2030</v>
      </c>
      <c r="G230" t="s">
        <v>1251</v>
      </c>
      <c r="H230" s="1">
        <v>45498</v>
      </c>
      <c r="I230">
        <v>880000</v>
      </c>
      <c r="J230">
        <v>20</v>
      </c>
      <c r="K230">
        <v>72</v>
      </c>
      <c r="L230">
        <v>21079</v>
      </c>
      <c r="M230">
        <v>918020092696909</v>
      </c>
      <c r="N230" t="s">
        <v>1168</v>
      </c>
      <c r="O230">
        <v>846682</v>
      </c>
      <c r="P230" s="1">
        <v>45499</v>
      </c>
      <c r="Q230" t="s">
        <v>127</v>
      </c>
      <c r="R230" t="s">
        <v>2031</v>
      </c>
      <c r="S230" t="s">
        <v>2032</v>
      </c>
      <c r="T230">
        <v>150644</v>
      </c>
      <c r="U230" t="s">
        <v>793</v>
      </c>
      <c r="V230" t="s">
        <v>2033</v>
      </c>
      <c r="W230">
        <v>15400</v>
      </c>
      <c r="X230">
        <v>9118</v>
      </c>
      <c r="Y230" t="s">
        <v>128</v>
      </c>
      <c r="Z230" t="s">
        <v>806</v>
      </c>
      <c r="AA230" t="s">
        <v>128</v>
      </c>
      <c r="AC230" s="55" t="s">
        <v>995</v>
      </c>
      <c r="AD230" s="55" t="str">
        <f>_xlfn.XLOOKUP(D230,'[1]VL LMS '!$B:$B,'[1]VL LMS '!$BU:$BU)</f>
        <v>HYUNDAI AURA SX CNG 1 2 NEW 2024</v>
      </c>
      <c r="AE230" s="55">
        <f t="shared" si="9"/>
        <v>176000</v>
      </c>
      <c r="AF230" s="55" t="str">
        <f t="shared" si="10"/>
        <v>Jul-24</v>
      </c>
      <c r="AG230">
        <f>_xlfn.XLOOKUP(D230,'[1]VL LMS '!$B:$B,'[1]VL LMS '!$BS:$BS)</f>
        <v>2024</v>
      </c>
      <c r="AH230" s="55">
        <f>_xlfn.XLOOKUP(D230,'[1]VL LMS '!$B:$B,'[1]VL LMS '!$DO:$DO)</f>
        <v>0</v>
      </c>
      <c r="AI230" s="55" t="str">
        <f>_xlfn.XLOOKUP(D230,'[1]VL LMS '!$B:$B,'[1]VL LMS '!$DP:$DP)</f>
        <v>Dream Car</v>
      </c>
      <c r="AJ230" s="55" t="str">
        <f>VLOOKUP(AI230,[1]Assumptions!$C:$D,2,0)</f>
        <v>Dream Vahan</v>
      </c>
      <c r="AK230" s="55" t="str">
        <f>VLOOKUP(A230,[1]Assumptions!$T$3:$U$29,2,0)</f>
        <v>TAMIL NADU</v>
      </c>
      <c r="AL230" t="str">
        <f t="shared" si="11"/>
        <v>New</v>
      </c>
      <c r="AM230" t="str">
        <f>VLOOKUP(P230,Assumptions!$B$3:$D$14,3)</f>
        <v>July</v>
      </c>
    </row>
    <row r="231" spans="1:39" x14ac:dyDescent="0.25">
      <c r="A231" t="s">
        <v>693</v>
      </c>
      <c r="B231">
        <v>1319</v>
      </c>
      <c r="C231">
        <v>43103199</v>
      </c>
      <c r="D231" s="5">
        <v>413191301700231</v>
      </c>
      <c r="E231">
        <v>13190004090810</v>
      </c>
      <c r="F231" t="s">
        <v>2034</v>
      </c>
      <c r="G231" t="s">
        <v>1189</v>
      </c>
      <c r="H231" s="1">
        <v>45500</v>
      </c>
      <c r="I231">
        <v>800000</v>
      </c>
      <c r="J231">
        <v>20</v>
      </c>
      <c r="K231">
        <v>60</v>
      </c>
      <c r="L231">
        <v>21196</v>
      </c>
      <c r="M231">
        <v>40330016667</v>
      </c>
      <c r="N231" t="s">
        <v>1163</v>
      </c>
      <c r="O231">
        <v>763254</v>
      </c>
      <c r="P231" s="1">
        <v>45500</v>
      </c>
      <c r="Q231" t="s">
        <v>127</v>
      </c>
      <c r="R231" t="s">
        <v>2035</v>
      </c>
      <c r="S231" t="s">
        <v>2036</v>
      </c>
      <c r="T231">
        <v>150644</v>
      </c>
      <c r="U231" t="s">
        <v>793</v>
      </c>
      <c r="V231" t="s">
        <v>2029</v>
      </c>
      <c r="W231">
        <v>14000</v>
      </c>
      <c r="X231">
        <v>14746</v>
      </c>
      <c r="Y231" t="s">
        <v>128</v>
      </c>
      <c r="Z231" t="s">
        <v>794</v>
      </c>
      <c r="AA231" t="s">
        <v>128</v>
      </c>
      <c r="AC231" s="55" t="s">
        <v>995</v>
      </c>
      <c r="AD231" s="55" t="str">
        <f>_xlfn.XLOOKUP(D231,'[1]VL LMS '!$B:$B,'[1]VL LMS '!$BU:$BU)</f>
        <v>MARUTI TOUR S CNG NEW 2024</v>
      </c>
      <c r="AE231" s="55">
        <f t="shared" si="9"/>
        <v>160000</v>
      </c>
      <c r="AF231" s="55" t="str">
        <f t="shared" si="10"/>
        <v>Jul-24</v>
      </c>
      <c r="AG231">
        <f>_xlfn.XLOOKUP(D231,'[1]VL LMS '!$B:$B,'[1]VL LMS '!$BS:$BS)</f>
        <v>2024</v>
      </c>
      <c r="AH231" s="55">
        <f>_xlfn.XLOOKUP(D231,'[1]VL LMS '!$B:$B,'[1]VL LMS '!$DO:$DO)</f>
        <v>0</v>
      </c>
      <c r="AI231" s="55" t="str">
        <f>_xlfn.XLOOKUP(D231,'[1]VL LMS '!$B:$B,'[1]VL LMS '!$DP:$DP)</f>
        <v>Dream Car</v>
      </c>
      <c r="AJ231" s="55" t="str">
        <f>VLOOKUP(AI231,[1]Assumptions!$C:$D,2,0)</f>
        <v>Dream Vahan</v>
      </c>
      <c r="AK231" s="55" t="str">
        <f>VLOOKUP(A231,[1]Assumptions!$T$3:$U$29,2,0)</f>
        <v>TAMIL NADU</v>
      </c>
      <c r="AL231" t="str">
        <f t="shared" si="11"/>
        <v>New</v>
      </c>
      <c r="AM231" t="str">
        <f>VLOOKUP(P231,Assumptions!$B$3:$D$14,3)</f>
        <v>July</v>
      </c>
    </row>
    <row r="232" spans="1:39" x14ac:dyDescent="0.25">
      <c r="A232" t="s">
        <v>22</v>
      </c>
      <c r="B232">
        <v>3111</v>
      </c>
      <c r="C232">
        <v>43103187</v>
      </c>
      <c r="D232" s="5">
        <v>431111301700249</v>
      </c>
      <c r="E232">
        <v>31110004085087</v>
      </c>
      <c r="F232" t="s">
        <v>2037</v>
      </c>
      <c r="G232" t="s">
        <v>2037</v>
      </c>
      <c r="H232" s="1">
        <v>45496</v>
      </c>
      <c r="I232">
        <v>775000</v>
      </c>
      <c r="J232">
        <v>19</v>
      </c>
      <c r="K232">
        <v>60</v>
      </c>
      <c r="L232">
        <v>20105</v>
      </c>
      <c r="M232">
        <v>36244332679</v>
      </c>
      <c r="N232" t="s">
        <v>1297</v>
      </c>
      <c r="O232">
        <v>749857</v>
      </c>
      <c r="P232" s="1">
        <v>45496</v>
      </c>
      <c r="Q232" t="s">
        <v>127</v>
      </c>
      <c r="R232" t="s">
        <v>2038</v>
      </c>
      <c r="S232" t="s">
        <v>2039</v>
      </c>
      <c r="T232">
        <v>153556</v>
      </c>
      <c r="U232" t="s">
        <v>773</v>
      </c>
      <c r="V232" t="s">
        <v>2040</v>
      </c>
      <c r="W232">
        <v>13563</v>
      </c>
      <c r="X232">
        <v>6155</v>
      </c>
      <c r="Y232" t="s">
        <v>128</v>
      </c>
      <c r="Z232" t="s">
        <v>817</v>
      </c>
      <c r="AA232">
        <v>5425</v>
      </c>
      <c r="AC232" s="55" t="s">
        <v>995</v>
      </c>
      <c r="AD232" s="55" t="str">
        <f>_xlfn.XLOOKUP(D232,'[1]VL LMS '!$B:$B,'[1]VL LMS '!$BU:$BU)</f>
        <v>TOUR S CNG NEW 2024</v>
      </c>
      <c r="AE232" s="55">
        <f t="shared" si="9"/>
        <v>147250</v>
      </c>
      <c r="AF232" s="55" t="str">
        <f t="shared" si="10"/>
        <v>Jul-24</v>
      </c>
      <c r="AG232">
        <f>_xlfn.XLOOKUP(D232,'[1]VL LMS '!$B:$B,'[1]VL LMS '!$BS:$BS)</f>
        <v>2024</v>
      </c>
      <c r="AH232" s="55">
        <f>_xlfn.XLOOKUP(D232,'[1]VL LMS '!$B:$B,'[1]VL LMS '!$DO:$DO)</f>
        <v>0</v>
      </c>
      <c r="AI232" s="55" t="str">
        <f>_xlfn.XLOOKUP(D232,'[1]VL LMS '!$B:$B,'[1]VL LMS '!$DP:$DP)</f>
        <v>Dream Car</v>
      </c>
      <c r="AJ232" s="55" t="str">
        <f>VLOOKUP(AI232,[1]Assumptions!$C:$D,2,0)</f>
        <v>Dream Vahan</v>
      </c>
      <c r="AK232" s="55" t="str">
        <f>VLOOKUP(A232,[1]Assumptions!$T$3:$U$29,2,0)</f>
        <v>TAMIL NADU</v>
      </c>
      <c r="AL232" t="str">
        <f t="shared" si="11"/>
        <v>New</v>
      </c>
      <c r="AM232" t="str">
        <f>VLOOKUP(P232,Assumptions!$B$3:$D$14,3)</f>
        <v>July</v>
      </c>
    </row>
    <row r="233" spans="1:39" x14ac:dyDescent="0.25">
      <c r="A233" t="s">
        <v>22</v>
      </c>
      <c r="B233">
        <v>3111</v>
      </c>
      <c r="C233">
        <v>43103198</v>
      </c>
      <c r="D233" s="5">
        <v>431111301700250</v>
      </c>
      <c r="E233">
        <v>31110004090444</v>
      </c>
      <c r="F233" t="s">
        <v>2041</v>
      </c>
      <c r="G233" t="s">
        <v>2041</v>
      </c>
      <c r="H233" s="1">
        <v>45498</v>
      </c>
      <c r="I233">
        <v>615000</v>
      </c>
      <c r="J233">
        <v>18</v>
      </c>
      <c r="K233">
        <v>60</v>
      </c>
      <c r="L233">
        <v>15618</v>
      </c>
      <c r="M233">
        <v>40064812206</v>
      </c>
      <c r="N233" t="s">
        <v>2042</v>
      </c>
      <c r="O233">
        <v>595258</v>
      </c>
      <c r="P233" s="1">
        <v>45498</v>
      </c>
      <c r="Q233" t="s">
        <v>127</v>
      </c>
      <c r="R233" t="s">
        <v>2043</v>
      </c>
      <c r="S233" t="s">
        <v>2044</v>
      </c>
      <c r="T233">
        <v>150722</v>
      </c>
      <c r="U233" t="s">
        <v>807</v>
      </c>
      <c r="V233" t="s">
        <v>2029</v>
      </c>
      <c r="W233">
        <v>10763</v>
      </c>
      <c r="X233">
        <v>4674</v>
      </c>
      <c r="Y233" t="s">
        <v>128</v>
      </c>
      <c r="Z233" t="s">
        <v>864</v>
      </c>
      <c r="AA233">
        <v>4305</v>
      </c>
      <c r="AC233" s="55" t="s">
        <v>995</v>
      </c>
      <c r="AD233" s="55" t="str">
        <f>_xlfn.XLOOKUP(D233,'[1]VL LMS '!$B:$B,'[1]VL LMS '!$BU:$BU)</f>
        <v>TIGO R XE PETROL NEW 2024</v>
      </c>
      <c r="AE233" s="55">
        <f t="shared" si="9"/>
        <v>110700</v>
      </c>
      <c r="AF233" s="55" t="str">
        <f t="shared" si="10"/>
        <v>Jul-24</v>
      </c>
      <c r="AG233">
        <f>_xlfn.XLOOKUP(D233,'[1]VL LMS '!$B:$B,'[1]VL LMS '!$BS:$BS)</f>
        <v>2024</v>
      </c>
      <c r="AH233" s="55">
        <f>_xlfn.XLOOKUP(D233,'[1]VL LMS '!$B:$B,'[1]VL LMS '!$DO:$DO)</f>
        <v>0</v>
      </c>
      <c r="AI233" s="55" t="str">
        <f>_xlfn.XLOOKUP(D233,'[1]VL LMS '!$B:$B,'[1]VL LMS '!$DP:$DP)</f>
        <v>Dream Car</v>
      </c>
      <c r="AJ233" s="55" t="str">
        <f>VLOOKUP(AI233,[1]Assumptions!$C:$D,2,0)</f>
        <v>Dream Vahan</v>
      </c>
      <c r="AK233" s="55" t="str">
        <f>VLOOKUP(A233,[1]Assumptions!$T$3:$U$29,2,0)</f>
        <v>TAMIL NADU</v>
      </c>
      <c r="AL233" t="str">
        <f t="shared" si="11"/>
        <v>New</v>
      </c>
      <c r="AM233" t="str">
        <f>VLOOKUP(P233,Assumptions!$B$3:$D$14,3)</f>
        <v>July</v>
      </c>
    </row>
    <row r="234" spans="1:39" x14ac:dyDescent="0.25">
      <c r="A234" t="s">
        <v>22</v>
      </c>
      <c r="B234">
        <v>3111</v>
      </c>
      <c r="C234">
        <v>43103205</v>
      </c>
      <c r="D234" s="5">
        <v>431111301700251</v>
      </c>
      <c r="E234">
        <v>31110004090614</v>
      </c>
      <c r="F234" t="s">
        <v>2045</v>
      </c>
      <c r="G234" t="s">
        <v>2045</v>
      </c>
      <c r="H234" s="1">
        <v>45499</v>
      </c>
      <c r="I234">
        <v>675000</v>
      </c>
      <c r="J234">
        <v>18</v>
      </c>
      <c r="K234">
        <v>60</v>
      </c>
      <c r="L234">
        <v>17141</v>
      </c>
      <c r="M234">
        <v>31500941074</v>
      </c>
      <c r="N234" t="s">
        <v>1326</v>
      </c>
      <c r="O234">
        <v>648688</v>
      </c>
      <c r="P234" s="1">
        <v>45499</v>
      </c>
      <c r="Q234" t="s">
        <v>127</v>
      </c>
      <c r="R234" t="s">
        <v>2046</v>
      </c>
      <c r="S234" t="s">
        <v>2047</v>
      </c>
      <c r="T234">
        <v>150722</v>
      </c>
      <c r="U234" t="s">
        <v>807</v>
      </c>
      <c r="V234" t="s">
        <v>2048</v>
      </c>
      <c r="W234">
        <v>11813</v>
      </c>
      <c r="X234">
        <v>9774</v>
      </c>
      <c r="Y234" t="s">
        <v>128</v>
      </c>
      <c r="Z234" t="s">
        <v>819</v>
      </c>
      <c r="AA234">
        <v>4725</v>
      </c>
      <c r="AC234" s="55" t="s">
        <v>995</v>
      </c>
      <c r="AD234" s="55" t="str">
        <f>_xlfn.XLOOKUP(D234,'[1]VL LMS '!$B:$B,'[1]VL LMS '!$BU:$BU)</f>
        <v>TOUR S PETROL NEW 2024</v>
      </c>
      <c r="AE234" s="55">
        <f t="shared" si="9"/>
        <v>121500</v>
      </c>
      <c r="AF234" s="55" t="str">
        <f t="shared" si="10"/>
        <v>Jul-24</v>
      </c>
      <c r="AG234">
        <f>_xlfn.XLOOKUP(D234,'[1]VL LMS '!$B:$B,'[1]VL LMS '!$BS:$BS)</f>
        <v>2024</v>
      </c>
      <c r="AH234" s="55">
        <f>_xlfn.XLOOKUP(D234,'[1]VL LMS '!$B:$B,'[1]VL LMS '!$DO:$DO)</f>
        <v>0</v>
      </c>
      <c r="AI234" s="55" t="str">
        <f>_xlfn.XLOOKUP(D234,'[1]VL LMS '!$B:$B,'[1]VL LMS '!$DP:$DP)</f>
        <v>Dream Car</v>
      </c>
      <c r="AJ234" s="55" t="str">
        <f>VLOOKUP(AI234,[1]Assumptions!$C:$D,2,0)</f>
        <v>Dream Vahan</v>
      </c>
      <c r="AK234" s="55" t="str">
        <f>VLOOKUP(A234,[1]Assumptions!$T$3:$U$29,2,0)</f>
        <v>TAMIL NADU</v>
      </c>
      <c r="AL234" t="str">
        <f t="shared" si="11"/>
        <v>New</v>
      </c>
      <c r="AM234" t="str">
        <f>VLOOKUP(P234,Assumptions!$B$3:$D$14,3)</f>
        <v>July</v>
      </c>
    </row>
    <row r="235" spans="1:39" x14ac:dyDescent="0.25">
      <c r="A235" t="s">
        <v>22</v>
      </c>
      <c r="B235">
        <v>3111</v>
      </c>
      <c r="C235">
        <v>43103206</v>
      </c>
      <c r="D235" s="5">
        <v>431111301700252</v>
      </c>
      <c r="E235">
        <v>31110004090710</v>
      </c>
      <c r="F235" t="s">
        <v>2049</v>
      </c>
      <c r="G235" t="s">
        <v>2049</v>
      </c>
      <c r="H235" s="1">
        <v>45499</v>
      </c>
      <c r="I235">
        <v>705000</v>
      </c>
      <c r="J235">
        <v>18</v>
      </c>
      <c r="K235">
        <v>60</v>
      </c>
      <c r="L235">
        <v>17903</v>
      </c>
      <c r="M235">
        <v>83083000004973</v>
      </c>
      <c r="N235" t="s">
        <v>1867</v>
      </c>
      <c r="O235">
        <v>675813</v>
      </c>
      <c r="P235" s="1">
        <v>45499</v>
      </c>
      <c r="Q235" t="s">
        <v>127</v>
      </c>
      <c r="R235" t="s">
        <v>2050</v>
      </c>
      <c r="S235" t="s">
        <v>2051</v>
      </c>
      <c r="T235">
        <v>150722</v>
      </c>
      <c r="U235" t="s">
        <v>807</v>
      </c>
      <c r="V235" t="s">
        <v>2048</v>
      </c>
      <c r="W235">
        <v>12338</v>
      </c>
      <c r="X235">
        <v>5308</v>
      </c>
      <c r="Y235" t="s">
        <v>128</v>
      </c>
      <c r="Z235" t="s">
        <v>865</v>
      </c>
      <c r="AA235">
        <v>4935</v>
      </c>
      <c r="AC235" s="55" t="s">
        <v>995</v>
      </c>
      <c r="AD235" s="55" t="str">
        <f>_xlfn.XLOOKUP(D235,'[1]VL LMS '!$B:$B,'[1]VL LMS '!$BU:$BU)</f>
        <v>AURA S CNG NEW 2024</v>
      </c>
      <c r="AE235" s="55">
        <f t="shared" si="9"/>
        <v>126900</v>
      </c>
      <c r="AF235" s="55" t="str">
        <f t="shared" si="10"/>
        <v>Jul-24</v>
      </c>
      <c r="AG235">
        <f>_xlfn.XLOOKUP(D235,'[1]VL LMS '!$B:$B,'[1]VL LMS '!$BS:$BS)</f>
        <v>2024</v>
      </c>
      <c r="AH235" s="55">
        <f>_xlfn.XLOOKUP(D235,'[1]VL LMS '!$B:$B,'[1]VL LMS '!$DO:$DO)</f>
        <v>0</v>
      </c>
      <c r="AI235" s="55" t="str">
        <f>_xlfn.XLOOKUP(D235,'[1]VL LMS '!$B:$B,'[1]VL LMS '!$DP:$DP)</f>
        <v>Dream Car</v>
      </c>
      <c r="AJ235" s="55" t="str">
        <f>VLOOKUP(AI235,[1]Assumptions!$C:$D,2,0)</f>
        <v>Dream Vahan</v>
      </c>
      <c r="AK235" s="55" t="str">
        <f>VLOOKUP(A235,[1]Assumptions!$T$3:$U$29,2,0)</f>
        <v>TAMIL NADU</v>
      </c>
      <c r="AL235" t="str">
        <f t="shared" si="11"/>
        <v>New</v>
      </c>
      <c r="AM235" t="str">
        <f>VLOOKUP(P235,Assumptions!$B$3:$D$14,3)</f>
        <v>July</v>
      </c>
    </row>
    <row r="236" spans="1:39" x14ac:dyDescent="0.25">
      <c r="A236" t="s">
        <v>15</v>
      </c>
      <c r="B236">
        <v>3135</v>
      </c>
      <c r="C236">
        <v>43103179</v>
      </c>
      <c r="D236" s="5">
        <v>431351301700374</v>
      </c>
      <c r="E236">
        <v>31350004090279</v>
      </c>
      <c r="F236" t="s">
        <v>1458</v>
      </c>
      <c r="G236" t="s">
        <v>1937</v>
      </c>
      <c r="H236" s="1">
        <v>45496</v>
      </c>
      <c r="I236">
        <v>840000</v>
      </c>
      <c r="J236">
        <v>18</v>
      </c>
      <c r="K236">
        <v>60</v>
      </c>
      <c r="L236">
        <v>21331</v>
      </c>
      <c r="M236">
        <v>153109000148281</v>
      </c>
      <c r="N236" t="s">
        <v>1938</v>
      </c>
      <c r="O236">
        <v>810437</v>
      </c>
      <c r="P236" s="1">
        <v>45496</v>
      </c>
      <c r="Q236" t="s">
        <v>127</v>
      </c>
      <c r="R236" t="s">
        <v>2052</v>
      </c>
      <c r="S236" t="s">
        <v>2053</v>
      </c>
      <c r="T236">
        <v>151713</v>
      </c>
      <c r="U236" t="s">
        <v>832</v>
      </c>
      <c r="V236" t="s">
        <v>1982</v>
      </c>
      <c r="W236">
        <v>14700</v>
      </c>
      <c r="X236">
        <v>6463</v>
      </c>
      <c r="Y236" t="s">
        <v>128</v>
      </c>
      <c r="Z236" t="s">
        <v>833</v>
      </c>
      <c r="AA236" t="s">
        <v>128</v>
      </c>
      <c r="AC236" s="55" t="s">
        <v>995</v>
      </c>
      <c r="AD236" s="55" t="str">
        <f>_xlfn.XLOOKUP(D236,'[1]VL LMS '!$B:$B,'[1]VL LMS '!$BU:$BU)</f>
        <v>TOUR S CNG NEW 2024</v>
      </c>
      <c r="AE236" s="55">
        <f t="shared" si="9"/>
        <v>151200</v>
      </c>
      <c r="AF236" s="55" t="str">
        <f t="shared" si="10"/>
        <v>Jul-24</v>
      </c>
      <c r="AG236">
        <f>_xlfn.XLOOKUP(D236,'[1]VL LMS '!$B:$B,'[1]VL LMS '!$BS:$BS)</f>
        <v>2024</v>
      </c>
      <c r="AH236" s="55" t="str">
        <f>_xlfn.XLOOKUP(D236,'[1]VL LMS '!$B:$B,'[1]VL LMS '!$DO:$DO)</f>
        <v>Goods &amp; Passengers</v>
      </c>
      <c r="AI236" s="55" t="str">
        <f>_xlfn.XLOOKUP(D236,'[1]VL LMS '!$B:$B,'[1]VL LMS '!$DP:$DP)</f>
        <v>Paryatan Plus</v>
      </c>
      <c r="AJ236" s="55" t="str">
        <f>VLOOKUP(AI236,[1]Assumptions!$C:$D,2,0)</f>
        <v>Paryatan Plus Loan</v>
      </c>
      <c r="AK236" s="55" t="str">
        <f>VLOOKUP(A236,[1]Assumptions!$T$3:$U$29,2,0)</f>
        <v>TAMIL NADU</v>
      </c>
      <c r="AL236" t="str">
        <f t="shared" si="11"/>
        <v>Used</v>
      </c>
      <c r="AM236" t="str">
        <f>VLOOKUP(P236,Assumptions!$B$3:$D$14,3)</f>
        <v>July</v>
      </c>
    </row>
    <row r="237" spans="1:39" x14ac:dyDescent="0.25">
      <c r="A237" t="s">
        <v>15</v>
      </c>
      <c r="B237">
        <v>3135</v>
      </c>
      <c r="C237">
        <v>43103193</v>
      </c>
      <c r="D237" s="5">
        <v>431351301700375</v>
      </c>
      <c r="E237">
        <v>31350004090425</v>
      </c>
      <c r="F237" t="s">
        <v>1674</v>
      </c>
      <c r="G237" t="s">
        <v>1937</v>
      </c>
      <c r="H237" s="1">
        <v>45497</v>
      </c>
      <c r="I237">
        <v>640000</v>
      </c>
      <c r="J237">
        <v>18</v>
      </c>
      <c r="K237">
        <v>36</v>
      </c>
      <c r="L237">
        <v>23138</v>
      </c>
      <c r="M237">
        <v>153109000148281</v>
      </c>
      <c r="N237" t="s">
        <v>1938</v>
      </c>
      <c r="O237">
        <v>617544</v>
      </c>
      <c r="P237" s="1">
        <v>45497</v>
      </c>
      <c r="Q237" t="s">
        <v>127</v>
      </c>
      <c r="R237" t="s">
        <v>2054</v>
      </c>
      <c r="S237" t="s">
        <v>2055</v>
      </c>
      <c r="T237">
        <v>151713</v>
      </c>
      <c r="U237" t="s">
        <v>832</v>
      </c>
      <c r="V237" t="s">
        <v>2033</v>
      </c>
      <c r="W237">
        <v>11200</v>
      </c>
      <c r="X237">
        <v>4856</v>
      </c>
      <c r="Y237" t="s">
        <v>128</v>
      </c>
      <c r="Z237" t="s">
        <v>833</v>
      </c>
      <c r="AA237" t="s">
        <v>128</v>
      </c>
      <c r="AC237" s="55" t="s">
        <v>1130</v>
      </c>
      <c r="AD237" s="55" t="str">
        <f>_xlfn.XLOOKUP(D237,'[1]VL LMS '!$B:$B,'[1]VL LMS '!$BU:$BU)</f>
        <v>TOUR H3 CNG WAGONAR NEW 2024</v>
      </c>
      <c r="AE237" s="55">
        <f t="shared" si="9"/>
        <v>115200</v>
      </c>
      <c r="AF237" s="55" t="str">
        <f t="shared" si="10"/>
        <v>Jul-24</v>
      </c>
      <c r="AG237">
        <f>_xlfn.XLOOKUP(D237,'[1]VL LMS '!$B:$B,'[1]VL LMS '!$BS:$BS)</f>
        <v>2024</v>
      </c>
      <c r="AH237" s="55" t="str">
        <f>_xlfn.XLOOKUP(D237,'[1]VL LMS '!$B:$B,'[1]VL LMS '!$DO:$DO)</f>
        <v>Goods &amp; Passengers</v>
      </c>
      <c r="AI237" s="55" t="str">
        <f>_xlfn.XLOOKUP(D237,'[1]VL LMS '!$B:$B,'[1]VL LMS '!$DP:$DP)</f>
        <v>Dream Car</v>
      </c>
      <c r="AJ237" s="55" t="str">
        <f>VLOOKUP(AI237,[1]Assumptions!$C:$D,2,0)</f>
        <v>Dream Vahan</v>
      </c>
      <c r="AK237" s="55" t="str">
        <f>VLOOKUP(A237,[1]Assumptions!$T$3:$U$29,2,0)</f>
        <v>TAMIL NADU</v>
      </c>
      <c r="AL237" t="str">
        <f t="shared" si="11"/>
        <v>New</v>
      </c>
      <c r="AM237" t="str">
        <f>VLOOKUP(P237,Assumptions!$B$3:$D$14,3)</f>
        <v>July</v>
      </c>
    </row>
    <row r="238" spans="1:39" x14ac:dyDescent="0.25">
      <c r="A238" t="s">
        <v>15</v>
      </c>
      <c r="B238">
        <v>3135</v>
      </c>
      <c r="C238">
        <v>43103191</v>
      </c>
      <c r="D238" s="5">
        <v>431351301700376</v>
      </c>
      <c r="E238">
        <v>31350004090553</v>
      </c>
      <c r="F238" t="s">
        <v>2056</v>
      </c>
      <c r="G238" t="s">
        <v>2057</v>
      </c>
      <c r="H238" s="1">
        <v>45498</v>
      </c>
      <c r="I238">
        <v>1880000</v>
      </c>
      <c r="J238">
        <v>22</v>
      </c>
      <c r="K238">
        <v>48</v>
      </c>
      <c r="L238">
        <v>59232</v>
      </c>
      <c r="M238">
        <v>922020046583069</v>
      </c>
      <c r="N238" t="s">
        <v>2058</v>
      </c>
      <c r="O238">
        <v>1797990</v>
      </c>
      <c r="P238" s="1">
        <v>45498</v>
      </c>
      <c r="Q238" t="s">
        <v>127</v>
      </c>
      <c r="R238" t="s">
        <v>2059</v>
      </c>
      <c r="S238" t="s">
        <v>2060</v>
      </c>
      <c r="T238">
        <v>29037</v>
      </c>
      <c r="U238" t="s">
        <v>826</v>
      </c>
      <c r="V238" t="s">
        <v>2061</v>
      </c>
      <c r="W238">
        <v>32900</v>
      </c>
      <c r="X238">
        <v>39710</v>
      </c>
      <c r="Y238" t="s">
        <v>128</v>
      </c>
      <c r="Z238" t="s">
        <v>827</v>
      </c>
      <c r="AA238" t="s">
        <v>128</v>
      </c>
      <c r="AC238" s="55" t="s">
        <v>1130</v>
      </c>
      <c r="AD238" s="55" t="str">
        <f>_xlfn.XLOOKUP(D238,'[1]VL LMS '!$B:$B,'[1]VL LMS '!$BU:$BU)</f>
        <v>ASHOK LEYLAND 3118 2 BSIV 2018</v>
      </c>
      <c r="AE238" s="55">
        <f t="shared" si="9"/>
        <v>413600</v>
      </c>
      <c r="AF238" s="55" t="str">
        <f t="shared" si="10"/>
        <v>Jul-24</v>
      </c>
      <c r="AG238">
        <f>_xlfn.XLOOKUP(D238,'[1]VL LMS '!$B:$B,'[1]VL LMS '!$BS:$BS)</f>
        <v>2018</v>
      </c>
      <c r="AH238" s="55" t="str">
        <f>_xlfn.XLOOKUP(D238,'[1]VL LMS '!$B:$B,'[1]VL LMS '!$DO:$DO)</f>
        <v>Goods &amp; Passengers</v>
      </c>
      <c r="AI238" s="55" t="str">
        <f>_xlfn.XLOOKUP(D238,'[1]VL LMS '!$B:$B,'[1]VL LMS '!$DP:$DP)</f>
        <v>Goods Carrier</v>
      </c>
      <c r="AJ238" s="55" t="str">
        <f>VLOOKUP(AI238,[1]Assumptions!$C:$D,2,0)</f>
        <v>Goods Carrier Loan</v>
      </c>
      <c r="AK238" s="55" t="str">
        <f>VLOOKUP(A238,[1]Assumptions!$T$3:$U$29,2,0)</f>
        <v>TAMIL NADU</v>
      </c>
      <c r="AL238" t="str">
        <f t="shared" si="11"/>
        <v>Used</v>
      </c>
      <c r="AM238" t="str">
        <f>VLOOKUP(P238,Assumptions!$B$3:$D$14,3)</f>
        <v>July</v>
      </c>
    </row>
    <row r="239" spans="1:39" x14ac:dyDescent="0.25">
      <c r="A239" t="s">
        <v>15</v>
      </c>
      <c r="B239">
        <v>3135</v>
      </c>
      <c r="C239">
        <v>43103196</v>
      </c>
      <c r="D239" s="5">
        <v>431351301700377</v>
      </c>
      <c r="E239">
        <v>31350004090713</v>
      </c>
      <c r="F239" t="s">
        <v>2062</v>
      </c>
      <c r="G239" t="s">
        <v>2063</v>
      </c>
      <c r="H239" s="1">
        <v>45499</v>
      </c>
      <c r="I239">
        <v>250000</v>
      </c>
      <c r="J239">
        <v>24</v>
      </c>
      <c r="K239">
        <v>36</v>
      </c>
      <c r="L239">
        <v>9809</v>
      </c>
      <c r="M239">
        <v>136301000012849</v>
      </c>
      <c r="N239" t="s">
        <v>2064</v>
      </c>
      <c r="O239">
        <v>238524</v>
      </c>
      <c r="P239" s="1">
        <v>45499</v>
      </c>
      <c r="Q239" t="s">
        <v>127</v>
      </c>
      <c r="R239" t="s">
        <v>2065</v>
      </c>
      <c r="S239" t="s">
        <v>2066</v>
      </c>
      <c r="T239">
        <v>150733</v>
      </c>
      <c r="U239" t="s">
        <v>830</v>
      </c>
      <c r="V239" t="s">
        <v>2033</v>
      </c>
      <c r="W239">
        <v>4375</v>
      </c>
      <c r="X239">
        <v>7101</v>
      </c>
      <c r="Y239" t="s">
        <v>128</v>
      </c>
      <c r="Z239" t="s">
        <v>128</v>
      </c>
      <c r="AA239" t="s">
        <v>128</v>
      </c>
      <c r="AC239" s="55" t="s">
        <v>995</v>
      </c>
      <c r="AD239" s="55" t="str">
        <f>_xlfn.XLOOKUP(D239,'[1]VL LMS '!$B:$B,'[1]VL LMS '!$BU:$BU)</f>
        <v>Swift-SWIFT VDI ABS</v>
      </c>
      <c r="AE239" s="55">
        <f t="shared" si="9"/>
        <v>60000</v>
      </c>
      <c r="AF239" s="55" t="str">
        <f t="shared" si="10"/>
        <v>Jul-24</v>
      </c>
      <c r="AG239">
        <f>_xlfn.XLOOKUP(D239,'[1]VL LMS '!$B:$B,'[1]VL LMS '!$BS:$BS)</f>
        <v>2014</v>
      </c>
      <c r="AH239" s="55" t="str">
        <f>_xlfn.XLOOKUP(D239,'[1]VL LMS '!$B:$B,'[1]VL LMS '!$DO:$DO)</f>
        <v>Car</v>
      </c>
      <c r="AI239" s="55" t="str">
        <f>_xlfn.XLOOKUP(D239,'[1]VL LMS '!$B:$B,'[1]VL LMS '!$DP:$DP)</f>
        <v>Paryatan Plus</v>
      </c>
      <c r="AJ239" s="55" t="str">
        <f>VLOOKUP(AI239,[1]Assumptions!$C:$D,2,0)</f>
        <v>Paryatan Plus Loan</v>
      </c>
      <c r="AK239" s="55" t="str">
        <f>VLOOKUP(A239,[1]Assumptions!$T$3:$U$29,2,0)</f>
        <v>TAMIL NADU</v>
      </c>
      <c r="AL239" t="str">
        <f t="shared" si="11"/>
        <v>Used</v>
      </c>
      <c r="AM239" t="str">
        <f>VLOOKUP(P239,Assumptions!$B$3:$D$14,3)</f>
        <v>July</v>
      </c>
    </row>
    <row r="240" spans="1:39" x14ac:dyDescent="0.25">
      <c r="A240" t="s">
        <v>697</v>
      </c>
      <c r="B240">
        <v>3158</v>
      </c>
      <c r="C240">
        <v>43103158</v>
      </c>
      <c r="D240" s="5">
        <v>431581301700193</v>
      </c>
      <c r="E240">
        <v>31580004089775</v>
      </c>
      <c r="F240" t="s">
        <v>2067</v>
      </c>
      <c r="G240" t="s">
        <v>2068</v>
      </c>
      <c r="H240" s="1">
        <v>45492</v>
      </c>
      <c r="I240">
        <v>300000</v>
      </c>
      <c r="J240">
        <v>24</v>
      </c>
      <c r="K240">
        <v>36</v>
      </c>
      <c r="L240">
        <v>11770</v>
      </c>
      <c r="M240">
        <v>40143213532</v>
      </c>
      <c r="N240" t="s">
        <v>2069</v>
      </c>
      <c r="O240">
        <v>289061</v>
      </c>
      <c r="P240" s="1">
        <v>45497</v>
      </c>
      <c r="Q240" t="s">
        <v>128</v>
      </c>
      <c r="R240" t="s">
        <v>128</v>
      </c>
      <c r="S240" t="s">
        <v>128</v>
      </c>
      <c r="T240">
        <v>153641</v>
      </c>
      <c r="U240" t="s">
        <v>880</v>
      </c>
      <c r="V240" t="s">
        <v>1954</v>
      </c>
      <c r="W240">
        <v>5250</v>
      </c>
      <c r="X240">
        <v>1349</v>
      </c>
      <c r="Y240" t="s">
        <v>128</v>
      </c>
      <c r="Z240" t="s">
        <v>128</v>
      </c>
      <c r="AA240" t="s">
        <v>128</v>
      </c>
      <c r="AC240" s="55" t="s">
        <v>995</v>
      </c>
      <c r="AD240" s="55" t="str">
        <f>_xlfn.XLOOKUP(D240,'[1]VL LMS '!$B:$B,'[1]VL LMS '!$BU:$BU)</f>
        <v>ASPIRE-FIGO ASPIRE TREND 1.5L MT DIESEL 5 SEATER</v>
      </c>
      <c r="AE240" s="55">
        <f t="shared" si="9"/>
        <v>72000</v>
      </c>
      <c r="AF240" s="55" t="str">
        <f t="shared" si="10"/>
        <v>Jul-24</v>
      </c>
      <c r="AG240">
        <f>_xlfn.XLOOKUP(D240,'[1]VL LMS '!$B:$B,'[1]VL LMS '!$BS:$BS)</f>
        <v>2017</v>
      </c>
      <c r="AH240" s="55" t="str">
        <f>_xlfn.XLOOKUP(D240,'[1]VL LMS '!$B:$B,'[1]VL LMS '!$DO:$DO)</f>
        <v>Goods &amp; Passengers</v>
      </c>
      <c r="AI240" s="55" t="str">
        <f>_xlfn.XLOOKUP(D240,'[1]VL LMS '!$B:$B,'[1]VL LMS '!$DP:$DP)</f>
        <v>Classic Used Car</v>
      </c>
      <c r="AJ240" s="55" t="str">
        <f>VLOOKUP(AI240,[1]Assumptions!$C:$D,2,0)</f>
        <v>Classic Used Car Loan</v>
      </c>
      <c r="AK240" s="55" t="str">
        <f>VLOOKUP(A240,[1]Assumptions!$T$3:$U$29,2,0)</f>
        <v>ODISHA</v>
      </c>
      <c r="AL240" t="str">
        <f t="shared" si="11"/>
        <v>Used</v>
      </c>
      <c r="AM240" t="str">
        <f>VLOOKUP(P240,Assumptions!$B$3:$D$14,3)</f>
        <v>July</v>
      </c>
    </row>
    <row r="241" spans="1:39" x14ac:dyDescent="0.25">
      <c r="A241" t="s">
        <v>701</v>
      </c>
      <c r="B241">
        <v>3473</v>
      </c>
      <c r="C241">
        <v>43103190</v>
      </c>
      <c r="D241" s="5">
        <v>434731301700038</v>
      </c>
      <c r="E241">
        <v>34730004090274</v>
      </c>
      <c r="F241" t="s">
        <v>2070</v>
      </c>
      <c r="G241" t="s">
        <v>1663</v>
      </c>
      <c r="H241" s="1">
        <v>45497</v>
      </c>
      <c r="I241">
        <v>970000</v>
      </c>
      <c r="J241">
        <v>19.5</v>
      </c>
      <c r="K241">
        <v>72</v>
      </c>
      <c r="L241">
        <v>22955</v>
      </c>
      <c r="M241">
        <v>31675425947</v>
      </c>
      <c r="N241" t="s">
        <v>1541</v>
      </c>
      <c r="O241">
        <v>932255</v>
      </c>
      <c r="P241" s="1">
        <v>45497</v>
      </c>
      <c r="Q241" t="s">
        <v>127</v>
      </c>
      <c r="R241" t="s">
        <v>2071</v>
      </c>
      <c r="S241" t="s">
        <v>2072</v>
      </c>
      <c r="T241">
        <v>152561</v>
      </c>
      <c r="U241" t="s">
        <v>741</v>
      </c>
      <c r="V241" t="s">
        <v>2061</v>
      </c>
      <c r="W241">
        <v>16975</v>
      </c>
      <c r="X241">
        <v>8997</v>
      </c>
      <c r="Y241" t="s">
        <v>128</v>
      </c>
      <c r="Z241" t="s">
        <v>854</v>
      </c>
      <c r="AA241" t="s">
        <v>128</v>
      </c>
      <c r="AC241" s="55" t="s">
        <v>995</v>
      </c>
      <c r="AD241" s="55" t="str">
        <f>_xlfn.XLOOKUP(D241,'[1]VL LMS '!$B:$B,'[1]VL LMS '!$BU:$BU)</f>
        <v>NEXA FRONX DELTA MT 1 2 L NEW 2024</v>
      </c>
      <c r="AE241" s="55">
        <f t="shared" si="9"/>
        <v>189150</v>
      </c>
      <c r="AF241" s="55" t="str">
        <f t="shared" si="10"/>
        <v>Jul-24</v>
      </c>
      <c r="AG241">
        <f>_xlfn.XLOOKUP(D241,'[1]VL LMS '!$B:$B,'[1]VL LMS '!$BS:$BS)</f>
        <v>2024</v>
      </c>
      <c r="AH241" s="55">
        <f>_xlfn.XLOOKUP(D241,'[1]VL LMS '!$B:$B,'[1]VL LMS '!$DO:$DO)</f>
        <v>0</v>
      </c>
      <c r="AI241" s="55" t="str">
        <f>_xlfn.XLOOKUP(D241,'[1]VL LMS '!$B:$B,'[1]VL LMS '!$DP:$DP)</f>
        <v>Dream Car</v>
      </c>
      <c r="AJ241" s="55" t="str">
        <f>VLOOKUP(AI241,[1]Assumptions!$C:$D,2,0)</f>
        <v>Dream Vahan</v>
      </c>
      <c r="AK241" s="55" t="str">
        <f>VLOOKUP(A241,[1]Assumptions!$T$3:$U$29,2,0)</f>
        <v>ANDHRAPRADESH</v>
      </c>
      <c r="AL241" t="str">
        <f t="shared" si="11"/>
        <v>New</v>
      </c>
      <c r="AM241" t="str">
        <f>VLOOKUP(P241,Assumptions!$B$3:$D$14,3)</f>
        <v>July</v>
      </c>
    </row>
    <row r="242" spans="1:39" x14ac:dyDescent="0.25">
      <c r="A242" t="s">
        <v>53</v>
      </c>
      <c r="B242">
        <v>1233</v>
      </c>
      <c r="C242">
        <v>43103211</v>
      </c>
      <c r="D242" s="5">
        <v>412331301700226</v>
      </c>
      <c r="E242">
        <v>12330004002986</v>
      </c>
      <c r="F242" t="s">
        <v>2073</v>
      </c>
      <c r="G242" t="s">
        <v>2074</v>
      </c>
      <c r="H242" s="1">
        <v>45502</v>
      </c>
      <c r="I242">
        <v>1200000</v>
      </c>
      <c r="J242">
        <v>22</v>
      </c>
      <c r="K242">
        <v>60</v>
      </c>
      <c r="L242">
        <v>33143</v>
      </c>
      <c r="M242">
        <v>12790100289505</v>
      </c>
      <c r="N242" t="s">
        <v>2075</v>
      </c>
      <c r="O242">
        <v>1159455</v>
      </c>
      <c r="P242" s="1">
        <v>45502</v>
      </c>
      <c r="Q242" t="s">
        <v>127</v>
      </c>
      <c r="R242" t="s">
        <v>2076</v>
      </c>
      <c r="S242" t="s">
        <v>2077</v>
      </c>
      <c r="T242">
        <v>151882</v>
      </c>
      <c r="U242" t="s">
        <v>775</v>
      </c>
      <c r="V242" t="s">
        <v>2078</v>
      </c>
      <c r="W242">
        <v>21000</v>
      </c>
      <c r="X242">
        <v>17375</v>
      </c>
      <c r="Y242" t="s">
        <v>128</v>
      </c>
      <c r="Z242" t="s">
        <v>128</v>
      </c>
      <c r="AA242" t="s">
        <v>128</v>
      </c>
      <c r="AC242" s="55" t="s">
        <v>1010</v>
      </c>
      <c r="AD242" s="55" t="str">
        <f>_xlfn.XLOOKUP(D242,'[1]VL LMS '!$B:$B,'[1]VL LMS '!$BU:$BU)</f>
        <v>TRAVELLER T1 SCHOOL BUS 2017 18 STR</v>
      </c>
      <c r="AE242" s="55">
        <f t="shared" si="9"/>
        <v>264000</v>
      </c>
      <c r="AF242" s="55" t="str">
        <f t="shared" si="10"/>
        <v>Jul-24</v>
      </c>
      <c r="AG242">
        <f>_xlfn.XLOOKUP(D242,'[1]VL LMS '!$B:$B,'[1]VL LMS '!$BS:$BS)</f>
        <v>2017</v>
      </c>
      <c r="AH242" s="55" t="str">
        <f>_xlfn.XLOOKUP(D242,'[1]VL LMS '!$B:$B,'[1]VL LMS '!$DO:$DO)</f>
        <v>Car</v>
      </c>
      <c r="AI242" s="55" t="str">
        <f>_xlfn.XLOOKUP(D242,'[1]VL LMS '!$B:$B,'[1]VL LMS '!$DP:$DP)</f>
        <v>Safari</v>
      </c>
      <c r="AJ242" s="55" t="str">
        <f>VLOOKUP(AI242,[1]Assumptions!$C:$D,2,0)</f>
        <v>Safari Loan</v>
      </c>
      <c r="AK242" s="55" t="str">
        <f>VLOOKUP(A242,[1]Assumptions!$T$3:$U$29,2,0)</f>
        <v>KERALA</v>
      </c>
      <c r="AL242" t="str">
        <f t="shared" si="11"/>
        <v>Used</v>
      </c>
      <c r="AM242" t="str">
        <f>VLOOKUP(P242,Assumptions!$B$3:$D$14,3)</f>
        <v>July</v>
      </c>
    </row>
    <row r="243" spans="1:39" x14ac:dyDescent="0.25">
      <c r="A243" t="s">
        <v>19</v>
      </c>
      <c r="B243">
        <v>1283</v>
      </c>
      <c r="C243">
        <v>43103185</v>
      </c>
      <c r="D243" s="5">
        <v>412831301700282</v>
      </c>
      <c r="E243">
        <v>12830003975689</v>
      </c>
      <c r="F243" t="s">
        <v>2079</v>
      </c>
      <c r="G243" t="s">
        <v>1102</v>
      </c>
      <c r="H243" s="1">
        <v>45503</v>
      </c>
      <c r="I243">
        <v>2000000</v>
      </c>
      <c r="J243">
        <v>21</v>
      </c>
      <c r="K243">
        <v>36</v>
      </c>
      <c r="L243">
        <v>75351</v>
      </c>
      <c r="M243">
        <v>50200081935106</v>
      </c>
      <c r="N243" t="s">
        <v>2080</v>
      </c>
      <c r="O243">
        <v>1942314</v>
      </c>
      <c r="P243" s="1">
        <v>45503</v>
      </c>
      <c r="Q243" t="s">
        <v>127</v>
      </c>
      <c r="R243" t="s">
        <v>2081</v>
      </c>
      <c r="S243" t="s">
        <v>2082</v>
      </c>
      <c r="T243">
        <v>152223</v>
      </c>
      <c r="U243" t="s">
        <v>783</v>
      </c>
      <c r="V243" t="s">
        <v>1991</v>
      </c>
      <c r="W243">
        <v>35000</v>
      </c>
      <c r="X243">
        <v>10384</v>
      </c>
      <c r="Y243" t="s">
        <v>128</v>
      </c>
      <c r="Z243" t="s">
        <v>860</v>
      </c>
      <c r="AA243" t="s">
        <v>128</v>
      </c>
      <c r="AC243" s="55" t="s">
        <v>1010</v>
      </c>
      <c r="AD243" s="55" t="str">
        <f>_xlfn.XLOOKUP(D243,'[1]VL LMS '!$B:$B,'[1]VL LMS '!$BU:$BU)</f>
        <v>EICHER 20 15 M LPO 2019 50STR BUS</v>
      </c>
      <c r="AE243" s="55">
        <f t="shared" si="9"/>
        <v>420000</v>
      </c>
      <c r="AF243" s="55" t="str">
        <f t="shared" si="10"/>
        <v>Jul-24</v>
      </c>
      <c r="AG243">
        <f>_xlfn.XLOOKUP(D243,'[1]VL LMS '!$B:$B,'[1]VL LMS '!$BS:$BS)</f>
        <v>2019</v>
      </c>
      <c r="AH243" s="55" t="str">
        <f>_xlfn.XLOOKUP(D243,'[1]VL LMS '!$B:$B,'[1]VL LMS '!$DO:$DO)</f>
        <v>Goods &amp; Passengers</v>
      </c>
      <c r="AI243" s="55" t="str">
        <f>_xlfn.XLOOKUP(D243,'[1]VL LMS '!$B:$B,'[1]VL LMS '!$DP:$DP)</f>
        <v>Safari</v>
      </c>
      <c r="AJ243" s="55" t="str">
        <f>VLOOKUP(AI243,[1]Assumptions!$C:$D,2,0)</f>
        <v>Safari Loan</v>
      </c>
      <c r="AK243" s="55" t="str">
        <f>VLOOKUP(A243,[1]Assumptions!$T$3:$U$29,2,0)</f>
        <v>KARNATAKA</v>
      </c>
      <c r="AL243" t="str">
        <f t="shared" si="11"/>
        <v>Used</v>
      </c>
      <c r="AM243" t="str">
        <f>VLOOKUP(P243,Assumptions!$B$3:$D$14,3)</f>
        <v>July</v>
      </c>
    </row>
    <row r="244" spans="1:39" x14ac:dyDescent="0.25">
      <c r="A244" t="s">
        <v>693</v>
      </c>
      <c r="B244">
        <v>1319</v>
      </c>
      <c r="C244">
        <v>43103215</v>
      </c>
      <c r="D244" s="5">
        <v>413191301700232</v>
      </c>
      <c r="E244">
        <v>13190004091161</v>
      </c>
      <c r="F244" t="s">
        <v>2083</v>
      </c>
      <c r="G244" t="s">
        <v>1189</v>
      </c>
      <c r="H244" s="1">
        <v>45503</v>
      </c>
      <c r="I244">
        <v>750000</v>
      </c>
      <c r="J244">
        <v>19</v>
      </c>
      <c r="K244">
        <v>48</v>
      </c>
      <c r="L244">
        <v>22426</v>
      </c>
      <c r="M244">
        <v>40330016667</v>
      </c>
      <c r="N244" t="s">
        <v>1163</v>
      </c>
      <c r="O244">
        <v>718154</v>
      </c>
      <c r="P244" s="1">
        <v>45503</v>
      </c>
      <c r="Q244" t="s">
        <v>127</v>
      </c>
      <c r="R244" t="s">
        <v>2084</v>
      </c>
      <c r="S244" t="s">
        <v>2085</v>
      </c>
      <c r="T244">
        <v>151645</v>
      </c>
      <c r="U244" t="s">
        <v>800</v>
      </c>
      <c r="V244" t="s">
        <v>2086</v>
      </c>
      <c r="W244">
        <v>13125</v>
      </c>
      <c r="X244">
        <v>4974</v>
      </c>
      <c r="Y244" t="s">
        <v>128</v>
      </c>
      <c r="Z244" t="s">
        <v>755</v>
      </c>
      <c r="AA244" t="s">
        <v>128</v>
      </c>
      <c r="AC244" s="55" t="s">
        <v>995</v>
      </c>
      <c r="AD244" s="55" t="str">
        <f>_xlfn.XLOOKUP(D244,'[1]VL LMS '!$B:$B,'[1]VL LMS '!$BU:$BU)</f>
        <v>MARUTI TOUR S CNG NEW 2024</v>
      </c>
      <c r="AE244" s="55">
        <f t="shared" si="9"/>
        <v>142500</v>
      </c>
      <c r="AF244" s="55" t="str">
        <f t="shared" si="10"/>
        <v>Jul-24</v>
      </c>
      <c r="AG244">
        <f>_xlfn.XLOOKUP(D244,'[1]VL LMS '!$B:$B,'[1]VL LMS '!$BS:$BS)</f>
        <v>2024</v>
      </c>
      <c r="AH244" s="55">
        <f>_xlfn.XLOOKUP(D244,'[1]VL LMS '!$B:$B,'[1]VL LMS '!$DO:$DO)</f>
        <v>0</v>
      </c>
      <c r="AI244" s="55" t="str">
        <f>_xlfn.XLOOKUP(D244,'[1]VL LMS '!$B:$B,'[1]VL LMS '!$DP:$DP)</f>
        <v>Dream Car</v>
      </c>
      <c r="AJ244" s="55" t="str">
        <f>VLOOKUP(AI244,[1]Assumptions!$C:$D,2,0)</f>
        <v>Dream Vahan</v>
      </c>
      <c r="AK244" s="55" t="str">
        <f>VLOOKUP(A244,[1]Assumptions!$T$3:$U$29,2,0)</f>
        <v>TAMIL NADU</v>
      </c>
      <c r="AL244" t="str">
        <f t="shared" si="11"/>
        <v>New</v>
      </c>
      <c r="AM244" t="str">
        <f>VLOOKUP(P244,Assumptions!$B$3:$D$14,3)</f>
        <v>July</v>
      </c>
    </row>
    <row r="245" spans="1:39" x14ac:dyDescent="0.25">
      <c r="A245" t="s">
        <v>693</v>
      </c>
      <c r="B245">
        <v>1319</v>
      </c>
      <c r="C245">
        <v>43103220</v>
      </c>
      <c r="D245" s="5">
        <v>413191301700233</v>
      </c>
      <c r="E245">
        <v>13190004091284</v>
      </c>
      <c r="F245" t="s">
        <v>2087</v>
      </c>
      <c r="G245" t="s">
        <v>1219</v>
      </c>
      <c r="H245" s="1">
        <v>45504</v>
      </c>
      <c r="I245">
        <v>656000</v>
      </c>
      <c r="J245">
        <v>18.5</v>
      </c>
      <c r="K245">
        <v>36</v>
      </c>
      <c r="L245">
        <v>23881</v>
      </c>
      <c r="M245">
        <v>16125500000358</v>
      </c>
      <c r="N245" t="s">
        <v>1197</v>
      </c>
      <c r="O245">
        <v>632891</v>
      </c>
      <c r="P245" s="1">
        <v>45504</v>
      </c>
      <c r="Q245" t="s">
        <v>127</v>
      </c>
      <c r="R245" t="s">
        <v>2088</v>
      </c>
      <c r="S245" t="s">
        <v>2089</v>
      </c>
      <c r="T245">
        <v>29392</v>
      </c>
      <c r="U245" t="s">
        <v>797</v>
      </c>
      <c r="V245" t="s">
        <v>2090</v>
      </c>
      <c r="W245">
        <v>11480</v>
      </c>
      <c r="X245">
        <v>3406</v>
      </c>
      <c r="Y245" t="s">
        <v>128</v>
      </c>
      <c r="Z245" t="s">
        <v>799</v>
      </c>
      <c r="AA245" t="s">
        <v>128</v>
      </c>
      <c r="AC245" s="55" t="s">
        <v>995</v>
      </c>
      <c r="AD245" s="55" t="str">
        <f>_xlfn.XLOOKUP(D245,'[1]VL LMS '!$B:$B,'[1]VL LMS '!$BU:$BU)</f>
        <v>TOUR S PETROL NEW 5STR 2024</v>
      </c>
      <c r="AE245" s="55">
        <f t="shared" si="9"/>
        <v>121360</v>
      </c>
      <c r="AF245" s="55" t="str">
        <f t="shared" si="10"/>
        <v>Jul-24</v>
      </c>
      <c r="AG245">
        <f>_xlfn.XLOOKUP(D245,'[1]VL LMS '!$B:$B,'[1]VL LMS '!$BS:$BS)</f>
        <v>2024</v>
      </c>
      <c r="AH245" s="55">
        <f>_xlfn.XLOOKUP(D245,'[1]VL LMS '!$B:$B,'[1]VL LMS '!$DO:$DO)</f>
        <v>0</v>
      </c>
      <c r="AI245" s="55" t="str">
        <f>_xlfn.XLOOKUP(D245,'[1]VL LMS '!$B:$B,'[1]VL LMS '!$DP:$DP)</f>
        <v>Dream Car</v>
      </c>
      <c r="AJ245" s="55" t="str">
        <f>VLOOKUP(AI245,[1]Assumptions!$C:$D,2,0)</f>
        <v>Dream Vahan</v>
      </c>
      <c r="AK245" s="55" t="str">
        <f>VLOOKUP(A245,[1]Assumptions!$T$3:$U$29,2,0)</f>
        <v>TAMIL NADU</v>
      </c>
      <c r="AL245" t="str">
        <f t="shared" si="11"/>
        <v>New</v>
      </c>
      <c r="AM245" t="str">
        <f>VLOOKUP(P245,Assumptions!$B$3:$D$14,3)</f>
        <v>July</v>
      </c>
    </row>
    <row r="246" spans="1:39" x14ac:dyDescent="0.25">
      <c r="A246" t="s">
        <v>22</v>
      </c>
      <c r="B246">
        <v>3111</v>
      </c>
      <c r="C246">
        <v>43103213</v>
      </c>
      <c r="D246" s="5">
        <v>431111301700253</v>
      </c>
      <c r="E246">
        <v>31110004090921</v>
      </c>
      <c r="F246" t="s">
        <v>2091</v>
      </c>
      <c r="G246" t="s">
        <v>2091</v>
      </c>
      <c r="H246" s="1">
        <v>45502</v>
      </c>
      <c r="I246">
        <v>500000</v>
      </c>
      <c r="J246">
        <v>23.5</v>
      </c>
      <c r="K246">
        <v>48</v>
      </c>
      <c r="L246">
        <v>16164</v>
      </c>
      <c r="M246">
        <v>753502010000226</v>
      </c>
      <c r="N246" t="s">
        <v>171</v>
      </c>
      <c r="O246">
        <v>482323</v>
      </c>
      <c r="P246" s="1">
        <v>45502</v>
      </c>
      <c r="Q246" t="s">
        <v>127</v>
      </c>
      <c r="R246" t="s">
        <v>2092</v>
      </c>
      <c r="S246" t="s">
        <v>2093</v>
      </c>
      <c r="T246">
        <v>151649</v>
      </c>
      <c r="U246" t="s">
        <v>815</v>
      </c>
      <c r="V246" t="s">
        <v>2078</v>
      </c>
      <c r="W246">
        <v>8750</v>
      </c>
      <c r="X246">
        <v>5063</v>
      </c>
      <c r="Y246" t="s">
        <v>128</v>
      </c>
      <c r="Z246" t="s">
        <v>128</v>
      </c>
      <c r="AA246" t="s">
        <v>128</v>
      </c>
      <c r="AC246" s="55" t="s">
        <v>995</v>
      </c>
      <c r="AD246" s="55" t="str">
        <f>_xlfn.XLOOKUP(D246,'[1]VL LMS '!$B:$B,'[1]VL LMS '!$BU:$BU)</f>
        <v>TOYOTA ETIOS GD 2018 5STR MOTOR CAB 2</v>
      </c>
      <c r="AE246" s="55">
        <f t="shared" si="9"/>
        <v>117500</v>
      </c>
      <c r="AF246" s="55" t="str">
        <f t="shared" si="10"/>
        <v>Jul-24</v>
      </c>
      <c r="AG246">
        <f>_xlfn.XLOOKUP(D246,'[1]VL LMS '!$B:$B,'[1]VL LMS '!$BS:$BS)</f>
        <v>2018</v>
      </c>
      <c r="AH246" s="55" t="str">
        <f>_xlfn.XLOOKUP(D246,'[1]VL LMS '!$B:$B,'[1]VL LMS '!$DO:$DO)</f>
        <v>Car</v>
      </c>
      <c r="AI246" s="55" t="str">
        <f>_xlfn.XLOOKUP(D246,'[1]VL LMS '!$B:$B,'[1]VL LMS '!$DP:$DP)</f>
        <v>Paryatan Plus</v>
      </c>
      <c r="AJ246" s="55" t="str">
        <f>VLOOKUP(AI246,[1]Assumptions!$C:$D,2,0)</f>
        <v>Paryatan Plus Loan</v>
      </c>
      <c r="AK246" s="55" t="str">
        <f>VLOOKUP(A246,[1]Assumptions!$T$3:$U$29,2,0)</f>
        <v>TAMIL NADU</v>
      </c>
      <c r="AL246" t="str">
        <f t="shared" si="11"/>
        <v>Used</v>
      </c>
      <c r="AM246" t="str">
        <f>VLOOKUP(P246,Assumptions!$B$3:$D$14,3)</f>
        <v>July</v>
      </c>
    </row>
    <row r="247" spans="1:39" x14ac:dyDescent="0.25">
      <c r="A247" t="s">
        <v>22</v>
      </c>
      <c r="B247">
        <v>3111</v>
      </c>
      <c r="C247">
        <v>43103214</v>
      </c>
      <c r="D247" s="5">
        <v>431111301700254</v>
      </c>
      <c r="E247">
        <v>31110004091019</v>
      </c>
      <c r="F247" t="s">
        <v>2094</v>
      </c>
      <c r="G247" t="s">
        <v>2094</v>
      </c>
      <c r="H247" s="1">
        <v>45502</v>
      </c>
      <c r="I247">
        <v>500000</v>
      </c>
      <c r="J247">
        <v>18</v>
      </c>
      <c r="K247">
        <v>60</v>
      </c>
      <c r="L247">
        <v>12697</v>
      </c>
      <c r="M247">
        <v>31568741078</v>
      </c>
      <c r="N247" t="s">
        <v>1326</v>
      </c>
      <c r="O247">
        <v>480076</v>
      </c>
      <c r="P247" s="1">
        <v>45502</v>
      </c>
      <c r="Q247" t="s">
        <v>127</v>
      </c>
      <c r="R247" t="s">
        <v>2095</v>
      </c>
      <c r="S247" t="s">
        <v>2096</v>
      </c>
      <c r="T247">
        <v>152439</v>
      </c>
      <c r="U247" t="s">
        <v>713</v>
      </c>
      <c r="V247" t="s">
        <v>2078</v>
      </c>
      <c r="W247">
        <v>8750</v>
      </c>
      <c r="X247">
        <v>3971</v>
      </c>
      <c r="Y247" t="s">
        <v>128</v>
      </c>
      <c r="Z247" t="s">
        <v>866</v>
      </c>
      <c r="AA247">
        <v>3750</v>
      </c>
      <c r="AC247" s="55" t="s">
        <v>995</v>
      </c>
      <c r="AD247" s="55" t="str">
        <f>_xlfn.XLOOKUP(D247,'[1]VL LMS '!$B:$B,'[1]VL LMS '!$BU:$BU)</f>
        <v>TOUR H3 PETROL NEW 2024</v>
      </c>
      <c r="AE247" s="55">
        <f t="shared" si="9"/>
        <v>90000</v>
      </c>
      <c r="AF247" s="55" t="str">
        <f t="shared" si="10"/>
        <v>Jul-24</v>
      </c>
      <c r="AG247">
        <f>_xlfn.XLOOKUP(D247,'[1]VL LMS '!$B:$B,'[1]VL LMS '!$BS:$BS)</f>
        <v>2024</v>
      </c>
      <c r="AH247" s="55">
        <f>_xlfn.XLOOKUP(D247,'[1]VL LMS '!$B:$B,'[1]VL LMS '!$DO:$DO)</f>
        <v>0</v>
      </c>
      <c r="AI247" s="55" t="str">
        <f>_xlfn.XLOOKUP(D247,'[1]VL LMS '!$B:$B,'[1]VL LMS '!$DP:$DP)</f>
        <v>Dream Car</v>
      </c>
      <c r="AJ247" s="55" t="str">
        <f>VLOOKUP(AI247,[1]Assumptions!$C:$D,2,0)</f>
        <v>Dream Vahan</v>
      </c>
      <c r="AK247" s="55" t="str">
        <f>VLOOKUP(A247,[1]Assumptions!$T$3:$U$29,2,0)</f>
        <v>TAMIL NADU</v>
      </c>
      <c r="AL247" t="str">
        <f t="shared" si="11"/>
        <v>New</v>
      </c>
      <c r="AM247" t="str">
        <f>VLOOKUP(P247,Assumptions!$B$3:$D$14,3)</f>
        <v>July</v>
      </c>
    </row>
    <row r="248" spans="1:39" x14ac:dyDescent="0.25">
      <c r="A248" t="s">
        <v>22</v>
      </c>
      <c r="B248">
        <v>3111</v>
      </c>
      <c r="C248">
        <v>43103216</v>
      </c>
      <c r="D248" s="5">
        <v>431111301700255</v>
      </c>
      <c r="E248">
        <v>31110004091078</v>
      </c>
      <c r="F248" t="s">
        <v>1453</v>
      </c>
      <c r="G248" t="s">
        <v>1453</v>
      </c>
      <c r="H248" s="1">
        <v>45504</v>
      </c>
      <c r="I248">
        <v>500000</v>
      </c>
      <c r="J248">
        <v>23.5</v>
      </c>
      <c r="K248">
        <v>36</v>
      </c>
      <c r="L248">
        <v>19486</v>
      </c>
      <c r="M248">
        <v>50100186279880</v>
      </c>
      <c r="N248" t="s">
        <v>2097</v>
      </c>
      <c r="O248">
        <v>476678</v>
      </c>
      <c r="P248" s="1">
        <v>45504</v>
      </c>
      <c r="Q248" t="s">
        <v>127</v>
      </c>
      <c r="R248" t="s">
        <v>2098</v>
      </c>
      <c r="S248" t="s">
        <v>2099</v>
      </c>
      <c r="T248">
        <v>151649</v>
      </c>
      <c r="U248" t="s">
        <v>815</v>
      </c>
      <c r="V248" t="s">
        <v>2086</v>
      </c>
      <c r="W248">
        <v>8750</v>
      </c>
      <c r="X248">
        <v>10178</v>
      </c>
      <c r="Y248" t="s">
        <v>128</v>
      </c>
      <c r="Z248" t="s">
        <v>867</v>
      </c>
      <c r="AA248">
        <v>3750</v>
      </c>
      <c r="AC248" s="55" t="s">
        <v>995</v>
      </c>
      <c r="AD248" s="55" t="str">
        <f>_xlfn.XLOOKUP(D248,'[1]VL LMS '!$B:$B,'[1]VL LMS '!$BU:$BU)</f>
        <v>TOYOTA ETIOS GD 2016</v>
      </c>
      <c r="AE248" s="55">
        <f t="shared" si="9"/>
        <v>117500</v>
      </c>
      <c r="AF248" s="55" t="str">
        <f t="shared" si="10"/>
        <v>Jul-24</v>
      </c>
      <c r="AG248">
        <f>_xlfn.XLOOKUP(D248,'[1]VL LMS '!$B:$B,'[1]VL LMS '!$BS:$BS)</f>
        <v>2016</v>
      </c>
      <c r="AH248" s="55" t="str">
        <f>_xlfn.XLOOKUP(D248,'[1]VL LMS '!$B:$B,'[1]VL LMS '!$DO:$DO)</f>
        <v>Car</v>
      </c>
      <c r="AI248" s="55" t="str">
        <f>_xlfn.XLOOKUP(D248,'[1]VL LMS '!$B:$B,'[1]VL LMS '!$DP:$DP)</f>
        <v>Paryatan Plus</v>
      </c>
      <c r="AJ248" s="55" t="str">
        <f>VLOOKUP(AI248,[1]Assumptions!$C:$D,2,0)</f>
        <v>Paryatan Plus Loan</v>
      </c>
      <c r="AK248" s="55" t="str">
        <f>VLOOKUP(A248,[1]Assumptions!$T$3:$U$29,2,0)</f>
        <v>TAMIL NADU</v>
      </c>
      <c r="AL248" t="str">
        <f t="shared" si="11"/>
        <v>Used</v>
      </c>
      <c r="AM248" t="str">
        <f>VLOOKUP(P248,Assumptions!$B$3:$D$14,3)</f>
        <v>July</v>
      </c>
    </row>
    <row r="249" spans="1:39" x14ac:dyDescent="0.25">
      <c r="A249" t="s">
        <v>22</v>
      </c>
      <c r="B249">
        <v>3111</v>
      </c>
      <c r="C249">
        <v>43103218</v>
      </c>
      <c r="D249" s="5">
        <v>431111301700256</v>
      </c>
      <c r="E249">
        <v>31110004091154</v>
      </c>
      <c r="F249" t="s">
        <v>2100</v>
      </c>
      <c r="G249" t="s">
        <v>2100</v>
      </c>
      <c r="H249" s="1">
        <v>45504</v>
      </c>
      <c r="I249">
        <v>440000</v>
      </c>
      <c r="J249">
        <v>23.5</v>
      </c>
      <c r="K249">
        <v>60</v>
      </c>
      <c r="L249">
        <v>12531</v>
      </c>
      <c r="M249">
        <v>1814135000006287</v>
      </c>
      <c r="N249" t="s">
        <v>1274</v>
      </c>
      <c r="O249">
        <v>421572</v>
      </c>
      <c r="P249" s="1">
        <v>45504</v>
      </c>
      <c r="Q249" t="s">
        <v>127</v>
      </c>
      <c r="R249" t="s">
        <v>2101</v>
      </c>
      <c r="S249" t="s">
        <v>2102</v>
      </c>
      <c r="T249">
        <v>150722</v>
      </c>
      <c r="U249" t="s">
        <v>807</v>
      </c>
      <c r="V249" t="s">
        <v>2086</v>
      </c>
      <c r="W249">
        <v>7700</v>
      </c>
      <c r="X249">
        <v>3495</v>
      </c>
      <c r="Y249" t="s">
        <v>128</v>
      </c>
      <c r="Z249" t="s">
        <v>808</v>
      </c>
      <c r="AA249">
        <v>4400</v>
      </c>
      <c r="AC249" s="55" t="s">
        <v>1010</v>
      </c>
      <c r="AD249" s="55" t="str">
        <f>_xlfn.XLOOKUP(D249,'[1]VL LMS '!$B:$B,'[1]VL LMS '!$BU:$BU)</f>
        <v>TOUR H3 2023</v>
      </c>
      <c r="AE249" s="55">
        <f t="shared" si="9"/>
        <v>103400</v>
      </c>
      <c r="AF249" s="55" t="str">
        <f t="shared" si="10"/>
        <v>Jul-24</v>
      </c>
      <c r="AG249">
        <f>_xlfn.XLOOKUP(D249,'[1]VL LMS '!$B:$B,'[1]VL LMS '!$BS:$BS)</f>
        <v>2023</v>
      </c>
      <c r="AH249" s="55" t="str">
        <f>_xlfn.XLOOKUP(D249,'[1]VL LMS '!$B:$B,'[1]VL LMS '!$DO:$DO)</f>
        <v>Car</v>
      </c>
      <c r="AI249" s="55" t="str">
        <f>_xlfn.XLOOKUP(D249,'[1]VL LMS '!$B:$B,'[1]VL LMS '!$DP:$DP)</f>
        <v>Paryatan Plus</v>
      </c>
      <c r="AJ249" s="55" t="str">
        <f>VLOOKUP(AI249,[1]Assumptions!$C:$D,2,0)</f>
        <v>Paryatan Plus Loan</v>
      </c>
      <c r="AK249" s="55" t="str">
        <f>VLOOKUP(A249,[1]Assumptions!$T$3:$U$29,2,0)</f>
        <v>TAMIL NADU</v>
      </c>
      <c r="AL249" t="str">
        <f t="shared" si="11"/>
        <v>Used</v>
      </c>
      <c r="AM249" t="str">
        <f>VLOOKUP(P249,Assumptions!$B$3:$D$14,3)</f>
        <v>July</v>
      </c>
    </row>
    <row r="250" spans="1:39" x14ac:dyDescent="0.25">
      <c r="A250" t="s">
        <v>22</v>
      </c>
      <c r="B250">
        <v>3111</v>
      </c>
      <c r="C250">
        <v>43103219</v>
      </c>
      <c r="D250" s="5">
        <v>431111301700257</v>
      </c>
      <c r="E250">
        <v>31110004091163</v>
      </c>
      <c r="F250" t="s">
        <v>1325</v>
      </c>
      <c r="G250" t="s">
        <v>1325</v>
      </c>
      <c r="H250" s="1">
        <v>45504</v>
      </c>
      <c r="I250">
        <v>750000</v>
      </c>
      <c r="J250">
        <v>18</v>
      </c>
      <c r="K250">
        <v>60</v>
      </c>
      <c r="L250">
        <v>19046</v>
      </c>
      <c r="M250">
        <v>10810200011039</v>
      </c>
      <c r="N250" t="s">
        <v>1838</v>
      </c>
      <c r="O250">
        <v>602497</v>
      </c>
      <c r="P250" s="1">
        <v>45504</v>
      </c>
      <c r="Q250" t="s">
        <v>127</v>
      </c>
      <c r="R250" t="s">
        <v>2103</v>
      </c>
      <c r="S250" t="s">
        <v>2104</v>
      </c>
      <c r="T250">
        <v>150722</v>
      </c>
      <c r="U250" t="s">
        <v>807</v>
      </c>
      <c r="V250" t="s">
        <v>2086</v>
      </c>
      <c r="W250">
        <v>13125</v>
      </c>
      <c r="X250">
        <v>5054</v>
      </c>
      <c r="Y250">
        <v>120000</v>
      </c>
      <c r="Z250" t="s">
        <v>820</v>
      </c>
      <c r="AA250">
        <v>5625</v>
      </c>
      <c r="AC250" s="55" t="s">
        <v>995</v>
      </c>
      <c r="AD250" s="55" t="str">
        <f>_xlfn.XLOOKUP(D250,'[1]VL LMS '!$B:$B,'[1]VL LMS '!$BU:$BU)</f>
        <v>TOUR S CNG NEW 2024</v>
      </c>
      <c r="AE250" s="55">
        <f t="shared" si="9"/>
        <v>135000</v>
      </c>
      <c r="AF250" s="55" t="str">
        <f t="shared" si="10"/>
        <v>Jul-24</v>
      </c>
      <c r="AG250">
        <f>_xlfn.XLOOKUP(D250,'[1]VL LMS '!$B:$B,'[1]VL LMS '!$BS:$BS)</f>
        <v>2024</v>
      </c>
      <c r="AH250" s="55">
        <f>_xlfn.XLOOKUP(D250,'[1]VL LMS '!$B:$B,'[1]VL LMS '!$DO:$DO)</f>
        <v>0</v>
      </c>
      <c r="AI250" s="55" t="str">
        <f>_xlfn.XLOOKUP(D250,'[1]VL LMS '!$B:$B,'[1]VL LMS '!$DP:$DP)</f>
        <v>Dream Car</v>
      </c>
      <c r="AJ250" s="55" t="str">
        <f>VLOOKUP(AI250,[1]Assumptions!$C:$D,2,0)</f>
        <v>Dream Vahan</v>
      </c>
      <c r="AK250" s="55" t="str">
        <f>VLOOKUP(A250,[1]Assumptions!$T$3:$U$29,2,0)</f>
        <v>TAMIL NADU</v>
      </c>
      <c r="AL250" t="str">
        <f t="shared" si="11"/>
        <v>New</v>
      </c>
      <c r="AM250" t="str">
        <f>VLOOKUP(P250,Assumptions!$B$3:$D$14,3)</f>
        <v>July</v>
      </c>
    </row>
    <row r="251" spans="1:39" x14ac:dyDescent="0.25">
      <c r="A251" t="s">
        <v>15</v>
      </c>
      <c r="B251">
        <v>3135</v>
      </c>
      <c r="C251">
        <v>43103209</v>
      </c>
      <c r="D251" s="5">
        <v>431351301700378</v>
      </c>
      <c r="E251">
        <v>31350004090924</v>
      </c>
      <c r="F251" t="s">
        <v>2105</v>
      </c>
      <c r="G251" t="s">
        <v>2106</v>
      </c>
      <c r="H251" s="1">
        <v>45502</v>
      </c>
      <c r="I251">
        <v>490000</v>
      </c>
      <c r="J251">
        <v>23.5</v>
      </c>
      <c r="K251">
        <v>36</v>
      </c>
      <c r="L251">
        <v>19096</v>
      </c>
      <c r="M251">
        <v>50100459741411</v>
      </c>
      <c r="N251" t="s">
        <v>2107</v>
      </c>
      <c r="O251">
        <v>435274</v>
      </c>
      <c r="P251" s="1">
        <v>45502</v>
      </c>
      <c r="Q251" t="s">
        <v>127</v>
      </c>
      <c r="R251" t="s">
        <v>2108</v>
      </c>
      <c r="S251" t="s">
        <v>2109</v>
      </c>
      <c r="T251">
        <v>150112</v>
      </c>
      <c r="U251" t="s">
        <v>828</v>
      </c>
      <c r="V251" t="s">
        <v>2110</v>
      </c>
      <c r="W251">
        <v>8575</v>
      </c>
      <c r="X251">
        <v>2365</v>
      </c>
      <c r="Y251">
        <v>40000</v>
      </c>
      <c r="Z251" t="s">
        <v>128</v>
      </c>
      <c r="AA251" t="s">
        <v>128</v>
      </c>
      <c r="AC251" s="55" t="s">
        <v>1130</v>
      </c>
      <c r="AD251" s="55" t="str">
        <f>_xlfn.XLOOKUP(D251,'[1]VL LMS '!$B:$B,'[1]VL LMS '!$BU:$BU)</f>
        <v>Etios-ToyotaEtios GD</v>
      </c>
      <c r="AE251" s="55">
        <f t="shared" si="9"/>
        <v>115150</v>
      </c>
      <c r="AF251" s="55" t="str">
        <f t="shared" si="10"/>
        <v>Jul-24</v>
      </c>
      <c r="AG251">
        <f>_xlfn.XLOOKUP(D251,'[1]VL LMS '!$B:$B,'[1]VL LMS '!$BS:$BS)</f>
        <v>2018</v>
      </c>
      <c r="AH251" s="55" t="str">
        <f>_xlfn.XLOOKUP(D251,'[1]VL LMS '!$B:$B,'[1]VL LMS '!$DO:$DO)</f>
        <v>Car</v>
      </c>
      <c r="AI251" s="55" t="str">
        <f>_xlfn.XLOOKUP(D251,'[1]VL LMS '!$B:$B,'[1]VL LMS '!$DP:$DP)</f>
        <v>Paryatan Plus</v>
      </c>
      <c r="AJ251" s="55" t="str">
        <f>VLOOKUP(AI251,[1]Assumptions!$C:$D,2,0)</f>
        <v>Paryatan Plus Loan</v>
      </c>
      <c r="AK251" s="55" t="str">
        <f>VLOOKUP(A251,[1]Assumptions!$T$3:$U$29,2,0)</f>
        <v>TAMIL NADU</v>
      </c>
      <c r="AL251" t="str">
        <f t="shared" si="11"/>
        <v>Used</v>
      </c>
      <c r="AM251" t="str">
        <f>VLOOKUP(P251,Assumptions!$B$3:$D$14,3)</f>
        <v>July</v>
      </c>
    </row>
    <row r="252" spans="1:39" x14ac:dyDescent="0.25">
      <c r="A252" t="s">
        <v>15</v>
      </c>
      <c r="B252">
        <v>3135</v>
      </c>
      <c r="C252">
        <v>43103161</v>
      </c>
      <c r="D252" s="5">
        <v>431351301700379</v>
      </c>
      <c r="E252">
        <v>31350004091217</v>
      </c>
      <c r="F252" t="s">
        <v>2111</v>
      </c>
      <c r="G252" t="s">
        <v>2112</v>
      </c>
      <c r="H252" s="1">
        <v>45504</v>
      </c>
      <c r="I252">
        <v>300000</v>
      </c>
      <c r="J252">
        <v>24</v>
      </c>
      <c r="K252">
        <v>36</v>
      </c>
      <c r="L252">
        <v>11770</v>
      </c>
      <c r="M252">
        <v>948101054881</v>
      </c>
      <c r="N252" t="s">
        <v>2113</v>
      </c>
      <c r="O252">
        <v>289660</v>
      </c>
      <c r="P252" s="1">
        <v>45504</v>
      </c>
      <c r="Q252" t="s">
        <v>128</v>
      </c>
      <c r="R252" t="s">
        <v>128</v>
      </c>
      <c r="S252" t="s">
        <v>128</v>
      </c>
      <c r="T252">
        <v>151548</v>
      </c>
      <c r="U252" t="s">
        <v>823</v>
      </c>
      <c r="V252" t="s">
        <v>1963</v>
      </c>
      <c r="W252">
        <v>5250</v>
      </c>
      <c r="X252">
        <v>1498</v>
      </c>
      <c r="Y252" t="s">
        <v>128</v>
      </c>
      <c r="Z252" t="s">
        <v>838</v>
      </c>
      <c r="AA252" t="s">
        <v>128</v>
      </c>
      <c r="AC252" s="55" t="s">
        <v>995</v>
      </c>
      <c r="AD252" s="55" t="str">
        <f>_xlfn.XLOOKUP(D252,'[1]VL LMS '!$B:$B,'[1]VL LMS '!$BU:$BU)</f>
        <v>Sunny-SUNNY XL D DIESEL 5 SEATER</v>
      </c>
      <c r="AE252" s="55">
        <f t="shared" si="9"/>
        <v>72000</v>
      </c>
      <c r="AF252" s="55" t="str">
        <f t="shared" si="10"/>
        <v>Jul-24</v>
      </c>
      <c r="AG252">
        <f>_xlfn.XLOOKUP(D252,'[1]VL LMS '!$B:$B,'[1]VL LMS '!$BS:$BS)</f>
        <v>2016</v>
      </c>
      <c r="AH252" s="55" t="str">
        <f>_xlfn.XLOOKUP(D252,'[1]VL LMS '!$B:$B,'[1]VL LMS '!$DO:$DO)</f>
        <v>Car</v>
      </c>
      <c r="AI252" s="55" t="str">
        <f>_xlfn.XLOOKUP(D252,'[1]VL LMS '!$B:$B,'[1]VL LMS '!$DP:$DP)</f>
        <v>Paryatan Plus</v>
      </c>
      <c r="AJ252" s="55" t="str">
        <f>VLOOKUP(AI252,[1]Assumptions!$C:$D,2,0)</f>
        <v>Paryatan Plus Loan</v>
      </c>
      <c r="AK252" s="55" t="str">
        <f>VLOOKUP(A252,[1]Assumptions!$T$3:$U$29,2,0)</f>
        <v>TAMIL NADU</v>
      </c>
      <c r="AL252" t="str">
        <f t="shared" si="11"/>
        <v>Used</v>
      </c>
      <c r="AM252" t="str">
        <f>VLOOKUP(P252,Assumptions!$B$3:$D$14,3)</f>
        <v>July</v>
      </c>
    </row>
    <row r="253" spans="1:39" x14ac:dyDescent="0.25">
      <c r="A253" t="s">
        <v>15</v>
      </c>
      <c r="B253">
        <v>3135</v>
      </c>
      <c r="C253">
        <v>43103208</v>
      </c>
      <c r="D253" s="5">
        <v>431351301700380</v>
      </c>
      <c r="E253">
        <v>31350004091274</v>
      </c>
      <c r="F253" t="s">
        <v>2114</v>
      </c>
      <c r="G253" t="s">
        <v>1463</v>
      </c>
      <c r="H253" s="1">
        <v>45504</v>
      </c>
      <c r="I253">
        <v>635000</v>
      </c>
      <c r="J253">
        <v>19.5</v>
      </c>
      <c r="K253">
        <v>48</v>
      </c>
      <c r="L253">
        <v>19155</v>
      </c>
      <c r="M253">
        <v>37831211673</v>
      </c>
      <c r="N253" t="s">
        <v>2006</v>
      </c>
      <c r="O253">
        <v>612175</v>
      </c>
      <c r="P253" s="1">
        <v>45504</v>
      </c>
      <c r="Q253" t="s">
        <v>127</v>
      </c>
      <c r="R253" t="s">
        <v>2115</v>
      </c>
      <c r="S253" t="s">
        <v>2116</v>
      </c>
      <c r="T253">
        <v>151548</v>
      </c>
      <c r="U253" t="s">
        <v>823</v>
      </c>
      <c r="V253" t="s">
        <v>2110</v>
      </c>
      <c r="W253">
        <v>11113</v>
      </c>
      <c r="X253">
        <v>3665</v>
      </c>
      <c r="Y253" t="s">
        <v>128</v>
      </c>
      <c r="Z253" t="s">
        <v>824</v>
      </c>
      <c r="AA253" t="s">
        <v>128</v>
      </c>
      <c r="AC253" s="55" t="s">
        <v>995</v>
      </c>
      <c r="AD253" s="55" t="str">
        <f>_xlfn.XLOOKUP(D253,'[1]VL LMS '!$B:$B,'[1]VL LMS '!$BU:$BU)</f>
        <v>TOUR H3 CNG WAGONAR NEW 2024</v>
      </c>
      <c r="AE253" s="55">
        <f t="shared" si="9"/>
        <v>123825</v>
      </c>
      <c r="AF253" s="55" t="str">
        <f t="shared" si="10"/>
        <v>Jul-24</v>
      </c>
      <c r="AG253">
        <f>_xlfn.XLOOKUP(D253,'[1]VL LMS '!$B:$B,'[1]VL LMS '!$BS:$BS)</f>
        <v>2024</v>
      </c>
      <c r="AH253" s="55" t="str">
        <f>_xlfn.XLOOKUP(D253,'[1]VL LMS '!$B:$B,'[1]VL LMS '!$DO:$DO)</f>
        <v>Goods &amp; Passengers</v>
      </c>
      <c r="AI253" s="55" t="str">
        <f>_xlfn.XLOOKUP(D253,'[1]VL LMS '!$B:$B,'[1]VL LMS '!$DP:$DP)</f>
        <v>Dream Car</v>
      </c>
      <c r="AJ253" s="55" t="str">
        <f>VLOOKUP(AI253,[1]Assumptions!$C:$D,2,0)</f>
        <v>Dream Vahan</v>
      </c>
      <c r="AK253" s="55" t="str">
        <f>VLOOKUP(A253,[1]Assumptions!$T$3:$U$29,2,0)</f>
        <v>TAMIL NADU</v>
      </c>
      <c r="AL253" t="str">
        <f t="shared" si="11"/>
        <v>New</v>
      </c>
      <c r="AM253" t="str">
        <f>VLOOKUP(P253,Assumptions!$B$3:$D$14,3)</f>
        <v>July</v>
      </c>
    </row>
    <row r="254" spans="1:39" x14ac:dyDescent="0.25">
      <c r="A254" t="s">
        <v>697</v>
      </c>
      <c r="B254">
        <v>3158</v>
      </c>
      <c r="C254">
        <v>43103192</v>
      </c>
      <c r="D254" s="5">
        <v>431581301700194</v>
      </c>
      <c r="E254">
        <v>31580004090356</v>
      </c>
      <c r="F254" t="s">
        <v>2117</v>
      </c>
      <c r="G254" t="s">
        <v>2118</v>
      </c>
      <c r="H254" s="1">
        <v>45497</v>
      </c>
      <c r="I254">
        <v>400000</v>
      </c>
      <c r="J254">
        <v>24</v>
      </c>
      <c r="K254">
        <v>60</v>
      </c>
      <c r="L254">
        <v>11508</v>
      </c>
      <c r="M254">
        <v>259938696321</v>
      </c>
      <c r="N254" t="s">
        <v>2119</v>
      </c>
      <c r="O254">
        <v>386201</v>
      </c>
      <c r="P254" s="1">
        <v>45502</v>
      </c>
      <c r="Q254" t="s">
        <v>127</v>
      </c>
      <c r="R254" t="s">
        <v>2120</v>
      </c>
      <c r="S254" t="s">
        <v>2121</v>
      </c>
      <c r="T254">
        <v>152159</v>
      </c>
      <c r="U254" t="s">
        <v>841</v>
      </c>
      <c r="V254" t="s">
        <v>2061</v>
      </c>
      <c r="W254">
        <v>7000</v>
      </c>
      <c r="X254">
        <v>2799</v>
      </c>
      <c r="Y254" t="s">
        <v>128</v>
      </c>
      <c r="Z254" t="s">
        <v>871</v>
      </c>
      <c r="AA254">
        <v>4000</v>
      </c>
      <c r="AC254" s="55" t="s">
        <v>995</v>
      </c>
      <c r="AD254" s="55" t="str">
        <f>_xlfn.XLOOKUP(D254,'[1]VL LMS '!$B:$B,'[1]VL LMS '!$BU:$BU)</f>
        <v>TATASFC 709 38 2014</v>
      </c>
      <c r="AE254" s="55">
        <f t="shared" si="9"/>
        <v>96000</v>
      </c>
      <c r="AF254" s="55" t="str">
        <f t="shared" si="10"/>
        <v>Jul-24</v>
      </c>
      <c r="AG254">
        <f>_xlfn.XLOOKUP(D254,'[1]VL LMS '!$B:$B,'[1]VL LMS '!$BS:$BS)</f>
        <v>2014</v>
      </c>
      <c r="AH254" s="55" t="str">
        <f>_xlfn.XLOOKUP(D254,'[1]VL LMS '!$B:$B,'[1]VL LMS '!$DO:$DO)</f>
        <v>Goods &amp; Passengers</v>
      </c>
      <c r="AI254" s="55" t="str">
        <f>_xlfn.XLOOKUP(D254,'[1]VL LMS '!$B:$B,'[1]VL LMS '!$DP:$DP)</f>
        <v>Goods Carrier</v>
      </c>
      <c r="AJ254" s="55" t="str">
        <f>VLOOKUP(AI254,[1]Assumptions!$C:$D,2,0)</f>
        <v>Goods Carrier Loan</v>
      </c>
      <c r="AK254" s="55" t="str">
        <f>VLOOKUP(A254,[1]Assumptions!$T$3:$U$29,2,0)</f>
        <v>ODISHA</v>
      </c>
      <c r="AL254" t="str">
        <f t="shared" si="11"/>
        <v>Used</v>
      </c>
      <c r="AM254" t="str">
        <f>VLOOKUP(P254,Assumptions!$B$3:$D$14,3)</f>
        <v>July</v>
      </c>
    </row>
    <row r="255" spans="1:39" x14ac:dyDescent="0.25">
      <c r="A255" t="s">
        <v>697</v>
      </c>
      <c r="B255">
        <v>3158</v>
      </c>
      <c r="C255">
        <v>43103204</v>
      </c>
      <c r="D255" s="5">
        <v>431581301700195</v>
      </c>
      <c r="E255">
        <v>31580004090927</v>
      </c>
      <c r="F255" t="s">
        <v>2122</v>
      </c>
      <c r="G255" t="s">
        <v>2118</v>
      </c>
      <c r="H255" s="1">
        <v>45502</v>
      </c>
      <c r="I255">
        <v>400000</v>
      </c>
      <c r="J255">
        <v>24</v>
      </c>
      <c r="K255">
        <v>48</v>
      </c>
      <c r="L255">
        <v>13041</v>
      </c>
      <c r="M255">
        <v>259938696321</v>
      </c>
      <c r="N255" t="s">
        <v>2119</v>
      </c>
      <c r="O255">
        <v>389859</v>
      </c>
      <c r="P255" s="1">
        <v>45504</v>
      </c>
      <c r="Q255" t="s">
        <v>127</v>
      </c>
      <c r="R255" t="s">
        <v>2123</v>
      </c>
      <c r="S255" t="s">
        <v>2124</v>
      </c>
      <c r="T255">
        <v>152159</v>
      </c>
      <c r="U255" t="s">
        <v>841</v>
      </c>
      <c r="V255" t="s">
        <v>2048</v>
      </c>
      <c r="W255">
        <v>7000</v>
      </c>
      <c r="X255">
        <v>2351</v>
      </c>
      <c r="Y255" t="s">
        <v>128</v>
      </c>
      <c r="Z255" t="s">
        <v>128</v>
      </c>
      <c r="AA255" t="s">
        <v>128</v>
      </c>
      <c r="AC255" s="55" t="s">
        <v>1130</v>
      </c>
      <c r="AD255" s="55" t="str">
        <f>_xlfn.XLOOKUP(D255,'[1]VL LMS '!$B:$B,'[1]VL LMS '!$BU:$BU)</f>
        <v>TATASFC 709 38 2014</v>
      </c>
      <c r="AE255" s="55">
        <f t="shared" si="9"/>
        <v>96000</v>
      </c>
      <c r="AF255" s="55" t="str">
        <f t="shared" si="10"/>
        <v>Jul-24</v>
      </c>
      <c r="AG255">
        <f>_xlfn.XLOOKUP(D255,'[1]VL LMS '!$B:$B,'[1]VL LMS '!$BS:$BS)</f>
        <v>2014</v>
      </c>
      <c r="AH255" s="55" t="str">
        <f>_xlfn.XLOOKUP(D255,'[1]VL LMS '!$B:$B,'[1]VL LMS '!$DO:$DO)</f>
        <v>Goods &amp; Passengers</v>
      </c>
      <c r="AI255" s="55" t="str">
        <f>_xlfn.XLOOKUP(D255,'[1]VL LMS '!$B:$B,'[1]VL LMS '!$DP:$DP)</f>
        <v>Goods Carrier</v>
      </c>
      <c r="AJ255" s="55" t="str">
        <f>VLOOKUP(AI255,[1]Assumptions!$C:$D,2,0)</f>
        <v>Goods Carrier Loan</v>
      </c>
      <c r="AK255" s="55" t="str">
        <f>VLOOKUP(A255,[1]Assumptions!$T$3:$U$29,2,0)</f>
        <v>ODISHA</v>
      </c>
      <c r="AL255" t="str">
        <f t="shared" si="11"/>
        <v>Used</v>
      </c>
      <c r="AM255" t="str">
        <f>VLOOKUP(P255,Assumptions!$B$3:$D$14,3)</f>
        <v>July</v>
      </c>
    </row>
    <row r="256" spans="1:39" x14ac:dyDescent="0.25">
      <c r="A256" t="s">
        <v>700</v>
      </c>
      <c r="B256">
        <v>3346</v>
      </c>
      <c r="C256">
        <v>43103194</v>
      </c>
      <c r="D256" s="5">
        <v>433461301700069</v>
      </c>
      <c r="E256">
        <v>33460004090318</v>
      </c>
      <c r="F256" t="s">
        <v>2125</v>
      </c>
      <c r="G256" t="s">
        <v>2125</v>
      </c>
      <c r="H256" s="1">
        <v>45498</v>
      </c>
      <c r="I256">
        <v>1000000</v>
      </c>
      <c r="J256">
        <v>23</v>
      </c>
      <c r="K256">
        <v>48</v>
      </c>
      <c r="L256">
        <v>32052</v>
      </c>
      <c r="M256">
        <v>44290100002598</v>
      </c>
      <c r="N256" t="s">
        <v>2126</v>
      </c>
      <c r="O256">
        <v>976198</v>
      </c>
      <c r="P256" s="1">
        <v>45498</v>
      </c>
      <c r="Q256" t="s">
        <v>127</v>
      </c>
      <c r="R256" t="s">
        <v>2127</v>
      </c>
      <c r="S256" t="s">
        <v>2128</v>
      </c>
      <c r="T256">
        <v>154341</v>
      </c>
      <c r="U256" t="s">
        <v>732</v>
      </c>
      <c r="V256" t="s">
        <v>2033</v>
      </c>
      <c r="W256">
        <v>17500</v>
      </c>
      <c r="X256">
        <v>6302</v>
      </c>
      <c r="Y256" t="s">
        <v>128</v>
      </c>
      <c r="Z256" t="s">
        <v>128</v>
      </c>
      <c r="AA256" t="s">
        <v>128</v>
      </c>
      <c r="AC256" s="55" t="s">
        <v>995</v>
      </c>
      <c r="AD256" s="55" t="str">
        <f>_xlfn.XLOOKUP(D256,'[1]VL LMS '!$B:$B,'[1]VL LMS '!$BU:$BU)</f>
        <v>LPT 3118TC TRUCK 2015</v>
      </c>
      <c r="AE256" s="55">
        <f t="shared" si="9"/>
        <v>230000</v>
      </c>
      <c r="AF256" s="55" t="str">
        <f t="shared" si="10"/>
        <v>Jul-24</v>
      </c>
      <c r="AG256">
        <f>_xlfn.XLOOKUP(D256,'[1]VL LMS '!$B:$B,'[1]VL LMS '!$BS:$BS)</f>
        <v>2015</v>
      </c>
      <c r="AH256" s="55" t="str">
        <f>_xlfn.XLOOKUP(D256,'[1]VL LMS '!$B:$B,'[1]VL LMS '!$DO:$DO)</f>
        <v>Goods &amp; Passengers</v>
      </c>
      <c r="AI256" s="55" t="str">
        <f>_xlfn.XLOOKUP(D256,'[1]VL LMS '!$B:$B,'[1]VL LMS '!$DP:$DP)</f>
        <v>Goods Carrier</v>
      </c>
      <c r="AJ256" s="55" t="str">
        <f>VLOOKUP(AI256,[1]Assumptions!$C:$D,2,0)</f>
        <v>Goods Carrier Loan</v>
      </c>
      <c r="AK256" s="55" t="str">
        <f>VLOOKUP(A256,[1]Assumptions!$T$3:$U$29,2,0)</f>
        <v>BIHAR</v>
      </c>
      <c r="AL256" t="str">
        <f t="shared" si="11"/>
        <v>Used</v>
      </c>
      <c r="AM256" t="str">
        <f>VLOOKUP(P256,Assumptions!$B$3:$D$14,3)</f>
        <v>July</v>
      </c>
    </row>
    <row r="257" spans="1:39" x14ac:dyDescent="0.25">
      <c r="A257" t="s">
        <v>53</v>
      </c>
      <c r="B257">
        <v>1233</v>
      </c>
      <c r="C257">
        <v>43103232</v>
      </c>
      <c r="D257" s="5">
        <v>412331301700227</v>
      </c>
      <c r="E257">
        <v>12330004087733</v>
      </c>
      <c r="F257" t="s">
        <v>2129</v>
      </c>
      <c r="G257" t="s">
        <v>2130</v>
      </c>
      <c r="H257" s="1">
        <v>45509</v>
      </c>
      <c r="I257">
        <v>625000</v>
      </c>
      <c r="J257">
        <v>23.5</v>
      </c>
      <c r="K257">
        <v>60</v>
      </c>
      <c r="L257">
        <v>17800</v>
      </c>
      <c r="M257">
        <v>150073000000237</v>
      </c>
      <c r="N257" t="s">
        <v>1643</v>
      </c>
      <c r="O257">
        <v>603062</v>
      </c>
      <c r="P257" s="1">
        <v>45509</v>
      </c>
      <c r="Q257" t="s">
        <v>127</v>
      </c>
      <c r="R257" t="s">
        <v>2131</v>
      </c>
      <c r="S257" t="s">
        <v>2132</v>
      </c>
      <c r="T257">
        <v>151654</v>
      </c>
      <c r="U257" t="s">
        <v>770</v>
      </c>
      <c r="V257" t="s">
        <v>2133</v>
      </c>
      <c r="W257">
        <v>10938</v>
      </c>
      <c r="X257">
        <v>4750</v>
      </c>
      <c r="Z257" t="s">
        <v>858</v>
      </c>
      <c r="AA257" t="s">
        <v>128</v>
      </c>
      <c r="AC257" s="55" t="s">
        <v>1010</v>
      </c>
      <c r="AD257" s="55" t="str">
        <f>_xlfn.XLOOKUP(D257,'[1]VL LMS '!$B:$B,'[1]VL LMS '!$BU:$BU)</f>
        <v>FORCE TRAVELLER T1 3700 18 STR 2016</v>
      </c>
      <c r="AE257" s="55">
        <f t="shared" si="9"/>
        <v>146875</v>
      </c>
      <c r="AF257" s="55" t="str">
        <f t="shared" si="10"/>
        <v>Aug-24</v>
      </c>
      <c r="AG257">
        <f>_xlfn.XLOOKUP(D257,'[1]VL LMS '!$B:$B,'[1]VL LMS '!$BS:$BS)</f>
        <v>2016</v>
      </c>
      <c r="AH257" s="55" t="str">
        <f>_xlfn.XLOOKUP(D257,'[1]VL LMS '!$B:$B,'[1]VL LMS '!$DO:$DO)</f>
        <v>Goods &amp; Passengers</v>
      </c>
      <c r="AI257" s="55" t="str">
        <f>_xlfn.XLOOKUP(D257,'[1]VL LMS '!$B:$B,'[1]VL LMS '!$DP:$DP)</f>
        <v>Safari</v>
      </c>
      <c r="AJ257" s="55" t="str">
        <f>VLOOKUP(AI257,[1]Assumptions!$C:$D,2,0)</f>
        <v>Safari Loan</v>
      </c>
      <c r="AK257" s="55" t="str">
        <f>VLOOKUP(A257,[1]Assumptions!$T$3:$U$29,2,0)</f>
        <v>KERALA</v>
      </c>
      <c r="AL257" t="str">
        <f t="shared" si="11"/>
        <v>Used</v>
      </c>
      <c r="AM257" t="str">
        <f>VLOOKUP(P257,Assumptions!$B$3:$D$14,3)</f>
        <v>August</v>
      </c>
    </row>
    <row r="258" spans="1:39" x14ac:dyDescent="0.25">
      <c r="A258" t="s">
        <v>53</v>
      </c>
      <c r="B258">
        <v>1233</v>
      </c>
      <c r="C258">
        <v>43103230</v>
      </c>
      <c r="D258" s="5">
        <v>412331301700228</v>
      </c>
      <c r="E258">
        <v>12330004091523</v>
      </c>
      <c r="F258" t="s">
        <v>2134</v>
      </c>
      <c r="G258" t="s">
        <v>2135</v>
      </c>
      <c r="H258" s="1">
        <v>45509</v>
      </c>
      <c r="I258">
        <v>950000</v>
      </c>
      <c r="J258">
        <v>23</v>
      </c>
      <c r="K258">
        <v>60</v>
      </c>
      <c r="L258">
        <v>26782</v>
      </c>
      <c r="M258">
        <v>248801000499</v>
      </c>
      <c r="N258" t="s">
        <v>2136</v>
      </c>
      <c r="O258">
        <v>916465</v>
      </c>
      <c r="P258" s="1">
        <v>45509</v>
      </c>
      <c r="Q258" t="s">
        <v>127</v>
      </c>
      <c r="R258" t="s">
        <v>2137</v>
      </c>
      <c r="S258" t="s">
        <v>2138</v>
      </c>
      <c r="T258">
        <v>151654</v>
      </c>
      <c r="U258" t="s">
        <v>770</v>
      </c>
      <c r="V258" t="s">
        <v>2139</v>
      </c>
      <c r="W258">
        <v>16625</v>
      </c>
      <c r="X258">
        <v>7410</v>
      </c>
      <c r="Z258" t="s">
        <v>772</v>
      </c>
      <c r="AA258" t="s">
        <v>128</v>
      </c>
      <c r="AC258" s="55" t="s">
        <v>1010</v>
      </c>
      <c r="AD258" s="55" t="str">
        <f>_xlfn.XLOOKUP(D258,'[1]VL LMS '!$B:$B,'[1]VL LMS '!$BU:$BU)</f>
        <v>FORCE TRAVELLER BUS 27STR 2016</v>
      </c>
      <c r="AE258" s="55">
        <f t="shared" ref="AE258:AE321" si="12">I258*J258/100</f>
        <v>218500</v>
      </c>
      <c r="AF258" s="55" t="str">
        <f t="shared" ref="AF258:AF321" si="13">TEXT(P258,"mmm-yy")</f>
        <v>Aug-24</v>
      </c>
      <c r="AG258">
        <f>_xlfn.XLOOKUP(D258,'[1]VL LMS '!$B:$B,'[1]VL LMS '!$BS:$BS)</f>
        <v>2016</v>
      </c>
      <c r="AH258" s="55" t="str">
        <f>_xlfn.XLOOKUP(D258,'[1]VL LMS '!$B:$B,'[1]VL LMS '!$DO:$DO)</f>
        <v>Goods &amp; Passengers</v>
      </c>
      <c r="AI258" s="55" t="str">
        <f>_xlfn.XLOOKUP(D258,'[1]VL LMS '!$B:$B,'[1]VL LMS '!$DP:$DP)</f>
        <v>Safari</v>
      </c>
      <c r="AJ258" s="55" t="str">
        <f>VLOOKUP(AI258,[1]Assumptions!$C:$D,2,0)</f>
        <v>Safari Loan</v>
      </c>
      <c r="AK258" s="55" t="str">
        <f>VLOOKUP(A258,[1]Assumptions!$T$3:$U$29,2,0)</f>
        <v>KERALA</v>
      </c>
      <c r="AL258" t="str">
        <f t="shared" ref="AL258:AL321" si="14">IF(AJ258="Dream Vahan","New","Used")</f>
        <v>Used</v>
      </c>
      <c r="AM258" t="str">
        <f>VLOOKUP(P258,Assumptions!$B$3:$D$14,3)</f>
        <v>August</v>
      </c>
    </row>
    <row r="259" spans="1:39" x14ac:dyDescent="0.25">
      <c r="A259" t="s">
        <v>53</v>
      </c>
      <c r="B259">
        <v>1233</v>
      </c>
      <c r="C259">
        <v>43103242</v>
      </c>
      <c r="D259" s="5">
        <v>412331301700229</v>
      </c>
      <c r="E259">
        <v>12330004092133</v>
      </c>
      <c r="F259" t="s">
        <v>2140</v>
      </c>
      <c r="G259" t="s">
        <v>2141</v>
      </c>
      <c r="H259" s="1">
        <v>45512</v>
      </c>
      <c r="I259">
        <v>830000</v>
      </c>
      <c r="J259">
        <v>23</v>
      </c>
      <c r="K259">
        <v>36</v>
      </c>
      <c r="L259">
        <v>32130</v>
      </c>
      <c r="M259">
        <v>10140100400581</v>
      </c>
      <c r="N259" t="s">
        <v>1032</v>
      </c>
      <c r="O259">
        <v>803443</v>
      </c>
      <c r="P259" s="1">
        <v>45512</v>
      </c>
      <c r="Q259" t="s">
        <v>127</v>
      </c>
      <c r="R259" t="s">
        <v>2142</v>
      </c>
      <c r="S259" t="s">
        <v>2143</v>
      </c>
      <c r="T259">
        <v>151654</v>
      </c>
      <c r="U259" t="s">
        <v>770</v>
      </c>
      <c r="V259" t="s">
        <v>2144</v>
      </c>
      <c r="W259">
        <v>14525</v>
      </c>
      <c r="X259">
        <v>3732</v>
      </c>
      <c r="Z259" t="s">
        <v>772</v>
      </c>
      <c r="AA259" t="s">
        <v>128</v>
      </c>
      <c r="AC259" s="55" t="s">
        <v>1010</v>
      </c>
      <c r="AD259" s="55" t="str">
        <f>_xlfn.XLOOKUP(D259,'[1]VL LMS '!$B:$B,'[1]VL LMS '!$BU:$BU)</f>
        <v>TRAVELLER 2015 13 STR</v>
      </c>
      <c r="AE259" s="55">
        <f t="shared" si="12"/>
        <v>190900</v>
      </c>
      <c r="AF259" s="55" t="str">
        <f t="shared" si="13"/>
        <v>Aug-24</v>
      </c>
      <c r="AG259">
        <f>_xlfn.XLOOKUP(D259,'[1]VL LMS '!$B:$B,'[1]VL LMS '!$BS:$BS)</f>
        <v>2015</v>
      </c>
      <c r="AH259" s="55" t="str">
        <f>_xlfn.XLOOKUP(D259,'[1]VL LMS '!$B:$B,'[1]VL LMS '!$DO:$DO)</f>
        <v>Goods &amp; Passengers</v>
      </c>
      <c r="AI259" s="55" t="str">
        <f>_xlfn.XLOOKUP(D259,'[1]VL LMS '!$B:$B,'[1]VL LMS '!$DP:$DP)</f>
        <v>Safari</v>
      </c>
      <c r="AJ259" s="55" t="str">
        <f>VLOOKUP(AI259,[1]Assumptions!$C:$D,2,0)</f>
        <v>Safari Loan</v>
      </c>
      <c r="AK259" s="55" t="str">
        <f>VLOOKUP(A259,[1]Assumptions!$T$3:$U$29,2,0)</f>
        <v>KERALA</v>
      </c>
      <c r="AL259" t="str">
        <f t="shared" si="14"/>
        <v>Used</v>
      </c>
      <c r="AM259" t="str">
        <f>VLOOKUP(P259,Assumptions!$B$3:$D$14,3)</f>
        <v>August</v>
      </c>
    </row>
    <row r="260" spans="1:39" x14ac:dyDescent="0.25">
      <c r="A260" t="s">
        <v>19</v>
      </c>
      <c r="B260">
        <v>1283</v>
      </c>
      <c r="C260">
        <v>43103224</v>
      </c>
      <c r="D260" s="5">
        <v>412831301700283</v>
      </c>
      <c r="E260">
        <v>12830004091343</v>
      </c>
      <c r="F260" t="s">
        <v>2145</v>
      </c>
      <c r="G260" t="s">
        <v>2145</v>
      </c>
      <c r="H260" s="1">
        <v>45509</v>
      </c>
      <c r="I260">
        <v>300000</v>
      </c>
      <c r="J260">
        <v>23.5</v>
      </c>
      <c r="K260">
        <v>24</v>
      </c>
      <c r="L260">
        <v>15787</v>
      </c>
      <c r="M260">
        <v>32046693153</v>
      </c>
      <c r="N260" t="s">
        <v>2146</v>
      </c>
      <c r="O260">
        <v>289845</v>
      </c>
      <c r="P260" s="1">
        <v>45509</v>
      </c>
      <c r="Q260" t="s">
        <v>127</v>
      </c>
      <c r="R260" t="s">
        <v>2147</v>
      </c>
      <c r="S260" t="s">
        <v>2148</v>
      </c>
      <c r="T260">
        <v>153050</v>
      </c>
      <c r="U260" t="s">
        <v>1052</v>
      </c>
      <c r="V260" t="s">
        <v>2149</v>
      </c>
      <c r="W260">
        <v>5250</v>
      </c>
      <c r="X260">
        <v>1905</v>
      </c>
      <c r="Z260" t="s">
        <v>1085</v>
      </c>
      <c r="AA260" t="s">
        <v>128</v>
      </c>
      <c r="AC260" s="55" t="s">
        <v>995</v>
      </c>
      <c r="AD260" s="55" t="str">
        <f>_xlfn.XLOOKUP(D260,'[1]VL LMS '!$B:$B,'[1]VL LMS '!$BU:$BU)</f>
        <v>XCENT CRDI BSIV 2016</v>
      </c>
      <c r="AE260" s="55">
        <f t="shared" si="12"/>
        <v>70500</v>
      </c>
      <c r="AF260" s="55" t="str">
        <f t="shared" si="13"/>
        <v>Aug-24</v>
      </c>
      <c r="AG260">
        <f>_xlfn.XLOOKUP(D260,'[1]VL LMS '!$B:$B,'[1]VL LMS '!$BS:$BS)</f>
        <v>2016</v>
      </c>
      <c r="AH260" s="55">
        <f>_xlfn.XLOOKUP(D260,'[1]VL LMS '!$B:$B,'[1]VL LMS '!$DO:$DO)</f>
        <v>0</v>
      </c>
      <c r="AI260" s="55" t="str">
        <f>_xlfn.XLOOKUP(D260,'[1]VL LMS '!$B:$B,'[1]VL LMS '!$DP:$DP)</f>
        <v>Paryatan Plus</v>
      </c>
      <c r="AJ260" s="55" t="str">
        <f>VLOOKUP(AI260,[1]Assumptions!$C:$D,2,0)</f>
        <v>Paryatan Plus Loan</v>
      </c>
      <c r="AK260" s="55" t="str">
        <f>VLOOKUP(A260,[1]Assumptions!$T$3:$U$29,2,0)</f>
        <v>KARNATAKA</v>
      </c>
      <c r="AL260" t="str">
        <f t="shared" si="14"/>
        <v>Used</v>
      </c>
      <c r="AM260" t="str">
        <f>VLOOKUP(P260,Assumptions!$B$3:$D$14,3)</f>
        <v>August</v>
      </c>
    </row>
    <row r="261" spans="1:39" x14ac:dyDescent="0.25">
      <c r="A261" t="s">
        <v>19</v>
      </c>
      <c r="B261">
        <v>1283</v>
      </c>
      <c r="C261">
        <v>43103228</v>
      </c>
      <c r="D261" s="5">
        <v>412831301700284</v>
      </c>
      <c r="E261">
        <v>12830004091053</v>
      </c>
      <c r="F261" t="s">
        <v>2150</v>
      </c>
      <c r="G261" t="s">
        <v>2151</v>
      </c>
      <c r="H261" s="1">
        <v>45510</v>
      </c>
      <c r="I261">
        <v>720000</v>
      </c>
      <c r="J261">
        <v>18</v>
      </c>
      <c r="K261">
        <v>60</v>
      </c>
      <c r="L261">
        <v>18284</v>
      </c>
      <c r="M261">
        <v>30118029355</v>
      </c>
      <c r="N261" t="s">
        <v>1088</v>
      </c>
      <c r="O261">
        <v>694660</v>
      </c>
      <c r="P261" s="1">
        <v>45510</v>
      </c>
      <c r="Q261" t="s">
        <v>127</v>
      </c>
      <c r="R261" t="s">
        <v>2152</v>
      </c>
      <c r="S261" t="s">
        <v>2153</v>
      </c>
      <c r="T261">
        <v>154047</v>
      </c>
      <c r="U261" t="s">
        <v>720</v>
      </c>
      <c r="V261" t="s">
        <v>2139</v>
      </c>
      <c r="W261">
        <v>12600</v>
      </c>
      <c r="X261">
        <v>5540</v>
      </c>
      <c r="Z261" t="s">
        <v>789</v>
      </c>
      <c r="AA261" t="s">
        <v>128</v>
      </c>
      <c r="AC261" s="55" t="s">
        <v>995</v>
      </c>
      <c r="AD261" s="55" t="str">
        <f>_xlfn.XLOOKUP(D261,'[1]VL LMS '!$B:$B,'[1]VL LMS '!$BU:$BU)</f>
        <v>SUZUKI DEZIRE TOUR CNG NEW 2024</v>
      </c>
      <c r="AE261" s="55">
        <f t="shared" si="12"/>
        <v>129600</v>
      </c>
      <c r="AF261" s="55" t="str">
        <f t="shared" si="13"/>
        <v>Aug-24</v>
      </c>
      <c r="AG261">
        <f>_xlfn.XLOOKUP(D261,'[1]VL LMS '!$B:$B,'[1]VL LMS '!$BS:$BS)</f>
        <v>2024</v>
      </c>
      <c r="AH261" s="55">
        <f>_xlfn.XLOOKUP(D261,'[1]VL LMS '!$B:$B,'[1]VL LMS '!$DO:$DO)</f>
        <v>0</v>
      </c>
      <c r="AI261" s="55" t="str">
        <f>_xlfn.XLOOKUP(D261,'[1]VL LMS '!$B:$B,'[1]VL LMS '!$DP:$DP)</f>
        <v>Paryatan Plus</v>
      </c>
      <c r="AJ261" s="55" t="str">
        <f>VLOOKUP(AI261,[1]Assumptions!$C:$D,2,0)</f>
        <v>Paryatan Plus Loan</v>
      </c>
      <c r="AK261" s="55" t="str">
        <f>VLOOKUP(A261,[1]Assumptions!$T$3:$U$29,2,0)</f>
        <v>KARNATAKA</v>
      </c>
      <c r="AL261" t="str">
        <f t="shared" si="14"/>
        <v>Used</v>
      </c>
      <c r="AM261" t="str">
        <f>VLOOKUP(P261,Assumptions!$B$3:$D$14,3)</f>
        <v>August</v>
      </c>
    </row>
    <row r="262" spans="1:39" x14ac:dyDescent="0.25">
      <c r="A262" t="s">
        <v>19</v>
      </c>
      <c r="B262">
        <v>1283</v>
      </c>
      <c r="C262">
        <v>43103221</v>
      </c>
      <c r="D262" s="5">
        <v>412831301700285</v>
      </c>
      <c r="E262">
        <v>12830004078702</v>
      </c>
      <c r="F262" t="s">
        <v>2154</v>
      </c>
      <c r="G262" t="s">
        <v>68</v>
      </c>
      <c r="H262" s="1">
        <v>45511</v>
      </c>
      <c r="I262">
        <v>2360000</v>
      </c>
      <c r="J262">
        <v>21</v>
      </c>
      <c r="K262">
        <v>60</v>
      </c>
      <c r="L262">
        <v>63847</v>
      </c>
      <c r="M262">
        <v>2814113334</v>
      </c>
      <c r="N262" t="s">
        <v>2155</v>
      </c>
      <c r="O262">
        <v>2288492</v>
      </c>
      <c r="P262" s="1">
        <v>45511</v>
      </c>
      <c r="Q262" t="s">
        <v>127</v>
      </c>
      <c r="R262" t="s">
        <v>2156</v>
      </c>
      <c r="S262" t="s">
        <v>2157</v>
      </c>
      <c r="T262">
        <v>150051</v>
      </c>
      <c r="U262" t="s">
        <v>787</v>
      </c>
      <c r="V262" t="s">
        <v>2090</v>
      </c>
      <c r="W262">
        <v>41300</v>
      </c>
      <c r="X262">
        <v>18408</v>
      </c>
      <c r="Z262" t="s">
        <v>788</v>
      </c>
      <c r="AA262" t="s">
        <v>128</v>
      </c>
      <c r="AC262" s="55" t="s">
        <v>1010</v>
      </c>
      <c r="AD262" s="55" t="str">
        <f>_xlfn.XLOOKUP(D262,'[1]VL LMS '!$B:$B,'[1]VL LMS '!$BU:$BU)</f>
        <v>AL PSV 4 185 50 STR BUS 2017</v>
      </c>
      <c r="AE262" s="55">
        <f t="shared" si="12"/>
        <v>495600</v>
      </c>
      <c r="AF262" s="55" t="str">
        <f t="shared" si="13"/>
        <v>Aug-24</v>
      </c>
      <c r="AG262">
        <f>_xlfn.XLOOKUP(D262,'[1]VL LMS '!$B:$B,'[1]VL LMS '!$BS:$BS)</f>
        <v>2017</v>
      </c>
      <c r="AH262" s="55" t="str">
        <f>_xlfn.XLOOKUP(D262,'[1]VL LMS '!$B:$B,'[1]VL LMS '!$DO:$DO)</f>
        <v>Goods &amp; Passengers</v>
      </c>
      <c r="AI262" s="55" t="str">
        <f>_xlfn.XLOOKUP(D262,'[1]VL LMS '!$B:$B,'[1]VL LMS '!$DP:$DP)</f>
        <v>Safari</v>
      </c>
      <c r="AJ262" s="55" t="str">
        <f>VLOOKUP(AI262,[1]Assumptions!$C:$D,2,0)</f>
        <v>Safari Loan</v>
      </c>
      <c r="AK262" s="55" t="str">
        <f>VLOOKUP(A262,[1]Assumptions!$T$3:$U$29,2,0)</f>
        <v>KARNATAKA</v>
      </c>
      <c r="AL262" t="str">
        <f t="shared" si="14"/>
        <v>Used</v>
      </c>
      <c r="AM262" t="str">
        <f>VLOOKUP(P262,Assumptions!$B$3:$D$14,3)</f>
        <v>August</v>
      </c>
    </row>
    <row r="263" spans="1:39" x14ac:dyDescent="0.25">
      <c r="A263" t="s">
        <v>19</v>
      </c>
      <c r="B263">
        <v>1283</v>
      </c>
      <c r="C263">
        <v>43103171</v>
      </c>
      <c r="D263" s="5">
        <v>412831301700286</v>
      </c>
      <c r="E263">
        <v>12830004089441</v>
      </c>
      <c r="F263" t="s">
        <v>2158</v>
      </c>
      <c r="G263" t="s">
        <v>2159</v>
      </c>
      <c r="H263" s="1">
        <v>45513</v>
      </c>
      <c r="I263">
        <v>280000</v>
      </c>
      <c r="J263">
        <v>24</v>
      </c>
      <c r="K263">
        <v>24</v>
      </c>
      <c r="L263">
        <v>14804</v>
      </c>
      <c r="M263">
        <v>3839101006882</v>
      </c>
      <c r="N263" t="s">
        <v>2160</v>
      </c>
      <c r="O263">
        <v>251315</v>
      </c>
      <c r="P263" s="1">
        <v>45513</v>
      </c>
      <c r="Q263" t="s">
        <v>127</v>
      </c>
      <c r="R263" t="s">
        <v>2161</v>
      </c>
      <c r="S263" t="s">
        <v>2162</v>
      </c>
      <c r="T263">
        <v>154099</v>
      </c>
      <c r="U263" t="s">
        <v>728</v>
      </c>
      <c r="V263" t="s">
        <v>1917</v>
      </c>
      <c r="W263">
        <v>4900</v>
      </c>
      <c r="X263">
        <v>985</v>
      </c>
      <c r="Z263" t="s">
        <v>967</v>
      </c>
      <c r="AA263" t="s">
        <v>128</v>
      </c>
      <c r="AC263" s="55" t="s">
        <v>995</v>
      </c>
      <c r="AD263" s="55" t="str">
        <f>_xlfn.XLOOKUP(D263,'[1]VL LMS '!$B:$B,'[1]VL LMS '!$BU:$BU)</f>
        <v>MARUTI TOUR S DIESEL 2018</v>
      </c>
      <c r="AE263" s="55">
        <f t="shared" si="12"/>
        <v>67200</v>
      </c>
      <c r="AF263" s="55" t="str">
        <f t="shared" si="13"/>
        <v>Aug-24</v>
      </c>
      <c r="AG263">
        <f>_xlfn.XLOOKUP(D263,'[1]VL LMS '!$B:$B,'[1]VL LMS '!$BS:$BS)</f>
        <v>2018</v>
      </c>
      <c r="AH263" s="55" t="str">
        <f>_xlfn.XLOOKUP(D263,'[1]VL LMS '!$B:$B,'[1]VL LMS '!$DO:$DO)</f>
        <v>Car</v>
      </c>
      <c r="AI263" s="55" t="str">
        <f>_xlfn.XLOOKUP(D263,'[1]VL LMS '!$B:$B,'[1]VL LMS '!$DP:$DP)</f>
        <v>Paryatan Plus</v>
      </c>
      <c r="AJ263" s="55" t="str">
        <f>VLOOKUP(AI263,[1]Assumptions!$C:$D,2,0)</f>
        <v>Paryatan Plus Loan</v>
      </c>
      <c r="AK263" s="55" t="str">
        <f>VLOOKUP(A263,[1]Assumptions!$T$3:$U$29,2,0)</f>
        <v>KARNATAKA</v>
      </c>
      <c r="AL263" t="str">
        <f t="shared" si="14"/>
        <v>Used</v>
      </c>
      <c r="AM263" t="str">
        <f>VLOOKUP(P263,Assumptions!$B$3:$D$14,3)</f>
        <v>August</v>
      </c>
    </row>
    <row r="264" spans="1:39" x14ac:dyDescent="0.25">
      <c r="A264" t="s">
        <v>693</v>
      </c>
      <c r="B264">
        <v>1319</v>
      </c>
      <c r="C264">
        <v>43103223</v>
      </c>
      <c r="D264" s="5">
        <v>413191301700234</v>
      </c>
      <c r="E264">
        <v>13190004091628</v>
      </c>
      <c r="F264" t="s">
        <v>2163</v>
      </c>
      <c r="G264" t="s">
        <v>1424</v>
      </c>
      <c r="H264" s="1">
        <v>45508</v>
      </c>
      <c r="I264">
        <v>1200000</v>
      </c>
      <c r="J264">
        <v>18</v>
      </c>
      <c r="K264">
        <v>48</v>
      </c>
      <c r="L264">
        <v>35251</v>
      </c>
      <c r="M264">
        <v>50200026352370</v>
      </c>
      <c r="N264" t="s">
        <v>2164</v>
      </c>
      <c r="O264">
        <v>1168110</v>
      </c>
      <c r="P264" s="1">
        <v>45508</v>
      </c>
      <c r="Q264" t="s">
        <v>127</v>
      </c>
      <c r="R264" t="s">
        <v>2165</v>
      </c>
      <c r="S264" t="s">
        <v>2166</v>
      </c>
      <c r="T264">
        <v>150644</v>
      </c>
      <c r="U264" t="s">
        <v>793</v>
      </c>
      <c r="V264" t="s">
        <v>2149</v>
      </c>
      <c r="W264">
        <v>21000</v>
      </c>
      <c r="X264">
        <v>10890</v>
      </c>
      <c r="Z264" t="s">
        <v>128</v>
      </c>
      <c r="AA264" t="s">
        <v>128</v>
      </c>
      <c r="AC264" s="55" t="s">
        <v>995</v>
      </c>
      <c r="AD264" s="55" t="str">
        <f>_xlfn.XLOOKUP(D264,'[1]VL LMS '!$B:$B,'[1]VL LMS '!$BU:$BU)</f>
        <v>TOUR M NEW 2024</v>
      </c>
      <c r="AE264" s="55">
        <f t="shared" si="12"/>
        <v>216000</v>
      </c>
      <c r="AF264" s="55" t="str">
        <f t="shared" si="13"/>
        <v>Aug-24</v>
      </c>
      <c r="AG264">
        <f>_xlfn.XLOOKUP(D264,'[1]VL LMS '!$B:$B,'[1]VL LMS '!$BS:$BS)</f>
        <v>2024</v>
      </c>
      <c r="AH264" s="55">
        <f>_xlfn.XLOOKUP(D264,'[1]VL LMS '!$B:$B,'[1]VL LMS '!$DO:$DO)</f>
        <v>0</v>
      </c>
      <c r="AI264" s="55" t="str">
        <f>_xlfn.XLOOKUP(D264,'[1]VL LMS '!$B:$B,'[1]VL LMS '!$DP:$DP)</f>
        <v>Dream Car</v>
      </c>
      <c r="AJ264" s="55" t="str">
        <f>VLOOKUP(AI264,[1]Assumptions!$C:$D,2,0)</f>
        <v>Dream Vahan</v>
      </c>
      <c r="AK264" s="55" t="str">
        <f>VLOOKUP(A264,[1]Assumptions!$T$3:$U$29,2,0)</f>
        <v>TAMIL NADU</v>
      </c>
      <c r="AL264" t="str">
        <f t="shared" si="14"/>
        <v>New</v>
      </c>
      <c r="AM264" t="str">
        <f>VLOOKUP(P264,Assumptions!$B$3:$D$14,3)</f>
        <v>August</v>
      </c>
    </row>
    <row r="265" spans="1:39" x14ac:dyDescent="0.25">
      <c r="A265" t="s">
        <v>22</v>
      </c>
      <c r="B265">
        <v>3111</v>
      </c>
      <c r="C265">
        <v>43103234</v>
      </c>
      <c r="D265" s="5">
        <v>431111301700258</v>
      </c>
      <c r="E265">
        <v>31110004092000</v>
      </c>
      <c r="F265" t="s">
        <v>2167</v>
      </c>
      <c r="G265" t="s">
        <v>2167</v>
      </c>
      <c r="H265" s="1">
        <v>45511</v>
      </c>
      <c r="I265">
        <v>750000</v>
      </c>
      <c r="J265">
        <v>18</v>
      </c>
      <c r="K265">
        <v>48</v>
      </c>
      <c r="L265">
        <v>22032</v>
      </c>
      <c r="M265">
        <v>83083000004973</v>
      </c>
      <c r="N265" t="s">
        <v>1867</v>
      </c>
      <c r="O265">
        <v>731109</v>
      </c>
      <c r="P265" s="1">
        <v>45511</v>
      </c>
      <c r="Q265" t="s">
        <v>127</v>
      </c>
      <c r="R265" t="s">
        <v>2168</v>
      </c>
      <c r="S265" t="s">
        <v>2169</v>
      </c>
      <c r="T265">
        <v>150722</v>
      </c>
      <c r="U265" t="s">
        <v>807</v>
      </c>
      <c r="V265" t="s">
        <v>2133</v>
      </c>
      <c r="W265">
        <v>13125</v>
      </c>
      <c r="X265">
        <v>4656</v>
      </c>
      <c r="Z265" t="s">
        <v>128</v>
      </c>
      <c r="AA265" t="s">
        <v>128</v>
      </c>
      <c r="AC265" s="55" t="s">
        <v>995</v>
      </c>
      <c r="AD265" s="55" t="str">
        <f>_xlfn.XLOOKUP(D265,'[1]VL LMS '!$B:$B,'[1]VL LMS '!$BU:$BU)</f>
        <v>AURA S CNG NEW 2024</v>
      </c>
      <c r="AE265" s="55">
        <f t="shared" si="12"/>
        <v>135000</v>
      </c>
      <c r="AF265" s="55" t="str">
        <f t="shared" si="13"/>
        <v>Aug-24</v>
      </c>
      <c r="AG265">
        <f>_xlfn.XLOOKUP(D265,'[1]VL LMS '!$B:$B,'[1]VL LMS '!$BS:$BS)</f>
        <v>2024</v>
      </c>
      <c r="AH265" s="55">
        <f>_xlfn.XLOOKUP(D265,'[1]VL LMS '!$B:$B,'[1]VL LMS '!$DO:$DO)</f>
        <v>0</v>
      </c>
      <c r="AI265" s="55" t="str">
        <f>_xlfn.XLOOKUP(D265,'[1]VL LMS '!$B:$B,'[1]VL LMS '!$DP:$DP)</f>
        <v>Dream Car</v>
      </c>
      <c r="AJ265" s="55" t="str">
        <f>VLOOKUP(AI265,[1]Assumptions!$C:$D,2,0)</f>
        <v>Dream Vahan</v>
      </c>
      <c r="AK265" s="55" t="str">
        <f>VLOOKUP(A265,[1]Assumptions!$T$3:$U$29,2,0)</f>
        <v>TAMIL NADU</v>
      </c>
      <c r="AL265" t="str">
        <f t="shared" si="14"/>
        <v>New</v>
      </c>
      <c r="AM265" t="str">
        <f>VLOOKUP(P265,Assumptions!$B$3:$D$14,3)</f>
        <v>August</v>
      </c>
    </row>
    <row r="266" spans="1:39" x14ac:dyDescent="0.25">
      <c r="A266" t="s">
        <v>15</v>
      </c>
      <c r="B266">
        <v>3135</v>
      </c>
      <c r="C266">
        <v>43103217</v>
      </c>
      <c r="D266" s="5">
        <v>431351301700381</v>
      </c>
      <c r="E266">
        <v>31350004091940</v>
      </c>
      <c r="F266" t="s">
        <v>2170</v>
      </c>
      <c r="G266" t="s">
        <v>2171</v>
      </c>
      <c r="H266" s="1">
        <v>45510</v>
      </c>
      <c r="I266">
        <v>1080000</v>
      </c>
      <c r="J266">
        <v>18</v>
      </c>
      <c r="K266">
        <v>84</v>
      </c>
      <c r="L266">
        <v>22700</v>
      </c>
      <c r="M266">
        <v>10857831185</v>
      </c>
      <c r="N266" t="s">
        <v>1464</v>
      </c>
      <c r="O266">
        <v>1044772</v>
      </c>
      <c r="P266" s="1">
        <v>45510</v>
      </c>
      <c r="Q266" t="s">
        <v>127</v>
      </c>
      <c r="R266" t="s">
        <v>2172</v>
      </c>
      <c r="S266" t="s">
        <v>2173</v>
      </c>
      <c r="T266">
        <v>150497</v>
      </c>
      <c r="U266" t="s">
        <v>752</v>
      </c>
      <c r="V266" t="s">
        <v>2086</v>
      </c>
      <c r="W266">
        <v>18900</v>
      </c>
      <c r="X266">
        <v>14197</v>
      </c>
      <c r="Z266" t="s">
        <v>128</v>
      </c>
      <c r="AA266" t="s">
        <v>128</v>
      </c>
      <c r="AC266" s="55" t="s">
        <v>995</v>
      </c>
      <c r="AD266" s="55" t="str">
        <f>_xlfn.XLOOKUP(D266,'[1]VL LMS '!$B:$B,'[1]VL LMS '!$BU:$BU)</f>
        <v>TOUR M NEW 2024</v>
      </c>
      <c r="AE266" s="55">
        <f t="shared" si="12"/>
        <v>194400</v>
      </c>
      <c r="AF266" s="55" t="str">
        <f t="shared" si="13"/>
        <v>Aug-24</v>
      </c>
      <c r="AG266">
        <f>_xlfn.XLOOKUP(D266,'[1]VL LMS '!$B:$B,'[1]VL LMS '!$BS:$BS)</f>
        <v>2024</v>
      </c>
      <c r="AH266" s="55" t="str">
        <f>_xlfn.XLOOKUP(D266,'[1]VL LMS '!$B:$B,'[1]VL LMS '!$DO:$DO)</f>
        <v>Goods &amp; Passengers</v>
      </c>
      <c r="AI266" s="55" t="str">
        <f>_xlfn.XLOOKUP(D266,'[1]VL LMS '!$B:$B,'[1]VL LMS '!$DP:$DP)</f>
        <v>Dream Car</v>
      </c>
      <c r="AJ266" s="55" t="str">
        <f>VLOOKUP(AI266,[1]Assumptions!$C:$D,2,0)</f>
        <v>Dream Vahan</v>
      </c>
      <c r="AK266" s="55" t="str">
        <f>VLOOKUP(A266,[1]Assumptions!$T$3:$U$29,2,0)</f>
        <v>TAMIL NADU</v>
      </c>
      <c r="AL266" t="str">
        <f t="shared" si="14"/>
        <v>New</v>
      </c>
      <c r="AM266" t="str">
        <f>VLOOKUP(P266,Assumptions!$B$3:$D$14,3)</f>
        <v>August</v>
      </c>
    </row>
    <row r="267" spans="1:39" x14ac:dyDescent="0.25">
      <c r="A267" t="s">
        <v>15</v>
      </c>
      <c r="B267">
        <v>3135</v>
      </c>
      <c r="C267">
        <v>43103238</v>
      </c>
      <c r="D267" s="5">
        <v>431351301700382</v>
      </c>
      <c r="E267">
        <v>31350004092087</v>
      </c>
      <c r="F267" t="s">
        <v>2174</v>
      </c>
      <c r="G267" t="s">
        <v>2171</v>
      </c>
      <c r="H267" s="1">
        <v>45511</v>
      </c>
      <c r="I267">
        <v>670000</v>
      </c>
      <c r="J267">
        <v>18</v>
      </c>
      <c r="K267">
        <v>60</v>
      </c>
      <c r="L267">
        <v>17014</v>
      </c>
      <c r="M267">
        <v>10857831185</v>
      </c>
      <c r="N267" t="s">
        <v>1464</v>
      </c>
      <c r="O267">
        <v>645337</v>
      </c>
      <c r="P267" s="1">
        <v>45511</v>
      </c>
      <c r="Q267" t="s">
        <v>127</v>
      </c>
      <c r="R267" t="s">
        <v>2175</v>
      </c>
      <c r="S267" t="s">
        <v>2176</v>
      </c>
      <c r="T267">
        <v>29037</v>
      </c>
      <c r="U267" t="s">
        <v>826</v>
      </c>
      <c r="V267" t="s">
        <v>2177</v>
      </c>
      <c r="W267">
        <v>11725</v>
      </c>
      <c r="X267">
        <v>6238</v>
      </c>
      <c r="Z267" t="s">
        <v>827</v>
      </c>
      <c r="AA267" t="s">
        <v>128</v>
      </c>
      <c r="AC267" s="55" t="s">
        <v>995</v>
      </c>
      <c r="AD267" s="55" t="str">
        <f>_xlfn.XLOOKUP(D267,'[1]VL LMS '!$B:$B,'[1]VL LMS '!$BU:$BU)</f>
        <v>DZIRE VXI PETROL NEW 2024</v>
      </c>
      <c r="AE267" s="55">
        <f t="shared" si="12"/>
        <v>120600</v>
      </c>
      <c r="AF267" s="55" t="str">
        <f t="shared" si="13"/>
        <v>Aug-24</v>
      </c>
      <c r="AG267">
        <f>_xlfn.XLOOKUP(D267,'[1]VL LMS '!$B:$B,'[1]VL LMS '!$BS:$BS)</f>
        <v>2024</v>
      </c>
      <c r="AH267" s="55" t="str">
        <f>_xlfn.XLOOKUP(D267,'[1]VL LMS '!$B:$B,'[1]VL LMS '!$DO:$DO)</f>
        <v>Car</v>
      </c>
      <c r="AI267" s="55" t="str">
        <f>_xlfn.XLOOKUP(D267,'[1]VL LMS '!$B:$B,'[1]VL LMS '!$DP:$DP)</f>
        <v>Paryatan Plus</v>
      </c>
      <c r="AJ267" s="55" t="str">
        <f>VLOOKUP(AI267,[1]Assumptions!$C:$D,2,0)</f>
        <v>Paryatan Plus Loan</v>
      </c>
      <c r="AK267" s="55" t="str">
        <f>VLOOKUP(A267,[1]Assumptions!$T$3:$U$29,2,0)</f>
        <v>TAMIL NADU</v>
      </c>
      <c r="AL267" t="str">
        <f t="shared" si="14"/>
        <v>Used</v>
      </c>
      <c r="AM267" t="str">
        <f>VLOOKUP(P267,Assumptions!$B$3:$D$14,3)</f>
        <v>August</v>
      </c>
    </row>
    <row r="268" spans="1:39" x14ac:dyDescent="0.25">
      <c r="A268" t="s">
        <v>15</v>
      </c>
      <c r="B268">
        <v>3135</v>
      </c>
      <c r="C268">
        <v>43103244</v>
      </c>
      <c r="D268" s="5">
        <v>431351301700383</v>
      </c>
      <c r="E268">
        <v>31350004092356</v>
      </c>
      <c r="F268" t="s">
        <v>2178</v>
      </c>
      <c r="G268" t="s">
        <v>1937</v>
      </c>
      <c r="H268" s="1">
        <v>45513</v>
      </c>
      <c r="I268">
        <v>700000</v>
      </c>
      <c r="J268">
        <v>18</v>
      </c>
      <c r="K268">
        <v>48</v>
      </c>
      <c r="L268">
        <v>20563</v>
      </c>
      <c r="M268">
        <v>153109000148281</v>
      </c>
      <c r="N268" t="s">
        <v>1938</v>
      </c>
      <c r="O268">
        <v>670583</v>
      </c>
      <c r="P268" s="1">
        <v>45513</v>
      </c>
      <c r="Q268" t="s">
        <v>127</v>
      </c>
      <c r="R268" t="s">
        <v>2179</v>
      </c>
      <c r="S268" t="s">
        <v>2180</v>
      </c>
      <c r="T268">
        <v>150112</v>
      </c>
      <c r="U268" t="s">
        <v>828</v>
      </c>
      <c r="V268" t="s">
        <v>2144</v>
      </c>
      <c r="W268">
        <v>12250</v>
      </c>
      <c r="X268">
        <v>4643</v>
      </c>
      <c r="Z268" t="s">
        <v>829</v>
      </c>
      <c r="AA268" t="s">
        <v>128</v>
      </c>
      <c r="AC268" s="55" t="s">
        <v>995</v>
      </c>
      <c r="AD268" s="55" t="str">
        <f>_xlfn.XLOOKUP(D268,'[1]VL LMS '!$B:$B,'[1]VL LMS '!$BU:$BU)</f>
        <v>TOUR H3 CNG WAGONAR NEW 2024</v>
      </c>
      <c r="AE268" s="55">
        <f t="shared" si="12"/>
        <v>126000</v>
      </c>
      <c r="AF268" s="55" t="str">
        <f t="shared" si="13"/>
        <v>Aug-24</v>
      </c>
      <c r="AG268">
        <f>_xlfn.XLOOKUP(D268,'[1]VL LMS '!$B:$B,'[1]VL LMS '!$BS:$BS)</f>
        <v>2024</v>
      </c>
      <c r="AH268" s="55" t="str">
        <f>_xlfn.XLOOKUP(D268,'[1]VL LMS '!$B:$B,'[1]VL LMS '!$DO:$DO)</f>
        <v>Car</v>
      </c>
      <c r="AI268" s="55" t="str">
        <f>_xlfn.XLOOKUP(D268,'[1]VL LMS '!$B:$B,'[1]VL LMS '!$DP:$DP)</f>
        <v>Paryatan Plus</v>
      </c>
      <c r="AJ268" s="55" t="str">
        <f>VLOOKUP(AI268,[1]Assumptions!$C:$D,2,0)</f>
        <v>Paryatan Plus Loan</v>
      </c>
      <c r="AK268" s="55" t="str">
        <f>VLOOKUP(A268,[1]Assumptions!$T$3:$U$29,2,0)</f>
        <v>TAMIL NADU</v>
      </c>
      <c r="AL268" t="str">
        <f t="shared" si="14"/>
        <v>Used</v>
      </c>
      <c r="AM268" t="str">
        <f>VLOOKUP(P268,Assumptions!$B$3:$D$14,3)</f>
        <v>August</v>
      </c>
    </row>
    <row r="269" spans="1:39" x14ac:dyDescent="0.25">
      <c r="A269" t="s">
        <v>697</v>
      </c>
      <c r="B269">
        <v>3158</v>
      </c>
      <c r="C269">
        <v>43103237</v>
      </c>
      <c r="D269" s="5">
        <v>431581301700196</v>
      </c>
      <c r="E269">
        <v>31580004092079</v>
      </c>
      <c r="F269" t="s">
        <v>2181</v>
      </c>
      <c r="G269" t="s">
        <v>2182</v>
      </c>
      <c r="H269" s="1">
        <v>45511</v>
      </c>
      <c r="I269">
        <v>1300000</v>
      </c>
      <c r="J269">
        <v>22.5</v>
      </c>
      <c r="K269">
        <v>60</v>
      </c>
      <c r="L269">
        <v>36276</v>
      </c>
      <c r="M269">
        <v>33076576800</v>
      </c>
      <c r="N269" t="s">
        <v>2183</v>
      </c>
      <c r="O269">
        <v>1266308</v>
      </c>
      <c r="P269" s="1">
        <v>45513</v>
      </c>
      <c r="Q269" t="s">
        <v>127</v>
      </c>
      <c r="R269" t="s">
        <v>2184</v>
      </c>
      <c r="S269" t="s">
        <v>2185</v>
      </c>
      <c r="T269">
        <v>153641</v>
      </c>
      <c r="U269" t="s">
        <v>880</v>
      </c>
      <c r="V269" t="s">
        <v>2177</v>
      </c>
      <c r="W269">
        <v>22750</v>
      </c>
      <c r="X269">
        <v>10140</v>
      </c>
      <c r="Z269" t="s">
        <v>128</v>
      </c>
      <c r="AA269" t="s">
        <v>128</v>
      </c>
      <c r="AC269" s="55" t="s">
        <v>2186</v>
      </c>
      <c r="AD269" s="55" t="str">
        <f>_xlfn.XLOOKUP(D269,'[1]VL LMS '!$B:$B,'[1]VL LMS '!$BU:$BU)</f>
        <v>JCB 3DX ZWD GOODS CARRIER 2018</v>
      </c>
      <c r="AE269" s="55">
        <f t="shared" si="12"/>
        <v>292500</v>
      </c>
      <c r="AF269" s="55" t="str">
        <f t="shared" si="13"/>
        <v>Aug-24</v>
      </c>
      <c r="AG269">
        <f>_xlfn.XLOOKUP(D269,'[1]VL LMS '!$B:$B,'[1]VL LMS '!$BS:$BS)</f>
        <v>2018</v>
      </c>
      <c r="AH269" s="55" t="str">
        <f>_xlfn.XLOOKUP(D269,'[1]VL LMS '!$B:$B,'[1]VL LMS '!$DO:$DO)</f>
        <v>Goods &amp; Passengers</v>
      </c>
      <c r="AI269" s="55" t="str">
        <f>_xlfn.XLOOKUP(D269,'[1]VL LMS '!$B:$B,'[1]VL LMS '!$DP:$DP)</f>
        <v>Goods Carrier</v>
      </c>
      <c r="AJ269" s="55" t="str">
        <f>VLOOKUP(AI269,[1]Assumptions!$C:$D,2,0)</f>
        <v>Goods Carrier Loan</v>
      </c>
      <c r="AK269" s="55" t="str">
        <f>VLOOKUP(A269,[1]Assumptions!$T$3:$U$29,2,0)</f>
        <v>ODISHA</v>
      </c>
      <c r="AL269" t="str">
        <f t="shared" si="14"/>
        <v>Used</v>
      </c>
      <c r="AM269" t="str">
        <f>VLOOKUP(P269,Assumptions!$B$3:$D$14,3)</f>
        <v>August</v>
      </c>
    </row>
    <row r="270" spans="1:39" x14ac:dyDescent="0.25">
      <c r="A270" t="s">
        <v>701</v>
      </c>
      <c r="B270">
        <v>3473</v>
      </c>
      <c r="C270">
        <v>43103239</v>
      </c>
      <c r="D270" s="5">
        <v>434731301700039</v>
      </c>
      <c r="E270">
        <v>34730004092219</v>
      </c>
      <c r="F270" t="s">
        <v>2187</v>
      </c>
      <c r="G270" t="s">
        <v>1663</v>
      </c>
      <c r="H270" s="1">
        <v>45513</v>
      </c>
      <c r="I270">
        <v>1058000</v>
      </c>
      <c r="J270">
        <v>18</v>
      </c>
      <c r="K270">
        <v>84</v>
      </c>
      <c r="L270">
        <v>22237</v>
      </c>
      <c r="M270">
        <v>31675425947</v>
      </c>
      <c r="N270" t="s">
        <v>1541</v>
      </c>
      <c r="O270">
        <v>1007499</v>
      </c>
      <c r="P270" s="1">
        <v>45513</v>
      </c>
      <c r="Q270" t="s">
        <v>127</v>
      </c>
      <c r="R270" t="s">
        <v>2188</v>
      </c>
      <c r="S270" t="s">
        <v>2189</v>
      </c>
      <c r="T270">
        <v>154276</v>
      </c>
      <c r="U270" t="s">
        <v>766</v>
      </c>
      <c r="V270" t="s">
        <v>2177</v>
      </c>
      <c r="W270">
        <v>18515</v>
      </c>
      <c r="X270">
        <v>31986</v>
      </c>
      <c r="Z270" t="s">
        <v>128</v>
      </c>
      <c r="AA270" t="s">
        <v>128</v>
      </c>
      <c r="AC270" s="55" t="s">
        <v>995</v>
      </c>
      <c r="AD270" s="55" t="str">
        <f>_xlfn.XLOOKUP(D270,'[1]VL LMS '!$B:$B,'[1]VL LMS '!$BU:$BU)</f>
        <v>ERTIGA TOUR M CNG NEW 2024</v>
      </c>
      <c r="AE270" s="55">
        <f t="shared" si="12"/>
        <v>190440</v>
      </c>
      <c r="AF270" s="55" t="str">
        <f t="shared" si="13"/>
        <v>Aug-24</v>
      </c>
      <c r="AG270">
        <f>_xlfn.XLOOKUP(D270,'[1]VL LMS '!$B:$B,'[1]VL LMS '!$BS:$BS)</f>
        <v>2024</v>
      </c>
      <c r="AH270" s="55">
        <f>_xlfn.XLOOKUP(D270,'[1]VL LMS '!$B:$B,'[1]VL LMS '!$DO:$DO)</f>
        <v>0</v>
      </c>
      <c r="AI270" s="55" t="str">
        <f>_xlfn.XLOOKUP(D270,'[1]VL LMS '!$B:$B,'[1]VL LMS '!$DP:$DP)</f>
        <v>Dream Car</v>
      </c>
      <c r="AJ270" s="55" t="str">
        <f>VLOOKUP(AI270,[1]Assumptions!$C:$D,2,0)</f>
        <v>Dream Vahan</v>
      </c>
      <c r="AK270" s="55" t="str">
        <f>VLOOKUP(A270,[1]Assumptions!$T$3:$U$29,2,0)</f>
        <v>ANDHRAPRADESH</v>
      </c>
      <c r="AL270" t="str">
        <f t="shared" si="14"/>
        <v>New</v>
      </c>
      <c r="AM270" t="str">
        <f>VLOOKUP(P270,Assumptions!$B$3:$D$14,3)</f>
        <v>August</v>
      </c>
    </row>
    <row r="271" spans="1:39" x14ac:dyDescent="0.25">
      <c r="A271" t="s">
        <v>19</v>
      </c>
      <c r="B271">
        <v>1283</v>
      </c>
      <c r="C271">
        <v>43103203</v>
      </c>
      <c r="D271" s="5">
        <v>412831301700287</v>
      </c>
      <c r="E271">
        <v>12830003967532</v>
      </c>
      <c r="F271" t="s">
        <v>2190</v>
      </c>
      <c r="G271" t="s">
        <v>2191</v>
      </c>
      <c r="H271" s="1">
        <v>45514</v>
      </c>
      <c r="I271">
        <v>480000</v>
      </c>
      <c r="J271">
        <v>23.5</v>
      </c>
      <c r="K271">
        <v>60</v>
      </c>
      <c r="L271">
        <v>13670</v>
      </c>
      <c r="M271">
        <v>17392200054673</v>
      </c>
      <c r="N271" t="s">
        <v>2192</v>
      </c>
      <c r="O271">
        <v>59163</v>
      </c>
      <c r="P271" s="1">
        <v>45514</v>
      </c>
      <c r="Q271" t="s">
        <v>127</v>
      </c>
      <c r="R271" t="s">
        <v>2193</v>
      </c>
      <c r="S271" t="s">
        <v>2194</v>
      </c>
      <c r="T271">
        <v>152366</v>
      </c>
      <c r="U271" t="s">
        <v>723</v>
      </c>
      <c r="V271" t="s">
        <v>2048</v>
      </c>
      <c r="W271">
        <v>8400</v>
      </c>
      <c r="X271">
        <v>3478</v>
      </c>
      <c r="Z271" t="s">
        <v>968</v>
      </c>
      <c r="AC271" s="55" t="s">
        <v>995</v>
      </c>
      <c r="AD271" s="55" t="str">
        <f>_xlfn.XLOOKUP(D271,'[1]VL LMS '!$B:$B,'[1]VL LMS '!$BU:$BU)</f>
        <v>TOYOTA ETIOS GD BSIV 5 STR 2018</v>
      </c>
      <c r="AE271" s="55">
        <f t="shared" si="12"/>
        <v>112800</v>
      </c>
      <c r="AF271" s="55" t="str">
        <f t="shared" si="13"/>
        <v>Aug-24</v>
      </c>
      <c r="AG271">
        <f>_xlfn.XLOOKUP(D271,'[1]VL LMS '!$B:$B,'[1]VL LMS '!$BS:$BS)</f>
        <v>2018</v>
      </c>
      <c r="AH271" s="55" t="str">
        <f>_xlfn.XLOOKUP(D271,'[1]VL LMS '!$B:$B,'[1]VL LMS '!$DO:$DO)</f>
        <v>Car</v>
      </c>
      <c r="AI271" s="55" t="str">
        <f>_xlfn.XLOOKUP(D271,'[1]VL LMS '!$B:$B,'[1]VL LMS '!$DP:$DP)</f>
        <v>Paryatan Plus</v>
      </c>
      <c r="AJ271" s="55" t="str">
        <f>VLOOKUP(AI271,[1]Assumptions!$C:$D,2,0)</f>
        <v>Paryatan Plus Loan</v>
      </c>
      <c r="AK271" s="55" t="str">
        <f>VLOOKUP(A271,[1]Assumptions!$T$3:$U$29,2,0)</f>
        <v>KARNATAKA</v>
      </c>
      <c r="AL271" t="str">
        <f t="shared" si="14"/>
        <v>Used</v>
      </c>
      <c r="AM271" t="str">
        <f>VLOOKUP(P271,Assumptions!$B$3:$D$14,3)</f>
        <v>August</v>
      </c>
    </row>
    <row r="272" spans="1:39" x14ac:dyDescent="0.25">
      <c r="A272" t="s">
        <v>19</v>
      </c>
      <c r="B272">
        <v>1283</v>
      </c>
      <c r="C272">
        <v>43103246</v>
      </c>
      <c r="D272" s="5">
        <v>412831301700288</v>
      </c>
      <c r="E272">
        <v>12830004091174</v>
      </c>
      <c r="F272" t="s">
        <v>2195</v>
      </c>
      <c r="G272" t="s">
        <v>2195</v>
      </c>
      <c r="H272" s="1">
        <v>45514</v>
      </c>
      <c r="I272">
        <v>350000</v>
      </c>
      <c r="J272">
        <v>24</v>
      </c>
      <c r="K272">
        <v>36</v>
      </c>
      <c r="L272">
        <v>13732</v>
      </c>
      <c r="M272">
        <v>3347322279</v>
      </c>
      <c r="N272" t="s">
        <v>1823</v>
      </c>
      <c r="O272">
        <v>338768</v>
      </c>
      <c r="P272" s="1">
        <v>45514</v>
      </c>
      <c r="Q272" t="s">
        <v>127</v>
      </c>
      <c r="R272" t="s">
        <v>2196</v>
      </c>
      <c r="S272" t="s">
        <v>2197</v>
      </c>
      <c r="T272">
        <v>153950</v>
      </c>
      <c r="U272" t="s">
        <v>790</v>
      </c>
      <c r="V272" t="s">
        <v>2144</v>
      </c>
      <c r="W272">
        <v>6125</v>
      </c>
      <c r="X272">
        <v>1607</v>
      </c>
      <c r="Z272" t="s">
        <v>791</v>
      </c>
      <c r="AC272" s="55" t="s">
        <v>995</v>
      </c>
      <c r="AD272" s="55" t="str">
        <f>_xlfn.XLOOKUP(D272,'[1]VL LMS '!$B:$B,'[1]VL LMS '!$BU:$BU)</f>
        <v>TOYOTA ETIOS GD BS IV 2016</v>
      </c>
      <c r="AE272" s="55">
        <f t="shared" si="12"/>
        <v>84000</v>
      </c>
      <c r="AF272" s="55" t="str">
        <f t="shared" si="13"/>
        <v>Aug-24</v>
      </c>
      <c r="AG272">
        <f>_xlfn.XLOOKUP(D272,'[1]VL LMS '!$B:$B,'[1]VL LMS '!$BS:$BS)</f>
        <v>2016</v>
      </c>
      <c r="AH272" s="55" t="str">
        <f>_xlfn.XLOOKUP(D272,'[1]VL LMS '!$B:$B,'[1]VL LMS '!$DO:$DO)</f>
        <v>Car</v>
      </c>
      <c r="AI272" s="55" t="str">
        <f>_xlfn.XLOOKUP(D272,'[1]VL LMS '!$B:$B,'[1]VL LMS '!$DP:$DP)</f>
        <v>Paryatan Plus</v>
      </c>
      <c r="AJ272" s="55" t="str">
        <f>VLOOKUP(AI272,[1]Assumptions!$C:$D,2,0)</f>
        <v>Paryatan Plus Loan</v>
      </c>
      <c r="AK272" s="55" t="str">
        <f>VLOOKUP(A272,[1]Assumptions!$T$3:$U$29,2,0)</f>
        <v>KARNATAKA</v>
      </c>
      <c r="AL272" t="str">
        <f t="shared" si="14"/>
        <v>Used</v>
      </c>
      <c r="AM272" t="str">
        <f>VLOOKUP(P272,Assumptions!$B$3:$D$14,3)</f>
        <v>August</v>
      </c>
    </row>
    <row r="273" spans="1:39" x14ac:dyDescent="0.25">
      <c r="A273" t="s">
        <v>19</v>
      </c>
      <c r="B273">
        <v>1283</v>
      </c>
      <c r="C273">
        <v>43103236</v>
      </c>
      <c r="D273" s="5">
        <v>412831301700289</v>
      </c>
      <c r="E273">
        <v>12830004091398</v>
      </c>
      <c r="F273" t="s">
        <v>2198</v>
      </c>
      <c r="G273" t="s">
        <v>2199</v>
      </c>
      <c r="H273" s="1">
        <v>45516</v>
      </c>
      <c r="I273">
        <v>850000</v>
      </c>
      <c r="J273">
        <v>18</v>
      </c>
      <c r="K273">
        <v>60</v>
      </c>
      <c r="L273">
        <v>21585</v>
      </c>
      <c r="M273">
        <v>30118029355</v>
      </c>
      <c r="N273" t="s">
        <v>1088</v>
      </c>
      <c r="O273">
        <v>814318</v>
      </c>
      <c r="P273" s="1">
        <v>45516</v>
      </c>
      <c r="Q273" t="s">
        <v>128</v>
      </c>
      <c r="R273" t="s">
        <v>128</v>
      </c>
      <c r="S273" t="s">
        <v>128</v>
      </c>
      <c r="T273">
        <v>154099</v>
      </c>
      <c r="U273" t="s">
        <v>728</v>
      </c>
      <c r="V273" t="s">
        <v>2200</v>
      </c>
      <c r="W273">
        <v>14875</v>
      </c>
      <c r="X273">
        <v>12307</v>
      </c>
      <c r="Z273" t="s">
        <v>861</v>
      </c>
      <c r="AC273" s="55" t="s">
        <v>995</v>
      </c>
      <c r="AD273" s="55" t="str">
        <f>_xlfn.XLOOKUP(D273,'[1]VL LMS '!$B:$B,'[1]VL LMS '!$BU:$BU)</f>
        <v>DZIRE ZXI CNG NEW 2024</v>
      </c>
      <c r="AE273" s="55">
        <f t="shared" si="12"/>
        <v>153000</v>
      </c>
      <c r="AF273" s="55" t="str">
        <f t="shared" si="13"/>
        <v>Aug-24</v>
      </c>
      <c r="AG273">
        <f>_xlfn.XLOOKUP(D273,'[1]VL LMS '!$B:$B,'[1]VL LMS '!$BS:$BS)</f>
        <v>2024</v>
      </c>
      <c r="AH273" s="55">
        <f>_xlfn.XLOOKUP(D273,'[1]VL LMS '!$B:$B,'[1]VL LMS '!$DO:$DO)</f>
        <v>0</v>
      </c>
      <c r="AI273" s="55" t="str">
        <f>_xlfn.XLOOKUP(D273,'[1]VL LMS '!$B:$B,'[1]VL LMS '!$DP:$DP)</f>
        <v>Paryatan Plus</v>
      </c>
      <c r="AJ273" s="55" t="str">
        <f>VLOOKUP(AI273,[1]Assumptions!$C:$D,2,0)</f>
        <v>Paryatan Plus Loan</v>
      </c>
      <c r="AK273" s="55" t="str">
        <f>VLOOKUP(A273,[1]Assumptions!$T$3:$U$29,2,0)</f>
        <v>KARNATAKA</v>
      </c>
      <c r="AL273" t="str">
        <f t="shared" si="14"/>
        <v>Used</v>
      </c>
      <c r="AM273" t="str">
        <f>VLOOKUP(P273,Assumptions!$B$3:$D$14,3)</f>
        <v>August</v>
      </c>
    </row>
    <row r="274" spans="1:39" x14ac:dyDescent="0.25">
      <c r="A274" t="s">
        <v>693</v>
      </c>
      <c r="B274">
        <v>1319</v>
      </c>
      <c r="C274">
        <v>43103250</v>
      </c>
      <c r="D274" s="5">
        <v>413191301700235</v>
      </c>
      <c r="E274">
        <v>13190004092663</v>
      </c>
      <c r="F274" t="s">
        <v>2201</v>
      </c>
      <c r="G274" t="s">
        <v>2202</v>
      </c>
      <c r="H274" s="1">
        <v>45516</v>
      </c>
      <c r="I274">
        <v>700000</v>
      </c>
      <c r="J274">
        <v>18</v>
      </c>
      <c r="K274">
        <v>60</v>
      </c>
      <c r="L274">
        <v>17776</v>
      </c>
      <c r="M274">
        <v>40019773405</v>
      </c>
      <c r="N274" t="s">
        <v>1728</v>
      </c>
      <c r="O274">
        <v>668896</v>
      </c>
      <c r="P274" s="1">
        <v>45516</v>
      </c>
      <c r="Q274" t="s">
        <v>127</v>
      </c>
      <c r="R274" t="s">
        <v>2203</v>
      </c>
      <c r="S274" t="s">
        <v>2204</v>
      </c>
      <c r="T274">
        <v>29392</v>
      </c>
      <c r="U274" t="s">
        <v>797</v>
      </c>
      <c r="V274" t="s">
        <v>2205</v>
      </c>
      <c r="W274">
        <v>12250</v>
      </c>
      <c r="X274">
        <v>11854</v>
      </c>
      <c r="Z274" t="s">
        <v>798</v>
      </c>
      <c r="AC274" s="55" t="s">
        <v>995</v>
      </c>
      <c r="AD274" s="55" t="str">
        <f>_xlfn.XLOOKUP(D274,'[1]VL LMS '!$B:$B,'[1]VL LMS '!$BU:$BU)</f>
        <v>MARUTI TOUR S CNG NEW 2024</v>
      </c>
      <c r="AE274" s="55">
        <f t="shared" si="12"/>
        <v>126000</v>
      </c>
      <c r="AF274" s="55" t="str">
        <f t="shared" si="13"/>
        <v>Aug-24</v>
      </c>
      <c r="AG274">
        <f>_xlfn.XLOOKUP(D274,'[1]VL LMS '!$B:$B,'[1]VL LMS '!$BS:$BS)</f>
        <v>2024</v>
      </c>
      <c r="AH274" s="55">
        <f>_xlfn.XLOOKUP(D274,'[1]VL LMS '!$B:$B,'[1]VL LMS '!$DO:$DO)</f>
        <v>0</v>
      </c>
      <c r="AI274" s="55" t="str">
        <f>_xlfn.XLOOKUP(D274,'[1]VL LMS '!$B:$B,'[1]VL LMS '!$DP:$DP)</f>
        <v>Dream Car</v>
      </c>
      <c r="AJ274" s="55" t="str">
        <f>VLOOKUP(AI274,[1]Assumptions!$C:$D,2,0)</f>
        <v>Dream Vahan</v>
      </c>
      <c r="AK274" s="55" t="str">
        <f>VLOOKUP(A274,[1]Assumptions!$T$3:$U$29,2,0)</f>
        <v>TAMIL NADU</v>
      </c>
      <c r="AL274" t="str">
        <f t="shared" si="14"/>
        <v>New</v>
      </c>
      <c r="AM274" t="str">
        <f>VLOOKUP(P274,Assumptions!$B$3:$D$14,3)</f>
        <v>August</v>
      </c>
    </row>
    <row r="275" spans="1:39" x14ac:dyDescent="0.25">
      <c r="A275" t="s">
        <v>693</v>
      </c>
      <c r="B275">
        <v>1319</v>
      </c>
      <c r="C275">
        <v>43103255</v>
      </c>
      <c r="D275" s="5">
        <v>413191301700236</v>
      </c>
      <c r="E275">
        <v>13190004092680</v>
      </c>
      <c r="F275" t="s">
        <v>2206</v>
      </c>
      <c r="G275" t="s">
        <v>2207</v>
      </c>
      <c r="H275" s="1">
        <v>45516</v>
      </c>
      <c r="I275">
        <v>640000</v>
      </c>
      <c r="J275">
        <v>18</v>
      </c>
      <c r="K275">
        <v>60</v>
      </c>
      <c r="L275">
        <v>16252</v>
      </c>
      <c r="M275">
        <v>40019773405</v>
      </c>
      <c r="N275" t="s">
        <v>1728</v>
      </c>
      <c r="O275">
        <v>617536</v>
      </c>
      <c r="P275" s="1">
        <v>45516</v>
      </c>
      <c r="Q275" t="s">
        <v>127</v>
      </c>
      <c r="R275" t="s">
        <v>2208</v>
      </c>
      <c r="S275" t="s">
        <v>2209</v>
      </c>
      <c r="T275">
        <v>29392</v>
      </c>
      <c r="U275" t="s">
        <v>797</v>
      </c>
      <c r="V275" t="s">
        <v>2210</v>
      </c>
      <c r="W275">
        <v>11200</v>
      </c>
      <c r="X275">
        <v>4864</v>
      </c>
      <c r="Z275" t="s">
        <v>798</v>
      </c>
      <c r="AC275" s="55" t="s">
        <v>995</v>
      </c>
      <c r="AD275" s="55" t="str">
        <f>_xlfn.XLOOKUP(D275,'[1]VL LMS '!$B:$B,'[1]VL LMS '!$BU:$BU)</f>
        <v>MARUTI TOUR H3 CNG NEW 2024</v>
      </c>
      <c r="AE275" s="55">
        <f t="shared" si="12"/>
        <v>115200</v>
      </c>
      <c r="AF275" s="55" t="str">
        <f t="shared" si="13"/>
        <v>Aug-24</v>
      </c>
      <c r="AG275">
        <f>_xlfn.XLOOKUP(D275,'[1]VL LMS '!$B:$B,'[1]VL LMS '!$BS:$BS)</f>
        <v>2024</v>
      </c>
      <c r="AH275" s="55">
        <f>_xlfn.XLOOKUP(D275,'[1]VL LMS '!$B:$B,'[1]VL LMS '!$DO:$DO)</f>
        <v>0</v>
      </c>
      <c r="AI275" s="55" t="str">
        <f>_xlfn.XLOOKUP(D275,'[1]VL LMS '!$B:$B,'[1]VL LMS '!$DP:$DP)</f>
        <v>Dream Car</v>
      </c>
      <c r="AJ275" s="55" t="str">
        <f>VLOOKUP(AI275,[1]Assumptions!$C:$D,2,0)</f>
        <v>Dream Vahan</v>
      </c>
      <c r="AK275" s="55" t="str">
        <f>VLOOKUP(A275,[1]Assumptions!$T$3:$U$29,2,0)</f>
        <v>TAMIL NADU</v>
      </c>
      <c r="AL275" t="str">
        <f t="shared" si="14"/>
        <v>New</v>
      </c>
      <c r="AM275" t="str">
        <f>VLOOKUP(P275,Assumptions!$B$3:$D$14,3)</f>
        <v>August</v>
      </c>
    </row>
    <row r="276" spans="1:39" x14ac:dyDescent="0.25">
      <c r="A276" t="s">
        <v>15</v>
      </c>
      <c r="B276">
        <v>3135</v>
      </c>
      <c r="C276">
        <v>43103227</v>
      </c>
      <c r="D276" s="5">
        <v>431351301700384</v>
      </c>
      <c r="E276">
        <v>31350004092460</v>
      </c>
      <c r="F276" t="s">
        <v>2211</v>
      </c>
      <c r="G276" t="s">
        <v>2212</v>
      </c>
      <c r="H276" s="1">
        <v>45514</v>
      </c>
      <c r="I276">
        <v>750000</v>
      </c>
      <c r="J276">
        <v>18</v>
      </c>
      <c r="K276">
        <v>60</v>
      </c>
      <c r="L276">
        <v>19046</v>
      </c>
      <c r="M276">
        <v>10857831185</v>
      </c>
      <c r="N276" t="s">
        <v>1464</v>
      </c>
      <c r="O276">
        <v>712976</v>
      </c>
      <c r="P276" s="1">
        <v>45514</v>
      </c>
      <c r="Q276" t="s">
        <v>127</v>
      </c>
      <c r="R276" t="s">
        <v>2213</v>
      </c>
      <c r="S276" t="s">
        <v>2214</v>
      </c>
      <c r="T276">
        <v>150733</v>
      </c>
      <c r="U276" t="s">
        <v>830</v>
      </c>
      <c r="V276" t="s">
        <v>2215</v>
      </c>
      <c r="W276">
        <v>13125</v>
      </c>
      <c r="X276">
        <v>12700</v>
      </c>
      <c r="Z276" t="s">
        <v>831</v>
      </c>
      <c r="AC276" s="55" t="s">
        <v>995</v>
      </c>
      <c r="AD276" s="55" t="str">
        <f>_xlfn.XLOOKUP(D276,'[1]VL LMS '!$B:$B,'[1]VL LMS '!$BU:$BU)</f>
        <v>MARUTI TOUR S CNG NEW 2024</v>
      </c>
      <c r="AE276" s="55">
        <f t="shared" si="12"/>
        <v>135000</v>
      </c>
      <c r="AF276" s="55" t="str">
        <f t="shared" si="13"/>
        <v>Aug-24</v>
      </c>
      <c r="AG276">
        <f>_xlfn.XLOOKUP(D276,'[1]VL LMS '!$B:$B,'[1]VL LMS '!$BS:$BS)</f>
        <v>2024</v>
      </c>
      <c r="AH276" s="55">
        <f>_xlfn.XLOOKUP(D276,'[1]VL LMS '!$B:$B,'[1]VL LMS '!$DO:$DO)</f>
        <v>0</v>
      </c>
      <c r="AI276" s="55" t="str">
        <f>_xlfn.XLOOKUP(D276,'[1]VL LMS '!$B:$B,'[1]VL LMS '!$DP:$DP)</f>
        <v>Dream Car</v>
      </c>
      <c r="AJ276" s="55" t="str">
        <f>VLOOKUP(AI276,[1]Assumptions!$C:$D,2,0)</f>
        <v>Dream Vahan</v>
      </c>
      <c r="AK276" s="55" t="str">
        <f>VLOOKUP(A276,[1]Assumptions!$T$3:$U$29,2,0)</f>
        <v>TAMIL NADU</v>
      </c>
      <c r="AL276" t="str">
        <f t="shared" si="14"/>
        <v>New</v>
      </c>
      <c r="AM276" t="str">
        <f>VLOOKUP(P276,Assumptions!$B$3:$D$14,3)</f>
        <v>August</v>
      </c>
    </row>
    <row r="277" spans="1:39" x14ac:dyDescent="0.25">
      <c r="A277" t="s">
        <v>53</v>
      </c>
      <c r="B277">
        <v>1233</v>
      </c>
      <c r="C277">
        <v>43103241</v>
      </c>
      <c r="D277" s="5">
        <v>412331301700230</v>
      </c>
      <c r="E277">
        <v>12330004092057</v>
      </c>
      <c r="F277" t="s">
        <v>2216</v>
      </c>
      <c r="G277" t="s">
        <v>2217</v>
      </c>
      <c r="H277" s="1">
        <v>45517</v>
      </c>
      <c r="I277">
        <v>1130000</v>
      </c>
      <c r="J277">
        <v>23</v>
      </c>
      <c r="K277">
        <v>60</v>
      </c>
      <c r="L277">
        <v>31856</v>
      </c>
      <c r="M277">
        <v>67372916396</v>
      </c>
      <c r="N277" t="s">
        <v>2218</v>
      </c>
      <c r="O277">
        <v>340881</v>
      </c>
      <c r="P277" s="1">
        <v>45517</v>
      </c>
      <c r="Q277" t="s">
        <v>127</v>
      </c>
      <c r="R277" t="s">
        <v>2219</v>
      </c>
      <c r="S277" t="s">
        <v>2220</v>
      </c>
      <c r="T277">
        <v>151765</v>
      </c>
      <c r="U277" t="s">
        <v>777</v>
      </c>
      <c r="V277" t="s">
        <v>2144</v>
      </c>
      <c r="W277">
        <v>19775</v>
      </c>
      <c r="X277">
        <v>8694</v>
      </c>
      <c r="Z277" t="s">
        <v>859</v>
      </c>
      <c r="AA277" t="s">
        <v>128</v>
      </c>
      <c r="AC277" s="55" t="s">
        <v>1010</v>
      </c>
      <c r="AD277" s="55" t="str">
        <f>_xlfn.XLOOKUP(D277,'[1]VL LMS '!$B:$B,'[1]VL LMS '!$BU:$BU)</f>
        <v>TRAVELLER BSIII VE MINIBUS 18STR</v>
      </c>
      <c r="AE277" s="55">
        <f t="shared" si="12"/>
        <v>259900</v>
      </c>
      <c r="AF277" s="55" t="str">
        <f t="shared" si="13"/>
        <v>Aug-24</v>
      </c>
      <c r="AG277">
        <f>_xlfn.XLOOKUP(D277,'[1]VL LMS '!$B:$B,'[1]VL LMS '!$BS:$BS)</f>
        <v>2015</v>
      </c>
      <c r="AH277" s="55" t="str">
        <f>_xlfn.XLOOKUP(D277,'[1]VL LMS '!$B:$B,'[1]VL LMS '!$DO:$DO)</f>
        <v>Goods &amp; Passengers</v>
      </c>
      <c r="AI277" s="55" t="str">
        <f>_xlfn.XLOOKUP(D277,'[1]VL LMS '!$B:$B,'[1]VL LMS '!$DP:$DP)</f>
        <v>Safari</v>
      </c>
      <c r="AJ277" s="55" t="str">
        <f>VLOOKUP(AI277,[1]Assumptions!$C:$D,2,0)</f>
        <v>Safari Loan</v>
      </c>
      <c r="AK277" s="55" t="str">
        <f>VLOOKUP(A277,[1]Assumptions!$T$3:$U$29,2,0)</f>
        <v>KERALA</v>
      </c>
      <c r="AL277" t="str">
        <f t="shared" si="14"/>
        <v>Used</v>
      </c>
      <c r="AM277" t="str">
        <f>VLOOKUP(P277,Assumptions!$B$3:$D$14,3)</f>
        <v>August</v>
      </c>
    </row>
    <row r="278" spans="1:39" x14ac:dyDescent="0.25">
      <c r="A278" t="s">
        <v>53</v>
      </c>
      <c r="B278">
        <v>1233</v>
      </c>
      <c r="C278">
        <v>43103222</v>
      </c>
      <c r="D278" s="5">
        <v>412331301700231</v>
      </c>
      <c r="E278">
        <v>12330004091303</v>
      </c>
      <c r="F278" t="s">
        <v>2221</v>
      </c>
      <c r="G278" t="s">
        <v>2222</v>
      </c>
      <c r="H278" s="1">
        <v>45518</v>
      </c>
      <c r="I278">
        <v>751000</v>
      </c>
      <c r="J278">
        <v>18</v>
      </c>
      <c r="K278">
        <v>60</v>
      </c>
      <c r="L278">
        <v>19071</v>
      </c>
      <c r="M278">
        <v>13805500013898</v>
      </c>
      <c r="N278" t="s">
        <v>2223</v>
      </c>
      <c r="O278">
        <v>731999</v>
      </c>
      <c r="P278" s="1">
        <v>45518</v>
      </c>
      <c r="Q278" t="s">
        <v>127</v>
      </c>
      <c r="R278" t="s">
        <v>2224</v>
      </c>
      <c r="S278" t="s">
        <v>2225</v>
      </c>
      <c r="T278">
        <v>151882</v>
      </c>
      <c r="U278" t="s">
        <v>775</v>
      </c>
      <c r="V278" t="s">
        <v>2149</v>
      </c>
      <c r="W278">
        <v>13143</v>
      </c>
      <c r="X278">
        <v>5858</v>
      </c>
      <c r="Z278" t="s">
        <v>128</v>
      </c>
      <c r="AA278" t="s">
        <v>128</v>
      </c>
      <c r="AC278" s="55" t="s">
        <v>995</v>
      </c>
      <c r="AD278" s="55" t="str">
        <f>_xlfn.XLOOKUP(D278,'[1]VL LMS '!$B:$B,'[1]VL LMS '!$BU:$BU)</f>
        <v>TOURS CNG NEW 2024</v>
      </c>
      <c r="AE278" s="55">
        <f t="shared" si="12"/>
        <v>135180</v>
      </c>
      <c r="AF278" s="55" t="str">
        <f t="shared" si="13"/>
        <v>Aug-24</v>
      </c>
      <c r="AG278">
        <f>_xlfn.XLOOKUP(D278,'[1]VL LMS '!$B:$B,'[1]VL LMS '!$BS:$BS)</f>
        <v>2024</v>
      </c>
      <c r="AH278" s="55">
        <f>_xlfn.XLOOKUP(D278,'[1]VL LMS '!$B:$B,'[1]VL LMS '!$DO:$DO)</f>
        <v>0</v>
      </c>
      <c r="AI278" s="55" t="str">
        <f>_xlfn.XLOOKUP(D278,'[1]VL LMS '!$B:$B,'[1]VL LMS '!$DP:$DP)</f>
        <v>Dream Car</v>
      </c>
      <c r="AJ278" s="55" t="str">
        <f>VLOOKUP(AI278,[1]Assumptions!$C:$D,2,0)</f>
        <v>Dream Vahan</v>
      </c>
      <c r="AK278" s="55" t="str">
        <f>VLOOKUP(A278,[1]Assumptions!$T$3:$U$29,2,0)</f>
        <v>KERALA</v>
      </c>
      <c r="AL278" t="str">
        <f t="shared" si="14"/>
        <v>New</v>
      </c>
      <c r="AM278" t="str">
        <f>VLOOKUP(P278,Assumptions!$B$3:$D$14,3)</f>
        <v>August</v>
      </c>
    </row>
    <row r="279" spans="1:39" x14ac:dyDescent="0.25">
      <c r="A279" t="s">
        <v>19</v>
      </c>
      <c r="B279">
        <v>1283</v>
      </c>
      <c r="C279">
        <v>43103233</v>
      </c>
      <c r="D279" s="5">
        <v>412831301700290</v>
      </c>
      <c r="E279">
        <v>12830004090763</v>
      </c>
      <c r="F279" t="s">
        <v>2226</v>
      </c>
      <c r="G279" t="s">
        <v>2226</v>
      </c>
      <c r="H279" s="1">
        <v>45518</v>
      </c>
      <c r="I279">
        <v>330000</v>
      </c>
      <c r="J279">
        <v>23.5</v>
      </c>
      <c r="K279">
        <v>36</v>
      </c>
      <c r="L279">
        <v>12861</v>
      </c>
      <c r="M279">
        <v>9702500100268000</v>
      </c>
      <c r="N279" t="s">
        <v>2227</v>
      </c>
      <c r="O279">
        <v>318273</v>
      </c>
      <c r="P279" s="1">
        <v>45518</v>
      </c>
      <c r="Q279" t="s">
        <v>127</v>
      </c>
      <c r="R279" t="s">
        <v>2228</v>
      </c>
      <c r="S279" t="s">
        <v>2229</v>
      </c>
      <c r="T279">
        <v>150051</v>
      </c>
      <c r="U279" t="s">
        <v>787</v>
      </c>
      <c r="V279" t="s">
        <v>2133</v>
      </c>
      <c r="W279">
        <v>5775</v>
      </c>
      <c r="X279">
        <v>2652</v>
      </c>
      <c r="Z279" t="s">
        <v>862</v>
      </c>
      <c r="AA279" t="s">
        <v>128</v>
      </c>
      <c r="AC279" s="55" t="s">
        <v>995</v>
      </c>
      <c r="AD279" s="55" t="str">
        <f>_xlfn.XLOOKUP(D279,'[1]VL LMS '!$B:$B,'[1]VL LMS '!$BU:$BU)</f>
        <v>TOYOTA ETIOS GD M 5 STR 2016</v>
      </c>
      <c r="AE279" s="55">
        <f t="shared" si="12"/>
        <v>77550</v>
      </c>
      <c r="AF279" s="55" t="str">
        <f t="shared" si="13"/>
        <v>Aug-24</v>
      </c>
      <c r="AG279">
        <f>_xlfn.XLOOKUP(D279,'[1]VL LMS '!$B:$B,'[1]VL LMS '!$BS:$BS)</f>
        <v>2016</v>
      </c>
      <c r="AH279" s="55" t="str">
        <f>_xlfn.XLOOKUP(D279,'[1]VL LMS '!$B:$B,'[1]VL LMS '!$DO:$DO)</f>
        <v>Car</v>
      </c>
      <c r="AI279" s="55" t="str">
        <f>_xlfn.XLOOKUP(D279,'[1]VL LMS '!$B:$B,'[1]VL LMS '!$DP:$DP)</f>
        <v>Paryatan Plus</v>
      </c>
      <c r="AJ279" s="55" t="str">
        <f>VLOOKUP(AI279,[1]Assumptions!$C:$D,2,0)</f>
        <v>Paryatan Plus Loan</v>
      </c>
      <c r="AK279" s="55" t="str">
        <f>VLOOKUP(A279,[1]Assumptions!$T$3:$U$29,2,0)</f>
        <v>KARNATAKA</v>
      </c>
      <c r="AL279" t="str">
        <f t="shared" si="14"/>
        <v>Used</v>
      </c>
      <c r="AM279" t="str">
        <f>VLOOKUP(P279,Assumptions!$B$3:$D$14,3)</f>
        <v>August</v>
      </c>
    </row>
    <row r="280" spans="1:39" x14ac:dyDescent="0.25">
      <c r="A280" t="s">
        <v>693</v>
      </c>
      <c r="B280">
        <v>1319</v>
      </c>
      <c r="C280">
        <v>43103257</v>
      </c>
      <c r="D280" s="5">
        <v>413191301700237</v>
      </c>
      <c r="E280">
        <v>13190004092892</v>
      </c>
      <c r="F280" t="s">
        <v>2230</v>
      </c>
      <c r="G280" t="s">
        <v>2231</v>
      </c>
      <c r="H280" s="1">
        <v>45518</v>
      </c>
      <c r="I280">
        <v>700000</v>
      </c>
      <c r="J280">
        <v>21</v>
      </c>
      <c r="K280">
        <v>48</v>
      </c>
      <c r="L280">
        <v>21677</v>
      </c>
      <c r="M280">
        <v>918020092696909</v>
      </c>
      <c r="N280" t="s">
        <v>1168</v>
      </c>
      <c r="O280">
        <v>672671</v>
      </c>
      <c r="P280" s="1">
        <v>45518</v>
      </c>
      <c r="Q280" t="s">
        <v>127</v>
      </c>
      <c r="R280" t="s">
        <v>2232</v>
      </c>
      <c r="S280" t="s">
        <v>2233</v>
      </c>
      <c r="T280">
        <v>150646</v>
      </c>
      <c r="U280" t="s">
        <v>792</v>
      </c>
      <c r="V280" t="s">
        <v>2234</v>
      </c>
      <c r="W280">
        <v>12250</v>
      </c>
      <c r="X280">
        <v>8079</v>
      </c>
      <c r="Z280" t="s">
        <v>715</v>
      </c>
      <c r="AA280" t="s">
        <v>128</v>
      </c>
      <c r="AC280" s="55" t="s">
        <v>995</v>
      </c>
      <c r="AD280" s="55" t="str">
        <f>_xlfn.XLOOKUP(D280,'[1]VL LMS '!$B:$B,'[1]VL LMS '!$BU:$BU)</f>
        <v>HYUNDAI AURA S CNG NEW 2024</v>
      </c>
      <c r="AE280" s="55">
        <f t="shared" si="12"/>
        <v>147000</v>
      </c>
      <c r="AF280" s="55" t="str">
        <f t="shared" si="13"/>
        <v>Aug-24</v>
      </c>
      <c r="AG280">
        <f>_xlfn.XLOOKUP(D280,'[1]VL LMS '!$B:$B,'[1]VL LMS '!$BS:$BS)</f>
        <v>2024</v>
      </c>
      <c r="AH280" s="55">
        <f>_xlfn.XLOOKUP(D280,'[1]VL LMS '!$B:$B,'[1]VL LMS '!$DO:$DO)</f>
        <v>0</v>
      </c>
      <c r="AI280" s="55" t="str">
        <f>_xlfn.XLOOKUP(D280,'[1]VL LMS '!$B:$B,'[1]VL LMS '!$DP:$DP)</f>
        <v>Dream Car</v>
      </c>
      <c r="AJ280" s="55" t="str">
        <f>VLOOKUP(AI280,[1]Assumptions!$C:$D,2,0)</f>
        <v>Dream Vahan</v>
      </c>
      <c r="AK280" s="55" t="str">
        <f>VLOOKUP(A280,[1]Assumptions!$T$3:$U$29,2,0)</f>
        <v>TAMIL NADU</v>
      </c>
      <c r="AL280" t="str">
        <f t="shared" si="14"/>
        <v>New</v>
      </c>
      <c r="AM280" t="str">
        <f>VLOOKUP(P280,Assumptions!$B$3:$D$14,3)</f>
        <v>August</v>
      </c>
    </row>
    <row r="281" spans="1:39" x14ac:dyDescent="0.25">
      <c r="A281" t="s">
        <v>22</v>
      </c>
      <c r="B281">
        <v>3111</v>
      </c>
      <c r="C281">
        <v>43103260</v>
      </c>
      <c r="D281" s="5">
        <v>431111301700259</v>
      </c>
      <c r="E281">
        <v>31110004092851</v>
      </c>
      <c r="F281" t="s">
        <v>2235</v>
      </c>
      <c r="G281" t="s">
        <v>2236</v>
      </c>
      <c r="H281" s="1">
        <v>45518</v>
      </c>
      <c r="I281">
        <v>800000</v>
      </c>
      <c r="J281">
        <v>19.5</v>
      </c>
      <c r="K281">
        <v>60</v>
      </c>
      <c r="L281">
        <v>20974</v>
      </c>
      <c r="M281">
        <v>10810200011039</v>
      </c>
      <c r="N281" t="s">
        <v>1838</v>
      </c>
      <c r="O281">
        <v>659065</v>
      </c>
      <c r="P281" s="1">
        <v>45518</v>
      </c>
      <c r="Q281" t="s">
        <v>127</v>
      </c>
      <c r="R281" t="s">
        <v>2237</v>
      </c>
      <c r="S281" t="s">
        <v>2238</v>
      </c>
      <c r="T281">
        <v>153556</v>
      </c>
      <c r="U281" t="s">
        <v>773</v>
      </c>
      <c r="V281" t="s">
        <v>2234</v>
      </c>
      <c r="W281">
        <v>14000</v>
      </c>
      <c r="X281">
        <v>6080</v>
      </c>
      <c r="Z281">
        <v>120000</v>
      </c>
      <c r="AA281" t="s">
        <v>128</v>
      </c>
      <c r="AC281" s="55" t="s">
        <v>995</v>
      </c>
      <c r="AD281" s="55" t="str">
        <f>_xlfn.XLOOKUP(D281,'[1]VL LMS '!$B:$B,'[1]VL LMS '!$BU:$BU)</f>
        <v>TOUR S CNG NEW 2024</v>
      </c>
      <c r="AE281" s="55">
        <f t="shared" si="12"/>
        <v>156000</v>
      </c>
      <c r="AF281" s="55" t="str">
        <f t="shared" si="13"/>
        <v>Aug-24</v>
      </c>
      <c r="AG281">
        <f>_xlfn.XLOOKUP(D281,'[1]VL LMS '!$B:$B,'[1]VL LMS '!$BS:$BS)</f>
        <v>2024</v>
      </c>
      <c r="AH281" s="55">
        <f>_xlfn.XLOOKUP(D281,'[1]VL LMS '!$B:$B,'[1]VL LMS '!$DO:$DO)</f>
        <v>0</v>
      </c>
      <c r="AI281" s="55" t="str">
        <f>_xlfn.XLOOKUP(D281,'[1]VL LMS '!$B:$B,'[1]VL LMS '!$DP:$DP)</f>
        <v>Dream Car</v>
      </c>
      <c r="AJ281" s="55" t="str">
        <f>VLOOKUP(AI281,[1]Assumptions!$C:$D,2,0)</f>
        <v>Dream Vahan</v>
      </c>
      <c r="AK281" s="55" t="str">
        <f>VLOOKUP(A281,[1]Assumptions!$T$3:$U$29,2,0)</f>
        <v>TAMIL NADU</v>
      </c>
      <c r="AL281" t="str">
        <f t="shared" si="14"/>
        <v>New</v>
      </c>
      <c r="AM281" t="str">
        <f>VLOOKUP(P281,Assumptions!$B$3:$D$14,3)</f>
        <v>August</v>
      </c>
    </row>
    <row r="282" spans="1:39" x14ac:dyDescent="0.25">
      <c r="A282" t="s">
        <v>15</v>
      </c>
      <c r="B282">
        <v>3135</v>
      </c>
      <c r="C282">
        <v>43103252</v>
      </c>
      <c r="D282" s="5">
        <v>431351301700385</v>
      </c>
      <c r="E282">
        <v>31350004092996</v>
      </c>
      <c r="F282" t="s">
        <v>2239</v>
      </c>
      <c r="G282" t="s">
        <v>2240</v>
      </c>
      <c r="H282" s="1">
        <v>45518</v>
      </c>
      <c r="I282">
        <v>320000</v>
      </c>
      <c r="J282">
        <v>24</v>
      </c>
      <c r="K282">
        <v>36</v>
      </c>
      <c r="L282">
        <v>12555</v>
      </c>
      <c r="M282">
        <v>433601503382</v>
      </c>
      <c r="N282" t="s">
        <v>2241</v>
      </c>
      <c r="O282">
        <v>307778</v>
      </c>
      <c r="P282" s="1">
        <v>45520</v>
      </c>
      <c r="Q282" t="s">
        <v>127</v>
      </c>
      <c r="R282" t="s">
        <v>2242</v>
      </c>
      <c r="S282" t="s">
        <v>2243</v>
      </c>
      <c r="T282">
        <v>153472</v>
      </c>
      <c r="U282" t="s">
        <v>835</v>
      </c>
      <c r="V282" t="s">
        <v>2244</v>
      </c>
      <c r="W282">
        <v>5600</v>
      </c>
      <c r="X282">
        <v>3422</v>
      </c>
      <c r="Z282" t="s">
        <v>840</v>
      </c>
      <c r="AA282" t="s">
        <v>128</v>
      </c>
      <c r="AC282" s="55" t="s">
        <v>1130</v>
      </c>
      <c r="AD282" s="55" t="str">
        <f>_xlfn.XLOOKUP(D282,'[1]VL LMS '!$B:$B,'[1]VL LMS '!$BU:$BU)</f>
        <v>SUPRO MINI TRUCK VX 2020</v>
      </c>
      <c r="AE282" s="55">
        <f t="shared" si="12"/>
        <v>76800</v>
      </c>
      <c r="AF282" s="55" t="str">
        <f t="shared" si="13"/>
        <v>Aug-24</v>
      </c>
      <c r="AG282">
        <f>_xlfn.XLOOKUP(D282,'[1]VL LMS '!$B:$B,'[1]VL LMS '!$BS:$BS)</f>
        <v>2020</v>
      </c>
      <c r="AH282" s="55" t="str">
        <f>_xlfn.XLOOKUP(D282,'[1]VL LMS '!$B:$B,'[1]VL LMS '!$DO:$DO)</f>
        <v>Goods &amp; Passengers</v>
      </c>
      <c r="AI282" s="55" t="str">
        <f>_xlfn.XLOOKUP(D282,'[1]VL LMS '!$B:$B,'[1]VL LMS '!$DP:$DP)</f>
        <v>Goods Carrier</v>
      </c>
      <c r="AJ282" s="55" t="str">
        <f>VLOOKUP(AI282,[1]Assumptions!$C:$D,2,0)</f>
        <v>Goods Carrier Loan</v>
      </c>
      <c r="AK282" s="55" t="str">
        <f>VLOOKUP(A282,[1]Assumptions!$T$3:$U$29,2,0)</f>
        <v>TAMIL NADU</v>
      </c>
      <c r="AL282" t="str">
        <f t="shared" si="14"/>
        <v>Used</v>
      </c>
      <c r="AM282" t="str">
        <f>VLOOKUP(P282,Assumptions!$B$3:$D$14,3)</f>
        <v>August</v>
      </c>
    </row>
    <row r="283" spans="1:39" x14ac:dyDescent="0.25">
      <c r="A283" t="s">
        <v>700</v>
      </c>
      <c r="B283">
        <v>3346</v>
      </c>
      <c r="C283">
        <v>43103231</v>
      </c>
      <c r="D283" s="5">
        <v>433461301700070</v>
      </c>
      <c r="E283">
        <v>33460004092844</v>
      </c>
      <c r="F283" t="s">
        <v>2245</v>
      </c>
      <c r="G283" t="s">
        <v>2246</v>
      </c>
      <c r="H283" s="1">
        <v>45517</v>
      </c>
      <c r="I283">
        <v>2160000</v>
      </c>
      <c r="J283">
        <v>21</v>
      </c>
      <c r="K283">
        <v>60</v>
      </c>
      <c r="L283">
        <v>58436</v>
      </c>
      <c r="M283">
        <v>578710110005357</v>
      </c>
      <c r="N283" t="s">
        <v>2247</v>
      </c>
      <c r="O283">
        <v>1853589</v>
      </c>
      <c r="P283" s="1">
        <v>45517</v>
      </c>
      <c r="Q283" t="s">
        <v>127</v>
      </c>
      <c r="R283" t="s">
        <v>2248</v>
      </c>
      <c r="S283" t="s">
        <v>2249</v>
      </c>
      <c r="T283">
        <v>154244</v>
      </c>
      <c r="U283">
        <v>154144</v>
      </c>
      <c r="V283" t="s">
        <v>2133</v>
      </c>
      <c r="W283">
        <v>37800</v>
      </c>
      <c r="X283">
        <v>17511</v>
      </c>
      <c r="Z283" t="s">
        <v>875</v>
      </c>
      <c r="AA283">
        <v>32400</v>
      </c>
      <c r="AC283" s="55" t="s">
        <v>1130</v>
      </c>
      <c r="AD283" s="55" t="str">
        <f>_xlfn.XLOOKUP(D283,'[1]VL LMS '!$B:$B,'[1]VL LMS '!$BU:$BU)</f>
        <v>TATA LPT 3718 CRE BSIV 10X2 GOODS 2018</v>
      </c>
      <c r="AE283" s="55">
        <f t="shared" si="12"/>
        <v>453600</v>
      </c>
      <c r="AF283" s="55" t="str">
        <f t="shared" si="13"/>
        <v>Aug-24</v>
      </c>
      <c r="AG283">
        <f>_xlfn.XLOOKUP(D283,'[1]VL LMS '!$B:$B,'[1]VL LMS '!$BS:$BS)</f>
        <v>2018</v>
      </c>
      <c r="AH283" s="55" t="str">
        <f>_xlfn.XLOOKUP(D283,'[1]VL LMS '!$B:$B,'[1]VL LMS '!$DO:$DO)</f>
        <v>Goods &amp; Passengers</v>
      </c>
      <c r="AI283" s="55" t="str">
        <f>_xlfn.XLOOKUP(D283,'[1]VL LMS '!$B:$B,'[1]VL LMS '!$DP:$DP)</f>
        <v>Goods Carrier</v>
      </c>
      <c r="AJ283" s="55" t="str">
        <f>VLOOKUP(AI283,[1]Assumptions!$C:$D,2,0)</f>
        <v>Goods Carrier Loan</v>
      </c>
      <c r="AK283" s="55" t="str">
        <f>VLOOKUP(A283,[1]Assumptions!$T$3:$U$29,2,0)</f>
        <v>BIHAR</v>
      </c>
      <c r="AL283" t="str">
        <f t="shared" si="14"/>
        <v>Used</v>
      </c>
      <c r="AM283" t="str">
        <f>VLOOKUP(P283,Assumptions!$B$3:$D$14,3)</f>
        <v>August</v>
      </c>
    </row>
    <row r="284" spans="1:39" x14ac:dyDescent="0.25">
      <c r="A284" t="s">
        <v>700</v>
      </c>
      <c r="B284">
        <v>3346</v>
      </c>
      <c r="C284">
        <v>43103261</v>
      </c>
      <c r="D284" s="5">
        <v>433461301700071</v>
      </c>
      <c r="E284">
        <v>33460004008425</v>
      </c>
      <c r="F284" t="s">
        <v>1526</v>
      </c>
      <c r="G284" t="s">
        <v>1526</v>
      </c>
      <c r="H284" s="1">
        <v>45520</v>
      </c>
      <c r="I284">
        <v>199000</v>
      </c>
      <c r="J284">
        <v>25</v>
      </c>
      <c r="K284">
        <v>36</v>
      </c>
      <c r="L284">
        <v>7913</v>
      </c>
      <c r="M284">
        <v>11836529192</v>
      </c>
      <c r="N284" t="s">
        <v>2250</v>
      </c>
      <c r="O284">
        <v>193389</v>
      </c>
      <c r="P284" s="1">
        <v>45520</v>
      </c>
      <c r="Q284" t="s">
        <v>127</v>
      </c>
      <c r="R284" t="s">
        <v>2251</v>
      </c>
      <c r="S284" t="s">
        <v>2252</v>
      </c>
      <c r="T284">
        <v>154450</v>
      </c>
      <c r="U284">
        <v>154450</v>
      </c>
      <c r="V284" t="s">
        <v>2253</v>
      </c>
      <c r="W284">
        <v>3483</v>
      </c>
      <c r="X284">
        <v>2128</v>
      </c>
      <c r="Z284" t="s">
        <v>128</v>
      </c>
      <c r="AA284" t="s">
        <v>128</v>
      </c>
      <c r="AC284" s="55" t="s">
        <v>1130</v>
      </c>
      <c r="AD284" s="55" t="str">
        <f>_xlfn.XLOOKUP(D284,'[1]VL LMS '!$B:$B,'[1]VL LMS '!$BU:$BU)</f>
        <v>MAXXIMO STD LOAD 2015</v>
      </c>
      <c r="AE284" s="55">
        <f t="shared" si="12"/>
        <v>49750</v>
      </c>
      <c r="AF284" s="55" t="str">
        <f t="shared" si="13"/>
        <v>Aug-24</v>
      </c>
      <c r="AG284">
        <f>_xlfn.XLOOKUP(D284,'[1]VL LMS '!$B:$B,'[1]VL LMS '!$BS:$BS)</f>
        <v>2015</v>
      </c>
      <c r="AH284" s="55" t="str">
        <f>_xlfn.XLOOKUP(D284,'[1]VL LMS '!$B:$B,'[1]VL LMS '!$DO:$DO)</f>
        <v>Goods &amp; Passengers</v>
      </c>
      <c r="AI284" s="55" t="str">
        <f>_xlfn.XLOOKUP(D284,'[1]VL LMS '!$B:$B,'[1]VL LMS '!$DP:$DP)</f>
        <v>Goods Carrier</v>
      </c>
      <c r="AJ284" s="55" t="str">
        <f>VLOOKUP(AI284,[1]Assumptions!$C:$D,2,0)</f>
        <v>Goods Carrier Loan</v>
      </c>
      <c r="AK284" s="55" t="str">
        <f>VLOOKUP(A284,[1]Assumptions!$T$3:$U$29,2,0)</f>
        <v>BIHAR</v>
      </c>
      <c r="AL284" t="str">
        <f t="shared" si="14"/>
        <v>Used</v>
      </c>
      <c r="AM284" t="str">
        <f>VLOOKUP(P284,Assumptions!$B$3:$D$14,3)</f>
        <v>August</v>
      </c>
    </row>
    <row r="285" spans="1:39" x14ac:dyDescent="0.25">
      <c r="A285" t="s">
        <v>701</v>
      </c>
      <c r="B285">
        <v>3473</v>
      </c>
      <c r="C285">
        <v>43103259</v>
      </c>
      <c r="D285" s="5">
        <v>434731301700040</v>
      </c>
      <c r="E285">
        <v>34730004092974</v>
      </c>
      <c r="F285" t="s">
        <v>2254</v>
      </c>
      <c r="G285" t="s">
        <v>1663</v>
      </c>
      <c r="H285" s="1">
        <v>45518</v>
      </c>
      <c r="I285">
        <v>806000</v>
      </c>
      <c r="J285">
        <v>18</v>
      </c>
      <c r="K285">
        <v>72</v>
      </c>
      <c r="L285">
        <v>18384</v>
      </c>
      <c r="M285">
        <v>31675425947</v>
      </c>
      <c r="N285" t="s">
        <v>1541</v>
      </c>
      <c r="O285">
        <v>774572</v>
      </c>
      <c r="P285" s="1">
        <v>45518</v>
      </c>
      <c r="Q285" t="s">
        <v>127</v>
      </c>
      <c r="R285" t="s">
        <v>2255</v>
      </c>
      <c r="S285" t="s">
        <v>2256</v>
      </c>
      <c r="T285">
        <v>153501</v>
      </c>
      <c r="U285" t="s">
        <v>853</v>
      </c>
      <c r="V285" t="s">
        <v>2234</v>
      </c>
      <c r="W285">
        <v>14105</v>
      </c>
      <c r="X285">
        <v>8865</v>
      </c>
      <c r="Z285" t="s">
        <v>854</v>
      </c>
      <c r="AA285" t="s">
        <v>128</v>
      </c>
      <c r="AC285" s="55" t="s">
        <v>995</v>
      </c>
      <c r="AD285" s="55" t="str">
        <f>_xlfn.XLOOKUP(D285,'[1]VL LMS '!$B:$B,'[1]VL LMS '!$BU:$BU)</f>
        <v>FRONX SIGMA MT 1 2L NEW 2024</v>
      </c>
      <c r="AE285" s="55">
        <f t="shared" si="12"/>
        <v>145080</v>
      </c>
      <c r="AF285" s="55" t="str">
        <f t="shared" si="13"/>
        <v>Aug-24</v>
      </c>
      <c r="AG285">
        <f>_xlfn.XLOOKUP(D285,'[1]VL LMS '!$B:$B,'[1]VL LMS '!$BS:$BS)</f>
        <v>2024</v>
      </c>
      <c r="AH285" s="55">
        <f>_xlfn.XLOOKUP(D285,'[1]VL LMS '!$B:$B,'[1]VL LMS '!$DO:$DO)</f>
        <v>0</v>
      </c>
      <c r="AI285" s="55" t="str">
        <f>_xlfn.XLOOKUP(D285,'[1]VL LMS '!$B:$B,'[1]VL LMS '!$DP:$DP)</f>
        <v>Dream Car</v>
      </c>
      <c r="AJ285" s="55" t="str">
        <f>VLOOKUP(AI285,[1]Assumptions!$C:$D,2,0)</f>
        <v>Dream Vahan</v>
      </c>
      <c r="AK285" s="55" t="str">
        <f>VLOOKUP(A285,[1]Assumptions!$T$3:$U$29,2,0)</f>
        <v>ANDHRAPRADESH</v>
      </c>
      <c r="AL285" t="str">
        <f t="shared" si="14"/>
        <v>New</v>
      </c>
      <c r="AM285" t="str">
        <f>VLOOKUP(P285,Assumptions!$B$3:$D$14,3)</f>
        <v>August</v>
      </c>
    </row>
    <row r="286" spans="1:39" x14ac:dyDescent="0.25">
      <c r="A286" t="s">
        <v>701</v>
      </c>
      <c r="B286">
        <v>3473</v>
      </c>
      <c r="C286">
        <v>43103253</v>
      </c>
      <c r="D286" s="5">
        <v>434731301700041</v>
      </c>
      <c r="E286">
        <v>34730004092679</v>
      </c>
      <c r="F286" t="s">
        <v>2257</v>
      </c>
      <c r="G286" t="s">
        <v>856</v>
      </c>
      <c r="H286" s="1">
        <v>45520</v>
      </c>
      <c r="I286">
        <v>982000</v>
      </c>
      <c r="J286">
        <v>18</v>
      </c>
      <c r="K286">
        <v>60</v>
      </c>
      <c r="L286">
        <v>24937</v>
      </c>
      <c r="M286">
        <v>31510274799</v>
      </c>
      <c r="N286" t="s">
        <v>1541</v>
      </c>
      <c r="O286">
        <v>957352</v>
      </c>
      <c r="P286" s="1">
        <v>45520</v>
      </c>
      <c r="Q286" t="s">
        <v>127</v>
      </c>
      <c r="R286" t="s">
        <v>2258</v>
      </c>
      <c r="S286" t="s">
        <v>2259</v>
      </c>
      <c r="T286">
        <v>152746</v>
      </c>
      <c r="U286" t="s">
        <v>815</v>
      </c>
      <c r="V286" t="s">
        <v>2244</v>
      </c>
      <c r="W286">
        <v>17185</v>
      </c>
      <c r="X286">
        <v>7463</v>
      </c>
      <c r="Z286" t="s">
        <v>128</v>
      </c>
      <c r="AA286" t="s">
        <v>128</v>
      </c>
      <c r="AC286" s="55" t="s">
        <v>995</v>
      </c>
      <c r="AD286" s="55" t="str">
        <f>_xlfn.XLOOKUP(D286,'[1]VL LMS '!$B:$B,'[1]VL LMS '!$BU:$BU)</f>
        <v>ERTIGA VXI NEW 2024</v>
      </c>
      <c r="AE286" s="55">
        <f t="shared" si="12"/>
        <v>176760</v>
      </c>
      <c r="AF286" s="55" t="str">
        <f t="shared" si="13"/>
        <v>Aug-24</v>
      </c>
      <c r="AG286">
        <f>_xlfn.XLOOKUP(D286,'[1]VL LMS '!$B:$B,'[1]VL LMS '!$BS:$BS)</f>
        <v>2024</v>
      </c>
      <c r="AH286" s="55">
        <f>_xlfn.XLOOKUP(D286,'[1]VL LMS '!$B:$B,'[1]VL LMS '!$DO:$DO)</f>
        <v>0</v>
      </c>
      <c r="AI286" s="55" t="str">
        <f>_xlfn.XLOOKUP(D286,'[1]VL LMS '!$B:$B,'[1]VL LMS '!$DP:$DP)</f>
        <v>Dream Car</v>
      </c>
      <c r="AJ286" s="55" t="str">
        <f>VLOOKUP(AI286,[1]Assumptions!$C:$D,2,0)</f>
        <v>Dream Vahan</v>
      </c>
      <c r="AK286" s="55" t="str">
        <f>VLOOKUP(A286,[1]Assumptions!$T$3:$U$29,2,0)</f>
        <v>ANDHRAPRADESH</v>
      </c>
      <c r="AL286" t="str">
        <f t="shared" si="14"/>
        <v>New</v>
      </c>
      <c r="AM286" t="str">
        <f>VLOOKUP(P286,Assumptions!$B$3:$D$14,3)</f>
        <v>August</v>
      </c>
    </row>
    <row r="287" spans="1:39" x14ac:dyDescent="0.25">
      <c r="A287" t="s">
        <v>53</v>
      </c>
      <c r="B287">
        <v>1233</v>
      </c>
      <c r="C287">
        <v>43103269</v>
      </c>
      <c r="D287" s="5">
        <v>412331301700232</v>
      </c>
      <c r="E287">
        <v>12330004093595</v>
      </c>
      <c r="F287" t="s">
        <v>2260</v>
      </c>
      <c r="G287" t="s">
        <v>2261</v>
      </c>
      <c r="H287" s="1">
        <v>45525</v>
      </c>
      <c r="I287">
        <v>751000</v>
      </c>
      <c r="J287">
        <v>18</v>
      </c>
      <c r="K287">
        <v>84</v>
      </c>
      <c r="L287">
        <v>15785</v>
      </c>
      <c r="M287">
        <v>40289401255</v>
      </c>
      <c r="N287" t="s">
        <v>1027</v>
      </c>
      <c r="O287">
        <v>721502</v>
      </c>
      <c r="P287" s="1">
        <v>45525</v>
      </c>
      <c r="Q287" t="s">
        <v>127</v>
      </c>
      <c r="R287" t="s">
        <v>2262</v>
      </c>
      <c r="S287" t="s">
        <v>2263</v>
      </c>
      <c r="T287">
        <v>151654</v>
      </c>
      <c r="U287" t="s">
        <v>770</v>
      </c>
      <c r="V287" t="s">
        <v>2264</v>
      </c>
      <c r="W287">
        <v>13143</v>
      </c>
      <c r="X287">
        <v>8845</v>
      </c>
      <c r="Z287" t="s">
        <v>778</v>
      </c>
      <c r="AA287" t="s">
        <v>128</v>
      </c>
      <c r="AC287" s="55" t="s">
        <v>995</v>
      </c>
      <c r="AD287" s="55" t="str">
        <f>_xlfn.XLOOKUP(D287,'[1]VL LMS '!$B:$B,'[1]VL LMS '!$BU:$BU)</f>
        <v>DZIRE TOUR S CNG NEW 2024</v>
      </c>
      <c r="AE287" s="55">
        <f t="shared" si="12"/>
        <v>135180</v>
      </c>
      <c r="AF287" s="55" t="str">
        <f t="shared" si="13"/>
        <v>Aug-24</v>
      </c>
      <c r="AG287">
        <f>_xlfn.XLOOKUP(D287,'[1]VL LMS '!$B:$B,'[1]VL LMS '!$BS:$BS)</f>
        <v>2024</v>
      </c>
      <c r="AH287" s="55">
        <f>_xlfn.XLOOKUP(D287,'[1]VL LMS '!$B:$B,'[1]VL LMS '!$DO:$DO)</f>
        <v>0</v>
      </c>
      <c r="AI287" s="55" t="str">
        <f>_xlfn.XLOOKUP(D287,'[1]VL LMS '!$B:$B,'[1]VL LMS '!$DP:$DP)</f>
        <v>Paryatan Plus</v>
      </c>
      <c r="AJ287" s="55" t="str">
        <f>VLOOKUP(AI287,[1]Assumptions!$C:$D,2,0)</f>
        <v>Paryatan Plus Loan</v>
      </c>
      <c r="AK287" s="55" t="str">
        <f>VLOOKUP(A287,[1]Assumptions!$T$3:$U$29,2,0)</f>
        <v>KERALA</v>
      </c>
      <c r="AL287" t="str">
        <f t="shared" si="14"/>
        <v>Used</v>
      </c>
      <c r="AM287" t="str">
        <f>VLOOKUP(P287,Assumptions!$B$3:$D$14,3)</f>
        <v>August</v>
      </c>
    </row>
    <row r="288" spans="1:39" x14ac:dyDescent="0.25">
      <c r="A288" t="s">
        <v>693</v>
      </c>
      <c r="B288">
        <v>1319</v>
      </c>
      <c r="C288">
        <v>43103265</v>
      </c>
      <c r="D288" s="5">
        <v>413191301700238</v>
      </c>
      <c r="E288">
        <v>13190004093130</v>
      </c>
      <c r="F288" t="s">
        <v>2265</v>
      </c>
      <c r="G288" t="s">
        <v>2266</v>
      </c>
      <c r="H288" s="1">
        <v>45521</v>
      </c>
      <c r="I288">
        <v>1010000</v>
      </c>
      <c r="J288">
        <v>18</v>
      </c>
      <c r="K288">
        <v>60</v>
      </c>
      <c r="L288">
        <v>25648</v>
      </c>
      <c r="M288">
        <v>6568120035</v>
      </c>
      <c r="N288" t="s">
        <v>2267</v>
      </c>
      <c r="O288">
        <v>973664</v>
      </c>
      <c r="P288" s="1">
        <v>45521</v>
      </c>
      <c r="Q288" t="s">
        <v>127</v>
      </c>
      <c r="R288" t="s">
        <v>2268</v>
      </c>
      <c r="S288" t="s">
        <v>2269</v>
      </c>
      <c r="T288">
        <v>150547</v>
      </c>
      <c r="U288" t="s">
        <v>804</v>
      </c>
      <c r="V288" t="s">
        <v>2270</v>
      </c>
      <c r="W288">
        <v>17675</v>
      </c>
      <c r="X288">
        <v>13611</v>
      </c>
      <c r="Z288" t="s">
        <v>863</v>
      </c>
      <c r="AA288" t="s">
        <v>128</v>
      </c>
      <c r="AC288" s="55" t="s">
        <v>995</v>
      </c>
      <c r="AD288" s="55" t="str">
        <f>_xlfn.XLOOKUP(D288,'[1]VL LMS '!$B:$B,'[1]VL LMS '!$BU:$BU)</f>
        <v>TOUR M NEW 2024</v>
      </c>
      <c r="AE288" s="55">
        <f t="shared" si="12"/>
        <v>181800</v>
      </c>
      <c r="AF288" s="55" t="str">
        <f t="shared" si="13"/>
        <v>Aug-24</v>
      </c>
      <c r="AG288">
        <f>_xlfn.XLOOKUP(D288,'[1]VL LMS '!$B:$B,'[1]VL LMS '!$BS:$BS)</f>
        <v>2024</v>
      </c>
      <c r="AH288" s="55">
        <f>_xlfn.XLOOKUP(D288,'[1]VL LMS '!$B:$B,'[1]VL LMS '!$DO:$DO)</f>
        <v>0</v>
      </c>
      <c r="AI288" s="55" t="str">
        <f>_xlfn.XLOOKUP(D288,'[1]VL LMS '!$B:$B,'[1]VL LMS '!$DP:$DP)</f>
        <v>Dream Car</v>
      </c>
      <c r="AJ288" s="55" t="str">
        <f>VLOOKUP(AI288,[1]Assumptions!$C:$D,2,0)</f>
        <v>Dream Vahan</v>
      </c>
      <c r="AK288" s="55" t="str">
        <f>VLOOKUP(A288,[1]Assumptions!$T$3:$U$29,2,0)</f>
        <v>TAMIL NADU</v>
      </c>
      <c r="AL288" t="str">
        <f t="shared" si="14"/>
        <v>New</v>
      </c>
      <c r="AM288" t="str">
        <f>VLOOKUP(P288,Assumptions!$B$3:$D$14,3)</f>
        <v>August</v>
      </c>
    </row>
    <row r="289" spans="1:39" x14ac:dyDescent="0.25">
      <c r="A289" t="s">
        <v>693</v>
      </c>
      <c r="B289">
        <v>1319</v>
      </c>
      <c r="C289">
        <v>43103276</v>
      </c>
      <c r="D289" s="5">
        <v>413191301700239</v>
      </c>
      <c r="E289">
        <v>13190004093578</v>
      </c>
      <c r="F289" t="s">
        <v>2271</v>
      </c>
      <c r="G289" t="s">
        <v>1219</v>
      </c>
      <c r="H289" s="1">
        <v>45524</v>
      </c>
      <c r="I289">
        <v>750000</v>
      </c>
      <c r="J289">
        <v>18</v>
      </c>
      <c r="K289">
        <v>60</v>
      </c>
      <c r="L289">
        <v>19046</v>
      </c>
      <c r="M289">
        <v>16125500000358</v>
      </c>
      <c r="N289" t="s">
        <v>1197</v>
      </c>
      <c r="O289">
        <v>723604</v>
      </c>
      <c r="P289" s="1">
        <v>45524</v>
      </c>
      <c r="Q289" t="s">
        <v>127</v>
      </c>
      <c r="R289" t="s">
        <v>2272</v>
      </c>
      <c r="S289" t="s">
        <v>2273</v>
      </c>
      <c r="T289">
        <v>29392</v>
      </c>
      <c r="U289" t="s">
        <v>797</v>
      </c>
      <c r="V289" t="s">
        <v>2274</v>
      </c>
      <c r="W289">
        <v>13125</v>
      </c>
      <c r="X289">
        <v>5771</v>
      </c>
      <c r="Z289" t="s">
        <v>799</v>
      </c>
      <c r="AA289" t="s">
        <v>128</v>
      </c>
      <c r="AC289" s="55" t="s">
        <v>995</v>
      </c>
      <c r="AD289" s="55" t="str">
        <f>_xlfn.XLOOKUP(D289,'[1]VL LMS '!$B:$B,'[1]VL LMS '!$BU:$BU)</f>
        <v>MARUTI TOUR S CNG NEW 2024</v>
      </c>
      <c r="AE289" s="55">
        <f t="shared" si="12"/>
        <v>135000</v>
      </c>
      <c r="AF289" s="55" t="str">
        <f t="shared" si="13"/>
        <v>Aug-24</v>
      </c>
      <c r="AG289">
        <f>_xlfn.XLOOKUP(D289,'[1]VL LMS '!$B:$B,'[1]VL LMS '!$BS:$BS)</f>
        <v>2024</v>
      </c>
      <c r="AH289" s="55">
        <f>_xlfn.XLOOKUP(D289,'[1]VL LMS '!$B:$B,'[1]VL LMS '!$DO:$DO)</f>
        <v>0</v>
      </c>
      <c r="AI289" s="55" t="str">
        <f>_xlfn.XLOOKUP(D289,'[1]VL LMS '!$B:$B,'[1]VL LMS '!$DP:$DP)</f>
        <v>Dream Car</v>
      </c>
      <c r="AJ289" s="55" t="str">
        <f>VLOOKUP(AI289,[1]Assumptions!$C:$D,2,0)</f>
        <v>Dream Vahan</v>
      </c>
      <c r="AK289" s="55" t="str">
        <f>VLOOKUP(A289,[1]Assumptions!$T$3:$U$29,2,0)</f>
        <v>TAMIL NADU</v>
      </c>
      <c r="AL289" t="str">
        <f t="shared" si="14"/>
        <v>New</v>
      </c>
      <c r="AM289" t="str">
        <f>VLOOKUP(P289,Assumptions!$B$3:$D$14,3)</f>
        <v>August</v>
      </c>
    </row>
    <row r="290" spans="1:39" x14ac:dyDescent="0.25">
      <c r="A290" t="s">
        <v>693</v>
      </c>
      <c r="B290">
        <v>1319</v>
      </c>
      <c r="C290">
        <v>43103243</v>
      </c>
      <c r="D290" s="5">
        <v>413191301700240</v>
      </c>
      <c r="E290">
        <v>13190004093442</v>
      </c>
      <c r="F290" t="s">
        <v>2275</v>
      </c>
      <c r="G290" t="s">
        <v>2276</v>
      </c>
      <c r="H290" s="1">
        <v>45525</v>
      </c>
      <c r="I290">
        <v>750000</v>
      </c>
      <c r="J290">
        <v>21</v>
      </c>
      <c r="K290">
        <v>48</v>
      </c>
      <c r="L290">
        <v>23225</v>
      </c>
      <c r="M290">
        <v>40330016667</v>
      </c>
      <c r="N290" t="s">
        <v>1163</v>
      </c>
      <c r="O290">
        <v>724967</v>
      </c>
      <c r="P290" s="1">
        <v>45525</v>
      </c>
      <c r="Q290" t="s">
        <v>127</v>
      </c>
      <c r="R290" t="s">
        <v>2277</v>
      </c>
      <c r="S290" t="s">
        <v>2278</v>
      </c>
      <c r="T290">
        <v>150645</v>
      </c>
      <c r="U290" t="s">
        <v>795</v>
      </c>
      <c r="V290" t="s">
        <v>2144</v>
      </c>
      <c r="W290">
        <v>13125</v>
      </c>
      <c r="X290">
        <v>4408</v>
      </c>
      <c r="Z290" t="s">
        <v>796</v>
      </c>
      <c r="AA290" t="s">
        <v>128</v>
      </c>
      <c r="AC290" s="55" t="s">
        <v>995</v>
      </c>
      <c r="AD290" s="55" t="str">
        <f>_xlfn.XLOOKUP(D290,'[1]VL LMS '!$B:$B,'[1]VL LMS '!$BU:$BU)</f>
        <v>MARUTI TOUR S CNG NEW 2024</v>
      </c>
      <c r="AE290" s="55">
        <f t="shared" si="12"/>
        <v>157500</v>
      </c>
      <c r="AF290" s="55" t="str">
        <f t="shared" si="13"/>
        <v>Aug-24</v>
      </c>
      <c r="AG290">
        <f>_xlfn.XLOOKUP(D290,'[1]VL LMS '!$B:$B,'[1]VL LMS '!$BS:$BS)</f>
        <v>2024</v>
      </c>
      <c r="AH290" s="55">
        <f>_xlfn.XLOOKUP(D290,'[1]VL LMS '!$B:$B,'[1]VL LMS '!$DO:$DO)</f>
        <v>0</v>
      </c>
      <c r="AI290" s="55" t="str">
        <f>_xlfn.XLOOKUP(D290,'[1]VL LMS '!$B:$B,'[1]VL LMS '!$DP:$DP)</f>
        <v>Dream Car</v>
      </c>
      <c r="AJ290" s="55" t="str">
        <f>VLOOKUP(AI290,[1]Assumptions!$C:$D,2,0)</f>
        <v>Dream Vahan</v>
      </c>
      <c r="AK290" s="55" t="str">
        <f>VLOOKUP(A290,[1]Assumptions!$T$3:$U$29,2,0)</f>
        <v>TAMIL NADU</v>
      </c>
      <c r="AL290" t="str">
        <f t="shared" si="14"/>
        <v>New</v>
      </c>
      <c r="AM290" t="str">
        <f>VLOOKUP(P290,Assumptions!$B$3:$D$14,3)</f>
        <v>August</v>
      </c>
    </row>
    <row r="291" spans="1:39" x14ac:dyDescent="0.25">
      <c r="A291" t="s">
        <v>693</v>
      </c>
      <c r="B291">
        <v>1319</v>
      </c>
      <c r="C291">
        <v>43103278</v>
      </c>
      <c r="D291" s="5">
        <v>413191301700241</v>
      </c>
      <c r="E291">
        <v>13190004093760</v>
      </c>
      <c r="F291" t="s">
        <v>1651</v>
      </c>
      <c r="G291" t="s">
        <v>2279</v>
      </c>
      <c r="H291" s="1">
        <v>45525</v>
      </c>
      <c r="I291">
        <v>520000</v>
      </c>
      <c r="J291">
        <v>23.5</v>
      </c>
      <c r="K291">
        <v>48</v>
      </c>
      <c r="L291">
        <v>16810</v>
      </c>
      <c r="M291">
        <v>35082010038477</v>
      </c>
      <c r="N291" t="s">
        <v>1215</v>
      </c>
      <c r="O291">
        <v>502472</v>
      </c>
      <c r="P291" s="1">
        <v>45525</v>
      </c>
      <c r="Q291" t="s">
        <v>127</v>
      </c>
      <c r="R291" t="s">
        <v>2280</v>
      </c>
      <c r="S291" t="s">
        <v>2281</v>
      </c>
      <c r="T291">
        <v>29045</v>
      </c>
      <c r="U291" t="s">
        <v>886</v>
      </c>
      <c r="V291" t="s">
        <v>2282</v>
      </c>
      <c r="W291">
        <v>9100</v>
      </c>
      <c r="X291">
        <v>3228</v>
      </c>
      <c r="Z291" t="s">
        <v>798</v>
      </c>
      <c r="AA291" t="s">
        <v>128</v>
      </c>
      <c r="AC291" s="55" t="s">
        <v>995</v>
      </c>
      <c r="AD291" s="55" t="str">
        <f>_xlfn.XLOOKUP(D291,'[1]VL LMS '!$B:$B,'[1]VL LMS '!$BU:$BU)</f>
        <v>MARUTHI TOUR S DIESEL 5 SEAT 2019</v>
      </c>
      <c r="AE291" s="55">
        <f t="shared" si="12"/>
        <v>122200</v>
      </c>
      <c r="AF291" s="55" t="str">
        <f t="shared" si="13"/>
        <v>Aug-24</v>
      </c>
      <c r="AG291">
        <f>_xlfn.XLOOKUP(D291,'[1]VL LMS '!$B:$B,'[1]VL LMS '!$BS:$BS)</f>
        <v>2019</v>
      </c>
      <c r="AH291" s="55" t="str">
        <f>_xlfn.XLOOKUP(D291,'[1]VL LMS '!$B:$B,'[1]VL LMS '!$DO:$DO)</f>
        <v>Car</v>
      </c>
      <c r="AI291" s="55" t="str">
        <f>_xlfn.XLOOKUP(D291,'[1]VL LMS '!$B:$B,'[1]VL LMS '!$DP:$DP)</f>
        <v>Paryatan Plus</v>
      </c>
      <c r="AJ291" s="55" t="str">
        <f>VLOOKUP(AI291,[1]Assumptions!$C:$D,2,0)</f>
        <v>Paryatan Plus Loan</v>
      </c>
      <c r="AK291" s="55" t="str">
        <f>VLOOKUP(A291,[1]Assumptions!$T$3:$U$29,2,0)</f>
        <v>TAMIL NADU</v>
      </c>
      <c r="AL291" t="str">
        <f t="shared" si="14"/>
        <v>Used</v>
      </c>
      <c r="AM291" t="str">
        <f>VLOOKUP(P291,Assumptions!$B$3:$D$14,3)</f>
        <v>August</v>
      </c>
    </row>
    <row r="292" spans="1:39" x14ac:dyDescent="0.25">
      <c r="A292" t="s">
        <v>22</v>
      </c>
      <c r="B292">
        <v>3111</v>
      </c>
      <c r="C292">
        <v>43103270</v>
      </c>
      <c r="D292" s="5">
        <v>431111301700260</v>
      </c>
      <c r="E292">
        <v>31110004093443</v>
      </c>
      <c r="F292" t="s">
        <v>2283</v>
      </c>
      <c r="G292" t="s">
        <v>2284</v>
      </c>
      <c r="H292" s="1">
        <v>45523</v>
      </c>
      <c r="I292">
        <v>830000</v>
      </c>
      <c r="J292">
        <v>18</v>
      </c>
      <c r="K292">
        <v>60</v>
      </c>
      <c r="L292">
        <v>21077</v>
      </c>
      <c r="M292">
        <v>83083000004973</v>
      </c>
      <c r="N292" t="s">
        <v>1867</v>
      </c>
      <c r="O292">
        <v>800048</v>
      </c>
      <c r="P292" s="1">
        <v>45523</v>
      </c>
      <c r="Q292" t="s">
        <v>127</v>
      </c>
      <c r="R292" t="s">
        <v>2285</v>
      </c>
      <c r="S292" t="s">
        <v>2286</v>
      </c>
      <c r="T292">
        <v>150722</v>
      </c>
      <c r="U292" t="s">
        <v>807</v>
      </c>
      <c r="V292" t="s">
        <v>2264</v>
      </c>
      <c r="W292">
        <v>14525</v>
      </c>
      <c r="X292">
        <v>6308</v>
      </c>
      <c r="Z292" t="s">
        <v>822</v>
      </c>
      <c r="AA292" t="s">
        <v>128</v>
      </c>
      <c r="AC292" s="55" t="s">
        <v>995</v>
      </c>
      <c r="AD292" s="55" t="str">
        <f>_xlfn.XLOOKUP(D292,'[1]VL LMS '!$B:$B,'[1]VL LMS '!$BU:$BU)</f>
        <v>AURA S CNG BS 6 2024 NW</v>
      </c>
      <c r="AE292" s="55">
        <f t="shared" si="12"/>
        <v>149400</v>
      </c>
      <c r="AF292" s="55" t="str">
        <f t="shared" si="13"/>
        <v>Aug-24</v>
      </c>
      <c r="AG292">
        <f>_xlfn.XLOOKUP(D292,'[1]VL LMS '!$B:$B,'[1]VL LMS '!$BS:$BS)</f>
        <v>2024</v>
      </c>
      <c r="AH292" s="55">
        <f>_xlfn.XLOOKUP(D292,'[1]VL LMS '!$B:$B,'[1]VL LMS '!$DO:$DO)</f>
        <v>0</v>
      </c>
      <c r="AI292" s="55" t="str">
        <f>_xlfn.XLOOKUP(D292,'[1]VL LMS '!$B:$B,'[1]VL LMS '!$DP:$DP)</f>
        <v>Dream Car</v>
      </c>
      <c r="AJ292" s="55" t="str">
        <f>VLOOKUP(AI292,[1]Assumptions!$C:$D,2,0)</f>
        <v>Dream Vahan</v>
      </c>
      <c r="AK292" s="55" t="str">
        <f>VLOOKUP(A292,[1]Assumptions!$T$3:$U$29,2,0)</f>
        <v>TAMIL NADU</v>
      </c>
      <c r="AL292" t="str">
        <f t="shared" si="14"/>
        <v>New</v>
      </c>
      <c r="AM292" t="str">
        <f>VLOOKUP(P292,Assumptions!$B$3:$D$14,3)</f>
        <v>August</v>
      </c>
    </row>
    <row r="293" spans="1:39" x14ac:dyDescent="0.25">
      <c r="A293" t="s">
        <v>22</v>
      </c>
      <c r="B293">
        <v>3111</v>
      </c>
      <c r="C293">
        <v>43103282</v>
      </c>
      <c r="D293" s="5">
        <v>431111301700261</v>
      </c>
      <c r="E293">
        <v>31110004093766</v>
      </c>
      <c r="F293" t="s">
        <v>2287</v>
      </c>
      <c r="G293" t="s">
        <v>2288</v>
      </c>
      <c r="H293" s="1">
        <v>45525</v>
      </c>
      <c r="I293">
        <v>800000</v>
      </c>
      <c r="J293">
        <v>18</v>
      </c>
      <c r="K293">
        <v>48</v>
      </c>
      <c r="L293">
        <v>23501</v>
      </c>
      <c r="M293">
        <v>31500941074</v>
      </c>
      <c r="N293" t="s">
        <v>1326</v>
      </c>
      <c r="O293">
        <v>772828</v>
      </c>
      <c r="P293" s="1">
        <v>45525</v>
      </c>
      <c r="Q293" t="s">
        <v>127</v>
      </c>
      <c r="R293" t="s">
        <v>2289</v>
      </c>
      <c r="S293" t="s">
        <v>2290</v>
      </c>
      <c r="T293">
        <v>150722</v>
      </c>
      <c r="U293" t="s">
        <v>807</v>
      </c>
      <c r="V293" t="s">
        <v>2282</v>
      </c>
      <c r="W293">
        <v>14000</v>
      </c>
      <c r="X293">
        <v>4777</v>
      </c>
      <c r="Z293" t="s">
        <v>868</v>
      </c>
      <c r="AA293" t="s">
        <v>128</v>
      </c>
      <c r="AC293" s="55" t="s">
        <v>995</v>
      </c>
      <c r="AD293" s="55" t="str">
        <f>_xlfn.XLOOKUP(D293,'[1]VL LMS '!$B:$B,'[1]VL LMS '!$BU:$BU)</f>
        <v>TOUR S CNG NEW 2024</v>
      </c>
      <c r="AE293" s="55">
        <f t="shared" si="12"/>
        <v>144000</v>
      </c>
      <c r="AF293" s="55" t="str">
        <f t="shared" si="13"/>
        <v>Aug-24</v>
      </c>
      <c r="AG293">
        <f>_xlfn.XLOOKUP(D293,'[1]VL LMS '!$B:$B,'[1]VL LMS '!$BS:$BS)</f>
        <v>2024</v>
      </c>
      <c r="AH293" s="55">
        <f>_xlfn.XLOOKUP(D293,'[1]VL LMS '!$B:$B,'[1]VL LMS '!$DO:$DO)</f>
        <v>0</v>
      </c>
      <c r="AI293" s="55" t="str">
        <f>_xlfn.XLOOKUP(D293,'[1]VL LMS '!$B:$B,'[1]VL LMS '!$DP:$DP)</f>
        <v>Dream Car</v>
      </c>
      <c r="AJ293" s="55" t="str">
        <f>VLOOKUP(AI293,[1]Assumptions!$C:$D,2,0)</f>
        <v>Dream Vahan</v>
      </c>
      <c r="AK293" s="55" t="str">
        <f>VLOOKUP(A293,[1]Assumptions!$T$3:$U$29,2,0)</f>
        <v>TAMIL NADU</v>
      </c>
      <c r="AL293" t="str">
        <f t="shared" si="14"/>
        <v>New</v>
      </c>
      <c r="AM293" t="str">
        <f>VLOOKUP(P293,Assumptions!$B$3:$D$14,3)</f>
        <v>August</v>
      </c>
    </row>
    <row r="294" spans="1:39" x14ac:dyDescent="0.25">
      <c r="A294" t="s">
        <v>15</v>
      </c>
      <c r="B294">
        <v>3135</v>
      </c>
      <c r="C294">
        <v>43103272</v>
      </c>
      <c r="D294" s="5">
        <v>431351301700386</v>
      </c>
      <c r="E294">
        <v>31350004093421</v>
      </c>
      <c r="F294" t="s">
        <v>2291</v>
      </c>
      <c r="G294" t="s">
        <v>2291</v>
      </c>
      <c r="H294" s="1">
        <v>45523</v>
      </c>
      <c r="I294">
        <v>340000</v>
      </c>
      <c r="J294">
        <v>23.5</v>
      </c>
      <c r="K294">
        <v>36</v>
      </c>
      <c r="L294">
        <v>13251</v>
      </c>
      <c r="M294">
        <v>33162039937</v>
      </c>
      <c r="N294" t="s">
        <v>2292</v>
      </c>
      <c r="O294">
        <v>327665</v>
      </c>
      <c r="P294" s="1">
        <v>45523</v>
      </c>
      <c r="Q294" t="s">
        <v>127</v>
      </c>
      <c r="R294" t="s">
        <v>2293</v>
      </c>
      <c r="S294" t="s">
        <v>2294</v>
      </c>
      <c r="T294">
        <v>150112</v>
      </c>
      <c r="U294" t="s">
        <v>828</v>
      </c>
      <c r="V294" t="s">
        <v>2264</v>
      </c>
      <c r="W294">
        <v>5950</v>
      </c>
      <c r="X294">
        <v>1569</v>
      </c>
      <c r="Z294" t="s">
        <v>128</v>
      </c>
      <c r="AA294" t="s">
        <v>128</v>
      </c>
      <c r="AC294" s="55" t="s">
        <v>995</v>
      </c>
      <c r="AD294" s="55" t="str">
        <f>_xlfn.XLOOKUP(D294,'[1]VL LMS '!$B:$B,'[1]VL LMS '!$BU:$BU)</f>
        <v>MARUTI SWIFT DZIRE TOUR DIESEL BSI 5STR 2015 CAB</v>
      </c>
      <c r="AE294" s="55">
        <f t="shared" si="12"/>
        <v>79900</v>
      </c>
      <c r="AF294" s="55" t="str">
        <f t="shared" si="13"/>
        <v>Aug-24</v>
      </c>
      <c r="AG294">
        <f>_xlfn.XLOOKUP(D294,'[1]VL LMS '!$B:$B,'[1]VL LMS '!$BS:$BS)</f>
        <v>2015</v>
      </c>
      <c r="AH294" s="55" t="str">
        <f>_xlfn.XLOOKUP(D294,'[1]VL LMS '!$B:$B,'[1]VL LMS '!$DO:$DO)</f>
        <v>Car</v>
      </c>
      <c r="AI294" s="55" t="str">
        <f>_xlfn.XLOOKUP(D294,'[1]VL LMS '!$B:$B,'[1]VL LMS '!$DP:$DP)</f>
        <v>Paryatan Plus</v>
      </c>
      <c r="AJ294" s="55" t="str">
        <f>VLOOKUP(AI294,[1]Assumptions!$C:$D,2,0)</f>
        <v>Paryatan Plus Loan</v>
      </c>
      <c r="AK294" s="55" t="str">
        <f>VLOOKUP(A294,[1]Assumptions!$T$3:$U$29,2,0)</f>
        <v>TAMIL NADU</v>
      </c>
      <c r="AL294" t="str">
        <f t="shared" si="14"/>
        <v>Used</v>
      </c>
      <c r="AM294" t="str">
        <f>VLOOKUP(P294,Assumptions!$B$3:$D$14,3)</f>
        <v>August</v>
      </c>
    </row>
    <row r="295" spans="1:39" x14ac:dyDescent="0.25">
      <c r="A295" t="s">
        <v>15</v>
      </c>
      <c r="B295">
        <v>3135</v>
      </c>
      <c r="C295">
        <v>43103274</v>
      </c>
      <c r="D295" s="5">
        <v>431351301700387</v>
      </c>
      <c r="E295">
        <v>31350004085298</v>
      </c>
      <c r="F295" t="s">
        <v>2295</v>
      </c>
      <c r="G295" t="s">
        <v>2295</v>
      </c>
      <c r="H295" s="1">
        <v>45524</v>
      </c>
      <c r="I295">
        <v>200000</v>
      </c>
      <c r="J295">
        <v>24</v>
      </c>
      <c r="K295">
        <v>36</v>
      </c>
      <c r="L295">
        <v>7847</v>
      </c>
      <c r="M295">
        <v>7802500100458701</v>
      </c>
      <c r="N295" t="s">
        <v>2296</v>
      </c>
      <c r="O295">
        <v>193501</v>
      </c>
      <c r="P295" s="1">
        <v>45524</v>
      </c>
      <c r="Q295" t="s">
        <v>127</v>
      </c>
      <c r="R295" t="s">
        <v>2297</v>
      </c>
      <c r="S295" t="s">
        <v>2298</v>
      </c>
      <c r="T295">
        <v>151548</v>
      </c>
      <c r="U295" t="s">
        <v>823</v>
      </c>
      <c r="V295" t="s">
        <v>2274</v>
      </c>
      <c r="W295">
        <v>3500</v>
      </c>
      <c r="X295">
        <v>999</v>
      </c>
      <c r="Z295" t="s">
        <v>869</v>
      </c>
      <c r="AA295" t="s">
        <v>128</v>
      </c>
      <c r="AC295" s="55" t="s">
        <v>1130</v>
      </c>
      <c r="AD295" s="55" t="str">
        <f>_xlfn.XLOOKUP(D295,'[1]VL LMS '!$B:$B,'[1]VL LMS '!$BU:$BU)</f>
        <v>SUPPRO MAXI TRUCK T4 GOODS</v>
      </c>
      <c r="AE295" s="55">
        <f t="shared" si="12"/>
        <v>48000</v>
      </c>
      <c r="AF295" s="55" t="str">
        <f t="shared" si="13"/>
        <v>Aug-24</v>
      </c>
      <c r="AG295">
        <f>_xlfn.XLOOKUP(D295,'[1]VL LMS '!$B:$B,'[1]VL LMS '!$BS:$BS)</f>
        <v>2018</v>
      </c>
      <c r="AH295" s="55" t="str">
        <f>_xlfn.XLOOKUP(D295,'[1]VL LMS '!$B:$B,'[1]VL LMS '!$DO:$DO)</f>
        <v>Goods &amp; Passengers</v>
      </c>
      <c r="AI295" s="55" t="str">
        <f>_xlfn.XLOOKUP(D295,'[1]VL LMS '!$B:$B,'[1]VL LMS '!$DP:$DP)</f>
        <v>Goods Carrier</v>
      </c>
      <c r="AJ295" s="55" t="str">
        <f>VLOOKUP(AI295,[1]Assumptions!$C:$D,2,0)</f>
        <v>Goods Carrier Loan</v>
      </c>
      <c r="AK295" s="55" t="str">
        <f>VLOOKUP(A295,[1]Assumptions!$T$3:$U$29,2,0)</f>
        <v>TAMIL NADU</v>
      </c>
      <c r="AL295" t="str">
        <f t="shared" si="14"/>
        <v>Used</v>
      </c>
      <c r="AM295" t="str">
        <f>VLOOKUP(P295,Assumptions!$B$3:$D$14,3)</f>
        <v>August</v>
      </c>
    </row>
    <row r="296" spans="1:39" x14ac:dyDescent="0.25">
      <c r="A296" t="s">
        <v>15</v>
      </c>
      <c r="B296">
        <v>3135</v>
      </c>
      <c r="C296">
        <v>43103264</v>
      </c>
      <c r="D296" s="5">
        <v>431351301700388</v>
      </c>
      <c r="E296">
        <v>31350004093575</v>
      </c>
      <c r="F296" t="s">
        <v>2299</v>
      </c>
      <c r="G296" t="s">
        <v>2300</v>
      </c>
      <c r="H296" s="1">
        <v>45524</v>
      </c>
      <c r="I296">
        <v>550000</v>
      </c>
      <c r="J296">
        <v>23.5</v>
      </c>
      <c r="K296">
        <v>48</v>
      </c>
      <c r="L296">
        <v>17780</v>
      </c>
      <c r="M296">
        <v>607801501011</v>
      </c>
      <c r="N296" t="s">
        <v>2301</v>
      </c>
      <c r="O296">
        <v>531461</v>
      </c>
      <c r="P296" s="1">
        <v>45524</v>
      </c>
      <c r="Q296" t="s">
        <v>127</v>
      </c>
      <c r="R296" t="s">
        <v>2302</v>
      </c>
      <c r="S296" t="s">
        <v>2303</v>
      </c>
      <c r="T296">
        <v>151713</v>
      </c>
      <c r="U296" t="s">
        <v>832</v>
      </c>
      <c r="V296" t="s">
        <v>2270</v>
      </c>
      <c r="W296">
        <v>9625</v>
      </c>
      <c r="X296">
        <v>3414</v>
      </c>
      <c r="Z296" t="s">
        <v>833</v>
      </c>
      <c r="AA296" t="s">
        <v>128</v>
      </c>
      <c r="AC296" s="55" t="s">
        <v>995</v>
      </c>
      <c r="AD296" s="55" t="str">
        <f>_xlfn.XLOOKUP(D296,'[1]VL LMS '!$B:$B,'[1]VL LMS '!$BU:$BU)</f>
        <v>MARUTI SUZUKI TOUR S STD 5STR 2020 CAB</v>
      </c>
      <c r="AE296" s="55">
        <f t="shared" si="12"/>
        <v>129250</v>
      </c>
      <c r="AF296" s="55" t="str">
        <f t="shared" si="13"/>
        <v>Aug-24</v>
      </c>
      <c r="AG296">
        <f>_xlfn.XLOOKUP(D296,'[1]VL LMS '!$B:$B,'[1]VL LMS '!$BS:$BS)</f>
        <v>2020</v>
      </c>
      <c r="AH296" s="55" t="str">
        <f>_xlfn.XLOOKUP(D296,'[1]VL LMS '!$B:$B,'[1]VL LMS '!$DO:$DO)</f>
        <v>Car</v>
      </c>
      <c r="AI296" s="55" t="str">
        <f>_xlfn.XLOOKUP(D296,'[1]VL LMS '!$B:$B,'[1]VL LMS '!$DP:$DP)</f>
        <v>Paryatan Plus</v>
      </c>
      <c r="AJ296" s="55" t="str">
        <f>VLOOKUP(AI296,[1]Assumptions!$C:$D,2,0)</f>
        <v>Paryatan Plus Loan</v>
      </c>
      <c r="AK296" s="55" t="str">
        <f>VLOOKUP(A296,[1]Assumptions!$T$3:$U$29,2,0)</f>
        <v>TAMIL NADU</v>
      </c>
      <c r="AL296" t="str">
        <f t="shared" si="14"/>
        <v>Used</v>
      </c>
      <c r="AM296" t="str">
        <f>VLOOKUP(P296,Assumptions!$B$3:$D$14,3)</f>
        <v>August</v>
      </c>
    </row>
    <row r="297" spans="1:39" x14ac:dyDescent="0.25">
      <c r="A297" t="s">
        <v>15</v>
      </c>
      <c r="B297">
        <v>3135</v>
      </c>
      <c r="C297">
        <v>43103280</v>
      </c>
      <c r="D297" s="5">
        <v>431351301700389</v>
      </c>
      <c r="E297">
        <v>31350004093691</v>
      </c>
      <c r="F297" t="s">
        <v>2304</v>
      </c>
      <c r="G297" t="s">
        <v>2304</v>
      </c>
      <c r="H297" s="1">
        <v>45525</v>
      </c>
      <c r="I297">
        <v>200000</v>
      </c>
      <c r="J297">
        <v>25</v>
      </c>
      <c r="K297">
        <v>24</v>
      </c>
      <c r="L297">
        <v>10675</v>
      </c>
      <c r="M297">
        <v>7020749647</v>
      </c>
      <c r="N297" t="s">
        <v>2305</v>
      </c>
      <c r="O297">
        <v>193777</v>
      </c>
      <c r="P297" s="1">
        <v>45525</v>
      </c>
      <c r="Q297" t="s">
        <v>127</v>
      </c>
      <c r="R297" t="s">
        <v>2306</v>
      </c>
      <c r="S297" t="s">
        <v>2307</v>
      </c>
      <c r="T297">
        <v>151548</v>
      </c>
      <c r="U297" t="s">
        <v>823</v>
      </c>
      <c r="V297" t="s">
        <v>2282</v>
      </c>
      <c r="W297">
        <v>3500</v>
      </c>
      <c r="X297">
        <v>723</v>
      </c>
      <c r="Z297" t="s">
        <v>870</v>
      </c>
      <c r="AA297" t="s">
        <v>128</v>
      </c>
      <c r="AC297" s="55" t="s">
        <v>995</v>
      </c>
      <c r="AD297" s="55" t="str">
        <f>_xlfn.XLOOKUP(D297,'[1]VL LMS '!$B:$B,'[1]VL LMS '!$BU:$BU)</f>
        <v>HYUNDAI XCENT CRDI PLUS ABS 2016 5STR</v>
      </c>
      <c r="AE297" s="55">
        <f t="shared" si="12"/>
        <v>50000</v>
      </c>
      <c r="AF297" s="55" t="str">
        <f t="shared" si="13"/>
        <v>Aug-24</v>
      </c>
      <c r="AG297">
        <f>_xlfn.XLOOKUP(D297,'[1]VL LMS '!$B:$B,'[1]VL LMS '!$BS:$BS)</f>
        <v>2016</v>
      </c>
      <c r="AH297" s="55" t="str">
        <f>_xlfn.XLOOKUP(D297,'[1]VL LMS '!$B:$B,'[1]VL LMS '!$DO:$DO)</f>
        <v>Car</v>
      </c>
      <c r="AI297" s="55" t="str">
        <f>_xlfn.XLOOKUP(D297,'[1]VL LMS '!$B:$B,'[1]VL LMS '!$DP:$DP)</f>
        <v>Paryatan Plus</v>
      </c>
      <c r="AJ297" s="55" t="str">
        <f>VLOOKUP(AI297,[1]Assumptions!$C:$D,2,0)</f>
        <v>Paryatan Plus Loan</v>
      </c>
      <c r="AK297" s="55" t="str">
        <f>VLOOKUP(A297,[1]Assumptions!$T$3:$U$29,2,0)</f>
        <v>TAMIL NADU</v>
      </c>
      <c r="AL297" t="str">
        <f t="shared" si="14"/>
        <v>Used</v>
      </c>
      <c r="AM297" t="str">
        <f>VLOOKUP(P297,Assumptions!$B$3:$D$14,3)</f>
        <v>August</v>
      </c>
    </row>
    <row r="298" spans="1:39" x14ac:dyDescent="0.25">
      <c r="A298" t="s">
        <v>15</v>
      </c>
      <c r="B298">
        <v>3135</v>
      </c>
      <c r="C298">
        <v>43103279</v>
      </c>
      <c r="D298" s="5">
        <v>431351301700390</v>
      </c>
      <c r="E298">
        <v>31350004093765</v>
      </c>
      <c r="F298" t="s">
        <v>2308</v>
      </c>
      <c r="G298" t="s">
        <v>941</v>
      </c>
      <c r="H298" s="1">
        <v>45525</v>
      </c>
      <c r="I298">
        <v>450000</v>
      </c>
      <c r="J298">
        <v>23.5</v>
      </c>
      <c r="K298">
        <v>48</v>
      </c>
      <c r="L298">
        <v>14547</v>
      </c>
      <c r="M298">
        <v>50200067471592</v>
      </c>
      <c r="N298" t="s">
        <v>1637</v>
      </c>
      <c r="O298">
        <v>433541</v>
      </c>
      <c r="P298" s="1">
        <v>45525</v>
      </c>
      <c r="Q298" t="s">
        <v>127</v>
      </c>
      <c r="R298" t="s">
        <v>2309</v>
      </c>
      <c r="S298" t="s">
        <v>2310</v>
      </c>
      <c r="T298">
        <v>150733</v>
      </c>
      <c r="U298" t="s">
        <v>830</v>
      </c>
      <c r="V298" t="s">
        <v>2282</v>
      </c>
      <c r="W298">
        <v>7875</v>
      </c>
      <c r="X298">
        <v>4084</v>
      </c>
      <c r="Z298" t="s">
        <v>831</v>
      </c>
      <c r="AA298" t="s">
        <v>128</v>
      </c>
      <c r="AC298" s="55" t="s">
        <v>995</v>
      </c>
      <c r="AD298" s="55" t="str">
        <f>_xlfn.XLOOKUP(D298,'[1]VL LMS '!$B:$B,'[1]VL LMS '!$BU:$BU)</f>
        <v>MARUTI TOUR S DIESEL BSIV 2018 5STR CAB TAXI</v>
      </c>
      <c r="AE298" s="55">
        <f t="shared" si="12"/>
        <v>105750</v>
      </c>
      <c r="AF298" s="55" t="str">
        <f t="shared" si="13"/>
        <v>Aug-24</v>
      </c>
      <c r="AG298">
        <f>_xlfn.XLOOKUP(D298,'[1]VL LMS '!$B:$B,'[1]VL LMS '!$BS:$BS)</f>
        <v>2018</v>
      </c>
      <c r="AH298" s="55" t="str">
        <f>_xlfn.XLOOKUP(D298,'[1]VL LMS '!$B:$B,'[1]VL LMS '!$DO:$DO)</f>
        <v>Car</v>
      </c>
      <c r="AI298" s="55" t="str">
        <f>_xlfn.XLOOKUP(D298,'[1]VL LMS '!$B:$B,'[1]VL LMS '!$DP:$DP)</f>
        <v>Paryatan Plus</v>
      </c>
      <c r="AJ298" s="55" t="str">
        <f>VLOOKUP(AI298,[1]Assumptions!$C:$D,2,0)</f>
        <v>Paryatan Plus Loan</v>
      </c>
      <c r="AK298" s="55" t="str">
        <f>VLOOKUP(A298,[1]Assumptions!$T$3:$U$29,2,0)</f>
        <v>TAMIL NADU</v>
      </c>
      <c r="AL298" t="str">
        <f t="shared" si="14"/>
        <v>Used</v>
      </c>
      <c r="AM298" t="str">
        <f>VLOOKUP(P298,Assumptions!$B$3:$D$14,3)</f>
        <v>August</v>
      </c>
    </row>
    <row r="299" spans="1:39" x14ac:dyDescent="0.25">
      <c r="A299" t="s">
        <v>697</v>
      </c>
      <c r="B299">
        <v>3158</v>
      </c>
      <c r="C299">
        <v>43103268</v>
      </c>
      <c r="D299" s="5">
        <v>431581301700197</v>
      </c>
      <c r="E299">
        <v>31580004093357</v>
      </c>
      <c r="F299" t="s">
        <v>2311</v>
      </c>
      <c r="G299" t="s">
        <v>847</v>
      </c>
      <c r="H299" s="1">
        <v>45523</v>
      </c>
      <c r="I299">
        <v>400000</v>
      </c>
      <c r="J299">
        <v>24</v>
      </c>
      <c r="K299">
        <v>60</v>
      </c>
      <c r="L299">
        <v>11508</v>
      </c>
      <c r="M299">
        <v>36693358812</v>
      </c>
      <c r="N299" t="s">
        <v>1500</v>
      </c>
      <c r="O299">
        <v>385549</v>
      </c>
      <c r="P299" s="1">
        <v>45523</v>
      </c>
      <c r="Q299" t="s">
        <v>127</v>
      </c>
      <c r="R299" t="s">
        <v>2312</v>
      </c>
      <c r="S299" t="s">
        <v>2313</v>
      </c>
      <c r="T299">
        <v>152159</v>
      </c>
      <c r="U299" t="s">
        <v>841</v>
      </c>
      <c r="V299" t="s">
        <v>2314</v>
      </c>
      <c r="W299">
        <v>7000</v>
      </c>
      <c r="X299">
        <v>3451</v>
      </c>
      <c r="Z299" t="s">
        <v>845</v>
      </c>
      <c r="AA299">
        <v>4000</v>
      </c>
      <c r="AC299" s="55" t="s">
        <v>1130</v>
      </c>
      <c r="AD299" s="55" t="str">
        <f>_xlfn.XLOOKUP(D299,'[1]VL LMS '!$B:$B,'[1]VL LMS '!$BU:$BU)</f>
        <v>BOLERO PICKUP 2016</v>
      </c>
      <c r="AE299" s="55">
        <f t="shared" si="12"/>
        <v>96000</v>
      </c>
      <c r="AF299" s="55" t="str">
        <f t="shared" si="13"/>
        <v>Aug-24</v>
      </c>
      <c r="AG299">
        <f>_xlfn.XLOOKUP(D299,'[1]VL LMS '!$B:$B,'[1]VL LMS '!$BS:$BS)</f>
        <v>2016</v>
      </c>
      <c r="AH299" s="55" t="str">
        <f>_xlfn.XLOOKUP(D299,'[1]VL LMS '!$B:$B,'[1]VL LMS '!$DO:$DO)</f>
        <v>Goods &amp; Passengers</v>
      </c>
      <c r="AI299" s="55" t="str">
        <f>_xlfn.XLOOKUP(D299,'[1]VL LMS '!$B:$B,'[1]VL LMS '!$DP:$DP)</f>
        <v>Goods Carrier</v>
      </c>
      <c r="AJ299" s="55" t="str">
        <f>VLOOKUP(AI299,[1]Assumptions!$C:$D,2,0)</f>
        <v>Goods Carrier Loan</v>
      </c>
      <c r="AK299" s="55" t="str">
        <f>VLOOKUP(A299,[1]Assumptions!$T$3:$U$29,2,0)</f>
        <v>ODISHA</v>
      </c>
      <c r="AL299" t="str">
        <f t="shared" si="14"/>
        <v>Used</v>
      </c>
      <c r="AM299" t="str">
        <f>VLOOKUP(P299,Assumptions!$B$3:$D$14,3)</f>
        <v>August</v>
      </c>
    </row>
    <row r="300" spans="1:39" x14ac:dyDescent="0.25">
      <c r="A300" t="s">
        <v>697</v>
      </c>
      <c r="B300">
        <v>3158</v>
      </c>
      <c r="C300">
        <v>43103271</v>
      </c>
      <c r="D300" s="5">
        <v>431581301700198</v>
      </c>
      <c r="E300">
        <v>31580004093595</v>
      </c>
      <c r="F300" t="s">
        <v>2315</v>
      </c>
      <c r="G300" t="s">
        <v>2316</v>
      </c>
      <c r="H300" s="1">
        <v>45524</v>
      </c>
      <c r="I300">
        <v>300000</v>
      </c>
      <c r="J300">
        <v>24</v>
      </c>
      <c r="K300">
        <v>48</v>
      </c>
      <c r="L300">
        <v>9781</v>
      </c>
      <c r="M300">
        <v>868102100000608</v>
      </c>
      <c r="N300" t="s">
        <v>2317</v>
      </c>
      <c r="O300">
        <v>289891</v>
      </c>
      <c r="P300" s="1">
        <v>45525</v>
      </c>
      <c r="Q300" t="s">
        <v>127</v>
      </c>
      <c r="R300" t="s">
        <v>2318</v>
      </c>
      <c r="S300" t="s">
        <v>2319</v>
      </c>
      <c r="T300">
        <v>29868</v>
      </c>
      <c r="U300" t="s">
        <v>872</v>
      </c>
      <c r="V300" t="s">
        <v>2264</v>
      </c>
      <c r="W300">
        <v>5250</v>
      </c>
      <c r="X300">
        <v>1661</v>
      </c>
      <c r="Z300" t="s">
        <v>873</v>
      </c>
      <c r="AA300">
        <v>3000</v>
      </c>
      <c r="AC300" s="55" t="s">
        <v>1130</v>
      </c>
      <c r="AD300" s="55" t="str">
        <f>_xlfn.XLOOKUP(D300,'[1]VL LMS '!$B:$B,'[1]VL LMS '!$BU:$BU)</f>
        <v>TATA ACE GOLD BS IV 2STR 2019 LGV GOODS</v>
      </c>
      <c r="AE300" s="55">
        <f t="shared" si="12"/>
        <v>72000</v>
      </c>
      <c r="AF300" s="55" t="str">
        <f t="shared" si="13"/>
        <v>Aug-24</v>
      </c>
      <c r="AG300">
        <f>_xlfn.XLOOKUP(D300,'[1]VL LMS '!$B:$B,'[1]VL LMS '!$BS:$BS)</f>
        <v>2019</v>
      </c>
      <c r="AH300" s="55" t="str">
        <f>_xlfn.XLOOKUP(D300,'[1]VL LMS '!$B:$B,'[1]VL LMS '!$DO:$DO)</f>
        <v>Goods &amp; Passengers</v>
      </c>
      <c r="AI300" s="55" t="str">
        <f>_xlfn.XLOOKUP(D300,'[1]VL LMS '!$B:$B,'[1]VL LMS '!$DP:$DP)</f>
        <v>Goods Carrier</v>
      </c>
      <c r="AJ300" s="55" t="str">
        <f>VLOOKUP(AI300,[1]Assumptions!$C:$D,2,0)</f>
        <v>Goods Carrier Loan</v>
      </c>
      <c r="AK300" s="55" t="str">
        <f>VLOOKUP(A300,[1]Assumptions!$T$3:$U$29,2,0)</f>
        <v>ODISHA</v>
      </c>
      <c r="AL300" t="str">
        <f t="shared" si="14"/>
        <v>Used</v>
      </c>
      <c r="AM300" t="str">
        <f>VLOOKUP(P300,Assumptions!$B$3:$D$14,3)</f>
        <v>August</v>
      </c>
    </row>
    <row r="301" spans="1:39" x14ac:dyDescent="0.25">
      <c r="A301" t="s">
        <v>693</v>
      </c>
      <c r="B301">
        <v>1319</v>
      </c>
      <c r="C301">
        <v>43103285</v>
      </c>
      <c r="D301" s="5">
        <v>413191301700242</v>
      </c>
      <c r="E301">
        <v>13190004094742</v>
      </c>
      <c r="F301" t="s">
        <v>2320</v>
      </c>
      <c r="G301" t="s">
        <v>2321</v>
      </c>
      <c r="H301" s="1">
        <v>45528</v>
      </c>
      <c r="I301">
        <v>580010</v>
      </c>
      <c r="J301">
        <v>23.5</v>
      </c>
      <c r="K301">
        <v>36</v>
      </c>
      <c r="L301">
        <v>22604</v>
      </c>
      <c r="M301">
        <v>6642728855</v>
      </c>
      <c r="N301" t="s">
        <v>2322</v>
      </c>
      <c r="O301">
        <v>558610</v>
      </c>
      <c r="P301" s="1">
        <v>45528</v>
      </c>
      <c r="Q301" t="s">
        <v>127</v>
      </c>
      <c r="R301" t="s">
        <v>2323</v>
      </c>
      <c r="S301" t="s">
        <v>2324</v>
      </c>
      <c r="T301">
        <v>29392</v>
      </c>
      <c r="U301" t="s">
        <v>797</v>
      </c>
      <c r="V301" t="s">
        <v>2325</v>
      </c>
      <c r="W301">
        <v>10150</v>
      </c>
      <c r="X301">
        <v>3956</v>
      </c>
      <c r="Z301" t="s">
        <v>798</v>
      </c>
      <c r="AA301" t="s">
        <v>128</v>
      </c>
      <c r="AC301" s="55" t="s">
        <v>995</v>
      </c>
      <c r="AD301" s="55" t="str">
        <f>_xlfn.XLOOKUP(D301,'[1]VL LMS '!$B:$B,'[1]VL LMS '!$BU:$BU)</f>
        <v>XYLO H4 M HAWK CRDE 2 WD 8 STR 2018</v>
      </c>
      <c r="AE301" s="55">
        <f t="shared" si="12"/>
        <v>136302.35</v>
      </c>
      <c r="AF301" s="55" t="str">
        <f t="shared" si="13"/>
        <v>Aug-24</v>
      </c>
      <c r="AG301">
        <f>_xlfn.XLOOKUP(D301,'[1]VL LMS '!$B:$B,'[1]VL LMS '!$BS:$BS)</f>
        <v>2018</v>
      </c>
      <c r="AH301" s="55" t="str">
        <f>_xlfn.XLOOKUP(D301,'[1]VL LMS '!$B:$B,'[1]VL LMS '!$DO:$DO)</f>
        <v>Car</v>
      </c>
      <c r="AI301" s="55" t="str">
        <f>_xlfn.XLOOKUP(D301,'[1]VL LMS '!$B:$B,'[1]VL LMS '!$DP:$DP)</f>
        <v>Paryatan Plus</v>
      </c>
      <c r="AJ301" s="55" t="str">
        <f>VLOOKUP(AI301,[1]Assumptions!$C:$D,2,0)</f>
        <v>Paryatan Plus Loan</v>
      </c>
      <c r="AK301" s="55" t="str">
        <f>VLOOKUP(A301,[1]Assumptions!$T$3:$U$29,2,0)</f>
        <v>TAMIL NADU</v>
      </c>
      <c r="AL301" t="str">
        <f t="shared" si="14"/>
        <v>Used</v>
      </c>
      <c r="AM301" t="str">
        <f>VLOOKUP(P301,Assumptions!$B$3:$D$14,3)</f>
        <v>August</v>
      </c>
    </row>
    <row r="302" spans="1:39" x14ac:dyDescent="0.25">
      <c r="A302" t="s">
        <v>22</v>
      </c>
      <c r="B302">
        <v>3111</v>
      </c>
      <c r="C302">
        <v>43103283</v>
      </c>
      <c r="D302" s="5">
        <v>431111301700262</v>
      </c>
      <c r="E302">
        <v>31110004093893</v>
      </c>
      <c r="F302" t="s">
        <v>2326</v>
      </c>
      <c r="G302" t="s">
        <v>2327</v>
      </c>
      <c r="H302" s="1">
        <v>45526</v>
      </c>
      <c r="I302">
        <v>810000</v>
      </c>
      <c r="J302">
        <v>18</v>
      </c>
      <c r="K302">
        <v>72</v>
      </c>
      <c r="L302">
        <v>18475</v>
      </c>
      <c r="M302">
        <v>33709158913</v>
      </c>
      <c r="N302" t="s">
        <v>1922</v>
      </c>
      <c r="O302">
        <v>787136</v>
      </c>
      <c r="P302" s="1">
        <v>45526</v>
      </c>
      <c r="Q302" t="s">
        <v>127</v>
      </c>
      <c r="R302" t="s">
        <v>2328</v>
      </c>
      <c r="S302" t="s">
        <v>2329</v>
      </c>
      <c r="T302">
        <v>153556</v>
      </c>
      <c r="U302" t="s">
        <v>773</v>
      </c>
      <c r="V302" t="s">
        <v>2330</v>
      </c>
      <c r="W302">
        <v>14175</v>
      </c>
      <c r="X302">
        <v>8689</v>
      </c>
      <c r="Z302" t="s">
        <v>128</v>
      </c>
      <c r="AA302" t="s">
        <v>128</v>
      </c>
      <c r="AC302" s="55" t="s">
        <v>995</v>
      </c>
      <c r="AD302" s="55" t="str">
        <f>_xlfn.XLOOKUP(D302,'[1]VL LMS '!$B:$B,'[1]VL LMS '!$BU:$BU)</f>
        <v>TOUR S CNG NEW 2024</v>
      </c>
      <c r="AE302" s="55">
        <f t="shared" si="12"/>
        <v>145800</v>
      </c>
      <c r="AF302" s="55" t="str">
        <f t="shared" si="13"/>
        <v>Aug-24</v>
      </c>
      <c r="AG302">
        <f>_xlfn.XLOOKUP(D302,'[1]VL LMS '!$B:$B,'[1]VL LMS '!$BS:$BS)</f>
        <v>2024</v>
      </c>
      <c r="AH302" s="55">
        <f>_xlfn.XLOOKUP(D302,'[1]VL LMS '!$B:$B,'[1]VL LMS '!$DO:$DO)</f>
        <v>0</v>
      </c>
      <c r="AI302" s="55" t="str">
        <f>_xlfn.XLOOKUP(D302,'[1]VL LMS '!$B:$B,'[1]VL LMS '!$DP:$DP)</f>
        <v>Dream Car</v>
      </c>
      <c r="AJ302" s="55" t="str">
        <f>VLOOKUP(AI302,[1]Assumptions!$C:$D,2,0)</f>
        <v>Dream Vahan</v>
      </c>
      <c r="AK302" s="55" t="str">
        <f>VLOOKUP(A302,[1]Assumptions!$T$3:$U$29,2,0)</f>
        <v>TAMIL NADU</v>
      </c>
      <c r="AL302" t="str">
        <f t="shared" si="14"/>
        <v>New</v>
      </c>
      <c r="AM302" t="str">
        <f>VLOOKUP(P302,Assumptions!$B$3:$D$14,3)</f>
        <v>August</v>
      </c>
    </row>
    <row r="303" spans="1:39" x14ac:dyDescent="0.25">
      <c r="A303" t="s">
        <v>22</v>
      </c>
      <c r="B303">
        <v>3111</v>
      </c>
      <c r="C303">
        <v>43103288</v>
      </c>
      <c r="D303" s="5">
        <v>431111301700263</v>
      </c>
      <c r="E303">
        <v>31110004094040</v>
      </c>
      <c r="F303" t="s">
        <v>67</v>
      </c>
      <c r="G303" t="s">
        <v>2331</v>
      </c>
      <c r="H303" s="1">
        <v>45527</v>
      </c>
      <c r="I303">
        <v>575000</v>
      </c>
      <c r="J303">
        <v>23.5</v>
      </c>
      <c r="K303">
        <v>60</v>
      </c>
      <c r="L303">
        <v>16376</v>
      </c>
      <c r="M303" t="s">
        <v>2332</v>
      </c>
      <c r="N303" t="s">
        <v>1386</v>
      </c>
      <c r="O303">
        <v>502034</v>
      </c>
      <c r="P303" s="1">
        <v>45527</v>
      </c>
      <c r="Q303" t="s">
        <v>127</v>
      </c>
      <c r="R303" t="s">
        <v>2333</v>
      </c>
      <c r="S303" t="s">
        <v>2334</v>
      </c>
      <c r="T303">
        <v>151649</v>
      </c>
      <c r="U303" t="s">
        <v>815</v>
      </c>
      <c r="V303" t="s">
        <v>2325</v>
      </c>
      <c r="W303">
        <v>10063</v>
      </c>
      <c r="X303">
        <v>4485</v>
      </c>
      <c r="Z303" t="s">
        <v>808</v>
      </c>
      <c r="AA303" t="s">
        <v>128</v>
      </c>
      <c r="AC303" s="55" t="s">
        <v>995</v>
      </c>
      <c r="AD303" s="55" t="str">
        <f>_xlfn.XLOOKUP(D303,'[1]VL LMS '!$B:$B,'[1]VL LMS '!$BU:$BU)</f>
        <v>MARUTI TOUR S STD O 5STR 2022</v>
      </c>
      <c r="AE303" s="55">
        <f t="shared" si="12"/>
        <v>135125</v>
      </c>
      <c r="AF303" s="55" t="str">
        <f t="shared" si="13"/>
        <v>Aug-24</v>
      </c>
      <c r="AG303">
        <f>_xlfn.XLOOKUP(D303,'[1]VL LMS '!$B:$B,'[1]VL LMS '!$BS:$BS)</f>
        <v>2022</v>
      </c>
      <c r="AH303" s="55" t="str">
        <f>_xlfn.XLOOKUP(D303,'[1]VL LMS '!$B:$B,'[1]VL LMS '!$DO:$DO)</f>
        <v>Car</v>
      </c>
      <c r="AI303" s="55" t="str">
        <f>_xlfn.XLOOKUP(D303,'[1]VL LMS '!$B:$B,'[1]VL LMS '!$DP:$DP)</f>
        <v>Paryatan Plus</v>
      </c>
      <c r="AJ303" s="55" t="str">
        <f>VLOOKUP(AI303,[1]Assumptions!$C:$D,2,0)</f>
        <v>Paryatan Plus Loan</v>
      </c>
      <c r="AK303" s="55" t="str">
        <f>VLOOKUP(A303,[1]Assumptions!$T$3:$U$29,2,0)</f>
        <v>TAMIL NADU</v>
      </c>
      <c r="AL303" t="str">
        <f t="shared" si="14"/>
        <v>Used</v>
      </c>
      <c r="AM303" t="str">
        <f>VLOOKUP(P303,Assumptions!$B$3:$D$14,3)</f>
        <v>August</v>
      </c>
    </row>
    <row r="304" spans="1:39" x14ac:dyDescent="0.25">
      <c r="A304" t="s">
        <v>15</v>
      </c>
      <c r="B304">
        <v>3135</v>
      </c>
      <c r="C304">
        <v>43103273</v>
      </c>
      <c r="D304" s="5">
        <v>431351301700391</v>
      </c>
      <c r="E304">
        <v>31350004093781</v>
      </c>
      <c r="F304" t="s">
        <v>2335</v>
      </c>
      <c r="G304" t="s">
        <v>2336</v>
      </c>
      <c r="H304" s="1">
        <v>45526</v>
      </c>
      <c r="I304">
        <v>480000</v>
      </c>
      <c r="J304">
        <v>23.5</v>
      </c>
      <c r="K304">
        <v>36</v>
      </c>
      <c r="L304">
        <v>18707</v>
      </c>
      <c r="M304">
        <v>461705000155</v>
      </c>
      <c r="N304" t="s">
        <v>2337</v>
      </c>
      <c r="O304">
        <v>464506</v>
      </c>
      <c r="P304" s="1">
        <v>45526</v>
      </c>
      <c r="Q304" t="s">
        <v>127</v>
      </c>
      <c r="R304" t="s">
        <v>2338</v>
      </c>
      <c r="S304" t="s">
        <v>2339</v>
      </c>
      <c r="T304">
        <v>150733</v>
      </c>
      <c r="U304" t="s">
        <v>830</v>
      </c>
      <c r="V304" t="s">
        <v>2264</v>
      </c>
      <c r="W304">
        <v>8400</v>
      </c>
      <c r="X304">
        <v>2294</v>
      </c>
      <c r="Z304" t="s">
        <v>831</v>
      </c>
      <c r="AA304" t="s">
        <v>128</v>
      </c>
      <c r="AC304" s="55" t="s">
        <v>995</v>
      </c>
      <c r="AD304" s="55" t="str">
        <f>_xlfn.XLOOKUP(D304,'[1]VL LMS '!$B:$B,'[1]VL LMS '!$BU:$BU)</f>
        <v>MARUTHI TOUR S DIESEL 2018 5STR TN</v>
      </c>
      <c r="AE304" s="55">
        <f t="shared" si="12"/>
        <v>112800</v>
      </c>
      <c r="AF304" s="55" t="str">
        <f t="shared" si="13"/>
        <v>Aug-24</v>
      </c>
      <c r="AG304">
        <f>_xlfn.XLOOKUP(D304,'[1]VL LMS '!$B:$B,'[1]VL LMS '!$BS:$BS)</f>
        <v>2018</v>
      </c>
      <c r="AH304" s="55" t="str">
        <f>_xlfn.XLOOKUP(D304,'[1]VL LMS '!$B:$B,'[1]VL LMS '!$DO:$DO)</f>
        <v>Car</v>
      </c>
      <c r="AI304" s="55" t="str">
        <f>_xlfn.XLOOKUP(D304,'[1]VL LMS '!$B:$B,'[1]VL LMS '!$DP:$DP)</f>
        <v>Paryatan Plus</v>
      </c>
      <c r="AJ304" s="55" t="str">
        <f>VLOOKUP(AI304,[1]Assumptions!$C:$D,2,0)</f>
        <v>Paryatan Plus Loan</v>
      </c>
      <c r="AK304" s="55" t="str">
        <f>VLOOKUP(A304,[1]Assumptions!$T$3:$U$29,2,0)</f>
        <v>TAMIL NADU</v>
      </c>
      <c r="AL304" t="str">
        <f t="shared" si="14"/>
        <v>Used</v>
      </c>
      <c r="AM304" t="str">
        <f>VLOOKUP(P304,Assumptions!$B$3:$D$14,3)</f>
        <v>August</v>
      </c>
    </row>
    <row r="305" spans="1:39" x14ac:dyDescent="0.25">
      <c r="A305" t="s">
        <v>53</v>
      </c>
      <c r="B305">
        <v>1233</v>
      </c>
      <c r="C305">
        <v>43103293</v>
      </c>
      <c r="D305" s="5">
        <v>412331301700233</v>
      </c>
      <c r="E305">
        <v>12330004095967</v>
      </c>
      <c r="F305" t="s">
        <v>2340</v>
      </c>
      <c r="G305" t="s">
        <v>2341</v>
      </c>
      <c r="H305" s="1">
        <v>45532</v>
      </c>
      <c r="I305">
        <v>1325000</v>
      </c>
      <c r="J305">
        <v>22</v>
      </c>
      <c r="K305">
        <v>60</v>
      </c>
      <c r="L305">
        <v>36596</v>
      </c>
      <c r="M305">
        <v>50190007215351</v>
      </c>
      <c r="N305" t="s">
        <v>2342</v>
      </c>
      <c r="O305">
        <v>1279593</v>
      </c>
      <c r="P305" s="1">
        <v>45532</v>
      </c>
      <c r="Q305" t="s">
        <v>127</v>
      </c>
      <c r="R305" t="s">
        <v>2343</v>
      </c>
      <c r="S305" t="s">
        <v>2344</v>
      </c>
      <c r="T305">
        <v>151638</v>
      </c>
      <c r="U305" t="s">
        <v>773</v>
      </c>
      <c r="V305" t="s">
        <v>2345</v>
      </c>
      <c r="W305">
        <v>23188</v>
      </c>
      <c r="X305">
        <v>11836</v>
      </c>
      <c r="Z305" t="s">
        <v>876</v>
      </c>
      <c r="AA305" t="s">
        <v>128</v>
      </c>
      <c r="AC305" s="55" t="s">
        <v>1010</v>
      </c>
      <c r="AD305" s="55" t="str">
        <f>_xlfn.XLOOKUP(D305,'[1]VL LMS '!$B:$B,'[1]VL LMS '!$BU:$BU)</f>
        <v>TRAVELLER TD 22</v>
      </c>
      <c r="AE305" s="55">
        <f t="shared" si="12"/>
        <v>291500</v>
      </c>
      <c r="AF305" s="55" t="str">
        <f t="shared" si="13"/>
        <v>Aug-24</v>
      </c>
      <c r="AG305">
        <f>_xlfn.XLOOKUP(D305,'[1]VL LMS '!$B:$B,'[1]VL LMS '!$BS:$BS)</f>
        <v>2015</v>
      </c>
      <c r="AH305" s="55" t="str">
        <f>_xlfn.XLOOKUP(D305,'[1]VL LMS '!$B:$B,'[1]VL LMS '!$DO:$DO)</f>
        <v>Goods &amp; Passengers</v>
      </c>
      <c r="AI305" s="55" t="str">
        <f>_xlfn.XLOOKUP(D305,'[1]VL LMS '!$B:$B,'[1]VL LMS '!$DP:$DP)</f>
        <v>Safari</v>
      </c>
      <c r="AJ305" s="55" t="str">
        <f>VLOOKUP(AI305,[1]Assumptions!$C:$D,2,0)</f>
        <v>Safari Loan</v>
      </c>
      <c r="AK305" s="55" t="str">
        <f>VLOOKUP(A305,[1]Assumptions!$T$3:$U$29,2,0)</f>
        <v>KERALA</v>
      </c>
      <c r="AL305" t="str">
        <f t="shared" si="14"/>
        <v>Used</v>
      </c>
      <c r="AM305" t="str">
        <f>VLOOKUP(P305,Assumptions!$B$3:$D$14,3)</f>
        <v>August</v>
      </c>
    </row>
    <row r="306" spans="1:39" x14ac:dyDescent="0.25">
      <c r="A306" t="s">
        <v>53</v>
      </c>
      <c r="B306">
        <v>1233</v>
      </c>
      <c r="C306">
        <v>43103300</v>
      </c>
      <c r="D306" s="5">
        <v>412331301700234</v>
      </c>
      <c r="E306">
        <v>12330004095986</v>
      </c>
      <c r="F306" t="s">
        <v>2346</v>
      </c>
      <c r="G306" t="s">
        <v>2347</v>
      </c>
      <c r="H306" s="1">
        <v>45532</v>
      </c>
      <c r="I306">
        <v>2000000</v>
      </c>
      <c r="J306">
        <v>18</v>
      </c>
      <c r="K306">
        <v>84</v>
      </c>
      <c r="L306">
        <v>42036</v>
      </c>
      <c r="M306">
        <v>919030074846232</v>
      </c>
      <c r="N306" t="s">
        <v>2348</v>
      </c>
      <c r="O306">
        <v>1919293</v>
      </c>
      <c r="P306" s="1">
        <v>45532</v>
      </c>
      <c r="Q306" t="s">
        <v>127</v>
      </c>
      <c r="R306" t="s">
        <v>2349</v>
      </c>
      <c r="S306" t="s">
        <v>2350</v>
      </c>
      <c r="T306">
        <v>151638</v>
      </c>
      <c r="U306" t="s">
        <v>773</v>
      </c>
      <c r="V306" t="s">
        <v>2351</v>
      </c>
      <c r="W306">
        <v>35000</v>
      </c>
      <c r="X306">
        <v>35707</v>
      </c>
      <c r="Z306" t="s">
        <v>877</v>
      </c>
      <c r="AA306" t="s">
        <v>128</v>
      </c>
      <c r="AC306" s="55" t="s">
        <v>1010</v>
      </c>
      <c r="AD306" s="55" t="str">
        <f>_xlfn.XLOOKUP(D306,'[1]VL LMS '!$B:$B,'[1]VL LMS '!$BU:$BU)</f>
        <v>KL 19 D PS ABS FM2 6 BSVI 1 2 TRAVELLER NEW 2024</v>
      </c>
      <c r="AE306" s="55">
        <f t="shared" si="12"/>
        <v>360000</v>
      </c>
      <c r="AF306" s="55" t="str">
        <f t="shared" si="13"/>
        <v>Aug-24</v>
      </c>
      <c r="AG306">
        <f>_xlfn.XLOOKUP(D306,'[1]VL LMS '!$B:$B,'[1]VL LMS '!$BS:$BS)</f>
        <v>2024</v>
      </c>
      <c r="AH306" s="55">
        <f>_xlfn.XLOOKUP(D306,'[1]VL LMS '!$B:$B,'[1]VL LMS '!$DO:$DO)</f>
        <v>0</v>
      </c>
      <c r="AI306" s="55" t="str">
        <f>_xlfn.XLOOKUP(D306,'[1]VL LMS '!$B:$B,'[1]VL LMS '!$DP:$DP)</f>
        <v>Safari</v>
      </c>
      <c r="AJ306" s="55" t="str">
        <f>VLOOKUP(AI306,[1]Assumptions!$C:$D,2,0)</f>
        <v>Safari Loan</v>
      </c>
      <c r="AK306" s="55" t="str">
        <f>VLOOKUP(A306,[1]Assumptions!$T$3:$U$29,2,0)</f>
        <v>KERALA</v>
      </c>
      <c r="AL306" t="str">
        <f t="shared" si="14"/>
        <v>Used</v>
      </c>
      <c r="AM306" t="str">
        <f>VLOOKUP(P306,Assumptions!$B$3:$D$14,3)</f>
        <v>August</v>
      </c>
    </row>
    <row r="307" spans="1:39" x14ac:dyDescent="0.25">
      <c r="A307" t="s">
        <v>19</v>
      </c>
      <c r="B307">
        <v>1283</v>
      </c>
      <c r="C307">
        <v>43103275</v>
      </c>
      <c r="D307" s="5">
        <v>412831301700291</v>
      </c>
      <c r="E307">
        <v>12830004093452</v>
      </c>
      <c r="F307" t="s">
        <v>2352</v>
      </c>
      <c r="G307" t="s">
        <v>2352</v>
      </c>
      <c r="H307" s="1">
        <v>45530</v>
      </c>
      <c r="I307">
        <v>1800000</v>
      </c>
      <c r="J307">
        <v>22</v>
      </c>
      <c r="K307">
        <v>60</v>
      </c>
      <c r="L307">
        <v>49715</v>
      </c>
      <c r="M307">
        <v>297301000004220</v>
      </c>
      <c r="N307" t="s">
        <v>2353</v>
      </c>
      <c r="O307">
        <v>454908</v>
      </c>
      <c r="P307" s="1">
        <v>45530</v>
      </c>
      <c r="Q307" t="s">
        <v>127</v>
      </c>
      <c r="R307" t="s">
        <v>2354</v>
      </c>
      <c r="S307" t="s">
        <v>2355</v>
      </c>
      <c r="T307">
        <v>153050</v>
      </c>
      <c r="U307" t="s">
        <v>1052</v>
      </c>
      <c r="V307" t="s">
        <v>2274</v>
      </c>
      <c r="W307">
        <v>31500</v>
      </c>
      <c r="X307">
        <v>14592</v>
      </c>
      <c r="Z307" t="s">
        <v>1085</v>
      </c>
      <c r="AA307" t="s">
        <v>128</v>
      </c>
      <c r="AC307" s="55" t="s">
        <v>1010</v>
      </c>
      <c r="AD307" s="55" t="str">
        <f>_xlfn.XLOOKUP(D307,'[1]VL LMS '!$B:$B,'[1]VL LMS '!$BU:$BU)</f>
        <v>AL PSV VK 1610 5D4R 210WB 2017</v>
      </c>
      <c r="AE307" s="55">
        <f t="shared" si="12"/>
        <v>396000</v>
      </c>
      <c r="AF307" s="55" t="str">
        <f t="shared" si="13"/>
        <v>Aug-24</v>
      </c>
      <c r="AG307">
        <f>_xlfn.XLOOKUP(D307,'[1]VL LMS '!$B:$B,'[1]VL LMS '!$BS:$BS)</f>
        <v>2017</v>
      </c>
      <c r="AH307" s="55" t="str">
        <f>_xlfn.XLOOKUP(D307,'[1]VL LMS '!$B:$B,'[1]VL LMS '!$DO:$DO)</f>
        <v>Van</v>
      </c>
      <c r="AI307" s="55" t="str">
        <f>_xlfn.XLOOKUP(D307,'[1]VL LMS '!$B:$B,'[1]VL LMS '!$DP:$DP)</f>
        <v>Safari</v>
      </c>
      <c r="AJ307" s="55" t="str">
        <f>VLOOKUP(AI307,[1]Assumptions!$C:$D,2,0)</f>
        <v>Safari Loan</v>
      </c>
      <c r="AK307" s="55" t="str">
        <f>VLOOKUP(A307,[1]Assumptions!$T$3:$U$29,2,0)</f>
        <v>KARNATAKA</v>
      </c>
      <c r="AL307" t="str">
        <f t="shared" si="14"/>
        <v>Used</v>
      </c>
      <c r="AM307" t="str">
        <f>VLOOKUP(P307,Assumptions!$B$3:$D$14,3)</f>
        <v>August</v>
      </c>
    </row>
    <row r="308" spans="1:39" x14ac:dyDescent="0.25">
      <c r="A308" t="s">
        <v>693</v>
      </c>
      <c r="B308">
        <v>1319</v>
      </c>
      <c r="C308">
        <v>43103291</v>
      </c>
      <c r="D308" s="5">
        <v>413191301700243</v>
      </c>
      <c r="E308">
        <v>13190004095232</v>
      </c>
      <c r="F308" t="s">
        <v>2356</v>
      </c>
      <c r="G308" t="s">
        <v>1219</v>
      </c>
      <c r="H308" s="1">
        <v>45530</v>
      </c>
      <c r="I308">
        <v>750000</v>
      </c>
      <c r="J308">
        <v>18</v>
      </c>
      <c r="K308">
        <v>60</v>
      </c>
      <c r="L308">
        <v>19046</v>
      </c>
      <c r="M308">
        <v>16125500000358</v>
      </c>
      <c r="N308" t="s">
        <v>1197</v>
      </c>
      <c r="O308">
        <v>724126</v>
      </c>
      <c r="P308" s="1">
        <v>45530</v>
      </c>
      <c r="Q308" t="s">
        <v>127</v>
      </c>
      <c r="R308" t="s">
        <v>2357</v>
      </c>
      <c r="S308" t="s">
        <v>2358</v>
      </c>
      <c r="T308">
        <v>29392</v>
      </c>
      <c r="U308" t="s">
        <v>797</v>
      </c>
      <c r="V308" t="s">
        <v>2345</v>
      </c>
      <c r="W308">
        <v>13125</v>
      </c>
      <c r="X308">
        <v>5249</v>
      </c>
      <c r="Z308" t="s">
        <v>799</v>
      </c>
      <c r="AA308" t="s">
        <v>128</v>
      </c>
      <c r="AC308" s="55" t="s">
        <v>995</v>
      </c>
      <c r="AD308" s="55" t="str">
        <f>_xlfn.XLOOKUP(D308,'[1]VL LMS '!$B:$B,'[1]VL LMS '!$BU:$BU)</f>
        <v>MARUTI TOUR S CNG NEW 2024</v>
      </c>
      <c r="AE308" s="55">
        <f t="shared" si="12"/>
        <v>135000</v>
      </c>
      <c r="AF308" s="55" t="str">
        <f t="shared" si="13"/>
        <v>Aug-24</v>
      </c>
      <c r="AG308">
        <f>_xlfn.XLOOKUP(D308,'[1]VL LMS '!$B:$B,'[1]VL LMS '!$BS:$BS)</f>
        <v>2024</v>
      </c>
      <c r="AH308" s="55">
        <f>_xlfn.XLOOKUP(D308,'[1]VL LMS '!$B:$B,'[1]VL LMS '!$DO:$DO)</f>
        <v>0</v>
      </c>
      <c r="AI308" s="55" t="str">
        <f>_xlfn.XLOOKUP(D308,'[1]VL LMS '!$B:$B,'[1]VL LMS '!$DP:$DP)</f>
        <v>Dream Car</v>
      </c>
      <c r="AJ308" s="55" t="str">
        <f>VLOOKUP(AI308,[1]Assumptions!$C:$D,2,0)</f>
        <v>Dream Vahan</v>
      </c>
      <c r="AK308" s="55" t="str">
        <f>VLOOKUP(A308,[1]Assumptions!$T$3:$U$29,2,0)</f>
        <v>TAMIL NADU</v>
      </c>
      <c r="AL308" t="str">
        <f t="shared" si="14"/>
        <v>New</v>
      </c>
      <c r="AM308" t="str">
        <f>VLOOKUP(P308,Assumptions!$B$3:$D$14,3)</f>
        <v>August</v>
      </c>
    </row>
    <row r="309" spans="1:39" x14ac:dyDescent="0.25">
      <c r="A309" t="s">
        <v>693</v>
      </c>
      <c r="B309">
        <v>1319</v>
      </c>
      <c r="C309">
        <v>43103294</v>
      </c>
      <c r="D309" s="5">
        <v>413191301700244</v>
      </c>
      <c r="E309">
        <v>13190004095602</v>
      </c>
      <c r="F309" t="s">
        <v>2359</v>
      </c>
      <c r="G309" t="s">
        <v>2360</v>
      </c>
      <c r="H309" s="1">
        <v>45531</v>
      </c>
      <c r="I309">
        <v>520000</v>
      </c>
      <c r="J309">
        <v>23</v>
      </c>
      <c r="K309">
        <v>60</v>
      </c>
      <c r="L309">
        <v>14660</v>
      </c>
      <c r="M309">
        <v>772614116</v>
      </c>
      <c r="N309" t="s">
        <v>2361</v>
      </c>
      <c r="O309">
        <v>170335</v>
      </c>
      <c r="P309" s="1">
        <v>45531</v>
      </c>
      <c r="Q309" t="s">
        <v>127</v>
      </c>
      <c r="R309" t="s">
        <v>2362</v>
      </c>
      <c r="S309" t="s">
        <v>2363</v>
      </c>
      <c r="T309">
        <v>150645</v>
      </c>
      <c r="U309" t="s">
        <v>795</v>
      </c>
      <c r="V309" t="s">
        <v>2345</v>
      </c>
      <c r="W309">
        <v>9100</v>
      </c>
      <c r="X309">
        <v>15365</v>
      </c>
      <c r="Z309" t="s">
        <v>796</v>
      </c>
      <c r="AA309" t="s">
        <v>128</v>
      </c>
      <c r="AC309" s="55" t="s">
        <v>995</v>
      </c>
      <c r="AD309" s="55" t="str">
        <f>_xlfn.XLOOKUP(D309,'[1]VL LMS '!$B:$B,'[1]VL LMS '!$BU:$BU)</f>
        <v>MARUTHI TOUR S DIESEL 5 SEAT 2019</v>
      </c>
      <c r="AE309" s="55">
        <f t="shared" si="12"/>
        <v>119600</v>
      </c>
      <c r="AF309" s="55" t="str">
        <f t="shared" si="13"/>
        <v>Aug-24</v>
      </c>
      <c r="AG309">
        <f>_xlfn.XLOOKUP(D309,'[1]VL LMS '!$B:$B,'[1]VL LMS '!$BS:$BS)</f>
        <v>2019</v>
      </c>
      <c r="AH309" s="55" t="str">
        <f>_xlfn.XLOOKUP(D309,'[1]VL LMS '!$B:$B,'[1]VL LMS '!$DO:$DO)</f>
        <v>Car</v>
      </c>
      <c r="AI309" s="55" t="str">
        <f>_xlfn.XLOOKUP(D309,'[1]VL LMS '!$B:$B,'[1]VL LMS '!$DP:$DP)</f>
        <v>Paryatan Plus</v>
      </c>
      <c r="AJ309" s="55" t="str">
        <f>VLOOKUP(AI309,[1]Assumptions!$C:$D,2,0)</f>
        <v>Paryatan Plus Loan</v>
      </c>
      <c r="AK309" s="55" t="str">
        <f>VLOOKUP(A309,[1]Assumptions!$T$3:$U$29,2,0)</f>
        <v>TAMIL NADU</v>
      </c>
      <c r="AL309" t="str">
        <f t="shared" si="14"/>
        <v>Used</v>
      </c>
      <c r="AM309" t="str">
        <f>VLOOKUP(P309,Assumptions!$B$3:$D$14,3)</f>
        <v>August</v>
      </c>
    </row>
    <row r="310" spans="1:39" x14ac:dyDescent="0.25">
      <c r="A310" t="s">
        <v>22</v>
      </c>
      <c r="B310">
        <v>3111</v>
      </c>
      <c r="C310">
        <v>43103296</v>
      </c>
      <c r="D310" s="5">
        <v>431111301700264</v>
      </c>
      <c r="E310">
        <v>31110004095616</v>
      </c>
      <c r="F310" t="s">
        <v>2364</v>
      </c>
      <c r="G310" t="s">
        <v>2365</v>
      </c>
      <c r="H310" s="1">
        <v>45531</v>
      </c>
      <c r="I310">
        <v>1100000</v>
      </c>
      <c r="J310">
        <v>18</v>
      </c>
      <c r="K310">
        <v>72</v>
      </c>
      <c r="L310">
        <v>25089</v>
      </c>
      <c r="M310">
        <v>921020008948416</v>
      </c>
      <c r="N310" t="s">
        <v>2366</v>
      </c>
      <c r="O310">
        <v>1069626</v>
      </c>
      <c r="P310" s="1">
        <v>45531</v>
      </c>
      <c r="Q310" t="s">
        <v>127</v>
      </c>
      <c r="R310" t="s">
        <v>2367</v>
      </c>
      <c r="S310" t="s">
        <v>2368</v>
      </c>
      <c r="T310">
        <v>150722</v>
      </c>
      <c r="U310" t="s">
        <v>807</v>
      </c>
      <c r="V310" t="s">
        <v>2369</v>
      </c>
      <c r="W310">
        <v>19250</v>
      </c>
      <c r="X310">
        <v>11124</v>
      </c>
      <c r="Z310" t="s">
        <v>128</v>
      </c>
      <c r="AA310" t="s">
        <v>128</v>
      </c>
      <c r="AC310" s="55" t="s">
        <v>995</v>
      </c>
      <c r="AD310" s="55" t="str">
        <f>_xlfn.XLOOKUP(D310,'[1]VL LMS '!$B:$B,'[1]VL LMS '!$BU:$BU)</f>
        <v>CARENS 1 5 M DRIVE T BOARD NEW 2024</v>
      </c>
      <c r="AE310" s="55">
        <f t="shared" si="12"/>
        <v>198000</v>
      </c>
      <c r="AF310" s="55" t="str">
        <f t="shared" si="13"/>
        <v>Aug-24</v>
      </c>
      <c r="AG310">
        <f>_xlfn.XLOOKUP(D310,'[1]VL LMS '!$B:$B,'[1]VL LMS '!$BS:$BS)</f>
        <v>2024</v>
      </c>
      <c r="AH310" s="55">
        <f>_xlfn.XLOOKUP(D310,'[1]VL LMS '!$B:$B,'[1]VL LMS '!$DO:$DO)</f>
        <v>0</v>
      </c>
      <c r="AI310" s="55" t="str">
        <f>_xlfn.XLOOKUP(D310,'[1]VL LMS '!$B:$B,'[1]VL LMS '!$DP:$DP)</f>
        <v>Dream Car</v>
      </c>
      <c r="AJ310" s="55" t="str">
        <f>VLOOKUP(AI310,[1]Assumptions!$C:$D,2,0)</f>
        <v>Dream Vahan</v>
      </c>
      <c r="AK310" s="55" t="str">
        <f>VLOOKUP(A310,[1]Assumptions!$T$3:$U$29,2,0)</f>
        <v>TAMIL NADU</v>
      </c>
      <c r="AL310" t="str">
        <f t="shared" si="14"/>
        <v>New</v>
      </c>
      <c r="AM310" t="str">
        <f>VLOOKUP(P310,Assumptions!$B$3:$D$14,3)</f>
        <v>August</v>
      </c>
    </row>
    <row r="311" spans="1:39" x14ac:dyDescent="0.25">
      <c r="A311" t="s">
        <v>22</v>
      </c>
      <c r="B311">
        <v>3111</v>
      </c>
      <c r="C311">
        <v>43103307</v>
      </c>
      <c r="D311" s="5">
        <v>431111301700265</v>
      </c>
      <c r="E311">
        <v>31110004095989</v>
      </c>
      <c r="F311" t="s">
        <v>2370</v>
      </c>
      <c r="G311" t="s">
        <v>878</v>
      </c>
      <c r="H311" s="1">
        <v>45532</v>
      </c>
      <c r="I311">
        <v>540000</v>
      </c>
      <c r="J311">
        <v>23.5</v>
      </c>
      <c r="K311">
        <v>36</v>
      </c>
      <c r="L311">
        <v>21045</v>
      </c>
      <c r="M311">
        <v>1814135000003777</v>
      </c>
      <c r="N311" t="s">
        <v>1274</v>
      </c>
      <c r="O311">
        <v>519810</v>
      </c>
      <c r="P311" s="1">
        <v>45532</v>
      </c>
      <c r="Q311" t="s">
        <v>127</v>
      </c>
      <c r="R311" t="s">
        <v>2371</v>
      </c>
      <c r="S311" t="s">
        <v>2372</v>
      </c>
      <c r="T311">
        <v>151649</v>
      </c>
      <c r="U311" t="s">
        <v>815</v>
      </c>
      <c r="V311" t="s">
        <v>2351</v>
      </c>
      <c r="W311">
        <v>9450</v>
      </c>
      <c r="X311">
        <v>5340</v>
      </c>
      <c r="Z311" t="s">
        <v>878</v>
      </c>
      <c r="AA311" t="s">
        <v>128</v>
      </c>
      <c r="AC311" s="55" t="s">
        <v>995</v>
      </c>
      <c r="AD311" s="55" t="str">
        <f>_xlfn.XLOOKUP(D311,'[1]VL LMS '!$B:$B,'[1]VL LMS '!$BU:$BU)</f>
        <v>TOYOTA ETIOS GD BSIV 5STR 2017</v>
      </c>
      <c r="AE311" s="55">
        <f t="shared" si="12"/>
        <v>126900</v>
      </c>
      <c r="AF311" s="55" t="str">
        <f t="shared" si="13"/>
        <v>Aug-24</v>
      </c>
      <c r="AG311">
        <f>_xlfn.XLOOKUP(D311,'[1]VL LMS '!$B:$B,'[1]VL LMS '!$BS:$BS)</f>
        <v>2017</v>
      </c>
      <c r="AH311" s="55" t="str">
        <f>_xlfn.XLOOKUP(D311,'[1]VL LMS '!$B:$B,'[1]VL LMS '!$DO:$DO)</f>
        <v>Car</v>
      </c>
      <c r="AI311" s="55" t="str">
        <f>_xlfn.XLOOKUP(D311,'[1]VL LMS '!$B:$B,'[1]VL LMS '!$DP:$DP)</f>
        <v>Paryatan Plus</v>
      </c>
      <c r="AJ311" s="55" t="str">
        <f>VLOOKUP(AI311,[1]Assumptions!$C:$D,2,0)</f>
        <v>Paryatan Plus Loan</v>
      </c>
      <c r="AK311" s="55" t="str">
        <f>VLOOKUP(A311,[1]Assumptions!$T$3:$U$29,2,0)</f>
        <v>TAMIL NADU</v>
      </c>
      <c r="AL311" t="str">
        <f t="shared" si="14"/>
        <v>Used</v>
      </c>
      <c r="AM311" t="str">
        <f>VLOOKUP(P311,Assumptions!$B$3:$D$14,3)</f>
        <v>August</v>
      </c>
    </row>
    <row r="312" spans="1:39" x14ac:dyDescent="0.25">
      <c r="A312" t="s">
        <v>15</v>
      </c>
      <c r="B312">
        <v>3135</v>
      </c>
      <c r="C312">
        <v>43103295</v>
      </c>
      <c r="D312" s="5">
        <v>431351301700392</v>
      </c>
      <c r="E312">
        <v>31350004095567</v>
      </c>
      <c r="F312" t="s">
        <v>2373</v>
      </c>
      <c r="G312" t="s">
        <v>2374</v>
      </c>
      <c r="H312" s="1">
        <v>45531</v>
      </c>
      <c r="I312">
        <v>810000</v>
      </c>
      <c r="J312">
        <v>19.5</v>
      </c>
      <c r="K312">
        <v>48</v>
      </c>
      <c r="L312">
        <v>24434</v>
      </c>
      <c r="M312">
        <v>153109000148281</v>
      </c>
      <c r="N312" t="s">
        <v>1938</v>
      </c>
      <c r="O312">
        <v>783127</v>
      </c>
      <c r="P312" s="1">
        <v>45531</v>
      </c>
      <c r="Q312" t="s">
        <v>127</v>
      </c>
      <c r="R312" t="s">
        <v>2375</v>
      </c>
      <c r="S312" t="s">
        <v>2376</v>
      </c>
      <c r="T312">
        <v>150112</v>
      </c>
      <c r="U312" t="s">
        <v>828</v>
      </c>
      <c r="V312" t="s">
        <v>2369</v>
      </c>
      <c r="W312">
        <v>14175</v>
      </c>
      <c r="X312">
        <v>4598</v>
      </c>
      <c r="Z312" t="s">
        <v>829</v>
      </c>
      <c r="AA312" t="s">
        <v>128</v>
      </c>
      <c r="AC312" s="55" t="s">
        <v>995</v>
      </c>
      <c r="AD312" s="55" t="str">
        <f>_xlfn.XLOOKUP(D312,'[1]VL LMS '!$B:$B,'[1]VL LMS '!$BU:$BU)</f>
        <v>DZIRE VXI MT NEW 2024</v>
      </c>
      <c r="AE312" s="55">
        <f t="shared" si="12"/>
        <v>157950</v>
      </c>
      <c r="AF312" s="55" t="str">
        <f t="shared" si="13"/>
        <v>Aug-24</v>
      </c>
      <c r="AG312">
        <f>_xlfn.XLOOKUP(D312,'[1]VL LMS '!$B:$B,'[1]VL LMS '!$BS:$BS)</f>
        <v>2024</v>
      </c>
      <c r="AH312" s="55" t="str">
        <f>_xlfn.XLOOKUP(D312,'[1]VL LMS '!$B:$B,'[1]VL LMS '!$DO:$DO)</f>
        <v>Car</v>
      </c>
      <c r="AI312" s="55" t="str">
        <f>_xlfn.XLOOKUP(D312,'[1]VL LMS '!$B:$B,'[1]VL LMS '!$DP:$DP)</f>
        <v>Paryatan Plus</v>
      </c>
      <c r="AJ312" s="55" t="str">
        <f>VLOOKUP(AI312,[1]Assumptions!$C:$D,2,0)</f>
        <v>Paryatan Plus Loan</v>
      </c>
      <c r="AK312" s="55" t="str">
        <f>VLOOKUP(A312,[1]Assumptions!$T$3:$U$29,2,0)</f>
        <v>TAMIL NADU</v>
      </c>
      <c r="AL312" t="str">
        <f t="shared" si="14"/>
        <v>Used</v>
      </c>
      <c r="AM312" t="str">
        <f>VLOOKUP(P312,Assumptions!$B$3:$D$14,3)</f>
        <v>August</v>
      </c>
    </row>
    <row r="313" spans="1:39" x14ac:dyDescent="0.25">
      <c r="A313" t="s">
        <v>15</v>
      </c>
      <c r="B313">
        <v>3135</v>
      </c>
      <c r="C313">
        <v>43103267</v>
      </c>
      <c r="D313" s="5">
        <v>431351301700393</v>
      </c>
      <c r="E313">
        <v>31350004095596</v>
      </c>
      <c r="F313" t="s">
        <v>2377</v>
      </c>
      <c r="G313" t="s">
        <v>1376</v>
      </c>
      <c r="H313" s="1">
        <v>45531</v>
      </c>
      <c r="I313">
        <v>450000</v>
      </c>
      <c r="J313">
        <v>23.5</v>
      </c>
      <c r="K313">
        <v>48</v>
      </c>
      <c r="L313">
        <v>14547</v>
      </c>
      <c r="M313" t="s">
        <v>2378</v>
      </c>
      <c r="N313" t="s">
        <v>1004</v>
      </c>
      <c r="O313">
        <v>107160</v>
      </c>
      <c r="P313" s="1">
        <v>45531</v>
      </c>
      <c r="Q313" t="s">
        <v>127</v>
      </c>
      <c r="R313" t="s">
        <v>2379</v>
      </c>
      <c r="S313" t="s">
        <v>2380</v>
      </c>
      <c r="T313">
        <v>153472</v>
      </c>
      <c r="U313" t="s">
        <v>835</v>
      </c>
      <c r="V313" t="s">
        <v>2270</v>
      </c>
      <c r="W313">
        <v>7875</v>
      </c>
      <c r="X313">
        <v>2666</v>
      </c>
      <c r="Z313" t="s">
        <v>840</v>
      </c>
      <c r="AA313" t="s">
        <v>128</v>
      </c>
      <c r="AC313" s="55" t="s">
        <v>995</v>
      </c>
      <c r="AD313" s="55" t="str">
        <f>_xlfn.XLOOKUP(D313,'[1]VL LMS '!$B:$B,'[1]VL LMS '!$BU:$BU)</f>
        <v>MARUTHI TOUR S DIESEL 2018 5STR TN</v>
      </c>
      <c r="AE313" s="55">
        <f t="shared" si="12"/>
        <v>105750</v>
      </c>
      <c r="AF313" s="55" t="str">
        <f t="shared" si="13"/>
        <v>Aug-24</v>
      </c>
      <c r="AG313">
        <f>_xlfn.XLOOKUP(D313,'[1]VL LMS '!$B:$B,'[1]VL LMS '!$BS:$BS)</f>
        <v>2018</v>
      </c>
      <c r="AH313" s="55" t="str">
        <f>_xlfn.XLOOKUP(D313,'[1]VL LMS '!$B:$B,'[1]VL LMS '!$DO:$DO)</f>
        <v>Car</v>
      </c>
      <c r="AI313" s="55" t="str">
        <f>_xlfn.XLOOKUP(D313,'[1]VL LMS '!$B:$B,'[1]VL LMS '!$DP:$DP)</f>
        <v>Paryatan Plus</v>
      </c>
      <c r="AJ313" s="55" t="str">
        <f>VLOOKUP(AI313,[1]Assumptions!$C:$D,2,0)</f>
        <v>Paryatan Plus Loan</v>
      </c>
      <c r="AK313" s="55" t="str">
        <f>VLOOKUP(A313,[1]Assumptions!$T$3:$U$29,2,0)</f>
        <v>TAMIL NADU</v>
      </c>
      <c r="AL313" t="str">
        <f t="shared" si="14"/>
        <v>Used</v>
      </c>
      <c r="AM313" t="str">
        <f>VLOOKUP(P313,Assumptions!$B$3:$D$14,3)</f>
        <v>August</v>
      </c>
    </row>
    <row r="314" spans="1:39" x14ac:dyDescent="0.25">
      <c r="A314" t="s">
        <v>15</v>
      </c>
      <c r="B314">
        <v>3135</v>
      </c>
      <c r="C314">
        <v>43103290</v>
      </c>
      <c r="D314" s="5">
        <v>431351301700394</v>
      </c>
      <c r="E314">
        <v>31350004095627</v>
      </c>
      <c r="F314" t="s">
        <v>2381</v>
      </c>
      <c r="G314" t="s">
        <v>2382</v>
      </c>
      <c r="H314" s="1">
        <v>45531</v>
      </c>
      <c r="I314">
        <v>470000</v>
      </c>
      <c r="J314">
        <v>23.5</v>
      </c>
      <c r="K314">
        <v>48</v>
      </c>
      <c r="L314">
        <v>15194</v>
      </c>
      <c r="M314">
        <v>40004009353</v>
      </c>
      <c r="N314" t="s">
        <v>2383</v>
      </c>
      <c r="O314">
        <v>453536</v>
      </c>
      <c r="P314" s="1">
        <v>45532</v>
      </c>
      <c r="Q314" t="s">
        <v>128</v>
      </c>
      <c r="R314" t="s">
        <v>128</v>
      </c>
      <c r="S314" t="s">
        <v>128</v>
      </c>
      <c r="T314">
        <v>151548</v>
      </c>
      <c r="U314" t="s">
        <v>823</v>
      </c>
      <c r="V314" t="s">
        <v>2345</v>
      </c>
      <c r="W314">
        <v>8225</v>
      </c>
      <c r="X314">
        <v>3539</v>
      </c>
      <c r="Z314" t="s">
        <v>824</v>
      </c>
      <c r="AA314" t="s">
        <v>128</v>
      </c>
      <c r="AC314" s="55" t="s">
        <v>995</v>
      </c>
      <c r="AD314" s="55" t="str">
        <f>_xlfn.XLOOKUP(D314,'[1]VL LMS '!$B:$B,'[1]VL LMS '!$BU:$BU)</f>
        <v>MARUTHI TOUR S DIESEL 2018 5STR TN</v>
      </c>
      <c r="AE314" s="55">
        <f t="shared" si="12"/>
        <v>110450</v>
      </c>
      <c r="AF314" s="55" t="str">
        <f t="shared" si="13"/>
        <v>Aug-24</v>
      </c>
      <c r="AG314">
        <f>_xlfn.XLOOKUP(D314,'[1]VL LMS '!$B:$B,'[1]VL LMS '!$BS:$BS)</f>
        <v>2018</v>
      </c>
      <c r="AH314" s="55" t="str">
        <f>_xlfn.XLOOKUP(D314,'[1]VL LMS '!$B:$B,'[1]VL LMS '!$DO:$DO)</f>
        <v>Car</v>
      </c>
      <c r="AI314" s="55" t="str">
        <f>_xlfn.XLOOKUP(D314,'[1]VL LMS '!$B:$B,'[1]VL LMS '!$DP:$DP)</f>
        <v>Paryatan Plus</v>
      </c>
      <c r="AJ314" s="55" t="str">
        <f>VLOOKUP(AI314,[1]Assumptions!$C:$D,2,0)</f>
        <v>Paryatan Plus Loan</v>
      </c>
      <c r="AK314" s="55" t="str">
        <f>VLOOKUP(A314,[1]Assumptions!$T$3:$U$29,2,0)</f>
        <v>TAMIL NADU</v>
      </c>
      <c r="AL314" t="str">
        <f t="shared" si="14"/>
        <v>Used</v>
      </c>
      <c r="AM314" t="str">
        <f>VLOOKUP(P314,Assumptions!$B$3:$D$14,3)</f>
        <v>August</v>
      </c>
    </row>
    <row r="315" spans="1:39" x14ac:dyDescent="0.25">
      <c r="A315" t="s">
        <v>15</v>
      </c>
      <c r="B315">
        <v>3135</v>
      </c>
      <c r="C315">
        <v>43103304</v>
      </c>
      <c r="D315" s="5">
        <v>431351301700395</v>
      </c>
      <c r="E315">
        <v>31350004095981</v>
      </c>
      <c r="F315" t="s">
        <v>2384</v>
      </c>
      <c r="G315" t="s">
        <v>2385</v>
      </c>
      <c r="H315" s="1">
        <v>45532</v>
      </c>
      <c r="I315">
        <v>400000</v>
      </c>
      <c r="J315">
        <v>23.5</v>
      </c>
      <c r="K315">
        <v>36</v>
      </c>
      <c r="L315">
        <v>15589</v>
      </c>
      <c r="M315">
        <v>20381884155</v>
      </c>
      <c r="N315" t="s">
        <v>2386</v>
      </c>
      <c r="O315">
        <v>389785</v>
      </c>
      <c r="P315" s="1">
        <v>45532</v>
      </c>
      <c r="Q315" t="s">
        <v>127</v>
      </c>
      <c r="R315" t="s">
        <v>2387</v>
      </c>
      <c r="S315" t="s">
        <v>2388</v>
      </c>
      <c r="T315">
        <v>150497</v>
      </c>
      <c r="U315" t="s">
        <v>752</v>
      </c>
      <c r="V315" t="s">
        <v>2351</v>
      </c>
      <c r="W315">
        <v>7000</v>
      </c>
      <c r="X315">
        <v>3215</v>
      </c>
      <c r="Z315" t="s">
        <v>128</v>
      </c>
      <c r="AA315" t="s">
        <v>128</v>
      </c>
      <c r="AC315" s="55" t="s">
        <v>995</v>
      </c>
      <c r="AD315" s="55" t="str">
        <f>_xlfn.XLOOKUP(D315,'[1]VL LMS '!$B:$B,'[1]VL LMS '!$BU:$BU)</f>
        <v>MARUTI TOUR S DIESEL 2018 5STR MOTOR</v>
      </c>
      <c r="AE315" s="55">
        <f t="shared" si="12"/>
        <v>94000</v>
      </c>
      <c r="AF315" s="55" t="str">
        <f t="shared" si="13"/>
        <v>Aug-24</v>
      </c>
      <c r="AG315">
        <f>_xlfn.XLOOKUP(D315,'[1]VL LMS '!$B:$B,'[1]VL LMS '!$BS:$BS)</f>
        <v>2018</v>
      </c>
      <c r="AH315" s="55" t="str">
        <f>_xlfn.XLOOKUP(D315,'[1]VL LMS '!$B:$B,'[1]VL LMS '!$DO:$DO)</f>
        <v>Car</v>
      </c>
      <c r="AI315" s="55" t="str">
        <f>_xlfn.XLOOKUP(D315,'[1]VL LMS '!$B:$B,'[1]VL LMS '!$DP:$DP)</f>
        <v>Paryatan Plus</v>
      </c>
      <c r="AJ315" s="55" t="str">
        <f>VLOOKUP(AI315,[1]Assumptions!$C:$D,2,0)</f>
        <v>Paryatan Plus Loan</v>
      </c>
      <c r="AK315" s="55" t="str">
        <f>VLOOKUP(A315,[1]Assumptions!$T$3:$U$29,2,0)</f>
        <v>TAMIL NADU</v>
      </c>
      <c r="AL315" t="str">
        <f t="shared" si="14"/>
        <v>Used</v>
      </c>
      <c r="AM315" t="str">
        <f>VLOOKUP(P315,Assumptions!$B$3:$D$14,3)</f>
        <v>August</v>
      </c>
    </row>
    <row r="316" spans="1:39" x14ac:dyDescent="0.25">
      <c r="A316" t="s">
        <v>15</v>
      </c>
      <c r="B316">
        <v>3135</v>
      </c>
      <c r="C316">
        <v>43103305</v>
      </c>
      <c r="D316" s="5">
        <v>431351301700396</v>
      </c>
      <c r="E316">
        <v>31350004095987</v>
      </c>
      <c r="F316" t="s">
        <v>2389</v>
      </c>
      <c r="G316" t="s">
        <v>2171</v>
      </c>
      <c r="H316" s="1">
        <v>45532</v>
      </c>
      <c r="I316">
        <v>930000</v>
      </c>
      <c r="J316">
        <v>18</v>
      </c>
      <c r="K316">
        <v>72</v>
      </c>
      <c r="L316">
        <v>21212</v>
      </c>
      <c r="M316">
        <v>10857831185</v>
      </c>
      <c r="N316" t="s">
        <v>1464</v>
      </c>
      <c r="O316">
        <v>892606</v>
      </c>
      <c r="P316" s="1">
        <v>45532</v>
      </c>
      <c r="Q316" t="s">
        <v>127</v>
      </c>
      <c r="R316" t="s">
        <v>2390</v>
      </c>
      <c r="S316" t="s">
        <v>2391</v>
      </c>
      <c r="T316">
        <v>151548</v>
      </c>
      <c r="U316" t="s">
        <v>823</v>
      </c>
      <c r="V316" t="s">
        <v>2351</v>
      </c>
      <c r="W316">
        <v>16275</v>
      </c>
      <c r="X316">
        <v>11819</v>
      </c>
      <c r="Z316" t="s">
        <v>824</v>
      </c>
      <c r="AA316" t="s">
        <v>128</v>
      </c>
      <c r="AC316" s="55" t="s">
        <v>995</v>
      </c>
      <c r="AD316" s="55" t="str">
        <f>_xlfn.XLOOKUP(D316,'[1]VL LMS '!$B:$B,'[1]VL LMS '!$BU:$BU)</f>
        <v>DZIRE TOUR VXI CNG NEW 2024</v>
      </c>
      <c r="AE316" s="55">
        <f t="shared" si="12"/>
        <v>167400</v>
      </c>
      <c r="AF316" s="55" t="str">
        <f t="shared" si="13"/>
        <v>Aug-24</v>
      </c>
      <c r="AG316">
        <f>_xlfn.XLOOKUP(D316,'[1]VL LMS '!$B:$B,'[1]VL LMS '!$BS:$BS)</f>
        <v>2024</v>
      </c>
      <c r="AH316" s="55" t="str">
        <f>_xlfn.XLOOKUP(D316,'[1]VL LMS '!$B:$B,'[1]VL LMS '!$DO:$DO)</f>
        <v>Car</v>
      </c>
      <c r="AI316" s="55" t="str">
        <f>_xlfn.XLOOKUP(D316,'[1]VL LMS '!$B:$B,'[1]VL LMS '!$DP:$DP)</f>
        <v>Dream Car</v>
      </c>
      <c r="AJ316" s="55" t="str">
        <f>VLOOKUP(AI316,[1]Assumptions!$C:$D,2,0)</f>
        <v>Dream Vahan</v>
      </c>
      <c r="AK316" s="55" t="str">
        <f>VLOOKUP(A316,[1]Assumptions!$T$3:$U$29,2,0)</f>
        <v>TAMIL NADU</v>
      </c>
      <c r="AL316" t="str">
        <f t="shared" si="14"/>
        <v>New</v>
      </c>
      <c r="AM316" t="str">
        <f>VLOOKUP(P316,Assumptions!$B$3:$D$14,3)</f>
        <v>August</v>
      </c>
    </row>
    <row r="317" spans="1:39" x14ac:dyDescent="0.25">
      <c r="A317" t="s">
        <v>697</v>
      </c>
      <c r="B317">
        <v>3158</v>
      </c>
      <c r="C317">
        <v>43103289</v>
      </c>
      <c r="D317" s="5">
        <v>431581301700199</v>
      </c>
      <c r="E317">
        <v>31580004094771</v>
      </c>
      <c r="F317" t="s">
        <v>2392</v>
      </c>
      <c r="G317" t="s">
        <v>2393</v>
      </c>
      <c r="H317" s="1">
        <v>45528</v>
      </c>
      <c r="I317">
        <v>400000</v>
      </c>
      <c r="J317">
        <v>24</v>
      </c>
      <c r="K317">
        <v>60</v>
      </c>
      <c r="L317">
        <v>11508</v>
      </c>
      <c r="M317">
        <v>30816913068</v>
      </c>
      <c r="N317" t="s">
        <v>2394</v>
      </c>
      <c r="O317">
        <v>388748</v>
      </c>
      <c r="P317" s="1">
        <v>45531</v>
      </c>
      <c r="Q317" t="s">
        <v>127</v>
      </c>
      <c r="R317" t="s">
        <v>2395</v>
      </c>
      <c r="S317" t="s">
        <v>2396</v>
      </c>
      <c r="T317">
        <v>152159</v>
      </c>
      <c r="U317" t="s">
        <v>841</v>
      </c>
      <c r="V317" t="s">
        <v>2397</v>
      </c>
      <c r="W317">
        <v>7000</v>
      </c>
      <c r="X317">
        <v>3725</v>
      </c>
      <c r="Z317" t="s">
        <v>128</v>
      </c>
      <c r="AA317" t="s">
        <v>128</v>
      </c>
      <c r="AC317" s="55" t="s">
        <v>1130</v>
      </c>
      <c r="AD317" s="55" t="str">
        <f>_xlfn.XLOOKUP(D317,'[1]VL LMS '!$B:$B,'[1]VL LMS '!$BU:$BU)</f>
        <v>TATA INTRA V10 BS VI 2021 3 STR</v>
      </c>
      <c r="AE317" s="55">
        <f t="shared" si="12"/>
        <v>96000</v>
      </c>
      <c r="AF317" s="55" t="str">
        <f t="shared" si="13"/>
        <v>Aug-24</v>
      </c>
      <c r="AG317">
        <f>_xlfn.XLOOKUP(D317,'[1]VL LMS '!$B:$B,'[1]VL LMS '!$BS:$BS)</f>
        <v>2021</v>
      </c>
      <c r="AH317" s="55" t="str">
        <f>_xlfn.XLOOKUP(D317,'[1]VL LMS '!$B:$B,'[1]VL LMS '!$DO:$DO)</f>
        <v>Goods &amp; Passengers</v>
      </c>
      <c r="AI317" s="55" t="str">
        <f>_xlfn.XLOOKUP(D317,'[1]VL LMS '!$B:$B,'[1]VL LMS '!$DP:$DP)</f>
        <v>Goods Carrier</v>
      </c>
      <c r="AJ317" s="55" t="str">
        <f>VLOOKUP(AI317,[1]Assumptions!$C:$D,2,0)</f>
        <v>Goods Carrier Loan</v>
      </c>
      <c r="AK317" s="55" t="str">
        <f>VLOOKUP(A317,[1]Assumptions!$T$3:$U$29,2,0)</f>
        <v>ODISHA</v>
      </c>
      <c r="AL317" t="str">
        <f t="shared" si="14"/>
        <v>Used</v>
      </c>
      <c r="AM317" t="str">
        <f>VLOOKUP(P317,Assumptions!$B$3:$D$14,3)</f>
        <v>August</v>
      </c>
    </row>
    <row r="318" spans="1:39" x14ac:dyDescent="0.25">
      <c r="A318" t="s">
        <v>700</v>
      </c>
      <c r="B318">
        <v>3346</v>
      </c>
      <c r="C318">
        <v>43103284</v>
      </c>
      <c r="D318" s="5">
        <v>433461301700072</v>
      </c>
      <c r="E318">
        <v>33460004093890</v>
      </c>
      <c r="F318" t="s">
        <v>2398</v>
      </c>
      <c r="G318" t="s">
        <v>2398</v>
      </c>
      <c r="H318" s="1">
        <v>45532</v>
      </c>
      <c r="I318">
        <v>1000000</v>
      </c>
      <c r="J318">
        <v>23</v>
      </c>
      <c r="K318">
        <v>36</v>
      </c>
      <c r="L318">
        <v>38710</v>
      </c>
      <c r="M318">
        <v>1399020000001395</v>
      </c>
      <c r="N318" t="s">
        <v>2399</v>
      </c>
      <c r="O318">
        <v>961800</v>
      </c>
      <c r="P318" s="1">
        <v>45532</v>
      </c>
      <c r="Q318" t="s">
        <v>127</v>
      </c>
      <c r="R318" t="s">
        <v>2400</v>
      </c>
      <c r="S318" t="s">
        <v>2401</v>
      </c>
      <c r="T318">
        <v>154211</v>
      </c>
      <c r="U318" t="s">
        <v>83</v>
      </c>
      <c r="V318" t="s">
        <v>2330</v>
      </c>
      <c r="W318">
        <v>17500</v>
      </c>
      <c r="X318">
        <v>5700</v>
      </c>
      <c r="Z318" t="s">
        <v>850</v>
      </c>
      <c r="AA318">
        <v>15000</v>
      </c>
      <c r="AC318" s="55" t="s">
        <v>1130</v>
      </c>
      <c r="AD318" s="55" t="str">
        <f>_xlfn.XLOOKUP(D318,'[1]VL LMS '!$B:$B,'[1]VL LMS '!$BU:$BU)</f>
        <v>ONE LPT 2518 TC 2016</v>
      </c>
      <c r="AE318" s="55">
        <f t="shared" si="12"/>
        <v>230000</v>
      </c>
      <c r="AF318" s="55" t="str">
        <f t="shared" si="13"/>
        <v>Aug-24</v>
      </c>
      <c r="AG318">
        <f>_xlfn.XLOOKUP(D318,'[1]VL LMS '!$B:$B,'[1]VL LMS '!$BS:$BS)</f>
        <v>2016</v>
      </c>
      <c r="AH318" s="55" t="str">
        <f>_xlfn.XLOOKUP(D318,'[1]VL LMS '!$B:$B,'[1]VL LMS '!$DO:$DO)</f>
        <v>Goods &amp; Passengers</v>
      </c>
      <c r="AI318" s="55" t="str">
        <f>_xlfn.XLOOKUP(D318,'[1]VL LMS '!$B:$B,'[1]VL LMS '!$DP:$DP)</f>
        <v>Goods Carrier</v>
      </c>
      <c r="AJ318" s="55" t="str">
        <f>VLOOKUP(AI318,[1]Assumptions!$C:$D,2,0)</f>
        <v>Goods Carrier Loan</v>
      </c>
      <c r="AK318" s="55" t="str">
        <f>VLOOKUP(A318,[1]Assumptions!$T$3:$U$29,2,0)</f>
        <v>BIHAR</v>
      </c>
      <c r="AL318" t="str">
        <f t="shared" si="14"/>
        <v>Used</v>
      </c>
      <c r="AM318" t="str">
        <f>VLOOKUP(P318,Assumptions!$B$3:$D$14,3)</f>
        <v>August</v>
      </c>
    </row>
    <row r="319" spans="1:39" x14ac:dyDescent="0.25">
      <c r="A319" t="s">
        <v>693</v>
      </c>
      <c r="B319">
        <v>1319</v>
      </c>
      <c r="C319">
        <v>43103303</v>
      </c>
      <c r="D319" s="5">
        <v>413191301700246</v>
      </c>
      <c r="E319">
        <v>13190004096085</v>
      </c>
      <c r="F319" t="s">
        <v>2402</v>
      </c>
      <c r="G319" t="s">
        <v>1189</v>
      </c>
      <c r="H319" s="1">
        <v>45533</v>
      </c>
      <c r="I319">
        <v>900000</v>
      </c>
      <c r="J319">
        <v>18</v>
      </c>
      <c r="K319">
        <v>48</v>
      </c>
      <c r="L319">
        <v>26438</v>
      </c>
      <c r="M319">
        <v>40330016667</v>
      </c>
      <c r="N319" t="s">
        <v>1163</v>
      </c>
      <c r="O319">
        <v>868037</v>
      </c>
      <c r="P319" s="1">
        <v>45533</v>
      </c>
      <c r="Q319" t="s">
        <v>127</v>
      </c>
      <c r="R319" t="s">
        <v>2403</v>
      </c>
      <c r="S319" t="s">
        <v>2404</v>
      </c>
      <c r="T319">
        <v>150646</v>
      </c>
      <c r="U319" t="s">
        <v>792</v>
      </c>
      <c r="V319" t="s">
        <v>2351</v>
      </c>
      <c r="W319">
        <v>15750</v>
      </c>
      <c r="X319">
        <v>13106</v>
      </c>
      <c r="Z319" t="s">
        <v>128</v>
      </c>
      <c r="AA319" t="s">
        <v>128</v>
      </c>
      <c r="AC319" s="55" t="s">
        <v>995</v>
      </c>
      <c r="AD319" s="55" t="str">
        <f>_xlfn.XLOOKUP(D319,'[1]VL LMS '!$B:$B,'[1]VL LMS '!$BU:$BU)</f>
        <v>DZIRE VXI CNG 2024</v>
      </c>
      <c r="AE319" s="55">
        <f t="shared" si="12"/>
        <v>162000</v>
      </c>
      <c r="AF319" s="55" t="str">
        <f t="shared" si="13"/>
        <v>Aug-24</v>
      </c>
      <c r="AG319">
        <f>_xlfn.XLOOKUP(D319,'[1]VL LMS '!$B:$B,'[1]VL LMS '!$BS:$BS)</f>
        <v>2024</v>
      </c>
      <c r="AH319" s="55">
        <f>_xlfn.XLOOKUP(D319,'[1]VL LMS '!$B:$B,'[1]VL LMS '!$DO:$DO)</f>
        <v>0</v>
      </c>
      <c r="AI319" s="55" t="str">
        <f>_xlfn.XLOOKUP(D319,'[1]VL LMS '!$B:$B,'[1]VL LMS '!$DP:$DP)</f>
        <v>Paryatan Plus</v>
      </c>
      <c r="AJ319" s="55" t="str">
        <f>VLOOKUP(AI319,[1]Assumptions!$C:$D,2,0)</f>
        <v>Paryatan Plus Loan</v>
      </c>
      <c r="AK319" s="55" t="str">
        <f>VLOOKUP(A319,[1]Assumptions!$T$3:$U$29,2,0)</f>
        <v>TAMIL NADU</v>
      </c>
      <c r="AL319" t="str">
        <f t="shared" si="14"/>
        <v>Used</v>
      </c>
      <c r="AM319" t="str">
        <f>VLOOKUP(P319,Assumptions!$B$3:$D$14,3)</f>
        <v>August</v>
      </c>
    </row>
    <row r="320" spans="1:39" x14ac:dyDescent="0.25">
      <c r="A320" t="s">
        <v>693</v>
      </c>
      <c r="B320">
        <v>1319</v>
      </c>
      <c r="C320">
        <v>43103310</v>
      </c>
      <c r="D320" s="5">
        <v>413191301700247</v>
      </c>
      <c r="E320">
        <v>13190004096304</v>
      </c>
      <c r="F320" t="s">
        <v>2405</v>
      </c>
      <c r="G320" t="s">
        <v>1727</v>
      </c>
      <c r="H320" s="1">
        <v>45533</v>
      </c>
      <c r="I320">
        <v>650000</v>
      </c>
      <c r="J320">
        <v>21</v>
      </c>
      <c r="K320">
        <v>60</v>
      </c>
      <c r="L320">
        <v>17585</v>
      </c>
      <c r="M320">
        <v>40019773405</v>
      </c>
      <c r="N320" t="s">
        <v>1728</v>
      </c>
      <c r="O320">
        <v>607923</v>
      </c>
      <c r="P320" s="1">
        <v>45533</v>
      </c>
      <c r="Q320" t="s">
        <v>127</v>
      </c>
      <c r="R320" t="s">
        <v>2406</v>
      </c>
      <c r="S320" t="s">
        <v>2407</v>
      </c>
      <c r="T320">
        <v>29392</v>
      </c>
      <c r="U320" t="s">
        <v>797</v>
      </c>
      <c r="V320" t="s">
        <v>2408</v>
      </c>
      <c r="W320">
        <v>11375</v>
      </c>
      <c r="X320">
        <v>23080</v>
      </c>
      <c r="Z320" t="s">
        <v>798</v>
      </c>
      <c r="AA320" t="s">
        <v>128</v>
      </c>
      <c r="AC320" s="55" t="s">
        <v>995</v>
      </c>
      <c r="AD320" s="55" t="str">
        <f>_xlfn.XLOOKUP(D320,'[1]VL LMS '!$B:$B,'[1]VL LMS '!$BU:$BU)</f>
        <v>MARUTI TOUR H3 CNG NEW 2024</v>
      </c>
      <c r="AE320" s="55">
        <f t="shared" si="12"/>
        <v>136500</v>
      </c>
      <c r="AF320" s="55" t="str">
        <f t="shared" si="13"/>
        <v>Aug-24</v>
      </c>
      <c r="AG320">
        <f>_xlfn.XLOOKUP(D320,'[1]VL LMS '!$B:$B,'[1]VL LMS '!$BS:$BS)</f>
        <v>2024</v>
      </c>
      <c r="AH320" s="55">
        <f>_xlfn.XLOOKUP(D320,'[1]VL LMS '!$B:$B,'[1]VL LMS '!$DO:$DO)</f>
        <v>0</v>
      </c>
      <c r="AI320" s="55" t="str">
        <f>_xlfn.XLOOKUP(D320,'[1]VL LMS '!$B:$B,'[1]VL LMS '!$DP:$DP)</f>
        <v>Dream Car</v>
      </c>
      <c r="AJ320" s="55" t="str">
        <f>VLOOKUP(AI320,[1]Assumptions!$C:$D,2,0)</f>
        <v>Dream Vahan</v>
      </c>
      <c r="AK320" s="55" t="str">
        <f>VLOOKUP(A320,[1]Assumptions!$T$3:$U$29,2,0)</f>
        <v>TAMIL NADU</v>
      </c>
      <c r="AL320" t="str">
        <f t="shared" si="14"/>
        <v>New</v>
      </c>
      <c r="AM320" t="str">
        <f>VLOOKUP(P320,Assumptions!$B$3:$D$14,3)</f>
        <v>August</v>
      </c>
    </row>
    <row r="321" spans="1:39" x14ac:dyDescent="0.25">
      <c r="A321" t="s">
        <v>22</v>
      </c>
      <c r="B321">
        <v>3111</v>
      </c>
      <c r="C321">
        <v>43103302</v>
      </c>
      <c r="D321" s="5">
        <v>431111301700266</v>
      </c>
      <c r="E321">
        <v>31110004096271</v>
      </c>
      <c r="F321" t="s">
        <v>2409</v>
      </c>
      <c r="G321" t="s">
        <v>2410</v>
      </c>
      <c r="H321" s="1">
        <v>45533</v>
      </c>
      <c r="I321">
        <v>550000</v>
      </c>
      <c r="J321">
        <v>23.5</v>
      </c>
      <c r="K321">
        <v>48</v>
      </c>
      <c r="L321">
        <v>17780</v>
      </c>
      <c r="M321" t="s">
        <v>2411</v>
      </c>
      <c r="N321" t="s">
        <v>1004</v>
      </c>
      <c r="O321">
        <v>411700</v>
      </c>
      <c r="P321" s="1">
        <v>45533</v>
      </c>
      <c r="Q321" t="s">
        <v>127</v>
      </c>
      <c r="R321" t="s">
        <v>2412</v>
      </c>
      <c r="S321" t="s">
        <v>2413</v>
      </c>
      <c r="T321">
        <v>152439</v>
      </c>
      <c r="U321" t="s">
        <v>713</v>
      </c>
      <c r="V321" t="s">
        <v>2351</v>
      </c>
      <c r="W321">
        <v>9625</v>
      </c>
      <c r="X321">
        <v>3258</v>
      </c>
      <c r="Z321" t="s">
        <v>793</v>
      </c>
      <c r="AA321" t="s">
        <v>128</v>
      </c>
      <c r="AC321" s="55" t="s">
        <v>995</v>
      </c>
      <c r="AD321" s="55" t="str">
        <f>_xlfn.XLOOKUP(D321,'[1]VL LMS '!$B:$B,'[1]VL LMS '!$BU:$BU)</f>
        <v>TOUR S DIESEL 2020</v>
      </c>
      <c r="AE321" s="55">
        <f t="shared" si="12"/>
        <v>129250</v>
      </c>
      <c r="AF321" s="55" t="str">
        <f t="shared" si="13"/>
        <v>Aug-24</v>
      </c>
      <c r="AG321">
        <f>_xlfn.XLOOKUP(D321,'[1]VL LMS '!$B:$B,'[1]VL LMS '!$BS:$BS)</f>
        <v>2020</v>
      </c>
      <c r="AH321" s="55" t="str">
        <f>_xlfn.XLOOKUP(D321,'[1]VL LMS '!$B:$B,'[1]VL LMS '!$DO:$DO)</f>
        <v>Car</v>
      </c>
      <c r="AI321" s="55" t="str">
        <f>_xlfn.XLOOKUP(D321,'[1]VL LMS '!$B:$B,'[1]VL LMS '!$DP:$DP)</f>
        <v>Paryatan Plus</v>
      </c>
      <c r="AJ321" s="55" t="str">
        <f>VLOOKUP(AI321,[1]Assumptions!$C:$D,2,0)</f>
        <v>Paryatan Plus Loan</v>
      </c>
      <c r="AK321" s="55" t="str">
        <f>VLOOKUP(A321,[1]Assumptions!$T$3:$U$29,2,0)</f>
        <v>TAMIL NADU</v>
      </c>
      <c r="AL321" t="str">
        <f t="shared" si="14"/>
        <v>Used</v>
      </c>
      <c r="AM321" t="str">
        <f>VLOOKUP(P321,Assumptions!$B$3:$D$14,3)</f>
        <v>August</v>
      </c>
    </row>
    <row r="322" spans="1:39" x14ac:dyDescent="0.25">
      <c r="A322" t="s">
        <v>53</v>
      </c>
      <c r="B322">
        <v>1233</v>
      </c>
      <c r="C322">
        <v>43103309</v>
      </c>
      <c r="D322" s="5">
        <v>412331301700235</v>
      </c>
      <c r="E322">
        <v>12330004096591</v>
      </c>
      <c r="F322" t="s">
        <v>2414</v>
      </c>
      <c r="G322" t="s">
        <v>2415</v>
      </c>
      <c r="H322" s="1">
        <v>45534</v>
      </c>
      <c r="I322">
        <v>960000</v>
      </c>
      <c r="J322">
        <v>22.5</v>
      </c>
      <c r="K322">
        <v>60</v>
      </c>
      <c r="L322">
        <v>26788</v>
      </c>
      <c r="M322">
        <v>191033000000064</v>
      </c>
      <c r="N322" t="s">
        <v>2416</v>
      </c>
      <c r="O322">
        <v>934392</v>
      </c>
      <c r="P322" s="1">
        <v>45534</v>
      </c>
      <c r="Q322" t="s">
        <v>127</v>
      </c>
      <c r="R322" t="s">
        <v>2417</v>
      </c>
      <c r="S322" t="s">
        <v>2418</v>
      </c>
      <c r="T322">
        <v>154411</v>
      </c>
      <c r="U322">
        <v>154411</v>
      </c>
      <c r="V322" t="s">
        <v>2408</v>
      </c>
      <c r="W322">
        <v>16800</v>
      </c>
      <c r="X322">
        <v>7624</v>
      </c>
      <c r="Z322" t="s">
        <v>879</v>
      </c>
      <c r="AA322" t="s">
        <v>128</v>
      </c>
      <c r="AC322" s="55" t="s">
        <v>1010</v>
      </c>
      <c r="AD322" s="55" t="str">
        <f>_xlfn.XLOOKUP(D322,'[1]VL LMS '!$B:$B,'[1]VL LMS '!$BU:$BU)</f>
        <v>TRAVELLER BS III VE MINIBUS 11 D</v>
      </c>
      <c r="AE322" s="55">
        <f t="shared" ref="AE322:AE380" si="15">I322*J322/100</f>
        <v>216000</v>
      </c>
      <c r="AF322" s="55" t="str">
        <f t="shared" ref="AF322:AF380" si="16">TEXT(P322,"mmm-yy")</f>
        <v>Aug-24</v>
      </c>
      <c r="AG322">
        <f>_xlfn.XLOOKUP(D322,'[1]VL LMS '!$B:$B,'[1]VL LMS '!$BS:$BS)</f>
        <v>2015</v>
      </c>
      <c r="AH322" s="55" t="str">
        <f>_xlfn.XLOOKUP(D322,'[1]VL LMS '!$B:$B,'[1]VL LMS '!$DO:$DO)</f>
        <v>Goods &amp; Passengers</v>
      </c>
      <c r="AI322" s="55" t="str">
        <f>_xlfn.XLOOKUP(D322,'[1]VL LMS '!$B:$B,'[1]VL LMS '!$DP:$DP)</f>
        <v>Safari</v>
      </c>
      <c r="AJ322" s="55" t="str">
        <f>VLOOKUP(AI322,[1]Assumptions!$C:$D,2,0)</f>
        <v>Safari Loan</v>
      </c>
      <c r="AK322" s="55" t="str">
        <f>VLOOKUP(A322,[1]Assumptions!$T$3:$U$29,2,0)</f>
        <v>KERALA</v>
      </c>
      <c r="AL322" t="str">
        <f t="shared" ref="AL322:AL380" si="17">IF(AJ322="Dream Vahan","New","Used")</f>
        <v>Used</v>
      </c>
      <c r="AM322" t="str">
        <f>VLOOKUP(P322,Assumptions!$B$3:$D$14,3)</f>
        <v>August</v>
      </c>
    </row>
    <row r="323" spans="1:39" x14ac:dyDescent="0.25">
      <c r="A323" t="s">
        <v>53</v>
      </c>
      <c r="B323">
        <v>1233</v>
      </c>
      <c r="C323">
        <v>43103316</v>
      </c>
      <c r="D323" s="5">
        <v>412331301700236</v>
      </c>
      <c r="E323">
        <v>12330004096900</v>
      </c>
      <c r="F323" t="s">
        <v>2419</v>
      </c>
      <c r="G323" t="s">
        <v>2347</v>
      </c>
      <c r="H323" s="1">
        <v>45535</v>
      </c>
      <c r="I323">
        <v>2084607</v>
      </c>
      <c r="J323">
        <v>18</v>
      </c>
      <c r="K323">
        <v>60</v>
      </c>
      <c r="L323">
        <v>52936</v>
      </c>
      <c r="M323">
        <v>919030074846232</v>
      </c>
      <c r="N323" t="s">
        <v>2348</v>
      </c>
      <c r="O323">
        <v>2008391</v>
      </c>
      <c r="P323" s="1">
        <v>45535</v>
      </c>
      <c r="Q323" t="s">
        <v>127</v>
      </c>
      <c r="R323" t="s">
        <v>2420</v>
      </c>
      <c r="S323" t="s">
        <v>2421</v>
      </c>
      <c r="T323">
        <v>151882</v>
      </c>
      <c r="U323" t="s">
        <v>775</v>
      </c>
      <c r="V323" t="s">
        <v>2422</v>
      </c>
      <c r="W323">
        <v>36481</v>
      </c>
      <c r="X323">
        <v>26370</v>
      </c>
      <c r="Z323" t="s">
        <v>128</v>
      </c>
      <c r="AA323" t="s">
        <v>128</v>
      </c>
      <c r="AC323" s="55" t="s">
        <v>1010</v>
      </c>
      <c r="AD323" s="55" t="str">
        <f>_xlfn.XLOOKUP(D323,'[1]VL LMS '!$B:$B,'[1]VL LMS '!$BU:$BU)</f>
        <v>TRAVELLER 19 ABS BSIV FM2 6R</v>
      </c>
      <c r="AE323" s="55">
        <f t="shared" si="15"/>
        <v>375229.26</v>
      </c>
      <c r="AF323" s="55" t="str">
        <f t="shared" si="16"/>
        <v>Aug-24</v>
      </c>
      <c r="AG323">
        <f>_xlfn.XLOOKUP(D323,'[1]VL LMS '!$B:$B,'[1]VL LMS '!$BS:$BS)</f>
        <v>2024</v>
      </c>
      <c r="AH323" s="55">
        <f>_xlfn.XLOOKUP(D323,'[1]VL LMS '!$B:$B,'[1]VL LMS '!$DO:$DO)</f>
        <v>0</v>
      </c>
      <c r="AI323" s="55" t="str">
        <f>_xlfn.XLOOKUP(D323,'[1]VL LMS '!$B:$B,'[1]VL LMS '!$DP:$DP)</f>
        <v>Safari</v>
      </c>
      <c r="AJ323" s="55" t="str">
        <f>VLOOKUP(AI323,[1]Assumptions!$C:$D,2,0)</f>
        <v>Safari Loan</v>
      </c>
      <c r="AK323" s="55" t="str">
        <f>VLOOKUP(A323,[1]Assumptions!$T$3:$U$29,2,0)</f>
        <v>KERALA</v>
      </c>
      <c r="AL323" t="str">
        <f t="shared" si="17"/>
        <v>Used</v>
      </c>
      <c r="AM323" t="str">
        <f>VLOOKUP(P323,Assumptions!$B$3:$D$14,3)</f>
        <v>August</v>
      </c>
    </row>
    <row r="324" spans="1:39" x14ac:dyDescent="0.25">
      <c r="A324" t="s">
        <v>53</v>
      </c>
      <c r="B324">
        <v>1233</v>
      </c>
      <c r="C324">
        <v>43103326</v>
      </c>
      <c r="D324" s="5">
        <v>412331301700237</v>
      </c>
      <c r="E324">
        <v>12330004097876</v>
      </c>
      <c r="F324" t="s">
        <v>2423</v>
      </c>
      <c r="G324" t="s">
        <v>2347</v>
      </c>
      <c r="H324" s="1">
        <v>45539</v>
      </c>
      <c r="I324">
        <v>2240000</v>
      </c>
      <c r="J324">
        <v>18</v>
      </c>
      <c r="K324">
        <v>84</v>
      </c>
      <c r="L324">
        <v>47081</v>
      </c>
      <c r="M324">
        <v>919030074846232</v>
      </c>
      <c r="N324" t="s">
        <v>2424</v>
      </c>
      <c r="O324">
        <v>2160154</v>
      </c>
      <c r="P324" s="1">
        <v>45539</v>
      </c>
      <c r="Q324" t="s">
        <v>128</v>
      </c>
      <c r="R324" t="s">
        <v>128</v>
      </c>
      <c r="S324" t="s">
        <v>128</v>
      </c>
      <c r="T324">
        <v>151765</v>
      </c>
      <c r="U324" t="s">
        <v>777</v>
      </c>
      <c r="V324" t="s">
        <v>2425</v>
      </c>
      <c r="W324">
        <v>39200</v>
      </c>
      <c r="X324">
        <v>29446</v>
      </c>
      <c r="Z324" t="s">
        <v>778</v>
      </c>
      <c r="AA324" t="s">
        <v>128</v>
      </c>
      <c r="AC324" s="55" t="s">
        <v>1010</v>
      </c>
      <c r="AD324" s="55" t="str">
        <f>_xlfn.XLOOKUP(D324,'[1]VL LMS '!$B:$B,'[1]VL LMS '!$BU:$BU)</f>
        <v>FORCE T1 MB 4020 FM 2 6 CR BS6 2PC AC</v>
      </c>
      <c r="AE324" s="55">
        <f t="shared" si="15"/>
        <v>403200</v>
      </c>
      <c r="AF324" s="55" t="str">
        <f t="shared" si="16"/>
        <v>Sep-24</v>
      </c>
      <c r="AG324">
        <f>_xlfn.XLOOKUP(D324,'[1]VL LMS '!$B:$B,'[1]VL LMS '!$BS:$BS)</f>
        <v>2024</v>
      </c>
      <c r="AH324" s="55">
        <f>_xlfn.XLOOKUP(D324,'[1]VL LMS '!$B:$B,'[1]VL LMS '!$DO:$DO)</f>
        <v>0</v>
      </c>
      <c r="AI324" s="55" t="str">
        <f>_xlfn.XLOOKUP(D324,'[1]VL LMS '!$B:$B,'[1]VL LMS '!$DP:$DP)</f>
        <v>Safari</v>
      </c>
      <c r="AJ324" s="55" t="str">
        <f>VLOOKUP(AI324,[1]Assumptions!$C:$D,2,0)</f>
        <v>Safari Loan</v>
      </c>
      <c r="AK324" s="55" t="str">
        <f>VLOOKUP(A324,[1]Assumptions!$T$3:$U$29,2,0)</f>
        <v>KERALA</v>
      </c>
      <c r="AL324" t="str">
        <f t="shared" si="17"/>
        <v>Used</v>
      </c>
      <c r="AM324" t="str">
        <f>VLOOKUP(P324,Assumptions!$B$3:$D$14,3)</f>
        <v>September</v>
      </c>
    </row>
    <row r="325" spans="1:39" x14ac:dyDescent="0.25">
      <c r="A325" t="s">
        <v>19</v>
      </c>
      <c r="B325">
        <v>1283</v>
      </c>
      <c r="C325">
        <v>43103314</v>
      </c>
      <c r="D325" s="5">
        <v>412831301700292</v>
      </c>
      <c r="E325">
        <v>12830004096624</v>
      </c>
      <c r="F325" t="s">
        <v>2426</v>
      </c>
      <c r="G325" t="s">
        <v>2427</v>
      </c>
      <c r="H325" s="1">
        <v>45535</v>
      </c>
      <c r="I325">
        <v>1000000</v>
      </c>
      <c r="J325">
        <v>22.5</v>
      </c>
      <c r="K325">
        <v>60</v>
      </c>
      <c r="L325">
        <v>27905</v>
      </c>
      <c r="M325">
        <v>1643110130052097</v>
      </c>
      <c r="N325" t="s">
        <v>2428</v>
      </c>
      <c r="O325">
        <v>955644</v>
      </c>
      <c r="P325" s="1">
        <v>45535</v>
      </c>
      <c r="Q325" t="s">
        <v>127</v>
      </c>
      <c r="R325" t="s">
        <v>2429</v>
      </c>
      <c r="S325" t="s">
        <v>2430</v>
      </c>
      <c r="T325">
        <v>153050</v>
      </c>
      <c r="U325" t="s">
        <v>1052</v>
      </c>
      <c r="V325" t="s">
        <v>2422</v>
      </c>
      <c r="W325">
        <v>17500</v>
      </c>
      <c r="X325">
        <v>10691</v>
      </c>
      <c r="Z325" t="s">
        <v>1085</v>
      </c>
      <c r="AA325" t="s">
        <v>128</v>
      </c>
      <c r="AC325" s="55" t="s">
        <v>1010</v>
      </c>
      <c r="AD325" s="55" t="str">
        <f>_xlfn.XLOOKUP(D325,'[1]VL LMS '!$B:$B,'[1]VL LMS '!$BU:$BU)</f>
        <v>EICHER 10 75 BSIII 2014</v>
      </c>
      <c r="AE325" s="55">
        <f t="shared" si="15"/>
        <v>225000</v>
      </c>
      <c r="AF325" s="55" t="str">
        <f t="shared" si="16"/>
        <v>Aug-24</v>
      </c>
      <c r="AG325">
        <f>_xlfn.XLOOKUP(D325,'[1]VL LMS '!$B:$B,'[1]VL LMS '!$BS:$BS)</f>
        <v>2014</v>
      </c>
      <c r="AH325" s="55" t="str">
        <f>_xlfn.XLOOKUP(D325,'[1]VL LMS '!$B:$B,'[1]VL LMS '!$DO:$DO)</f>
        <v>Van</v>
      </c>
      <c r="AI325" s="55" t="str">
        <f>_xlfn.XLOOKUP(D325,'[1]VL LMS '!$B:$B,'[1]VL LMS '!$DP:$DP)</f>
        <v>Safari</v>
      </c>
      <c r="AJ325" s="55" t="str">
        <f>VLOOKUP(AI325,[1]Assumptions!$C:$D,2,0)</f>
        <v>Safari Loan</v>
      </c>
      <c r="AK325" s="55" t="str">
        <f>VLOOKUP(A325,[1]Assumptions!$T$3:$U$29,2,0)</f>
        <v>KARNATAKA</v>
      </c>
      <c r="AL325" t="str">
        <f t="shared" si="17"/>
        <v>Used</v>
      </c>
      <c r="AM325" t="str">
        <f>VLOOKUP(P325,Assumptions!$B$3:$D$14,3)</f>
        <v>August</v>
      </c>
    </row>
    <row r="326" spans="1:39" x14ac:dyDescent="0.25">
      <c r="A326" t="s">
        <v>19</v>
      </c>
      <c r="B326">
        <v>1283</v>
      </c>
      <c r="C326">
        <v>43103202</v>
      </c>
      <c r="D326" s="5">
        <v>412831301700293</v>
      </c>
      <c r="E326">
        <v>12830004040993</v>
      </c>
      <c r="F326" t="s">
        <v>2431</v>
      </c>
      <c r="G326" t="s">
        <v>2432</v>
      </c>
      <c r="H326" s="1">
        <v>45538</v>
      </c>
      <c r="I326">
        <v>1350000</v>
      </c>
      <c r="J326">
        <v>22.5</v>
      </c>
      <c r="K326">
        <v>48</v>
      </c>
      <c r="L326">
        <v>42901</v>
      </c>
      <c r="M326">
        <v>64181540033</v>
      </c>
      <c r="N326" t="s">
        <v>2433</v>
      </c>
      <c r="O326">
        <v>1305080</v>
      </c>
      <c r="P326" s="1">
        <v>45538</v>
      </c>
      <c r="Q326" t="s">
        <v>127</v>
      </c>
      <c r="R326" t="s">
        <v>2434</v>
      </c>
      <c r="S326" t="s">
        <v>2435</v>
      </c>
      <c r="T326">
        <v>150051</v>
      </c>
      <c r="U326" t="s">
        <v>787</v>
      </c>
      <c r="V326" t="s">
        <v>2029</v>
      </c>
      <c r="W326">
        <v>23625</v>
      </c>
      <c r="X326">
        <v>14545</v>
      </c>
      <c r="Z326" t="s">
        <v>788</v>
      </c>
      <c r="AA326" t="s">
        <v>128</v>
      </c>
      <c r="AC326" s="55" t="s">
        <v>1010</v>
      </c>
      <c r="AD326" s="55" t="str">
        <f>_xlfn.XLOOKUP(D326,'[1]VL LMS '!$B:$B,'[1]VL LMS '!$BU:$BU)</f>
        <v>PSV 4 185 BS III 2015 50 STR BUS</v>
      </c>
      <c r="AE326" s="55">
        <f t="shared" si="15"/>
        <v>303750</v>
      </c>
      <c r="AF326" s="55" t="str">
        <f t="shared" si="16"/>
        <v>Sep-24</v>
      </c>
      <c r="AG326">
        <f>_xlfn.XLOOKUP(D326,'[1]VL LMS '!$B:$B,'[1]VL LMS '!$BS:$BS)</f>
        <v>2015</v>
      </c>
      <c r="AH326" s="55" t="str">
        <f>_xlfn.XLOOKUP(D326,'[1]VL LMS '!$B:$B,'[1]VL LMS '!$DO:$DO)</f>
        <v>Goods &amp; Passengers</v>
      </c>
      <c r="AI326" s="55" t="str">
        <f>_xlfn.XLOOKUP(D326,'[1]VL LMS '!$B:$B,'[1]VL LMS '!$DP:$DP)</f>
        <v>Safari</v>
      </c>
      <c r="AJ326" s="55" t="str">
        <f>VLOOKUP(AI326,[1]Assumptions!$C:$D,2,0)</f>
        <v>Safari Loan</v>
      </c>
      <c r="AK326" s="55" t="str">
        <f>VLOOKUP(A326,[1]Assumptions!$T$3:$U$29,2,0)</f>
        <v>KARNATAKA</v>
      </c>
      <c r="AL326" t="str">
        <f t="shared" si="17"/>
        <v>Used</v>
      </c>
      <c r="AM326" t="str">
        <f>VLOOKUP(P326,Assumptions!$B$3:$D$14,3)</f>
        <v>September</v>
      </c>
    </row>
    <row r="327" spans="1:39" x14ac:dyDescent="0.25">
      <c r="A327" t="s">
        <v>19</v>
      </c>
      <c r="B327">
        <v>1283</v>
      </c>
      <c r="C327">
        <v>43103327</v>
      </c>
      <c r="D327" s="5">
        <v>412831301700294</v>
      </c>
      <c r="E327">
        <v>12830004037817</v>
      </c>
      <c r="F327" t="s">
        <v>2436</v>
      </c>
      <c r="G327" t="s">
        <v>2436</v>
      </c>
      <c r="H327" s="1">
        <v>45538</v>
      </c>
      <c r="I327">
        <v>1050000</v>
      </c>
      <c r="J327">
        <v>22.5</v>
      </c>
      <c r="K327">
        <v>60</v>
      </c>
      <c r="L327">
        <v>29300</v>
      </c>
      <c r="M327">
        <v>31700109831</v>
      </c>
      <c r="N327" t="s">
        <v>2146</v>
      </c>
      <c r="O327">
        <v>550000</v>
      </c>
      <c r="P327" s="1">
        <v>45538</v>
      </c>
      <c r="Q327" t="s">
        <v>127</v>
      </c>
      <c r="R327" t="s">
        <v>2437</v>
      </c>
      <c r="S327" t="s">
        <v>2438</v>
      </c>
      <c r="T327">
        <v>152223</v>
      </c>
      <c r="U327" t="s">
        <v>783</v>
      </c>
      <c r="V327" t="s">
        <v>2425</v>
      </c>
      <c r="W327">
        <v>18375</v>
      </c>
      <c r="X327">
        <v>7608</v>
      </c>
      <c r="Z327" t="s">
        <v>969</v>
      </c>
      <c r="AA327" t="s">
        <v>128</v>
      </c>
      <c r="AC327" s="55" t="s">
        <v>995</v>
      </c>
      <c r="AD327" s="55" t="str">
        <f>_xlfn.XLOOKUP(D327,'[1]VL LMS '!$B:$B,'[1]VL LMS '!$BU:$BU)</f>
        <v>TOYOTA INNOVA CRYSTA 2 4G</v>
      </c>
      <c r="AE327" s="55">
        <f t="shared" si="15"/>
        <v>236250</v>
      </c>
      <c r="AF327" s="55" t="str">
        <f t="shared" si="16"/>
        <v>Sep-24</v>
      </c>
      <c r="AG327">
        <f>_xlfn.XLOOKUP(D327,'[1]VL LMS '!$B:$B,'[1]VL LMS '!$BS:$BS)</f>
        <v>2017</v>
      </c>
      <c r="AH327" s="55" t="str">
        <f>_xlfn.XLOOKUP(D327,'[1]VL LMS '!$B:$B,'[1]VL LMS '!$DO:$DO)</f>
        <v>Car</v>
      </c>
      <c r="AI327" s="55" t="str">
        <f>_xlfn.XLOOKUP(D327,'[1]VL LMS '!$B:$B,'[1]VL LMS '!$DP:$DP)</f>
        <v>Paryatan Plus</v>
      </c>
      <c r="AJ327" s="55" t="str">
        <f>VLOOKUP(AI327,[1]Assumptions!$C:$D,2,0)</f>
        <v>Paryatan Plus Loan</v>
      </c>
      <c r="AK327" s="55" t="str">
        <f>VLOOKUP(A327,[1]Assumptions!$T$3:$U$29,2,0)</f>
        <v>KARNATAKA</v>
      </c>
      <c r="AL327" t="str">
        <f t="shared" si="17"/>
        <v>Used</v>
      </c>
      <c r="AM327" t="str">
        <f>VLOOKUP(P327,Assumptions!$B$3:$D$14,3)</f>
        <v>September</v>
      </c>
    </row>
    <row r="328" spans="1:39" x14ac:dyDescent="0.25">
      <c r="A328" t="s">
        <v>693</v>
      </c>
      <c r="B328">
        <v>1319</v>
      </c>
      <c r="C328">
        <v>43103308</v>
      </c>
      <c r="D328" s="5">
        <v>413191301700245</v>
      </c>
      <c r="E328">
        <v>13190004096289</v>
      </c>
      <c r="F328" t="s">
        <v>2439</v>
      </c>
      <c r="G328" t="s">
        <v>1902</v>
      </c>
      <c r="H328" s="1">
        <v>45533</v>
      </c>
      <c r="I328">
        <v>780000</v>
      </c>
      <c r="J328">
        <v>21</v>
      </c>
      <c r="K328">
        <v>60</v>
      </c>
      <c r="L328">
        <v>21102</v>
      </c>
      <c r="M328">
        <v>512020010001987</v>
      </c>
      <c r="N328" t="s">
        <v>1903</v>
      </c>
      <c r="O328">
        <v>750940</v>
      </c>
      <c r="P328" s="1">
        <v>45534</v>
      </c>
      <c r="Q328" t="s">
        <v>127</v>
      </c>
      <c r="R328" t="s">
        <v>2440</v>
      </c>
      <c r="S328" t="s">
        <v>2441</v>
      </c>
      <c r="T328">
        <v>151645</v>
      </c>
      <c r="U328" t="s">
        <v>800</v>
      </c>
      <c r="V328" t="s">
        <v>2408</v>
      </c>
      <c r="W328">
        <v>13650</v>
      </c>
      <c r="X328">
        <v>5366</v>
      </c>
      <c r="Z328" t="s">
        <v>755</v>
      </c>
      <c r="AA328" t="s">
        <v>128</v>
      </c>
      <c r="AC328" s="55" t="s">
        <v>995</v>
      </c>
      <c r="AD328" s="55" t="str">
        <f>_xlfn.XLOOKUP(D328,'[1]VL LMS '!$B:$B,'[1]VL LMS '!$BU:$BU)</f>
        <v>MARUTI TOUR S CNG NEW 2024</v>
      </c>
      <c r="AE328" s="55">
        <f t="shared" si="15"/>
        <v>163800</v>
      </c>
      <c r="AF328" s="55" t="str">
        <f t="shared" si="16"/>
        <v>Aug-24</v>
      </c>
      <c r="AG328">
        <f>_xlfn.XLOOKUP(D328,'[1]VL LMS '!$B:$B,'[1]VL LMS '!$BS:$BS)</f>
        <v>2024</v>
      </c>
      <c r="AH328" s="55">
        <f>_xlfn.XLOOKUP(D328,'[1]VL LMS '!$B:$B,'[1]VL LMS '!$DO:$DO)</f>
        <v>0</v>
      </c>
      <c r="AI328" s="55" t="str">
        <f>_xlfn.XLOOKUP(D328,'[1]VL LMS '!$B:$B,'[1]VL LMS '!$DP:$DP)</f>
        <v>Dream Car</v>
      </c>
      <c r="AJ328" s="55" t="str">
        <f>VLOOKUP(AI328,[1]Assumptions!$C:$D,2,0)</f>
        <v>Dream Vahan</v>
      </c>
      <c r="AK328" s="55" t="str">
        <f>VLOOKUP(A328,[1]Assumptions!$T$3:$U$29,2,0)</f>
        <v>TAMIL NADU</v>
      </c>
      <c r="AL328" t="str">
        <f t="shared" si="17"/>
        <v>New</v>
      </c>
      <c r="AM328" t="str">
        <f>VLOOKUP(P328,Assumptions!$B$3:$D$14,3)</f>
        <v>August</v>
      </c>
    </row>
    <row r="329" spans="1:39" x14ac:dyDescent="0.25">
      <c r="A329" t="s">
        <v>693</v>
      </c>
      <c r="B329">
        <v>1319</v>
      </c>
      <c r="C329">
        <v>43103320</v>
      </c>
      <c r="D329" s="5">
        <v>413191301700248</v>
      </c>
      <c r="E329">
        <v>13190004096945</v>
      </c>
      <c r="F329" t="s">
        <v>2442</v>
      </c>
      <c r="G329" t="s">
        <v>1219</v>
      </c>
      <c r="H329" s="1">
        <v>45535</v>
      </c>
      <c r="I329">
        <v>525000</v>
      </c>
      <c r="J329">
        <v>18</v>
      </c>
      <c r="K329">
        <v>36</v>
      </c>
      <c r="L329">
        <v>18981</v>
      </c>
      <c r="M329">
        <v>16125500000358</v>
      </c>
      <c r="N329" t="s">
        <v>1197</v>
      </c>
      <c r="O329">
        <v>506931</v>
      </c>
      <c r="P329" s="1">
        <v>45535</v>
      </c>
      <c r="Q329" t="s">
        <v>127</v>
      </c>
      <c r="R329" t="s">
        <v>2443</v>
      </c>
      <c r="S329" t="s">
        <v>2444</v>
      </c>
      <c r="T329">
        <v>29392</v>
      </c>
      <c r="U329" t="s">
        <v>797</v>
      </c>
      <c r="V329" t="s">
        <v>2445</v>
      </c>
      <c r="W329">
        <v>9188</v>
      </c>
      <c r="X329">
        <v>2336</v>
      </c>
      <c r="Z329" t="s">
        <v>799</v>
      </c>
      <c r="AA329" t="s">
        <v>128</v>
      </c>
      <c r="AC329" s="55" t="s">
        <v>995</v>
      </c>
      <c r="AD329" s="55" t="str">
        <f>_xlfn.XLOOKUP(D329,'[1]VL LMS '!$B:$B,'[1]VL LMS '!$BU:$BU)</f>
        <v>MARUTI TOUR S CNG NEW 2024</v>
      </c>
      <c r="AE329" s="55">
        <f t="shared" si="15"/>
        <v>94500</v>
      </c>
      <c r="AF329" s="55" t="str">
        <f t="shared" si="16"/>
        <v>Aug-24</v>
      </c>
      <c r="AG329">
        <f>_xlfn.XLOOKUP(D329,'[1]VL LMS '!$B:$B,'[1]VL LMS '!$BS:$BS)</f>
        <v>2024</v>
      </c>
      <c r="AH329" s="55">
        <f>_xlfn.XLOOKUP(D329,'[1]VL LMS '!$B:$B,'[1]VL LMS '!$DO:$DO)</f>
        <v>0</v>
      </c>
      <c r="AI329" s="55" t="str">
        <f>_xlfn.XLOOKUP(D329,'[1]VL LMS '!$B:$B,'[1]VL LMS '!$DP:$DP)</f>
        <v>Dream Car</v>
      </c>
      <c r="AJ329" s="55" t="str">
        <f>VLOOKUP(AI329,[1]Assumptions!$C:$D,2,0)</f>
        <v>Dream Vahan</v>
      </c>
      <c r="AK329" s="55" t="str">
        <f>VLOOKUP(A329,[1]Assumptions!$T$3:$U$29,2,0)</f>
        <v>TAMIL NADU</v>
      </c>
      <c r="AL329" t="str">
        <f t="shared" si="17"/>
        <v>New</v>
      </c>
      <c r="AM329" t="str">
        <f>VLOOKUP(P329,Assumptions!$B$3:$D$14,3)</f>
        <v>August</v>
      </c>
    </row>
    <row r="330" spans="1:39" x14ac:dyDescent="0.25">
      <c r="A330" t="s">
        <v>693</v>
      </c>
      <c r="B330">
        <v>1319</v>
      </c>
      <c r="C330">
        <v>43103328</v>
      </c>
      <c r="D330" s="5">
        <v>413191301700249</v>
      </c>
      <c r="E330">
        <v>13190004097771</v>
      </c>
      <c r="F330" t="s">
        <v>2446</v>
      </c>
      <c r="G330" t="s">
        <v>1682</v>
      </c>
      <c r="H330" s="1">
        <v>45539</v>
      </c>
      <c r="I330">
        <v>615000</v>
      </c>
      <c r="J330">
        <v>18</v>
      </c>
      <c r="K330">
        <v>48</v>
      </c>
      <c r="L330">
        <v>18066</v>
      </c>
      <c r="M330">
        <v>16125500000358</v>
      </c>
      <c r="N330" t="s">
        <v>1197</v>
      </c>
      <c r="O330">
        <v>592420</v>
      </c>
      <c r="P330" s="1">
        <v>45539</v>
      </c>
      <c r="Q330" t="s">
        <v>128</v>
      </c>
      <c r="R330" t="s">
        <v>128</v>
      </c>
      <c r="S330" t="s">
        <v>128</v>
      </c>
      <c r="T330">
        <v>29392</v>
      </c>
      <c r="U330" t="s">
        <v>797</v>
      </c>
      <c r="V330" t="s">
        <v>2447</v>
      </c>
      <c r="W330">
        <v>10763</v>
      </c>
      <c r="X330">
        <v>3847</v>
      </c>
      <c r="Z330" t="s">
        <v>803</v>
      </c>
      <c r="AA330" t="s">
        <v>128</v>
      </c>
      <c r="AC330" s="55" t="s">
        <v>995</v>
      </c>
      <c r="AD330" s="55" t="str">
        <f>_xlfn.XLOOKUP(D330,'[1]VL LMS '!$B:$B,'[1]VL LMS '!$BU:$BU)</f>
        <v>MARUTI TOUR H3 CNG NEW 2024</v>
      </c>
      <c r="AE330" s="55">
        <f t="shared" si="15"/>
        <v>110700</v>
      </c>
      <c r="AF330" s="55" t="str">
        <f t="shared" si="16"/>
        <v>Sep-24</v>
      </c>
      <c r="AG330">
        <f>_xlfn.XLOOKUP(D330,'[1]VL LMS '!$B:$B,'[1]VL LMS '!$BS:$BS)</f>
        <v>2024</v>
      </c>
      <c r="AH330" s="55">
        <f>_xlfn.XLOOKUP(D330,'[1]VL LMS '!$B:$B,'[1]VL LMS '!$DO:$DO)</f>
        <v>0</v>
      </c>
      <c r="AI330" s="55" t="str">
        <f>_xlfn.XLOOKUP(D330,'[1]VL LMS '!$B:$B,'[1]VL LMS '!$DP:$DP)</f>
        <v>Dream Car</v>
      </c>
      <c r="AJ330" s="55" t="str">
        <f>VLOOKUP(AI330,[1]Assumptions!$C:$D,2,0)</f>
        <v>Dream Vahan</v>
      </c>
      <c r="AK330" s="55" t="str">
        <f>VLOOKUP(A330,[1]Assumptions!$T$3:$U$29,2,0)</f>
        <v>TAMIL NADU</v>
      </c>
      <c r="AL330" t="str">
        <f t="shared" si="17"/>
        <v>New</v>
      </c>
      <c r="AM330" t="str">
        <f>VLOOKUP(P330,Assumptions!$B$3:$D$14,3)</f>
        <v>September</v>
      </c>
    </row>
    <row r="331" spans="1:39" x14ac:dyDescent="0.25">
      <c r="A331" t="s">
        <v>22</v>
      </c>
      <c r="B331">
        <v>3111</v>
      </c>
      <c r="C331">
        <v>43103317</v>
      </c>
      <c r="D331" s="5">
        <v>431111301700267</v>
      </c>
      <c r="E331">
        <v>31110004096627</v>
      </c>
      <c r="F331" t="s">
        <v>2448</v>
      </c>
      <c r="G331" t="s">
        <v>2449</v>
      </c>
      <c r="H331" s="1">
        <v>45534</v>
      </c>
      <c r="I331">
        <v>700000</v>
      </c>
      <c r="J331">
        <v>23.5</v>
      </c>
      <c r="K331">
        <v>48</v>
      </c>
      <c r="L331">
        <v>22629</v>
      </c>
      <c r="M331">
        <v>31050712973</v>
      </c>
      <c r="N331" t="s">
        <v>2450</v>
      </c>
      <c r="O331">
        <v>667296</v>
      </c>
      <c r="P331" s="1">
        <v>45534</v>
      </c>
      <c r="Q331" t="s">
        <v>127</v>
      </c>
      <c r="R331" t="s">
        <v>2451</v>
      </c>
      <c r="S331" t="s">
        <v>2452</v>
      </c>
      <c r="T331">
        <v>150545</v>
      </c>
      <c r="U331" t="s">
        <v>811</v>
      </c>
      <c r="V331" t="s">
        <v>2422</v>
      </c>
      <c r="W331">
        <v>12250</v>
      </c>
      <c r="X331">
        <v>19552</v>
      </c>
      <c r="Z331" t="s">
        <v>128</v>
      </c>
      <c r="AA331" t="s">
        <v>128</v>
      </c>
      <c r="AC331" s="55" t="s">
        <v>995</v>
      </c>
      <c r="AD331" s="55" t="str">
        <f>_xlfn.XLOOKUP(D331,'[1]VL LMS '!$B:$B,'[1]VL LMS '!$BU:$BU)</f>
        <v>Innova-INNOVA EURO 4 2.5 G DIESEL 8 SEATER</v>
      </c>
      <c r="AE331" s="55">
        <f t="shared" si="15"/>
        <v>164500</v>
      </c>
      <c r="AF331" s="55" t="str">
        <f t="shared" si="16"/>
        <v>Aug-24</v>
      </c>
      <c r="AG331">
        <f>_xlfn.XLOOKUP(D331,'[1]VL LMS '!$B:$B,'[1]VL LMS '!$BS:$BS)</f>
        <v>2015</v>
      </c>
      <c r="AH331" s="55" t="str">
        <f>_xlfn.XLOOKUP(D331,'[1]VL LMS '!$B:$B,'[1]VL LMS '!$DO:$DO)</f>
        <v>Car</v>
      </c>
      <c r="AI331" s="55" t="str">
        <f>_xlfn.XLOOKUP(D331,'[1]VL LMS '!$B:$B,'[1]VL LMS '!$DP:$DP)</f>
        <v>Paryatan Plus</v>
      </c>
      <c r="AJ331" s="55" t="str">
        <f>VLOOKUP(AI331,[1]Assumptions!$C:$D,2,0)</f>
        <v>Paryatan Plus Loan</v>
      </c>
      <c r="AK331" s="55" t="str">
        <f>VLOOKUP(A331,[1]Assumptions!$T$3:$U$29,2,0)</f>
        <v>TAMIL NADU</v>
      </c>
      <c r="AL331" t="str">
        <f t="shared" si="17"/>
        <v>Used</v>
      </c>
      <c r="AM331" t="str">
        <f>VLOOKUP(P331,Assumptions!$B$3:$D$14,3)</f>
        <v>August</v>
      </c>
    </row>
    <row r="332" spans="1:39" x14ac:dyDescent="0.25">
      <c r="A332" t="s">
        <v>22</v>
      </c>
      <c r="B332">
        <v>3111</v>
      </c>
      <c r="C332">
        <v>43103319</v>
      </c>
      <c r="D332" s="5">
        <v>431111301700268</v>
      </c>
      <c r="E332">
        <v>31110004095614</v>
      </c>
      <c r="F332" t="s">
        <v>2453</v>
      </c>
      <c r="G332" t="s">
        <v>2453</v>
      </c>
      <c r="H332" s="1">
        <v>45534</v>
      </c>
      <c r="I332">
        <v>965000</v>
      </c>
      <c r="J332">
        <v>18</v>
      </c>
      <c r="K332">
        <v>84</v>
      </c>
      <c r="L332">
        <v>20283</v>
      </c>
      <c r="M332">
        <v>83083000004973</v>
      </c>
      <c r="N332" t="s">
        <v>1867</v>
      </c>
      <c r="O332">
        <v>922813</v>
      </c>
      <c r="P332" s="1">
        <v>45534</v>
      </c>
      <c r="Q332" t="s">
        <v>127</v>
      </c>
      <c r="R332" t="s">
        <v>2454</v>
      </c>
      <c r="S332" t="s">
        <v>2455</v>
      </c>
      <c r="T332">
        <v>150722</v>
      </c>
      <c r="U332" t="s">
        <v>807</v>
      </c>
      <c r="V332" t="s">
        <v>2422</v>
      </c>
      <c r="W332">
        <v>16888</v>
      </c>
      <c r="X332">
        <v>11365</v>
      </c>
      <c r="Z332" t="s">
        <v>822</v>
      </c>
      <c r="AA332" t="s">
        <v>128</v>
      </c>
      <c r="AC332" s="55" t="s">
        <v>995</v>
      </c>
      <c r="AD332" s="55" t="str">
        <f>_xlfn.XLOOKUP(D332,'[1]VL LMS '!$B:$B,'[1]VL LMS '!$BU:$BU)</f>
        <v>AURA 1 2 SX CNG TOPEND BS6 NEW 2024</v>
      </c>
      <c r="AE332" s="55">
        <f t="shared" si="15"/>
        <v>173700</v>
      </c>
      <c r="AF332" s="55" t="str">
        <f t="shared" si="16"/>
        <v>Aug-24</v>
      </c>
      <c r="AG332">
        <f>_xlfn.XLOOKUP(D332,'[1]VL LMS '!$B:$B,'[1]VL LMS '!$BS:$BS)</f>
        <v>2024</v>
      </c>
      <c r="AH332" s="55">
        <f>_xlfn.XLOOKUP(D332,'[1]VL LMS '!$B:$B,'[1]VL LMS '!$DO:$DO)</f>
        <v>0</v>
      </c>
      <c r="AI332" s="55" t="str">
        <f>_xlfn.XLOOKUP(D332,'[1]VL LMS '!$B:$B,'[1]VL LMS '!$DP:$DP)</f>
        <v>Dream Car</v>
      </c>
      <c r="AJ332" s="55" t="str">
        <f>VLOOKUP(AI332,[1]Assumptions!$C:$D,2,0)</f>
        <v>Dream Vahan</v>
      </c>
      <c r="AK332" s="55" t="str">
        <f>VLOOKUP(A332,[1]Assumptions!$T$3:$U$29,2,0)</f>
        <v>TAMIL NADU</v>
      </c>
      <c r="AL332" t="str">
        <f t="shared" si="17"/>
        <v>New</v>
      </c>
      <c r="AM332" t="str">
        <f>VLOOKUP(P332,Assumptions!$B$3:$D$14,3)</f>
        <v>August</v>
      </c>
    </row>
    <row r="333" spans="1:39" x14ac:dyDescent="0.25">
      <c r="A333" t="s">
        <v>22</v>
      </c>
      <c r="B333">
        <v>3111</v>
      </c>
      <c r="C333">
        <v>43103323</v>
      </c>
      <c r="D333" s="5">
        <v>431111301700269</v>
      </c>
      <c r="E333">
        <v>31110004096912</v>
      </c>
      <c r="F333" t="s">
        <v>2456</v>
      </c>
      <c r="G333" t="s">
        <v>2327</v>
      </c>
      <c r="H333" s="1">
        <v>45535</v>
      </c>
      <c r="I333">
        <v>985000</v>
      </c>
      <c r="J333">
        <v>18</v>
      </c>
      <c r="K333">
        <v>72</v>
      </c>
      <c r="L333">
        <v>22466</v>
      </c>
      <c r="M333">
        <v>31568741078</v>
      </c>
      <c r="N333" t="s">
        <v>1326</v>
      </c>
      <c r="O333">
        <v>943575</v>
      </c>
      <c r="P333" s="1">
        <v>45535</v>
      </c>
      <c r="Q333" t="s">
        <v>127</v>
      </c>
      <c r="R333" t="s">
        <v>2457</v>
      </c>
      <c r="S333" t="s">
        <v>2458</v>
      </c>
      <c r="T333">
        <v>152439</v>
      </c>
      <c r="U333" t="s">
        <v>713</v>
      </c>
      <c r="V333" t="s">
        <v>2445</v>
      </c>
      <c r="W333">
        <v>17238</v>
      </c>
      <c r="X333">
        <v>16900</v>
      </c>
      <c r="Z333" t="s">
        <v>128</v>
      </c>
      <c r="AA333" t="s">
        <v>128</v>
      </c>
      <c r="AC333" s="55" t="s">
        <v>995</v>
      </c>
      <c r="AD333" s="55" t="str">
        <f>_xlfn.XLOOKUP(D333,'[1]VL LMS '!$B:$B,'[1]VL LMS '!$BU:$BU)</f>
        <v>MARUTI SWFIT DZIRE ZXI CNG</v>
      </c>
      <c r="AE333" s="55">
        <f t="shared" si="15"/>
        <v>177300</v>
      </c>
      <c r="AF333" s="55" t="str">
        <f t="shared" si="16"/>
        <v>Aug-24</v>
      </c>
      <c r="AG333">
        <f>_xlfn.XLOOKUP(D333,'[1]VL LMS '!$B:$B,'[1]VL LMS '!$BS:$BS)</f>
        <v>2024</v>
      </c>
      <c r="AH333" s="55">
        <f>_xlfn.XLOOKUP(D333,'[1]VL LMS '!$B:$B,'[1]VL LMS '!$DO:$DO)</f>
        <v>0</v>
      </c>
      <c r="AI333" s="55" t="str">
        <f>_xlfn.XLOOKUP(D333,'[1]VL LMS '!$B:$B,'[1]VL LMS '!$DP:$DP)</f>
        <v>Dream Car</v>
      </c>
      <c r="AJ333" s="55" t="str">
        <f>VLOOKUP(AI333,[1]Assumptions!$C:$D,2,0)</f>
        <v>Dream Vahan</v>
      </c>
      <c r="AK333" s="55" t="str">
        <f>VLOOKUP(A333,[1]Assumptions!$T$3:$U$29,2,0)</f>
        <v>TAMIL NADU</v>
      </c>
      <c r="AL333" t="str">
        <f t="shared" si="17"/>
        <v>New</v>
      </c>
      <c r="AM333" t="str">
        <f>VLOOKUP(P333,Assumptions!$B$3:$D$14,3)</f>
        <v>August</v>
      </c>
    </row>
    <row r="334" spans="1:39" x14ac:dyDescent="0.25">
      <c r="A334" t="s">
        <v>22</v>
      </c>
      <c r="B334">
        <v>3111</v>
      </c>
      <c r="C334">
        <v>43103325</v>
      </c>
      <c r="D334" s="5">
        <v>431111301700270</v>
      </c>
      <c r="E334">
        <v>31110004096920</v>
      </c>
      <c r="F334" t="s">
        <v>2459</v>
      </c>
      <c r="G334" t="s">
        <v>2459</v>
      </c>
      <c r="H334" s="1">
        <v>45535</v>
      </c>
      <c r="I334">
        <v>880000</v>
      </c>
      <c r="J334">
        <v>18</v>
      </c>
      <c r="K334">
        <v>60</v>
      </c>
      <c r="L334">
        <v>22347</v>
      </c>
      <c r="M334">
        <v>83083000004973</v>
      </c>
      <c r="N334" t="s">
        <v>1867</v>
      </c>
      <c r="O334">
        <v>840229</v>
      </c>
      <c r="P334" s="1">
        <v>45535</v>
      </c>
      <c r="Q334" t="s">
        <v>127</v>
      </c>
      <c r="R334" t="s">
        <v>2460</v>
      </c>
      <c r="S334" t="s">
        <v>2461</v>
      </c>
      <c r="T334">
        <v>150722</v>
      </c>
      <c r="U334" t="s">
        <v>807</v>
      </c>
      <c r="V334" t="s">
        <v>2445</v>
      </c>
      <c r="W334">
        <v>15400</v>
      </c>
      <c r="X334">
        <v>8193</v>
      </c>
      <c r="Z334" t="s">
        <v>822</v>
      </c>
      <c r="AA334" t="s">
        <v>128</v>
      </c>
      <c r="AC334" s="55" t="s">
        <v>995</v>
      </c>
      <c r="AD334" s="55" t="str">
        <f>_xlfn.XLOOKUP(D334,'[1]VL LMS '!$B:$B,'[1]VL LMS '!$BU:$BU)</f>
        <v>HYUNDAI AURA 1 2 S CNG BS6</v>
      </c>
      <c r="AE334" s="55">
        <f t="shared" si="15"/>
        <v>158400</v>
      </c>
      <c r="AF334" s="55" t="str">
        <f t="shared" si="16"/>
        <v>Aug-24</v>
      </c>
      <c r="AG334">
        <f>_xlfn.XLOOKUP(D334,'[1]VL LMS '!$B:$B,'[1]VL LMS '!$BS:$BS)</f>
        <v>2024</v>
      </c>
      <c r="AH334" s="55">
        <f>_xlfn.XLOOKUP(D334,'[1]VL LMS '!$B:$B,'[1]VL LMS '!$DO:$DO)</f>
        <v>0</v>
      </c>
      <c r="AI334" s="55" t="str">
        <f>_xlfn.XLOOKUP(D334,'[1]VL LMS '!$B:$B,'[1]VL LMS '!$DP:$DP)</f>
        <v>Dream Car</v>
      </c>
      <c r="AJ334" s="55" t="str">
        <f>VLOOKUP(AI334,[1]Assumptions!$C:$D,2,0)</f>
        <v>Dream Vahan</v>
      </c>
      <c r="AK334" s="55" t="str">
        <f>VLOOKUP(A334,[1]Assumptions!$T$3:$U$29,2,0)</f>
        <v>TAMIL NADU</v>
      </c>
      <c r="AL334" t="str">
        <f t="shared" si="17"/>
        <v>New</v>
      </c>
      <c r="AM334" t="str">
        <f>VLOOKUP(P334,Assumptions!$B$3:$D$14,3)</f>
        <v>August</v>
      </c>
    </row>
    <row r="335" spans="1:39" x14ac:dyDescent="0.25">
      <c r="A335" t="s">
        <v>15</v>
      </c>
      <c r="B335">
        <v>3135</v>
      </c>
      <c r="C335">
        <v>43103313</v>
      </c>
      <c r="D335" s="5">
        <v>431351301700397</v>
      </c>
      <c r="E335">
        <v>31350004096306</v>
      </c>
      <c r="F335" t="s">
        <v>2326</v>
      </c>
      <c r="G335" t="s">
        <v>2331</v>
      </c>
      <c r="H335" s="1">
        <v>45533</v>
      </c>
      <c r="I335">
        <v>400000</v>
      </c>
      <c r="J335">
        <v>23.5</v>
      </c>
      <c r="K335">
        <v>36</v>
      </c>
      <c r="L335">
        <v>15589</v>
      </c>
      <c r="M335" t="s">
        <v>2462</v>
      </c>
      <c r="N335" t="s">
        <v>1386</v>
      </c>
      <c r="O335">
        <v>186713</v>
      </c>
      <c r="P335" s="1">
        <v>45534</v>
      </c>
      <c r="Q335" t="s">
        <v>127</v>
      </c>
      <c r="R335" t="s">
        <v>2463</v>
      </c>
      <c r="S335" t="s">
        <v>2464</v>
      </c>
      <c r="T335">
        <v>151713</v>
      </c>
      <c r="U335" t="s">
        <v>832</v>
      </c>
      <c r="V335" t="s">
        <v>2408</v>
      </c>
      <c r="W335">
        <v>7000</v>
      </c>
      <c r="X335">
        <v>2035</v>
      </c>
      <c r="Z335" t="s">
        <v>128</v>
      </c>
      <c r="AA335" t="s">
        <v>128</v>
      </c>
      <c r="AC335" s="55" t="s">
        <v>995</v>
      </c>
      <c r="AD335" s="55" t="str">
        <f>_xlfn.XLOOKUP(D335,'[1]VL LMS '!$B:$B,'[1]VL LMS '!$BU:$BU)</f>
        <v>MARUTHI TOUR S DIESEL 2018 5STR TN</v>
      </c>
      <c r="AE335" s="55">
        <f t="shared" si="15"/>
        <v>94000</v>
      </c>
      <c r="AF335" s="55" t="str">
        <f t="shared" si="16"/>
        <v>Aug-24</v>
      </c>
      <c r="AG335">
        <f>_xlfn.XLOOKUP(D335,'[1]VL LMS '!$B:$B,'[1]VL LMS '!$BS:$BS)</f>
        <v>2018</v>
      </c>
      <c r="AH335" s="55" t="str">
        <f>_xlfn.XLOOKUP(D335,'[1]VL LMS '!$B:$B,'[1]VL LMS '!$DO:$DO)</f>
        <v>Car</v>
      </c>
      <c r="AI335" s="55" t="str">
        <f>_xlfn.XLOOKUP(D335,'[1]VL LMS '!$B:$B,'[1]VL LMS '!$DP:$DP)</f>
        <v>Paryatan Plus</v>
      </c>
      <c r="AJ335" s="55" t="str">
        <f>VLOOKUP(AI335,[1]Assumptions!$C:$D,2,0)</f>
        <v>Paryatan Plus Loan</v>
      </c>
      <c r="AK335" s="55" t="str">
        <f>VLOOKUP(A335,[1]Assumptions!$T$3:$U$29,2,0)</f>
        <v>TAMIL NADU</v>
      </c>
      <c r="AL335" t="str">
        <f t="shared" si="17"/>
        <v>Used</v>
      </c>
      <c r="AM335" t="str">
        <f>VLOOKUP(P335,Assumptions!$B$3:$D$14,3)</f>
        <v>August</v>
      </c>
    </row>
    <row r="336" spans="1:39" x14ac:dyDescent="0.25">
      <c r="A336" t="s">
        <v>15</v>
      </c>
      <c r="B336">
        <v>3135</v>
      </c>
      <c r="C336">
        <v>43103306</v>
      </c>
      <c r="D336" s="5">
        <v>431351301700398</v>
      </c>
      <c r="E336">
        <v>31350004096629</v>
      </c>
      <c r="F336" t="s">
        <v>2465</v>
      </c>
      <c r="G336" t="s">
        <v>2466</v>
      </c>
      <c r="H336" s="1">
        <v>45534</v>
      </c>
      <c r="I336">
        <v>520000</v>
      </c>
      <c r="J336">
        <v>23.5</v>
      </c>
      <c r="K336">
        <v>60</v>
      </c>
      <c r="L336">
        <v>14809</v>
      </c>
      <c r="M336">
        <v>83104000096195</v>
      </c>
      <c r="N336" t="s">
        <v>2467</v>
      </c>
      <c r="O336">
        <v>497579</v>
      </c>
      <c r="P336" s="1">
        <v>45534</v>
      </c>
      <c r="Q336" t="s">
        <v>127</v>
      </c>
      <c r="R336" t="s">
        <v>2468</v>
      </c>
      <c r="S336" t="s">
        <v>2469</v>
      </c>
      <c r="T336">
        <v>150733</v>
      </c>
      <c r="U336" t="s">
        <v>830</v>
      </c>
      <c r="V336" t="s">
        <v>2351</v>
      </c>
      <c r="W336">
        <v>9100</v>
      </c>
      <c r="X336">
        <v>3768</v>
      </c>
      <c r="Z336" t="s">
        <v>831</v>
      </c>
      <c r="AA336" t="s">
        <v>128</v>
      </c>
      <c r="AC336" s="55" t="s">
        <v>995</v>
      </c>
      <c r="AD336" s="55" t="str">
        <f>_xlfn.XLOOKUP(D336,'[1]VL LMS '!$B:$B,'[1]VL LMS '!$BU:$BU)</f>
        <v>MARUTHI TOUR S DIESEL 5 SEAT 2019</v>
      </c>
      <c r="AE336" s="55">
        <f t="shared" si="15"/>
        <v>122200</v>
      </c>
      <c r="AF336" s="55" t="str">
        <f t="shared" si="16"/>
        <v>Aug-24</v>
      </c>
      <c r="AG336">
        <f>_xlfn.XLOOKUP(D336,'[1]VL LMS '!$B:$B,'[1]VL LMS '!$BS:$BS)</f>
        <v>2019</v>
      </c>
      <c r="AH336" s="55" t="str">
        <f>_xlfn.XLOOKUP(D336,'[1]VL LMS '!$B:$B,'[1]VL LMS '!$DO:$DO)</f>
        <v>Car</v>
      </c>
      <c r="AI336" s="55" t="str">
        <f>_xlfn.XLOOKUP(D336,'[1]VL LMS '!$B:$B,'[1]VL LMS '!$DP:$DP)</f>
        <v>Paryatan Plus</v>
      </c>
      <c r="AJ336" s="55" t="str">
        <f>VLOOKUP(AI336,[1]Assumptions!$C:$D,2,0)</f>
        <v>Paryatan Plus Loan</v>
      </c>
      <c r="AK336" s="55" t="str">
        <f>VLOOKUP(A336,[1]Assumptions!$T$3:$U$29,2,0)</f>
        <v>TAMIL NADU</v>
      </c>
      <c r="AL336" t="str">
        <f t="shared" si="17"/>
        <v>Used</v>
      </c>
      <c r="AM336" t="str">
        <f>VLOOKUP(P336,Assumptions!$B$3:$D$14,3)</f>
        <v>August</v>
      </c>
    </row>
    <row r="337" spans="1:39" x14ac:dyDescent="0.25">
      <c r="A337" t="s">
        <v>15</v>
      </c>
      <c r="B337">
        <v>3135</v>
      </c>
      <c r="C337">
        <v>43103177</v>
      </c>
      <c r="D337" s="5">
        <v>431351301700399</v>
      </c>
      <c r="E337">
        <v>31350004089565</v>
      </c>
      <c r="F337" t="s">
        <v>2470</v>
      </c>
      <c r="G337" t="s">
        <v>2470</v>
      </c>
      <c r="H337" s="1">
        <v>45534</v>
      </c>
      <c r="I337">
        <v>500000</v>
      </c>
      <c r="J337">
        <v>23</v>
      </c>
      <c r="K337">
        <v>48</v>
      </c>
      <c r="L337">
        <v>16026</v>
      </c>
      <c r="M337">
        <v>1648153000001652</v>
      </c>
      <c r="N337" t="s">
        <v>2471</v>
      </c>
      <c r="O337">
        <v>481161</v>
      </c>
      <c r="P337" s="1">
        <v>45534</v>
      </c>
      <c r="Q337" t="s">
        <v>127</v>
      </c>
      <c r="R337" t="s">
        <v>2472</v>
      </c>
      <c r="S337" t="s">
        <v>2473</v>
      </c>
      <c r="T337">
        <v>151548</v>
      </c>
      <c r="U337" t="s">
        <v>823</v>
      </c>
      <c r="V337" t="s">
        <v>1982</v>
      </c>
      <c r="W337">
        <v>8750</v>
      </c>
      <c r="X337">
        <v>3198</v>
      </c>
      <c r="Z337" t="s">
        <v>870</v>
      </c>
      <c r="AA337" t="s">
        <v>128</v>
      </c>
      <c r="AC337" s="55" t="s">
        <v>995</v>
      </c>
      <c r="AD337" s="55" t="str">
        <f>_xlfn.XLOOKUP(D337,'[1]VL LMS '!$B:$B,'[1]VL LMS '!$BU:$BU)</f>
        <v>MARUTHI TOUR S DIESEL 5 SEAT 2019</v>
      </c>
      <c r="AE337" s="55">
        <f t="shared" si="15"/>
        <v>115000</v>
      </c>
      <c r="AF337" s="55" t="str">
        <f t="shared" si="16"/>
        <v>Aug-24</v>
      </c>
      <c r="AG337">
        <f>_xlfn.XLOOKUP(D337,'[1]VL LMS '!$B:$B,'[1]VL LMS '!$BS:$BS)</f>
        <v>2019</v>
      </c>
      <c r="AH337" s="55" t="str">
        <f>_xlfn.XLOOKUP(D337,'[1]VL LMS '!$B:$B,'[1]VL LMS '!$DO:$DO)</f>
        <v>Car</v>
      </c>
      <c r="AI337" s="55" t="str">
        <f>_xlfn.XLOOKUP(D337,'[1]VL LMS '!$B:$B,'[1]VL LMS '!$DP:$DP)</f>
        <v>Paryatan Plus</v>
      </c>
      <c r="AJ337" s="55" t="str">
        <f>VLOOKUP(AI337,[1]Assumptions!$C:$D,2,0)</f>
        <v>Paryatan Plus Loan</v>
      </c>
      <c r="AK337" s="55" t="str">
        <f>VLOOKUP(A337,[1]Assumptions!$T$3:$U$29,2,0)</f>
        <v>TAMIL NADU</v>
      </c>
      <c r="AL337" t="str">
        <f t="shared" si="17"/>
        <v>Used</v>
      </c>
      <c r="AM337" t="str">
        <f>VLOOKUP(P337,Assumptions!$B$3:$D$14,3)</f>
        <v>August</v>
      </c>
    </row>
    <row r="338" spans="1:39" x14ac:dyDescent="0.25">
      <c r="A338" t="s">
        <v>15</v>
      </c>
      <c r="B338">
        <v>3135</v>
      </c>
      <c r="C338">
        <v>43103318</v>
      </c>
      <c r="D338" s="5">
        <v>431351301700400</v>
      </c>
      <c r="E338">
        <v>31350004097454</v>
      </c>
      <c r="F338" t="s">
        <v>1784</v>
      </c>
      <c r="G338" t="s">
        <v>2171</v>
      </c>
      <c r="H338" s="1">
        <v>45537</v>
      </c>
      <c r="I338">
        <v>580000</v>
      </c>
      <c r="J338">
        <v>19.5</v>
      </c>
      <c r="K338">
        <v>24</v>
      </c>
      <c r="L338">
        <v>29379</v>
      </c>
      <c r="M338">
        <v>10857831185</v>
      </c>
      <c r="N338" t="s">
        <v>1464</v>
      </c>
      <c r="O338">
        <v>560164</v>
      </c>
      <c r="P338" s="1">
        <v>45537</v>
      </c>
      <c r="Q338" t="s">
        <v>127</v>
      </c>
      <c r="R338" t="s">
        <v>2474</v>
      </c>
      <c r="S338" t="s">
        <v>2475</v>
      </c>
      <c r="T338">
        <v>29037</v>
      </c>
      <c r="U338" t="s">
        <v>826</v>
      </c>
      <c r="V338" t="s">
        <v>2422</v>
      </c>
      <c r="W338">
        <v>10150</v>
      </c>
      <c r="X338">
        <v>2026</v>
      </c>
      <c r="Z338" t="s">
        <v>827</v>
      </c>
      <c r="AA338" t="s">
        <v>128</v>
      </c>
      <c r="AC338" s="55" t="s">
        <v>995</v>
      </c>
      <c r="AD338" s="55" t="str">
        <f>_xlfn.XLOOKUP(D338,'[1]VL LMS '!$B:$B,'[1]VL LMS '!$BU:$BU)</f>
        <v>MARUTI TOUR H3 CNG NEW 2024</v>
      </c>
      <c r="AE338" s="55">
        <f t="shared" si="15"/>
        <v>113100</v>
      </c>
      <c r="AF338" s="55" t="str">
        <f t="shared" si="16"/>
        <v>Sep-24</v>
      </c>
      <c r="AG338">
        <f>_xlfn.XLOOKUP(D338,'[1]VL LMS '!$B:$B,'[1]VL LMS '!$BS:$BS)</f>
        <v>2024</v>
      </c>
      <c r="AH338" s="55" t="str">
        <f>_xlfn.XLOOKUP(D338,'[1]VL LMS '!$B:$B,'[1]VL LMS '!$DO:$DO)</f>
        <v>Car</v>
      </c>
      <c r="AI338" s="55" t="str">
        <f>_xlfn.XLOOKUP(D338,'[1]VL LMS '!$B:$B,'[1]VL LMS '!$DP:$DP)</f>
        <v>Paryatan Plus</v>
      </c>
      <c r="AJ338" s="55" t="str">
        <f>VLOOKUP(AI338,[1]Assumptions!$C:$D,2,0)</f>
        <v>Paryatan Plus Loan</v>
      </c>
      <c r="AK338" s="55" t="str">
        <f>VLOOKUP(A338,[1]Assumptions!$T$3:$U$29,2,0)</f>
        <v>TAMIL NADU</v>
      </c>
      <c r="AL338" t="str">
        <f t="shared" si="17"/>
        <v>Used</v>
      </c>
      <c r="AM338" t="str">
        <f>VLOOKUP(P338,Assumptions!$B$3:$D$14,3)</f>
        <v>September</v>
      </c>
    </row>
    <row r="339" spans="1:39" x14ac:dyDescent="0.25">
      <c r="A339" t="s">
        <v>697</v>
      </c>
      <c r="B339">
        <v>3158</v>
      </c>
      <c r="C339">
        <v>43103311</v>
      </c>
      <c r="D339" s="5">
        <v>431581301700200</v>
      </c>
      <c r="E339">
        <v>31580004096296</v>
      </c>
      <c r="F339" t="s">
        <v>2476</v>
      </c>
      <c r="G339" t="s">
        <v>2477</v>
      </c>
      <c r="H339" s="1">
        <v>45533</v>
      </c>
      <c r="I339">
        <v>900000</v>
      </c>
      <c r="J339">
        <v>23</v>
      </c>
      <c r="K339">
        <v>48</v>
      </c>
      <c r="L339">
        <v>28847</v>
      </c>
      <c r="M339">
        <v>33895046087</v>
      </c>
      <c r="N339" t="s">
        <v>130</v>
      </c>
      <c r="O339">
        <v>867430</v>
      </c>
      <c r="P339" s="1">
        <v>45534</v>
      </c>
      <c r="Q339" t="s">
        <v>127</v>
      </c>
      <c r="R339" t="s">
        <v>2478</v>
      </c>
      <c r="S339" t="s">
        <v>2479</v>
      </c>
      <c r="T339">
        <v>153641</v>
      </c>
      <c r="U339" t="s">
        <v>880</v>
      </c>
      <c r="V339" t="s">
        <v>2408</v>
      </c>
      <c r="W339">
        <v>15750</v>
      </c>
      <c r="X339">
        <v>6118</v>
      </c>
      <c r="Z339" t="s">
        <v>881</v>
      </c>
      <c r="AA339">
        <v>9000</v>
      </c>
      <c r="AC339" s="55" t="s">
        <v>1130</v>
      </c>
      <c r="AD339" s="55" t="str">
        <f>_xlfn.XLOOKUP(D339,'[1]VL LMS '!$B:$B,'[1]VL LMS '!$BU:$BU)</f>
        <v>TATA LPT 1412 CR X 42WB BSIV 2018</v>
      </c>
      <c r="AE339" s="55">
        <f t="shared" si="15"/>
        <v>207000</v>
      </c>
      <c r="AF339" s="55" t="str">
        <f t="shared" si="16"/>
        <v>Aug-24</v>
      </c>
      <c r="AG339">
        <f>_xlfn.XLOOKUP(D339,'[1]VL LMS '!$B:$B,'[1]VL LMS '!$BS:$BS)</f>
        <v>2018</v>
      </c>
      <c r="AH339" s="55" t="str">
        <f>_xlfn.XLOOKUP(D339,'[1]VL LMS '!$B:$B,'[1]VL LMS '!$DO:$DO)</f>
        <v>Goods &amp; Passengers</v>
      </c>
      <c r="AI339" s="55" t="str">
        <f>_xlfn.XLOOKUP(D339,'[1]VL LMS '!$B:$B,'[1]VL LMS '!$DP:$DP)</f>
        <v>Goods Carrier</v>
      </c>
      <c r="AJ339" s="55" t="str">
        <f>VLOOKUP(AI339,[1]Assumptions!$C:$D,2,0)</f>
        <v>Goods Carrier Loan</v>
      </c>
      <c r="AK339" s="55" t="str">
        <f>VLOOKUP(A339,[1]Assumptions!$T$3:$U$29,2,0)</f>
        <v>ODISHA</v>
      </c>
      <c r="AL339" t="str">
        <f t="shared" si="17"/>
        <v>Used</v>
      </c>
      <c r="AM339" t="str">
        <f>VLOOKUP(P339,Assumptions!$B$3:$D$14,3)</f>
        <v>August</v>
      </c>
    </row>
    <row r="340" spans="1:39" x14ac:dyDescent="0.25">
      <c r="A340" t="s">
        <v>697</v>
      </c>
      <c r="B340">
        <v>3158</v>
      </c>
      <c r="C340">
        <v>43103322</v>
      </c>
      <c r="D340" s="5">
        <v>431581301700201</v>
      </c>
      <c r="E340">
        <v>31580004098289</v>
      </c>
      <c r="F340" t="s">
        <v>2480</v>
      </c>
      <c r="G340" t="s">
        <v>2481</v>
      </c>
      <c r="H340" s="1">
        <v>45542</v>
      </c>
      <c r="I340">
        <v>330000</v>
      </c>
      <c r="J340">
        <v>24</v>
      </c>
      <c r="K340">
        <v>48</v>
      </c>
      <c r="L340">
        <v>10759</v>
      </c>
      <c r="M340">
        <v>7000414647</v>
      </c>
      <c r="N340" t="s">
        <v>2482</v>
      </c>
      <c r="O340">
        <v>319051</v>
      </c>
      <c r="P340" s="1">
        <v>45542</v>
      </c>
      <c r="Q340" t="s">
        <v>128</v>
      </c>
      <c r="R340" t="s">
        <v>128</v>
      </c>
      <c r="S340" t="s">
        <v>128</v>
      </c>
      <c r="T340">
        <v>153470</v>
      </c>
      <c r="U340" t="s">
        <v>743</v>
      </c>
      <c r="V340" t="s">
        <v>2445</v>
      </c>
      <c r="W340">
        <v>5775</v>
      </c>
      <c r="X340">
        <v>1874</v>
      </c>
      <c r="Z340" t="s">
        <v>970</v>
      </c>
      <c r="AA340">
        <v>3300</v>
      </c>
      <c r="AC340" s="55" t="s">
        <v>1130</v>
      </c>
      <c r="AD340" s="55" t="str">
        <f>_xlfn.XLOOKUP(D340,'[1]VL LMS '!$B:$B,'[1]VL LMS '!$BU:$BU)</f>
        <v>TATA ACE GOLD DIESEL BS VI</v>
      </c>
      <c r="AE340" s="55">
        <f t="shared" si="15"/>
        <v>79200</v>
      </c>
      <c r="AF340" s="55" t="str">
        <f t="shared" si="16"/>
        <v>Sep-24</v>
      </c>
      <c r="AG340">
        <f>_xlfn.XLOOKUP(D340,'[1]VL LMS '!$B:$B,'[1]VL LMS '!$BS:$BS)</f>
        <v>2022</v>
      </c>
      <c r="AH340" s="55">
        <f>_xlfn.XLOOKUP(D340,'[1]VL LMS '!$B:$B,'[1]VL LMS '!$DO:$DO)</f>
        <v>0</v>
      </c>
      <c r="AI340" s="55" t="str">
        <f>_xlfn.XLOOKUP(D340,'[1]VL LMS '!$B:$B,'[1]VL LMS '!$DP:$DP)</f>
        <v>Goods Carrier</v>
      </c>
      <c r="AJ340" s="55" t="str">
        <f>VLOOKUP(AI340,[1]Assumptions!$C:$D,2,0)</f>
        <v>Goods Carrier Loan</v>
      </c>
      <c r="AK340" s="55" t="str">
        <f>VLOOKUP(A340,[1]Assumptions!$T$3:$U$29,2,0)</f>
        <v>ODISHA</v>
      </c>
      <c r="AL340" t="str">
        <f t="shared" si="17"/>
        <v>Used</v>
      </c>
      <c r="AM340" t="str">
        <f>VLOOKUP(P340,Assumptions!$B$3:$D$14,3)</f>
        <v>September</v>
      </c>
    </row>
    <row r="341" spans="1:39" ht="15.75" x14ac:dyDescent="0.25">
      <c r="A341" s="56" t="s">
        <v>19</v>
      </c>
      <c r="B341" s="56">
        <v>1283</v>
      </c>
      <c r="C341" s="56">
        <v>43103256</v>
      </c>
      <c r="D341" s="57">
        <v>412831301700295</v>
      </c>
      <c r="E341" s="56">
        <v>12830004099105</v>
      </c>
      <c r="F341" s="56" t="s">
        <v>2483</v>
      </c>
      <c r="G341" s="56" t="s">
        <v>2484</v>
      </c>
      <c r="H341" s="58">
        <v>45544</v>
      </c>
      <c r="I341" s="56">
        <v>1600000</v>
      </c>
      <c r="J341" s="56">
        <v>21.5</v>
      </c>
      <c r="K341" s="56">
        <v>48</v>
      </c>
      <c r="L341" s="56">
        <v>49977</v>
      </c>
      <c r="M341" s="56">
        <v>6232500100035401</v>
      </c>
      <c r="N341" s="56" t="s">
        <v>2485</v>
      </c>
      <c r="O341" s="56">
        <v>1552824</v>
      </c>
      <c r="P341" s="58">
        <v>45544</v>
      </c>
      <c r="Q341" s="56" t="s">
        <v>128</v>
      </c>
      <c r="R341" s="56" t="s">
        <v>128</v>
      </c>
      <c r="S341" s="56" t="s">
        <v>128</v>
      </c>
      <c r="T341" s="56">
        <v>153050</v>
      </c>
      <c r="U341" s="56" t="s">
        <v>1052</v>
      </c>
      <c r="V341" s="56" t="s">
        <v>2234</v>
      </c>
      <c r="W341" s="56">
        <v>28000</v>
      </c>
      <c r="X341" s="56">
        <v>10233</v>
      </c>
      <c r="Z341" s="56" t="s">
        <v>1085</v>
      </c>
      <c r="AA341" s="56" t="s">
        <v>128</v>
      </c>
      <c r="AC341" s="55" t="s">
        <v>1010</v>
      </c>
      <c r="AD341" s="55" t="str">
        <f>_xlfn.XLOOKUP(D341,'[1]VL LMS '!$B:$B,'[1]VL LMS '!$BU:$BU)</f>
        <v>A LEY PSV4185 2015 50STR BUS</v>
      </c>
      <c r="AE341" s="55">
        <f t="shared" si="15"/>
        <v>344000</v>
      </c>
      <c r="AF341" s="55" t="str">
        <f t="shared" si="16"/>
        <v>Sep-24</v>
      </c>
      <c r="AG341">
        <f>_xlfn.XLOOKUP(D341,'[1]VL LMS '!$B:$B,'[1]VL LMS '!$BS:$BS)</f>
        <v>2015</v>
      </c>
      <c r="AH341" s="55" t="str">
        <f>_xlfn.XLOOKUP(D341,'[1]VL LMS '!$B:$B,'[1]VL LMS '!$DO:$DO)</f>
        <v>Van</v>
      </c>
      <c r="AI341" s="55" t="str">
        <f>_xlfn.XLOOKUP(D341,'[1]VL LMS '!$B:$B,'[1]VL LMS '!$DP:$DP)</f>
        <v>Safari</v>
      </c>
      <c r="AJ341" s="55" t="str">
        <f>VLOOKUP(AI341,[1]Assumptions!$C:$D,2,0)</f>
        <v>Safari Loan</v>
      </c>
      <c r="AK341" s="55" t="str">
        <f>VLOOKUP(A341,[1]Assumptions!$T$3:$U$29,2,0)</f>
        <v>KARNATAKA</v>
      </c>
      <c r="AL341" t="str">
        <f t="shared" si="17"/>
        <v>Used</v>
      </c>
      <c r="AM341" t="str">
        <f>VLOOKUP(P341,Assumptions!$B$3:$D$14,3)</f>
        <v>September</v>
      </c>
    </row>
    <row r="342" spans="1:39" ht="15.75" x14ac:dyDescent="0.25">
      <c r="A342" s="56" t="s">
        <v>19</v>
      </c>
      <c r="B342" s="56">
        <v>1283</v>
      </c>
      <c r="C342" s="56">
        <v>43103281</v>
      </c>
      <c r="D342" s="57">
        <v>412831301700296</v>
      </c>
      <c r="E342" s="56">
        <v>12830004092891</v>
      </c>
      <c r="F342" s="56" t="s">
        <v>2486</v>
      </c>
      <c r="G342" s="56" t="s">
        <v>2486</v>
      </c>
      <c r="H342" s="58">
        <v>45559</v>
      </c>
      <c r="I342" s="56">
        <v>300000</v>
      </c>
      <c r="J342" s="56">
        <v>24</v>
      </c>
      <c r="K342" s="56">
        <v>36</v>
      </c>
      <c r="L342" s="56">
        <v>11770</v>
      </c>
      <c r="M342" s="56">
        <v>6732500100811201</v>
      </c>
      <c r="N342" s="56" t="s">
        <v>2487</v>
      </c>
      <c r="O342" s="56">
        <v>290401</v>
      </c>
      <c r="P342" s="58">
        <v>45559</v>
      </c>
      <c r="Q342" s="56" t="s">
        <v>128</v>
      </c>
      <c r="R342" s="56" t="s">
        <v>128</v>
      </c>
      <c r="S342" s="56" t="s">
        <v>128</v>
      </c>
      <c r="T342" s="56">
        <v>152223</v>
      </c>
      <c r="U342" s="56" t="s">
        <v>783</v>
      </c>
      <c r="V342" s="56" t="s">
        <v>2282</v>
      </c>
      <c r="W342" s="56">
        <v>5250</v>
      </c>
      <c r="X342" s="56">
        <v>1349</v>
      </c>
      <c r="Z342" s="56" t="s">
        <v>860</v>
      </c>
      <c r="AA342" s="56" t="s">
        <v>128</v>
      </c>
      <c r="AC342" s="55" t="s">
        <v>995</v>
      </c>
      <c r="AD342" s="55" t="str">
        <f>_xlfn.XLOOKUP(D342,'[1]VL LMS '!$B:$B,'[1]VL LMS '!$BU:$BU)</f>
        <v>TOYOTA ETIOS GD M 2014</v>
      </c>
      <c r="AE342" s="55">
        <f t="shared" si="15"/>
        <v>72000</v>
      </c>
      <c r="AF342" s="55" t="str">
        <f t="shared" si="16"/>
        <v>Sep-24</v>
      </c>
      <c r="AG342">
        <f>_xlfn.XLOOKUP(D342,'[1]VL LMS '!$B:$B,'[1]VL LMS '!$BS:$BS)</f>
        <v>2014</v>
      </c>
      <c r="AH342" s="55" t="str">
        <f>_xlfn.XLOOKUP(D342,'[1]VL LMS '!$B:$B,'[1]VL LMS '!$DO:$DO)</f>
        <v>Car</v>
      </c>
      <c r="AI342" s="55" t="str">
        <f>_xlfn.XLOOKUP(D342,'[1]VL LMS '!$B:$B,'[1]VL LMS '!$DP:$DP)</f>
        <v>Paryatan Plus</v>
      </c>
      <c r="AJ342" s="55" t="str">
        <f>VLOOKUP(AI342,[1]Assumptions!$C:$D,2,0)</f>
        <v>Paryatan Plus Loan</v>
      </c>
      <c r="AK342" s="55" t="str">
        <f>VLOOKUP(A342,[1]Assumptions!$T$3:$U$29,2,0)</f>
        <v>KARNATAKA</v>
      </c>
      <c r="AL342" t="str">
        <f t="shared" si="17"/>
        <v>Used</v>
      </c>
      <c r="AM342" t="str">
        <f>VLOOKUP(P342,Assumptions!$B$3:$D$14,3)</f>
        <v>September</v>
      </c>
    </row>
    <row r="343" spans="1:39" x14ac:dyDescent="0.25">
      <c r="A343" t="s">
        <v>19</v>
      </c>
      <c r="B343">
        <v>1283</v>
      </c>
      <c r="C343">
        <v>43103330</v>
      </c>
      <c r="D343" s="5">
        <v>412831301700297</v>
      </c>
      <c r="E343">
        <v>12830004092907</v>
      </c>
      <c r="F343" t="s">
        <v>2488</v>
      </c>
      <c r="G343" t="s">
        <v>2489</v>
      </c>
      <c r="H343" s="1">
        <v>45565</v>
      </c>
      <c r="I343">
        <v>1270000</v>
      </c>
      <c r="J343">
        <v>18</v>
      </c>
      <c r="K343">
        <v>60</v>
      </c>
      <c r="L343">
        <v>32250</v>
      </c>
      <c r="M343">
        <v>921030051351242</v>
      </c>
      <c r="N343" t="s">
        <v>2490</v>
      </c>
      <c r="O343">
        <v>1231656</v>
      </c>
      <c r="P343" s="1">
        <v>45565</v>
      </c>
      <c r="Q343" t="s">
        <v>128</v>
      </c>
      <c r="R343" t="s">
        <v>128</v>
      </c>
      <c r="S343" t="s">
        <v>128</v>
      </c>
      <c r="T343">
        <v>152223</v>
      </c>
      <c r="U343" t="s">
        <v>783</v>
      </c>
      <c r="V343" t="s">
        <v>2447</v>
      </c>
      <c r="W343">
        <v>22225</v>
      </c>
      <c r="X343">
        <v>9142</v>
      </c>
      <c r="Z343" t="s">
        <v>860</v>
      </c>
      <c r="AC343" s="55" t="s">
        <v>995</v>
      </c>
      <c r="AD343" s="55" t="str">
        <f>_xlfn.XLOOKUP(D343,'[1]VL LMS '!$B:$B,'[1]VL LMS '!$BU:$BU)</f>
        <v>ERTIGA ZXI CNG BS 6 2024</v>
      </c>
      <c r="AE343" s="55">
        <f t="shared" si="15"/>
        <v>228600</v>
      </c>
      <c r="AF343" s="55" t="str">
        <f t="shared" si="16"/>
        <v>Sep-24</v>
      </c>
      <c r="AG343">
        <f>_xlfn.XLOOKUP(D343,'[1]VL LMS '!$B:$B,'[1]VL LMS '!$BS:$BS)</f>
        <v>2024</v>
      </c>
      <c r="AH343" s="55">
        <f>_xlfn.XLOOKUP(D343,'[1]VL LMS '!$B:$B,'[1]VL LMS '!$DO:$DO)</f>
        <v>0</v>
      </c>
      <c r="AI343" s="55" t="str">
        <f>_xlfn.XLOOKUP(D343,'[1]VL LMS '!$B:$B,'[1]VL LMS '!$DP:$DP)</f>
        <v>Paryatan Plus</v>
      </c>
      <c r="AJ343" s="55" t="str">
        <f>VLOOKUP(AI343,[1]Assumptions!$C:$D,2,0)</f>
        <v>Paryatan Plus Loan</v>
      </c>
      <c r="AK343" s="55" t="str">
        <f>VLOOKUP(A343,[1]Assumptions!$T$3:$U$29,2,0)</f>
        <v>KARNATAKA</v>
      </c>
      <c r="AL343" t="str">
        <f t="shared" si="17"/>
        <v>Used</v>
      </c>
      <c r="AM343" t="str">
        <f>VLOOKUP(P343,Assumptions!$B$3:$D$14,3)</f>
        <v>September</v>
      </c>
    </row>
    <row r="344" spans="1:39" x14ac:dyDescent="0.25">
      <c r="A344" t="s">
        <v>697</v>
      </c>
      <c r="B344">
        <v>3158</v>
      </c>
      <c r="C344">
        <v>43103334</v>
      </c>
      <c r="D344" s="5">
        <v>431581301700202</v>
      </c>
      <c r="E344">
        <v>31580004099615</v>
      </c>
      <c r="F344" t="s">
        <v>2491</v>
      </c>
      <c r="G344" t="s">
        <v>1476</v>
      </c>
      <c r="H344" s="1">
        <v>45546</v>
      </c>
      <c r="I344">
        <v>400000</v>
      </c>
      <c r="J344">
        <v>24</v>
      </c>
      <c r="K344">
        <v>60</v>
      </c>
      <c r="L344">
        <v>11508</v>
      </c>
      <c r="M344">
        <v>120023925114</v>
      </c>
      <c r="N344" t="s">
        <v>1477</v>
      </c>
      <c r="O344">
        <v>387609</v>
      </c>
      <c r="P344" s="1">
        <v>45565</v>
      </c>
      <c r="Q344" t="s">
        <v>128</v>
      </c>
      <c r="R344" t="s">
        <v>128</v>
      </c>
      <c r="S344" t="s">
        <v>128</v>
      </c>
      <c r="T344">
        <v>152159</v>
      </c>
      <c r="U344" t="s">
        <v>841</v>
      </c>
      <c r="V344" t="s">
        <v>2492</v>
      </c>
      <c r="W344">
        <v>7000</v>
      </c>
      <c r="X344">
        <v>5391</v>
      </c>
      <c r="Y344" t="s">
        <v>128</v>
      </c>
      <c r="Z344" t="s">
        <v>128</v>
      </c>
      <c r="AC344" s="55" t="s">
        <v>1130</v>
      </c>
      <c r="AD344" s="55" t="str">
        <f>_xlfn.XLOOKUP(D344,'[1]VL LMS '!$B:$B,'[1]VL LMS '!$BU:$BU)</f>
        <v>MAHINDRA BOLERO XL 2WD</v>
      </c>
      <c r="AE344" s="55">
        <f t="shared" si="15"/>
        <v>96000</v>
      </c>
      <c r="AF344" s="55" t="str">
        <f t="shared" si="16"/>
        <v>Sep-24</v>
      </c>
      <c r="AG344">
        <f>_xlfn.XLOOKUP(D344,'[1]VL LMS '!$B:$B,'[1]VL LMS '!$BS:$BS)</f>
        <v>2015</v>
      </c>
      <c r="AH344" s="55" t="str">
        <f>_xlfn.XLOOKUP(D344,'[1]VL LMS '!$B:$B,'[1]VL LMS '!$DO:$DO)</f>
        <v>Goods &amp; Passengers</v>
      </c>
      <c r="AI344" s="55" t="str">
        <f>_xlfn.XLOOKUP(D344,'[1]VL LMS '!$B:$B,'[1]VL LMS '!$DP:$DP)</f>
        <v>Paryatan Plus</v>
      </c>
      <c r="AJ344" s="55" t="str">
        <f>VLOOKUP(AI344,[1]Assumptions!$C:$D,2,0)</f>
        <v>Paryatan Plus Loan</v>
      </c>
      <c r="AK344" s="55" t="str">
        <f>VLOOKUP(A344,[1]Assumptions!$T$3:$U$29,2,0)</f>
        <v>ODISHA</v>
      </c>
      <c r="AL344" t="str">
        <f t="shared" si="17"/>
        <v>Used</v>
      </c>
      <c r="AM344" t="str">
        <f>VLOOKUP(P344,Assumptions!$B$3:$D$14,3)</f>
        <v>September</v>
      </c>
    </row>
    <row r="345" spans="1:39" x14ac:dyDescent="0.25">
      <c r="A345" t="s">
        <v>53</v>
      </c>
      <c r="B345">
        <v>1233</v>
      </c>
      <c r="C345">
        <v>43103333</v>
      </c>
      <c r="D345" s="5">
        <v>412331301700238</v>
      </c>
      <c r="E345">
        <v>12330004105872</v>
      </c>
      <c r="F345" t="s">
        <v>2493</v>
      </c>
      <c r="G345" t="s">
        <v>2494</v>
      </c>
      <c r="H345" s="1">
        <v>45590</v>
      </c>
      <c r="I345">
        <v>927000</v>
      </c>
      <c r="J345">
        <v>18</v>
      </c>
      <c r="K345">
        <v>84</v>
      </c>
      <c r="L345">
        <v>19484</v>
      </c>
      <c r="M345">
        <v>40289401255</v>
      </c>
      <c r="N345" t="s">
        <v>1027</v>
      </c>
      <c r="O345">
        <v>899510</v>
      </c>
      <c r="P345" s="1">
        <v>45590</v>
      </c>
      <c r="Q345" t="s">
        <v>127</v>
      </c>
      <c r="R345" t="s">
        <v>2495</v>
      </c>
      <c r="S345" t="s">
        <v>2496</v>
      </c>
      <c r="T345">
        <v>151638</v>
      </c>
      <c r="U345" t="s">
        <v>773</v>
      </c>
      <c r="V345" t="s">
        <v>2497</v>
      </c>
      <c r="W345">
        <v>16223</v>
      </c>
      <c r="X345">
        <v>11267</v>
      </c>
      <c r="Z345" t="s">
        <v>128</v>
      </c>
      <c r="AA345" t="s">
        <v>128</v>
      </c>
      <c r="AC345" s="55" t="s">
        <v>995</v>
      </c>
      <c r="AD345" s="55" t="str">
        <f>_xlfn.XLOOKUP(D345,'[1]VL LMS '!$B:$B,'[1]VL LMS '!$BU:$BU)</f>
        <v>TOUR M CNG NEW MARUTI 2024</v>
      </c>
      <c r="AE345" s="55">
        <f t="shared" si="15"/>
        <v>166860</v>
      </c>
      <c r="AF345" s="55" t="str">
        <f t="shared" si="16"/>
        <v>Oct-24</v>
      </c>
      <c r="AG345">
        <f>_xlfn.XLOOKUP(D345,'[1]VL LMS '!$B:$B,'[1]VL LMS '!$BS:$BS)</f>
        <v>2024</v>
      </c>
      <c r="AH345" s="55">
        <f>_xlfn.XLOOKUP(D345,'[1]VL LMS '!$B:$B,'[1]VL LMS '!$DO:$DO)</f>
        <v>0</v>
      </c>
      <c r="AI345" s="55" t="str">
        <f>_xlfn.XLOOKUP(D345,'[1]VL LMS '!$B:$B,'[1]VL LMS '!$DP:$DP)</f>
        <v>Paryatan Plus</v>
      </c>
      <c r="AJ345" s="55" t="str">
        <f>VLOOKUP(AI345,[1]Assumptions!$C:$D,2,0)</f>
        <v>Paryatan Plus Loan</v>
      </c>
      <c r="AK345" s="55" t="str">
        <f>VLOOKUP(A345,[1]Assumptions!$T$3:$U$29,2,0)</f>
        <v>KERALA</v>
      </c>
      <c r="AL345" t="str">
        <f t="shared" si="17"/>
        <v>Used</v>
      </c>
      <c r="AM345" t="str">
        <f>VLOOKUP(P345,Assumptions!$B$3:$D$14,3)</f>
        <v>October</v>
      </c>
    </row>
    <row r="346" spans="1:39" x14ac:dyDescent="0.25">
      <c r="A346" t="s">
        <v>19</v>
      </c>
      <c r="B346">
        <v>1283</v>
      </c>
      <c r="C346">
        <v>43103342</v>
      </c>
      <c r="D346" s="5">
        <v>412831301700298</v>
      </c>
      <c r="E346">
        <v>12830004105131</v>
      </c>
      <c r="F346" t="s">
        <v>2498</v>
      </c>
      <c r="G346" t="s">
        <v>2498</v>
      </c>
      <c r="H346" s="1">
        <v>45591</v>
      </c>
      <c r="I346">
        <v>880000</v>
      </c>
      <c r="J346">
        <v>22.5</v>
      </c>
      <c r="K346">
        <v>60</v>
      </c>
      <c r="L346">
        <v>24556</v>
      </c>
      <c r="M346">
        <v>64012627920</v>
      </c>
      <c r="N346" t="s">
        <v>2499</v>
      </c>
      <c r="O346">
        <v>815322</v>
      </c>
      <c r="P346" s="1">
        <v>45591</v>
      </c>
      <c r="Q346" t="s">
        <v>127</v>
      </c>
      <c r="R346" t="s">
        <v>2500</v>
      </c>
      <c r="S346" t="s">
        <v>2501</v>
      </c>
      <c r="T346">
        <v>152366</v>
      </c>
      <c r="U346" t="s">
        <v>723</v>
      </c>
      <c r="V346" t="s">
        <v>2502</v>
      </c>
      <c r="W346">
        <v>15400</v>
      </c>
      <c r="X346">
        <v>10478</v>
      </c>
      <c r="Z346" t="s">
        <v>971</v>
      </c>
      <c r="AA346" t="s">
        <v>128</v>
      </c>
      <c r="AC346" s="55" t="s">
        <v>995</v>
      </c>
      <c r="AD346" s="55" t="str">
        <f>_xlfn.XLOOKUP(D346,'[1]VL LMS '!$B:$B,'[1]VL LMS '!$BU:$BU)</f>
        <v>ERTIGA VXI O CNG 2023 7STR</v>
      </c>
      <c r="AE346" s="55">
        <f t="shared" si="15"/>
        <v>198000</v>
      </c>
      <c r="AF346" s="55" t="str">
        <f t="shared" si="16"/>
        <v>Oct-24</v>
      </c>
      <c r="AG346">
        <f>_xlfn.XLOOKUP(D346,'[1]VL LMS '!$B:$B,'[1]VL LMS '!$BS:$BS)</f>
        <v>2023</v>
      </c>
      <c r="AH346" s="55" t="str">
        <f>_xlfn.XLOOKUP(D346,'[1]VL LMS '!$B:$B,'[1]VL LMS '!$DO:$DO)</f>
        <v>Car</v>
      </c>
      <c r="AI346" s="55" t="str">
        <f>_xlfn.XLOOKUP(D346,'[1]VL LMS '!$B:$B,'[1]VL LMS '!$DP:$DP)</f>
        <v>Paryatan Plus</v>
      </c>
      <c r="AJ346" s="55" t="str">
        <f>VLOOKUP(AI346,[1]Assumptions!$C:$D,2,0)</f>
        <v>Paryatan Plus Loan</v>
      </c>
      <c r="AK346" s="55" t="str">
        <f>VLOOKUP(A346,[1]Assumptions!$T$3:$U$29,2,0)</f>
        <v>KARNATAKA</v>
      </c>
      <c r="AL346" t="str">
        <f t="shared" si="17"/>
        <v>Used</v>
      </c>
      <c r="AM346" t="str">
        <f>VLOOKUP(P346,Assumptions!$B$3:$D$14,3)</f>
        <v>October</v>
      </c>
    </row>
    <row r="347" spans="1:39" x14ac:dyDescent="0.25">
      <c r="A347" t="s">
        <v>15</v>
      </c>
      <c r="B347">
        <v>3135</v>
      </c>
      <c r="C347">
        <v>43103348</v>
      </c>
      <c r="D347" s="5">
        <v>431351301700401</v>
      </c>
      <c r="E347">
        <v>31350004105858</v>
      </c>
      <c r="F347" t="s">
        <v>2503</v>
      </c>
      <c r="G347" t="s">
        <v>2504</v>
      </c>
      <c r="H347" s="1">
        <v>45590</v>
      </c>
      <c r="I347">
        <v>380000</v>
      </c>
      <c r="J347">
        <v>24</v>
      </c>
      <c r="K347">
        <v>36</v>
      </c>
      <c r="L347">
        <v>14909</v>
      </c>
      <c r="M347">
        <v>3623101001753</v>
      </c>
      <c r="N347" t="s">
        <v>2505</v>
      </c>
      <c r="O347">
        <v>370758</v>
      </c>
      <c r="P347" s="1">
        <v>45590</v>
      </c>
      <c r="Q347" t="s">
        <v>127</v>
      </c>
      <c r="R347" t="s">
        <v>2506</v>
      </c>
      <c r="S347" t="s">
        <v>2507</v>
      </c>
      <c r="T347">
        <v>150112</v>
      </c>
      <c r="U347" t="s">
        <v>828</v>
      </c>
      <c r="V347" t="s">
        <v>2508</v>
      </c>
      <c r="W347">
        <v>6650</v>
      </c>
      <c r="X347">
        <v>2592</v>
      </c>
      <c r="Z347" t="s">
        <v>128</v>
      </c>
      <c r="AA347" t="s">
        <v>128</v>
      </c>
      <c r="AC347" s="55" t="s">
        <v>995</v>
      </c>
      <c r="AD347" s="55" t="str">
        <f>_xlfn.XLOOKUP(D347,'[1]VL LMS '!$B:$B,'[1]VL LMS '!$BU:$BU)</f>
        <v>MAHINDRA XYLO D4 MDI CRDE 2WD 8STR 2018</v>
      </c>
      <c r="AE347" s="55">
        <f t="shared" si="15"/>
        <v>91200</v>
      </c>
      <c r="AF347" s="55" t="str">
        <f t="shared" si="16"/>
        <v>Oct-24</v>
      </c>
      <c r="AG347">
        <f>_xlfn.XLOOKUP(D347,'[1]VL LMS '!$B:$B,'[1]VL LMS '!$BS:$BS)</f>
        <v>2018</v>
      </c>
      <c r="AH347" s="55" t="str">
        <f>_xlfn.XLOOKUP(D347,'[1]VL LMS '!$B:$B,'[1]VL LMS '!$DO:$DO)</f>
        <v>Car</v>
      </c>
      <c r="AI347" s="55" t="str">
        <f>_xlfn.XLOOKUP(D347,'[1]VL LMS '!$B:$B,'[1]VL LMS '!$DP:$DP)</f>
        <v>Paryatan Plus</v>
      </c>
      <c r="AJ347" s="55" t="str">
        <f>VLOOKUP(AI347,[1]Assumptions!$C:$D,2,0)</f>
        <v>Paryatan Plus Loan</v>
      </c>
      <c r="AK347" s="55" t="str">
        <f>VLOOKUP(A347,[1]Assumptions!$T$3:$U$29,2,0)</f>
        <v>TAMIL NADU</v>
      </c>
      <c r="AL347" t="str">
        <f t="shared" si="17"/>
        <v>Used</v>
      </c>
      <c r="AM347" t="str">
        <f>VLOOKUP(P347,Assumptions!$B$3:$D$14,3)</f>
        <v>October</v>
      </c>
    </row>
    <row r="348" spans="1:39" x14ac:dyDescent="0.25">
      <c r="A348" t="s">
        <v>697</v>
      </c>
      <c r="B348">
        <v>3158</v>
      </c>
      <c r="C348">
        <v>43103324</v>
      </c>
      <c r="D348" s="5">
        <v>431581301700203</v>
      </c>
      <c r="E348">
        <v>33350003980240</v>
      </c>
      <c r="F348" t="s">
        <v>2509</v>
      </c>
      <c r="G348" t="s">
        <v>2510</v>
      </c>
      <c r="H348" s="1">
        <v>45589</v>
      </c>
      <c r="I348">
        <v>450000</v>
      </c>
      <c r="J348">
        <v>24</v>
      </c>
      <c r="K348">
        <v>48</v>
      </c>
      <c r="L348">
        <v>14671</v>
      </c>
      <c r="M348">
        <v>11438685236</v>
      </c>
      <c r="N348" t="s">
        <v>133</v>
      </c>
      <c r="O348">
        <v>431669</v>
      </c>
      <c r="P348" s="1">
        <v>45590</v>
      </c>
      <c r="Q348" t="s">
        <v>127</v>
      </c>
      <c r="R348" t="s">
        <v>2511</v>
      </c>
      <c r="S348" t="s">
        <v>2512</v>
      </c>
      <c r="T348">
        <v>153611</v>
      </c>
      <c r="U348" t="s">
        <v>972</v>
      </c>
      <c r="V348" t="s">
        <v>2445</v>
      </c>
      <c r="W348">
        <v>7875</v>
      </c>
      <c r="X348">
        <v>10456</v>
      </c>
      <c r="Z348" t="s">
        <v>128</v>
      </c>
      <c r="AA348" t="s">
        <v>128</v>
      </c>
      <c r="AC348" s="55" t="s">
        <v>995</v>
      </c>
      <c r="AD348" s="55" t="str">
        <f>_xlfn.XLOOKUP(D348,'[1]VL LMS '!$B:$B,'[1]VL LMS '!$BU:$BU)</f>
        <v>MARUTI SWIFT ZDI 2018</v>
      </c>
      <c r="AE348" s="55">
        <f t="shared" si="15"/>
        <v>108000</v>
      </c>
      <c r="AF348" s="55" t="str">
        <f t="shared" si="16"/>
        <v>Oct-24</v>
      </c>
      <c r="AG348">
        <f>_xlfn.XLOOKUP(D348,'[1]VL LMS '!$B:$B,'[1]VL LMS '!$BS:$BS)</f>
        <v>2018</v>
      </c>
      <c r="AH348" s="55" t="str">
        <f>_xlfn.XLOOKUP(D348,'[1]VL LMS '!$B:$B,'[1]VL LMS '!$DO:$DO)</f>
        <v>Car</v>
      </c>
      <c r="AI348" s="55" t="str">
        <f>_xlfn.XLOOKUP(D348,'[1]VL LMS '!$B:$B,'[1]VL LMS '!$DP:$DP)</f>
        <v>Classic Used Car</v>
      </c>
      <c r="AJ348" s="55" t="str">
        <f>VLOOKUP(AI348,[1]Assumptions!$C:$D,2,0)</f>
        <v>Classic Used Car Loan</v>
      </c>
      <c r="AK348" s="55" t="str">
        <f>VLOOKUP(A348,[1]Assumptions!$T$3:$U$29,2,0)</f>
        <v>ODISHA</v>
      </c>
      <c r="AL348" t="str">
        <f t="shared" si="17"/>
        <v>Used</v>
      </c>
      <c r="AM348" t="str">
        <f>VLOOKUP(P348,Assumptions!$B$3:$D$14,3)</f>
        <v>October</v>
      </c>
    </row>
    <row r="349" spans="1:39" x14ac:dyDescent="0.25">
      <c r="A349" t="s">
        <v>697</v>
      </c>
      <c r="B349">
        <v>3158</v>
      </c>
      <c r="C349">
        <v>43103343</v>
      </c>
      <c r="D349" s="5">
        <v>431581301700204</v>
      </c>
      <c r="E349">
        <v>31580004095407</v>
      </c>
      <c r="F349" t="s">
        <v>2513</v>
      </c>
      <c r="G349" t="s">
        <v>2513</v>
      </c>
      <c r="H349" s="1">
        <v>45590</v>
      </c>
      <c r="I349">
        <v>310000</v>
      </c>
      <c r="J349">
        <v>24</v>
      </c>
      <c r="K349">
        <v>36</v>
      </c>
      <c r="L349">
        <v>12163</v>
      </c>
      <c r="M349">
        <v>40571636377</v>
      </c>
      <c r="N349" t="s">
        <v>2514</v>
      </c>
      <c r="O349">
        <v>299694</v>
      </c>
      <c r="P349" s="1">
        <v>45591</v>
      </c>
      <c r="Q349" t="s">
        <v>127</v>
      </c>
      <c r="R349" t="s">
        <v>2515</v>
      </c>
      <c r="S349" t="s">
        <v>2516</v>
      </c>
      <c r="T349">
        <v>150045</v>
      </c>
      <c r="U349" t="s">
        <v>768</v>
      </c>
      <c r="V349" t="s">
        <v>2517</v>
      </c>
      <c r="W349">
        <v>5425</v>
      </c>
      <c r="X349">
        <v>1577</v>
      </c>
      <c r="Z349" t="s">
        <v>954</v>
      </c>
      <c r="AA349">
        <v>3100</v>
      </c>
      <c r="AC349" s="55" t="s">
        <v>1130</v>
      </c>
      <c r="AD349" s="55" t="str">
        <f>_xlfn.XLOOKUP(D349,'[1]VL LMS '!$B:$B,'[1]VL LMS '!$BU:$BU)</f>
        <v>TATA ACE GOLD DIESEL BS VI 2020 2STR LGV</v>
      </c>
      <c r="AE349" s="55">
        <f t="shared" si="15"/>
        <v>74400</v>
      </c>
      <c r="AF349" s="55" t="str">
        <f t="shared" si="16"/>
        <v>Oct-24</v>
      </c>
      <c r="AG349">
        <f>_xlfn.XLOOKUP(D349,'[1]VL LMS '!$B:$B,'[1]VL LMS '!$BS:$BS)</f>
        <v>2020</v>
      </c>
      <c r="AH349" s="55" t="str">
        <f>_xlfn.XLOOKUP(D349,'[1]VL LMS '!$B:$B,'[1]VL LMS '!$DO:$DO)</f>
        <v>Car</v>
      </c>
      <c r="AI349" s="55" t="str">
        <f>_xlfn.XLOOKUP(D349,'[1]VL LMS '!$B:$B,'[1]VL LMS '!$DP:$DP)</f>
        <v>Goods Carrier</v>
      </c>
      <c r="AJ349" s="55" t="str">
        <f>VLOOKUP(AI349,[1]Assumptions!$C:$D,2,0)</f>
        <v>Goods Carrier Loan</v>
      </c>
      <c r="AK349" s="55" t="str">
        <f>VLOOKUP(A349,[1]Assumptions!$T$3:$U$29,2,0)</f>
        <v>ODISHA</v>
      </c>
      <c r="AL349" t="str">
        <f t="shared" si="17"/>
        <v>Used</v>
      </c>
      <c r="AM349" t="str">
        <f>VLOOKUP(P349,Assumptions!$B$3:$D$14,3)</f>
        <v>October</v>
      </c>
    </row>
    <row r="350" spans="1:39" x14ac:dyDescent="0.25">
      <c r="A350" t="s">
        <v>53</v>
      </c>
      <c r="B350">
        <v>1233</v>
      </c>
      <c r="C350">
        <v>43103354</v>
      </c>
      <c r="D350" s="5">
        <v>412331301700239</v>
      </c>
      <c r="E350">
        <v>12330004107135</v>
      </c>
      <c r="F350" t="s">
        <v>2518</v>
      </c>
      <c r="G350" t="s">
        <v>2519</v>
      </c>
      <c r="H350" s="1">
        <v>45603</v>
      </c>
      <c r="I350">
        <v>780000</v>
      </c>
      <c r="J350">
        <v>23.5</v>
      </c>
      <c r="K350">
        <v>60</v>
      </c>
      <c r="L350">
        <v>22214</v>
      </c>
      <c r="M350">
        <v>17075500000867</v>
      </c>
      <c r="N350" t="s">
        <v>2520</v>
      </c>
      <c r="O350">
        <v>758205</v>
      </c>
      <c r="P350" s="1">
        <v>45603</v>
      </c>
      <c r="Q350" t="s">
        <v>127</v>
      </c>
      <c r="R350" t="s">
        <v>2521</v>
      </c>
      <c r="S350" t="s">
        <v>2522</v>
      </c>
      <c r="T350">
        <v>154411</v>
      </c>
      <c r="U350">
        <v>154411</v>
      </c>
      <c r="V350" t="s">
        <v>2523</v>
      </c>
      <c r="W350">
        <v>15600</v>
      </c>
      <c r="X350">
        <v>6195</v>
      </c>
      <c r="Z350" t="s">
        <v>879</v>
      </c>
      <c r="AA350" t="s">
        <v>128</v>
      </c>
      <c r="AC350" s="55" t="s">
        <v>995</v>
      </c>
      <c r="AD350" s="55" t="str">
        <f>_xlfn.XLOOKUP(D350,'[1]VL LMS '!$B:$B,'[1]VL LMS '!$BU:$BU)</f>
        <v>INNOVA 2 5 G E3 2016 7STR TOYOTA CAB PARYATAN</v>
      </c>
      <c r="AE350" s="55">
        <f t="shared" si="15"/>
        <v>183300</v>
      </c>
      <c r="AF350" s="55" t="str">
        <f t="shared" si="16"/>
        <v>Nov-24</v>
      </c>
      <c r="AG350">
        <f>_xlfn.XLOOKUP(D350,'[1]VL LMS '!$B:$B,'[1]VL LMS '!$BS:$BS)</f>
        <v>2016</v>
      </c>
      <c r="AH350" s="55" t="str">
        <f>_xlfn.XLOOKUP(D350,'[1]VL LMS '!$B:$B,'[1]VL LMS '!$DO:$DO)</f>
        <v>Car</v>
      </c>
      <c r="AI350" s="55" t="str">
        <f>_xlfn.XLOOKUP(D350,'[1]VL LMS '!$B:$B,'[1]VL LMS '!$DP:$DP)</f>
        <v>Paryatan Plus</v>
      </c>
      <c r="AJ350" s="55" t="str">
        <f>VLOOKUP(AI350,[1]Assumptions!$C:$D,2,0)</f>
        <v>Paryatan Plus Loan</v>
      </c>
      <c r="AK350" s="55" t="str">
        <f>VLOOKUP(A350,[1]Assumptions!$T$3:$U$29,2,0)</f>
        <v>KERALA</v>
      </c>
      <c r="AL350" t="str">
        <f t="shared" si="17"/>
        <v>Used</v>
      </c>
      <c r="AM350" t="str">
        <f>VLOOKUP(P350,Assumptions!$B$3:$D$14,3)</f>
        <v>November</v>
      </c>
    </row>
    <row r="351" spans="1:39" x14ac:dyDescent="0.25">
      <c r="A351" t="s">
        <v>53</v>
      </c>
      <c r="B351">
        <v>1233</v>
      </c>
      <c r="C351">
        <v>43103372</v>
      </c>
      <c r="D351" s="5">
        <v>412331301700240</v>
      </c>
      <c r="E351">
        <v>12330004107616</v>
      </c>
      <c r="F351" t="s">
        <v>2524</v>
      </c>
      <c r="G351" t="s">
        <v>2525</v>
      </c>
      <c r="H351" s="1">
        <v>45608</v>
      </c>
      <c r="I351">
        <v>641500</v>
      </c>
      <c r="J351">
        <v>20.5</v>
      </c>
      <c r="K351">
        <v>60</v>
      </c>
      <c r="L351">
        <v>17175</v>
      </c>
      <c r="M351">
        <v>40289401255</v>
      </c>
      <c r="N351" t="s">
        <v>1027</v>
      </c>
      <c r="O351">
        <v>624097</v>
      </c>
      <c r="P351" s="1">
        <v>45608</v>
      </c>
      <c r="Q351" t="s">
        <v>128</v>
      </c>
      <c r="R351" t="s">
        <v>128</v>
      </c>
      <c r="S351" t="s">
        <v>128</v>
      </c>
      <c r="T351">
        <v>151882</v>
      </c>
      <c r="U351" t="s">
        <v>775</v>
      </c>
      <c r="V351" t="s">
        <v>2526</v>
      </c>
      <c r="W351">
        <v>12830</v>
      </c>
      <c r="X351">
        <v>4573</v>
      </c>
      <c r="Z351" t="s">
        <v>857</v>
      </c>
      <c r="AA351" t="s">
        <v>128</v>
      </c>
      <c r="AC351" s="55" t="s">
        <v>995</v>
      </c>
      <c r="AD351" s="55" t="str">
        <f>_xlfn.XLOOKUP(D351,'[1]VL LMS '!$B:$B,'[1]VL LMS '!$BU:$BU)</f>
        <v>WAGON R TOUR CNG 2024</v>
      </c>
      <c r="AE351" s="55">
        <f t="shared" si="15"/>
        <v>131507.5</v>
      </c>
      <c r="AF351" s="55" t="str">
        <f t="shared" si="16"/>
        <v>Nov-24</v>
      </c>
      <c r="AG351">
        <f>_xlfn.XLOOKUP(D351,'[1]VL LMS '!$B:$B,'[1]VL LMS '!$BS:$BS)</f>
        <v>2024</v>
      </c>
      <c r="AH351" s="55">
        <f>_xlfn.XLOOKUP(D351,'[1]VL LMS '!$B:$B,'[1]VL LMS '!$DO:$DO)</f>
        <v>0</v>
      </c>
      <c r="AI351" s="55" t="str">
        <f>_xlfn.XLOOKUP(D351,'[1]VL LMS '!$B:$B,'[1]VL LMS '!$DP:$DP)</f>
        <v>Paryatan Plus</v>
      </c>
      <c r="AJ351" s="55" t="str">
        <f>VLOOKUP(AI351,[1]Assumptions!$C:$D,2,0)</f>
        <v>Paryatan Plus Loan</v>
      </c>
      <c r="AK351" s="55" t="str">
        <f>VLOOKUP(A351,[1]Assumptions!$T$3:$U$29,2,0)</f>
        <v>KERALA</v>
      </c>
      <c r="AL351" t="str">
        <f t="shared" si="17"/>
        <v>Used</v>
      </c>
      <c r="AM351" t="str">
        <f>VLOOKUP(P351,Assumptions!$B$3:$D$14,3)</f>
        <v>November</v>
      </c>
    </row>
    <row r="352" spans="1:39" x14ac:dyDescent="0.25">
      <c r="A352" t="s">
        <v>53</v>
      </c>
      <c r="B352">
        <v>1233</v>
      </c>
      <c r="C352">
        <v>43103379</v>
      </c>
      <c r="D352" s="5">
        <v>412331301700241</v>
      </c>
      <c r="E352">
        <v>12330004108013</v>
      </c>
      <c r="F352" t="s">
        <v>2527</v>
      </c>
      <c r="G352" t="s">
        <v>2528</v>
      </c>
      <c r="H352" s="1">
        <v>45612</v>
      </c>
      <c r="I352">
        <v>1000000</v>
      </c>
      <c r="J352">
        <v>23.75</v>
      </c>
      <c r="K352">
        <v>60</v>
      </c>
      <c r="L352">
        <v>28623</v>
      </c>
      <c r="M352">
        <v>339002010012732</v>
      </c>
      <c r="N352" t="s">
        <v>1013</v>
      </c>
      <c r="O352">
        <v>971374</v>
      </c>
      <c r="P352" s="1">
        <v>45612</v>
      </c>
      <c r="Q352" t="s">
        <v>127</v>
      </c>
      <c r="R352" t="s">
        <v>2529</v>
      </c>
      <c r="S352" t="s">
        <v>2530</v>
      </c>
      <c r="T352">
        <v>151765</v>
      </c>
      <c r="U352" t="s">
        <v>777</v>
      </c>
      <c r="V352" t="s">
        <v>2531</v>
      </c>
      <c r="W352">
        <v>20000</v>
      </c>
      <c r="X352">
        <v>8626</v>
      </c>
      <c r="Z352" t="s">
        <v>128</v>
      </c>
      <c r="AA352" t="s">
        <v>128</v>
      </c>
      <c r="AC352" s="55" t="s">
        <v>1010</v>
      </c>
      <c r="AD352" s="55" t="str">
        <f>_xlfn.XLOOKUP(D352,'[1]VL LMS '!$B:$B,'[1]VL LMS '!$BU:$BU)</f>
        <v>FORCE TREVELLER 27 STR 2016 MINI BUS</v>
      </c>
      <c r="AE352" s="55">
        <f t="shared" si="15"/>
        <v>237500</v>
      </c>
      <c r="AF352" s="55" t="str">
        <f t="shared" si="16"/>
        <v>Nov-24</v>
      </c>
      <c r="AG352">
        <f>_xlfn.XLOOKUP(D352,'[1]VL LMS '!$B:$B,'[1]VL LMS '!$BS:$BS)</f>
        <v>2016</v>
      </c>
      <c r="AH352" s="55" t="str">
        <f>_xlfn.XLOOKUP(D352,'[1]VL LMS '!$B:$B,'[1]VL LMS '!$DO:$DO)</f>
        <v>Goods &amp; Passengers</v>
      </c>
      <c r="AI352" s="55" t="str">
        <f>_xlfn.XLOOKUP(D352,'[1]VL LMS '!$B:$B,'[1]VL LMS '!$DP:$DP)</f>
        <v>Safari</v>
      </c>
      <c r="AJ352" s="55" t="str">
        <f>VLOOKUP(AI352,[1]Assumptions!$C:$D,2,0)</f>
        <v>Safari Loan</v>
      </c>
      <c r="AK352" s="55" t="str">
        <f>VLOOKUP(A352,[1]Assumptions!$T$3:$U$29,2,0)</f>
        <v>KERALA</v>
      </c>
      <c r="AL352" t="str">
        <f t="shared" si="17"/>
        <v>Used</v>
      </c>
      <c r="AM352" t="str">
        <f>VLOOKUP(P352,Assumptions!$B$3:$D$14,3)</f>
        <v>November</v>
      </c>
    </row>
    <row r="353" spans="1:39" x14ac:dyDescent="0.25">
      <c r="A353" t="s">
        <v>53</v>
      </c>
      <c r="B353">
        <v>1233</v>
      </c>
      <c r="C353">
        <v>43103382</v>
      </c>
      <c r="D353" s="5">
        <v>412331301700242</v>
      </c>
      <c r="E353">
        <v>12330004107565</v>
      </c>
      <c r="F353" t="s">
        <v>2532</v>
      </c>
      <c r="G353" t="s">
        <v>2533</v>
      </c>
      <c r="H353" s="1">
        <v>45619</v>
      </c>
      <c r="I353">
        <v>600000</v>
      </c>
      <c r="J353">
        <v>23.9</v>
      </c>
      <c r="K353">
        <v>24</v>
      </c>
      <c r="L353">
        <v>31693</v>
      </c>
      <c r="M353">
        <v>10050100339103</v>
      </c>
      <c r="N353" t="s">
        <v>2534</v>
      </c>
      <c r="O353">
        <v>580495</v>
      </c>
      <c r="P353" s="1">
        <v>45619</v>
      </c>
      <c r="Q353" t="s">
        <v>128</v>
      </c>
      <c r="R353" t="s">
        <v>128</v>
      </c>
      <c r="S353" t="s">
        <v>128</v>
      </c>
      <c r="T353">
        <v>154411</v>
      </c>
      <c r="U353">
        <v>154411</v>
      </c>
      <c r="V353" t="s">
        <v>2535</v>
      </c>
      <c r="W353">
        <v>12000</v>
      </c>
      <c r="X353">
        <v>7505</v>
      </c>
      <c r="Z353" t="s">
        <v>776</v>
      </c>
      <c r="AA353" t="s">
        <v>128</v>
      </c>
      <c r="AC353" s="55" t="s">
        <v>1010</v>
      </c>
      <c r="AD353" s="55" t="str">
        <f>_xlfn.XLOOKUP(D353,'[1]VL LMS '!$B:$B,'[1]VL LMS '!$BU:$BU)</f>
        <v>Traveller-17 Seater AC with Interior-PASSENGER COMMERCIAL</v>
      </c>
      <c r="AE353" s="55">
        <f t="shared" si="15"/>
        <v>143400</v>
      </c>
      <c r="AF353" s="55" t="str">
        <f t="shared" si="16"/>
        <v>Nov-24</v>
      </c>
      <c r="AG353">
        <f>_xlfn.XLOOKUP(D353,'[1]VL LMS '!$B:$B,'[1]VL LMS '!$BS:$BS)</f>
        <v>2015</v>
      </c>
      <c r="AH353" s="55" t="str">
        <f>_xlfn.XLOOKUP(D353,'[1]VL LMS '!$B:$B,'[1]VL LMS '!$DO:$DO)</f>
        <v>Goods &amp; Passengers</v>
      </c>
      <c r="AI353" s="55" t="str">
        <f>_xlfn.XLOOKUP(D353,'[1]VL LMS '!$B:$B,'[1]VL LMS '!$DP:$DP)</f>
        <v>Safari</v>
      </c>
      <c r="AJ353" s="55" t="str">
        <f>VLOOKUP(AI353,[1]Assumptions!$C:$D,2,0)</f>
        <v>Safari Loan</v>
      </c>
      <c r="AK353" s="55" t="str">
        <f>VLOOKUP(A353,[1]Assumptions!$T$3:$U$29,2,0)</f>
        <v>KERALA</v>
      </c>
      <c r="AL353" t="str">
        <f t="shared" si="17"/>
        <v>Used</v>
      </c>
      <c r="AM353" t="str">
        <f>VLOOKUP(P353,Assumptions!$B$3:$D$14,3)</f>
        <v>November</v>
      </c>
    </row>
    <row r="354" spans="1:39" x14ac:dyDescent="0.25">
      <c r="A354" t="s">
        <v>53</v>
      </c>
      <c r="B354">
        <v>1233</v>
      </c>
      <c r="C354">
        <v>43103394</v>
      </c>
      <c r="D354" s="5">
        <v>412331301700243</v>
      </c>
      <c r="E354">
        <v>12330004107350</v>
      </c>
      <c r="F354" t="s">
        <v>2536</v>
      </c>
      <c r="G354" t="s">
        <v>2537</v>
      </c>
      <c r="H354" s="1">
        <v>45624</v>
      </c>
      <c r="I354">
        <v>570500</v>
      </c>
      <c r="J354">
        <v>20.5</v>
      </c>
      <c r="K354">
        <v>60</v>
      </c>
      <c r="L354">
        <v>15274</v>
      </c>
      <c r="M354">
        <v>40289401255</v>
      </c>
      <c r="N354" t="s">
        <v>1027</v>
      </c>
      <c r="O354">
        <v>554640</v>
      </c>
      <c r="P354" s="1">
        <v>45624</v>
      </c>
      <c r="Q354" t="s">
        <v>128</v>
      </c>
      <c r="R354" t="s">
        <v>128</v>
      </c>
      <c r="S354" t="s">
        <v>128</v>
      </c>
      <c r="T354">
        <v>151882</v>
      </c>
      <c r="U354" t="s">
        <v>775</v>
      </c>
      <c r="V354" t="s">
        <v>2538</v>
      </c>
      <c r="W354">
        <v>11410</v>
      </c>
      <c r="X354">
        <v>4450</v>
      </c>
      <c r="Z354" t="s">
        <v>857</v>
      </c>
      <c r="AA354" t="s">
        <v>128</v>
      </c>
      <c r="AC354" s="55" t="s">
        <v>995</v>
      </c>
      <c r="AD354" s="55" t="str">
        <f>_xlfn.XLOOKUP(D354,'[1]VL LMS '!$B:$B,'[1]VL LMS '!$BU:$BU)</f>
        <v>ALTO TOUR H1 CNG NEW 2024</v>
      </c>
      <c r="AE354" s="55">
        <f t="shared" si="15"/>
        <v>116952.5</v>
      </c>
      <c r="AF354" s="55" t="str">
        <f t="shared" si="16"/>
        <v>Nov-24</v>
      </c>
      <c r="AG354">
        <f>_xlfn.XLOOKUP(D354,'[1]VL LMS '!$B:$B,'[1]VL LMS '!$BS:$BS)</f>
        <v>2024</v>
      </c>
      <c r="AH354" s="55">
        <f>_xlfn.XLOOKUP(D354,'[1]VL LMS '!$B:$B,'[1]VL LMS '!$DO:$DO)</f>
        <v>0</v>
      </c>
      <c r="AI354" s="55" t="str">
        <f>_xlfn.XLOOKUP(D354,'[1]VL LMS '!$B:$B,'[1]VL LMS '!$DP:$DP)</f>
        <v>Paryatan Plus</v>
      </c>
      <c r="AJ354" s="55" t="str">
        <f>VLOOKUP(AI354,[1]Assumptions!$C:$D,2,0)</f>
        <v>Paryatan Plus Loan</v>
      </c>
      <c r="AK354" s="55" t="str">
        <f>VLOOKUP(A354,[1]Assumptions!$T$3:$U$29,2,0)</f>
        <v>KERALA</v>
      </c>
      <c r="AL354" t="str">
        <f t="shared" si="17"/>
        <v>Used</v>
      </c>
      <c r="AM354" t="str">
        <f>VLOOKUP(P354,Assumptions!$B$3:$D$14,3)</f>
        <v>November</v>
      </c>
    </row>
    <row r="355" spans="1:39" x14ac:dyDescent="0.25">
      <c r="A355" t="s">
        <v>19</v>
      </c>
      <c r="B355">
        <v>1283</v>
      </c>
      <c r="C355">
        <v>43103383</v>
      </c>
      <c r="D355" s="5">
        <v>412831301700299</v>
      </c>
      <c r="E355">
        <v>12830004108333</v>
      </c>
      <c r="F355" t="s">
        <v>2539</v>
      </c>
      <c r="G355" t="s">
        <v>2540</v>
      </c>
      <c r="H355" s="1">
        <v>45617</v>
      </c>
      <c r="I355">
        <v>980000</v>
      </c>
      <c r="J355">
        <v>20.25</v>
      </c>
      <c r="K355">
        <v>72</v>
      </c>
      <c r="L355">
        <v>23616</v>
      </c>
      <c r="M355">
        <v>4252980000024</v>
      </c>
      <c r="N355" t="s">
        <v>1823</v>
      </c>
      <c r="O355">
        <v>946280</v>
      </c>
      <c r="P355" s="1">
        <v>45617</v>
      </c>
      <c r="Q355" t="s">
        <v>128</v>
      </c>
      <c r="R355" t="s">
        <v>128</v>
      </c>
      <c r="S355" t="s">
        <v>128</v>
      </c>
      <c r="T355">
        <v>154479</v>
      </c>
      <c r="U355" t="s">
        <v>730</v>
      </c>
      <c r="V355" t="s">
        <v>2535</v>
      </c>
      <c r="W355">
        <v>19600</v>
      </c>
      <c r="X355">
        <v>14120</v>
      </c>
      <c r="Z355" t="s">
        <v>860</v>
      </c>
      <c r="AA355" t="s">
        <v>128</v>
      </c>
      <c r="AC355" s="55" t="s">
        <v>1130</v>
      </c>
      <c r="AD355" s="55" t="str">
        <f>_xlfn.XLOOKUP(D355,'[1]VL LMS '!$B:$B,'[1]VL LMS '!$BU:$BU)</f>
        <v>TATA INTRA V70 PICK UP NEW 2024</v>
      </c>
      <c r="AE355" s="55">
        <f t="shared" si="15"/>
        <v>198450</v>
      </c>
      <c r="AF355" s="55" t="str">
        <f t="shared" si="16"/>
        <v>Nov-24</v>
      </c>
      <c r="AG355">
        <f>_xlfn.XLOOKUP(D355,'[1]VL LMS '!$B:$B,'[1]VL LMS '!$BS:$BS)</f>
        <v>2024</v>
      </c>
      <c r="AH355" s="55">
        <f>_xlfn.XLOOKUP(D355,'[1]VL LMS '!$B:$B,'[1]VL LMS '!$DO:$DO)</f>
        <v>0</v>
      </c>
      <c r="AI355" s="55" t="str">
        <f>_xlfn.XLOOKUP(D355,'[1]VL LMS '!$B:$B,'[1]VL LMS '!$DP:$DP)</f>
        <v>Paryatan Plus</v>
      </c>
      <c r="AJ355" s="55" t="str">
        <f>VLOOKUP(AI355,[1]Assumptions!$C:$D,2,0)</f>
        <v>Paryatan Plus Loan</v>
      </c>
      <c r="AK355" s="55" t="str">
        <f>VLOOKUP(A355,[1]Assumptions!$T$3:$U$29,2,0)</f>
        <v>KARNATAKA</v>
      </c>
      <c r="AL355" t="str">
        <f t="shared" si="17"/>
        <v>Used</v>
      </c>
      <c r="AM355" t="str">
        <f>VLOOKUP(P355,Assumptions!$B$3:$D$14,3)</f>
        <v>November</v>
      </c>
    </row>
    <row r="356" spans="1:39" x14ac:dyDescent="0.25">
      <c r="A356" t="s">
        <v>19</v>
      </c>
      <c r="B356">
        <v>1283</v>
      </c>
      <c r="C356">
        <v>43103387</v>
      </c>
      <c r="D356" s="5">
        <v>412831301700300</v>
      </c>
      <c r="E356">
        <v>12830004106915</v>
      </c>
      <c r="F356" t="s">
        <v>1926</v>
      </c>
      <c r="G356" t="s">
        <v>1926</v>
      </c>
      <c r="H356" s="1">
        <v>45622</v>
      </c>
      <c r="I356">
        <v>250000</v>
      </c>
      <c r="J356">
        <v>23.9</v>
      </c>
      <c r="K356">
        <v>60</v>
      </c>
      <c r="L356">
        <v>7177</v>
      </c>
      <c r="M356">
        <v>3840101006998</v>
      </c>
      <c r="N356" t="s">
        <v>1049</v>
      </c>
      <c r="O356">
        <v>235321</v>
      </c>
      <c r="P356" s="1">
        <v>45622</v>
      </c>
      <c r="Q356" t="s">
        <v>128</v>
      </c>
      <c r="R356" t="s">
        <v>128</v>
      </c>
      <c r="S356" t="s">
        <v>128</v>
      </c>
      <c r="T356">
        <v>154049</v>
      </c>
      <c r="U356" t="s">
        <v>722</v>
      </c>
      <c r="V356" t="s">
        <v>2541</v>
      </c>
      <c r="W356">
        <v>5000</v>
      </c>
      <c r="X356">
        <v>9679</v>
      </c>
      <c r="Z356" t="s">
        <v>908</v>
      </c>
      <c r="AA356" t="s">
        <v>128</v>
      </c>
      <c r="AC356" s="55" t="s">
        <v>1130</v>
      </c>
      <c r="AD356" s="55" t="str">
        <f>_xlfn.XLOOKUP(D356,'[1]VL LMS '!$B:$B,'[1]VL LMS '!$BU:$BU)</f>
        <v>MAHINDRA SUPRO MINITRUCK 2018</v>
      </c>
      <c r="AE356" s="55">
        <f t="shared" si="15"/>
        <v>59750</v>
      </c>
      <c r="AF356" s="55" t="str">
        <f t="shared" si="16"/>
        <v>Nov-24</v>
      </c>
      <c r="AG356">
        <f>_xlfn.XLOOKUP(D356,'[1]VL LMS '!$B:$B,'[1]VL LMS '!$BS:$BS)</f>
        <v>2018</v>
      </c>
      <c r="AH356" s="55" t="str">
        <f>_xlfn.XLOOKUP(D356,'[1]VL LMS '!$B:$B,'[1]VL LMS '!$DO:$DO)</f>
        <v>Goods &amp; Passengers</v>
      </c>
      <c r="AI356" s="55" t="str">
        <f>_xlfn.XLOOKUP(D356,'[1]VL LMS '!$B:$B,'[1]VL LMS '!$DP:$DP)</f>
        <v>Paryatan Plus</v>
      </c>
      <c r="AJ356" s="55" t="str">
        <f>VLOOKUP(AI356,[1]Assumptions!$C:$D,2,0)</f>
        <v>Paryatan Plus Loan</v>
      </c>
      <c r="AK356" s="55" t="str">
        <f>VLOOKUP(A356,[1]Assumptions!$T$3:$U$29,2,0)</f>
        <v>KARNATAKA</v>
      </c>
      <c r="AL356" t="str">
        <f t="shared" si="17"/>
        <v>Used</v>
      </c>
      <c r="AM356" t="str">
        <f>VLOOKUP(P356,Assumptions!$B$3:$D$14,3)</f>
        <v>November</v>
      </c>
    </row>
    <row r="357" spans="1:39" x14ac:dyDescent="0.25">
      <c r="A357" t="s">
        <v>693</v>
      </c>
      <c r="B357">
        <v>1319</v>
      </c>
      <c r="C357">
        <v>43103368</v>
      </c>
      <c r="D357" s="5">
        <v>413191301700250</v>
      </c>
      <c r="E357">
        <v>13190004107870</v>
      </c>
      <c r="F357" t="s">
        <v>2542</v>
      </c>
      <c r="G357" t="s">
        <v>1914</v>
      </c>
      <c r="H357" s="1">
        <v>45611</v>
      </c>
      <c r="I357">
        <v>840000</v>
      </c>
      <c r="J357">
        <v>20.25</v>
      </c>
      <c r="K357">
        <v>48</v>
      </c>
      <c r="L357">
        <v>25674</v>
      </c>
      <c r="M357">
        <v>40330016667</v>
      </c>
      <c r="N357" t="s">
        <v>1163</v>
      </c>
      <c r="O357">
        <v>817946</v>
      </c>
      <c r="P357" s="1">
        <v>45611</v>
      </c>
      <c r="Q357" t="s">
        <v>127</v>
      </c>
      <c r="R357" t="s">
        <v>2543</v>
      </c>
      <c r="S357" t="s">
        <v>2544</v>
      </c>
      <c r="T357">
        <v>150644</v>
      </c>
      <c r="U357" t="s">
        <v>793</v>
      </c>
      <c r="V357" t="s">
        <v>2545</v>
      </c>
      <c r="W357">
        <v>16800</v>
      </c>
      <c r="X357">
        <v>5254</v>
      </c>
      <c r="Z357" t="s">
        <v>128</v>
      </c>
      <c r="AA357" t="s">
        <v>128</v>
      </c>
      <c r="AC357" s="55" t="s">
        <v>995</v>
      </c>
      <c r="AD357" s="55" t="str">
        <f>_xlfn.XLOOKUP(D357,'[1]VL LMS '!$B:$B,'[1]VL LMS '!$BU:$BU)</f>
        <v>MARUTI TOUR S CNG NEW 2024</v>
      </c>
      <c r="AE357" s="55">
        <f t="shared" si="15"/>
        <v>170100</v>
      </c>
      <c r="AF357" s="55" t="str">
        <f t="shared" si="16"/>
        <v>Nov-24</v>
      </c>
      <c r="AG357">
        <f>_xlfn.XLOOKUP(D357,'[1]VL LMS '!$B:$B,'[1]VL LMS '!$BS:$BS)</f>
        <v>2024</v>
      </c>
      <c r="AH357" s="55">
        <f>_xlfn.XLOOKUP(D357,'[1]VL LMS '!$B:$B,'[1]VL LMS '!$DO:$DO)</f>
        <v>0</v>
      </c>
      <c r="AI357" s="55" t="str">
        <f>_xlfn.XLOOKUP(D357,'[1]VL LMS '!$B:$B,'[1]VL LMS '!$DP:$DP)</f>
        <v>Dream Car</v>
      </c>
      <c r="AJ357" s="55" t="str">
        <f>VLOOKUP(AI357,[1]Assumptions!$C:$D,2,0)</f>
        <v>Dream Vahan</v>
      </c>
      <c r="AK357" s="55" t="str">
        <f>VLOOKUP(A357,[1]Assumptions!$T$3:$U$29,2,0)</f>
        <v>TAMIL NADU</v>
      </c>
      <c r="AL357" t="str">
        <f t="shared" si="17"/>
        <v>New</v>
      </c>
      <c r="AM357" t="str">
        <f>VLOOKUP(P357,Assumptions!$B$3:$D$14,3)</f>
        <v>November</v>
      </c>
    </row>
    <row r="358" spans="1:39" x14ac:dyDescent="0.25">
      <c r="A358" t="s">
        <v>693</v>
      </c>
      <c r="B358">
        <v>1319</v>
      </c>
      <c r="C358">
        <v>43103380</v>
      </c>
      <c r="D358" s="5">
        <v>413191301700251</v>
      </c>
      <c r="E358">
        <v>13190004026614</v>
      </c>
      <c r="F358" t="s">
        <v>2546</v>
      </c>
      <c r="G358" t="s">
        <v>2547</v>
      </c>
      <c r="H358" s="1">
        <v>45615</v>
      </c>
      <c r="I358">
        <v>310000</v>
      </c>
      <c r="J358">
        <v>23.9</v>
      </c>
      <c r="K358">
        <v>24</v>
      </c>
      <c r="L358">
        <v>16375</v>
      </c>
      <c r="M358">
        <v>2112104171</v>
      </c>
      <c r="N358" t="s">
        <v>2548</v>
      </c>
      <c r="O358">
        <v>302702</v>
      </c>
      <c r="P358" s="1">
        <v>45615</v>
      </c>
      <c r="Q358" t="s">
        <v>128</v>
      </c>
      <c r="R358" t="s">
        <v>128</v>
      </c>
      <c r="S358" t="s">
        <v>128</v>
      </c>
      <c r="T358">
        <v>150646</v>
      </c>
      <c r="U358" t="s">
        <v>792</v>
      </c>
      <c r="V358" t="s">
        <v>2549</v>
      </c>
      <c r="W358">
        <v>6200</v>
      </c>
      <c r="X358">
        <v>1098</v>
      </c>
      <c r="Z358" t="s">
        <v>128</v>
      </c>
      <c r="AA358" t="s">
        <v>128</v>
      </c>
      <c r="AC358" s="55" t="s">
        <v>995</v>
      </c>
      <c r="AD358" s="55" t="str">
        <f>_xlfn.XLOOKUP(D358,'[1]VL LMS '!$B:$B,'[1]VL LMS '!$BU:$BU)</f>
        <v>MARUTHI SWIFT DZIRE TOUR DIESEL 5 STR 2017</v>
      </c>
      <c r="AE358" s="55">
        <f t="shared" si="15"/>
        <v>74090</v>
      </c>
      <c r="AF358" s="55" t="str">
        <f t="shared" si="16"/>
        <v>Nov-24</v>
      </c>
      <c r="AG358">
        <f>_xlfn.XLOOKUP(D358,'[1]VL LMS '!$B:$B,'[1]VL LMS '!$BS:$BS)</f>
        <v>2017</v>
      </c>
      <c r="AH358" s="55" t="str">
        <f>_xlfn.XLOOKUP(D358,'[1]VL LMS '!$B:$B,'[1]VL LMS '!$DO:$DO)</f>
        <v>Car</v>
      </c>
      <c r="AI358" s="55" t="str">
        <f>_xlfn.XLOOKUP(D358,'[1]VL LMS '!$B:$B,'[1]VL LMS '!$DP:$DP)</f>
        <v>Paryatan Plus</v>
      </c>
      <c r="AJ358" s="55" t="str">
        <f>VLOOKUP(AI358,[1]Assumptions!$C:$D,2,0)</f>
        <v>Paryatan Plus Loan</v>
      </c>
      <c r="AK358" s="55" t="str">
        <f>VLOOKUP(A358,[1]Assumptions!$T$3:$U$29,2,0)</f>
        <v>TAMIL NADU</v>
      </c>
      <c r="AL358" t="str">
        <f t="shared" si="17"/>
        <v>Used</v>
      </c>
      <c r="AM358" t="str">
        <f>VLOOKUP(P358,Assumptions!$B$3:$D$14,3)</f>
        <v>November</v>
      </c>
    </row>
    <row r="359" spans="1:39" x14ac:dyDescent="0.25">
      <c r="A359" t="s">
        <v>693</v>
      </c>
      <c r="B359">
        <v>1319</v>
      </c>
      <c r="C359">
        <v>43103392</v>
      </c>
      <c r="D359" s="5">
        <v>413191301700252</v>
      </c>
      <c r="E359">
        <v>13190004107206</v>
      </c>
      <c r="F359" t="s">
        <v>2550</v>
      </c>
      <c r="G359" t="s">
        <v>2550</v>
      </c>
      <c r="H359" s="1">
        <v>45623</v>
      </c>
      <c r="I359">
        <v>750000</v>
      </c>
      <c r="J359">
        <v>20.5</v>
      </c>
      <c r="K359">
        <v>48</v>
      </c>
      <c r="L359">
        <v>23024</v>
      </c>
      <c r="M359">
        <v>2602320000903</v>
      </c>
      <c r="N359" t="s">
        <v>2551</v>
      </c>
      <c r="O359">
        <v>730672</v>
      </c>
      <c r="P359" s="1">
        <v>45623</v>
      </c>
      <c r="Q359" t="s">
        <v>128</v>
      </c>
      <c r="R359" t="s">
        <v>128</v>
      </c>
      <c r="S359" t="s">
        <v>128</v>
      </c>
      <c r="T359">
        <v>29392</v>
      </c>
      <c r="U359" t="s">
        <v>797</v>
      </c>
      <c r="V359" t="s">
        <v>2552</v>
      </c>
      <c r="W359">
        <v>15000</v>
      </c>
      <c r="X359">
        <v>4328</v>
      </c>
      <c r="Z359" t="s">
        <v>798</v>
      </c>
      <c r="AA359" t="s">
        <v>128</v>
      </c>
      <c r="AC359" s="55" t="s">
        <v>995</v>
      </c>
      <c r="AD359" s="55" t="str">
        <f>_xlfn.XLOOKUP(D359,'[1]VL LMS '!$B:$B,'[1]VL LMS '!$BU:$BU)</f>
        <v>MARUTI TOUR S CNG 2024</v>
      </c>
      <c r="AE359" s="55">
        <f t="shared" si="15"/>
        <v>153750</v>
      </c>
      <c r="AF359" s="55" t="str">
        <f t="shared" si="16"/>
        <v>Nov-24</v>
      </c>
      <c r="AG359">
        <f>_xlfn.XLOOKUP(D359,'[1]VL LMS '!$B:$B,'[1]VL LMS '!$BS:$BS)</f>
        <v>2024</v>
      </c>
      <c r="AH359" s="55">
        <f>_xlfn.XLOOKUP(D359,'[1]VL LMS '!$B:$B,'[1]VL LMS '!$DO:$DO)</f>
        <v>0</v>
      </c>
      <c r="AI359" s="55" t="str">
        <f>_xlfn.XLOOKUP(D359,'[1]VL LMS '!$B:$B,'[1]VL LMS '!$DP:$DP)</f>
        <v>Dream Car</v>
      </c>
      <c r="AJ359" s="55" t="str">
        <f>VLOOKUP(AI359,[1]Assumptions!$C:$D,2,0)</f>
        <v>Dream Vahan</v>
      </c>
      <c r="AK359" s="55" t="str">
        <f>VLOOKUP(A359,[1]Assumptions!$T$3:$U$29,2,0)</f>
        <v>TAMIL NADU</v>
      </c>
      <c r="AL359" t="str">
        <f t="shared" si="17"/>
        <v>New</v>
      </c>
      <c r="AM359" t="str">
        <f>VLOOKUP(P359,Assumptions!$B$3:$D$14,3)</f>
        <v>November</v>
      </c>
    </row>
    <row r="360" spans="1:39" x14ac:dyDescent="0.25">
      <c r="A360" t="s">
        <v>22</v>
      </c>
      <c r="B360">
        <v>3111</v>
      </c>
      <c r="C360">
        <v>43103377</v>
      </c>
      <c r="D360" s="5">
        <v>431111301700271</v>
      </c>
      <c r="E360">
        <v>31110004106887</v>
      </c>
      <c r="F360" t="s">
        <v>1901</v>
      </c>
      <c r="G360" t="s">
        <v>1901</v>
      </c>
      <c r="H360" s="1">
        <v>45610</v>
      </c>
      <c r="I360">
        <v>500000</v>
      </c>
      <c r="J360">
        <v>23.75</v>
      </c>
      <c r="K360">
        <v>48</v>
      </c>
      <c r="L360">
        <v>16232</v>
      </c>
      <c r="M360">
        <v>59222223335678</v>
      </c>
      <c r="N360" t="s">
        <v>2553</v>
      </c>
      <c r="O360">
        <v>280000</v>
      </c>
      <c r="P360" s="1">
        <v>45610</v>
      </c>
      <c r="Q360" t="s">
        <v>127</v>
      </c>
      <c r="R360" t="s">
        <v>2554</v>
      </c>
      <c r="S360" t="s">
        <v>2555</v>
      </c>
      <c r="T360">
        <v>152439</v>
      </c>
      <c r="U360" t="s">
        <v>713</v>
      </c>
      <c r="V360" t="s">
        <v>2556</v>
      </c>
      <c r="W360">
        <v>10000</v>
      </c>
      <c r="X360">
        <v>2886</v>
      </c>
      <c r="Z360" t="s">
        <v>128</v>
      </c>
      <c r="AA360" t="s">
        <v>128</v>
      </c>
      <c r="AC360" s="55" t="s">
        <v>995</v>
      </c>
      <c r="AD360" s="55" t="str">
        <f>_xlfn.XLOOKUP(D360,'[1]VL LMS '!$B:$B,'[1]VL LMS '!$BU:$BU)</f>
        <v>XYLO D4 MDI CRDE 2WD 8 SEAT 2017</v>
      </c>
      <c r="AE360" s="55">
        <f t="shared" si="15"/>
        <v>118750</v>
      </c>
      <c r="AF360" s="55" t="str">
        <f t="shared" si="16"/>
        <v>Nov-24</v>
      </c>
      <c r="AG360">
        <f>_xlfn.XLOOKUP(D360,'[1]VL LMS '!$B:$B,'[1]VL LMS '!$BS:$BS)</f>
        <v>2017</v>
      </c>
      <c r="AH360" s="55" t="str">
        <f>_xlfn.XLOOKUP(D360,'[1]VL LMS '!$B:$B,'[1]VL LMS '!$DO:$DO)</f>
        <v>Car</v>
      </c>
      <c r="AI360" s="55" t="str">
        <f>_xlfn.XLOOKUP(D360,'[1]VL LMS '!$B:$B,'[1]VL LMS '!$DP:$DP)</f>
        <v>Paryatan Plus</v>
      </c>
      <c r="AJ360" s="55" t="str">
        <f>VLOOKUP(AI360,[1]Assumptions!$C:$D,2,0)</f>
        <v>Paryatan Plus Loan</v>
      </c>
      <c r="AK360" s="55" t="str">
        <f>VLOOKUP(A360,[1]Assumptions!$T$3:$U$29,2,0)</f>
        <v>TAMIL NADU</v>
      </c>
      <c r="AL360" t="str">
        <f t="shared" si="17"/>
        <v>Used</v>
      </c>
      <c r="AM360" t="str">
        <f>VLOOKUP(P360,Assumptions!$B$3:$D$14,3)</f>
        <v>November</v>
      </c>
    </row>
    <row r="361" spans="1:39" x14ac:dyDescent="0.25">
      <c r="A361" t="s">
        <v>22</v>
      </c>
      <c r="B361">
        <v>3111</v>
      </c>
      <c r="C361">
        <v>43103374</v>
      </c>
      <c r="D361" s="5">
        <v>431111301700272</v>
      </c>
      <c r="E361">
        <v>31110004106909</v>
      </c>
      <c r="F361" t="s">
        <v>2557</v>
      </c>
      <c r="G361" t="s">
        <v>2558</v>
      </c>
      <c r="H361" s="1">
        <v>45610</v>
      </c>
      <c r="I361">
        <v>500000</v>
      </c>
      <c r="J361">
        <v>23</v>
      </c>
      <c r="K361">
        <v>36</v>
      </c>
      <c r="L361">
        <v>19355</v>
      </c>
      <c r="M361" t="s">
        <v>2559</v>
      </c>
      <c r="N361" t="s">
        <v>1386</v>
      </c>
      <c r="O361">
        <v>315833</v>
      </c>
      <c r="P361" s="1">
        <v>45610</v>
      </c>
      <c r="Q361" t="s">
        <v>127</v>
      </c>
      <c r="R361" t="s">
        <v>2560</v>
      </c>
      <c r="S361" t="s">
        <v>2561</v>
      </c>
      <c r="T361">
        <v>150722</v>
      </c>
      <c r="U361" t="s">
        <v>807</v>
      </c>
      <c r="V361" t="s">
        <v>2556</v>
      </c>
      <c r="W361">
        <v>10000</v>
      </c>
      <c r="X361">
        <v>3263</v>
      </c>
      <c r="Z361" t="s">
        <v>820</v>
      </c>
      <c r="AA361" t="s">
        <v>128</v>
      </c>
      <c r="AC361" s="55" t="s">
        <v>995</v>
      </c>
      <c r="AD361" s="55" t="str">
        <f>_xlfn.XLOOKUP(D361,'[1]VL LMS '!$B:$B,'[1]VL LMS '!$BU:$BU)</f>
        <v>TOUR H3 CNG 5STR 2023</v>
      </c>
      <c r="AE361" s="55">
        <f t="shared" si="15"/>
        <v>115000</v>
      </c>
      <c r="AF361" s="55" t="str">
        <f t="shared" si="16"/>
        <v>Nov-24</v>
      </c>
      <c r="AG361">
        <f>_xlfn.XLOOKUP(D361,'[1]VL LMS '!$B:$B,'[1]VL LMS '!$BS:$BS)</f>
        <v>2023</v>
      </c>
      <c r="AH361" s="55" t="str">
        <f>_xlfn.XLOOKUP(D361,'[1]VL LMS '!$B:$B,'[1]VL LMS '!$DO:$DO)</f>
        <v>Car</v>
      </c>
      <c r="AI361" s="55" t="str">
        <f>_xlfn.XLOOKUP(D361,'[1]VL LMS '!$B:$B,'[1]VL LMS '!$DP:$DP)</f>
        <v>Paryatan Plus</v>
      </c>
      <c r="AJ361" s="55" t="str">
        <f>VLOOKUP(AI361,[1]Assumptions!$C:$D,2,0)</f>
        <v>Paryatan Plus Loan</v>
      </c>
      <c r="AK361" s="55" t="str">
        <f>VLOOKUP(A361,[1]Assumptions!$T$3:$U$29,2,0)</f>
        <v>TAMIL NADU</v>
      </c>
      <c r="AL361" t="str">
        <f t="shared" si="17"/>
        <v>Used</v>
      </c>
      <c r="AM361" t="str">
        <f>VLOOKUP(P361,Assumptions!$B$3:$D$14,3)</f>
        <v>November</v>
      </c>
    </row>
    <row r="362" spans="1:39" x14ac:dyDescent="0.25">
      <c r="A362" t="s">
        <v>22</v>
      </c>
      <c r="B362">
        <v>3111</v>
      </c>
      <c r="C362">
        <v>43103376</v>
      </c>
      <c r="D362" s="5">
        <v>431111301700273</v>
      </c>
      <c r="E362">
        <v>31110004108105</v>
      </c>
      <c r="F362" t="s">
        <v>2562</v>
      </c>
      <c r="G362" t="s">
        <v>2563</v>
      </c>
      <c r="H362" s="1">
        <v>45614</v>
      </c>
      <c r="I362">
        <v>400000</v>
      </c>
      <c r="J362">
        <v>23.9</v>
      </c>
      <c r="K362">
        <v>36</v>
      </c>
      <c r="L362">
        <v>15673</v>
      </c>
      <c r="M362">
        <v>510909010175401</v>
      </c>
      <c r="N362" t="s">
        <v>1306</v>
      </c>
      <c r="O362">
        <v>390201</v>
      </c>
      <c r="P362" s="1">
        <v>45614</v>
      </c>
      <c r="Q362" t="s">
        <v>127</v>
      </c>
      <c r="R362" t="s">
        <v>2564</v>
      </c>
      <c r="S362" t="s">
        <v>2565</v>
      </c>
      <c r="T362">
        <v>151649</v>
      </c>
      <c r="U362" t="s">
        <v>815</v>
      </c>
      <c r="V362" t="s">
        <v>2556</v>
      </c>
      <c r="W362">
        <v>8000</v>
      </c>
      <c r="X362">
        <v>1799</v>
      </c>
      <c r="Z362" t="s">
        <v>814</v>
      </c>
      <c r="AA362" t="s">
        <v>128</v>
      </c>
      <c r="AC362" s="55" t="s">
        <v>995</v>
      </c>
      <c r="AD362" s="55" t="str">
        <f>_xlfn.XLOOKUP(D362,'[1]VL LMS '!$B:$B,'[1]VL LMS '!$BU:$BU)</f>
        <v>MATUTI TOUR S DIESEL BSIV 2018</v>
      </c>
      <c r="AE362" s="55">
        <f t="shared" si="15"/>
        <v>95600</v>
      </c>
      <c r="AF362" s="55" t="str">
        <f t="shared" si="16"/>
        <v>Nov-24</v>
      </c>
      <c r="AG362">
        <f>_xlfn.XLOOKUP(D362,'[1]VL LMS '!$B:$B,'[1]VL LMS '!$BS:$BS)</f>
        <v>2018</v>
      </c>
      <c r="AH362" s="55" t="str">
        <f>_xlfn.XLOOKUP(D362,'[1]VL LMS '!$B:$B,'[1]VL LMS '!$DO:$DO)</f>
        <v>Car</v>
      </c>
      <c r="AI362" s="55" t="str">
        <f>_xlfn.XLOOKUP(D362,'[1]VL LMS '!$B:$B,'[1]VL LMS '!$DP:$DP)</f>
        <v>Paryatan Plus</v>
      </c>
      <c r="AJ362" s="55" t="str">
        <f>VLOOKUP(AI362,[1]Assumptions!$C:$D,2,0)</f>
        <v>Paryatan Plus Loan</v>
      </c>
      <c r="AK362" s="55" t="str">
        <f>VLOOKUP(A362,[1]Assumptions!$T$3:$U$29,2,0)</f>
        <v>TAMIL NADU</v>
      </c>
      <c r="AL362" t="str">
        <f t="shared" si="17"/>
        <v>Used</v>
      </c>
      <c r="AM362" t="str">
        <f>VLOOKUP(P362,Assumptions!$B$3:$D$14,3)</f>
        <v>November</v>
      </c>
    </row>
    <row r="363" spans="1:39" x14ac:dyDescent="0.25">
      <c r="A363" t="s">
        <v>22</v>
      </c>
      <c r="B363">
        <v>3111</v>
      </c>
      <c r="C363">
        <v>43103384</v>
      </c>
      <c r="D363" s="5">
        <v>431111301700274</v>
      </c>
      <c r="E363">
        <v>31110004107576</v>
      </c>
      <c r="F363" t="s">
        <v>2566</v>
      </c>
      <c r="G363" t="s">
        <v>2566</v>
      </c>
      <c r="H363" s="1">
        <v>45621</v>
      </c>
      <c r="I363">
        <v>425000</v>
      </c>
      <c r="J363">
        <v>23.9</v>
      </c>
      <c r="K363">
        <v>36</v>
      </c>
      <c r="L363">
        <v>16652</v>
      </c>
      <c r="M363">
        <v>1675135000008029</v>
      </c>
      <c r="N363" t="s">
        <v>1345</v>
      </c>
      <c r="O363">
        <v>414468</v>
      </c>
      <c r="P363" s="1">
        <v>45621</v>
      </c>
      <c r="Q363" t="s">
        <v>128</v>
      </c>
      <c r="R363" t="s">
        <v>128</v>
      </c>
      <c r="S363" t="s">
        <v>128</v>
      </c>
      <c r="T363">
        <v>150722</v>
      </c>
      <c r="U363" t="s">
        <v>807</v>
      </c>
      <c r="V363" t="s">
        <v>2535</v>
      </c>
      <c r="W363">
        <v>8500</v>
      </c>
      <c r="X363">
        <v>2032</v>
      </c>
      <c r="Z363" t="s">
        <v>816</v>
      </c>
      <c r="AA363" t="s">
        <v>128</v>
      </c>
      <c r="AC363" s="55" t="s">
        <v>995</v>
      </c>
      <c r="AD363" s="55" t="str">
        <f>_xlfn.XLOOKUP(D363,'[1]VL LMS '!$B:$B,'[1]VL LMS '!$BU:$BU)</f>
        <v>MARUTI TOURS DIESEL BS IV 2017</v>
      </c>
      <c r="AE363" s="55">
        <f t="shared" si="15"/>
        <v>101575</v>
      </c>
      <c r="AF363" s="55" t="str">
        <f t="shared" si="16"/>
        <v>Nov-24</v>
      </c>
      <c r="AG363">
        <f>_xlfn.XLOOKUP(D363,'[1]VL LMS '!$B:$B,'[1]VL LMS '!$BS:$BS)</f>
        <v>2017</v>
      </c>
      <c r="AH363" s="55" t="str">
        <f>_xlfn.XLOOKUP(D363,'[1]VL LMS '!$B:$B,'[1]VL LMS '!$DO:$DO)</f>
        <v>Car</v>
      </c>
      <c r="AI363" s="55" t="str">
        <f>_xlfn.XLOOKUP(D363,'[1]VL LMS '!$B:$B,'[1]VL LMS '!$DP:$DP)</f>
        <v>Paryatan Plus</v>
      </c>
      <c r="AJ363" s="55" t="str">
        <f>VLOOKUP(AI363,[1]Assumptions!$C:$D,2,0)</f>
        <v>Paryatan Plus Loan</v>
      </c>
      <c r="AK363" s="55" t="str">
        <f>VLOOKUP(A363,[1]Assumptions!$T$3:$U$29,2,0)</f>
        <v>TAMIL NADU</v>
      </c>
      <c r="AL363" t="str">
        <f t="shared" si="17"/>
        <v>Used</v>
      </c>
      <c r="AM363" t="str">
        <f>VLOOKUP(P363,Assumptions!$B$3:$D$14,3)</f>
        <v>November</v>
      </c>
    </row>
    <row r="364" spans="1:39" x14ac:dyDescent="0.25">
      <c r="A364" t="s">
        <v>15</v>
      </c>
      <c r="B364">
        <v>3135</v>
      </c>
      <c r="C364">
        <v>43103356</v>
      </c>
      <c r="D364" s="5">
        <v>431351301700402</v>
      </c>
      <c r="E364">
        <v>31350004107039</v>
      </c>
      <c r="F364" t="s">
        <v>1589</v>
      </c>
      <c r="G364" t="s">
        <v>2567</v>
      </c>
      <c r="H364" s="1">
        <v>45602</v>
      </c>
      <c r="I364">
        <v>280000</v>
      </c>
      <c r="J364">
        <v>23.9</v>
      </c>
      <c r="K364">
        <v>36</v>
      </c>
      <c r="L364">
        <v>10971</v>
      </c>
      <c r="M364">
        <v>6392156117</v>
      </c>
      <c r="N364" t="s">
        <v>2568</v>
      </c>
      <c r="O364">
        <v>273022</v>
      </c>
      <c r="P364" s="1">
        <v>45602</v>
      </c>
      <c r="Q364" t="s">
        <v>127</v>
      </c>
      <c r="R364" t="s">
        <v>2569</v>
      </c>
      <c r="S364" t="s">
        <v>2570</v>
      </c>
      <c r="T364">
        <v>151548</v>
      </c>
      <c r="U364" t="s">
        <v>823</v>
      </c>
      <c r="V364" t="s">
        <v>2571</v>
      </c>
      <c r="W364">
        <v>5600</v>
      </c>
      <c r="X364">
        <v>1378</v>
      </c>
      <c r="Z364" t="s">
        <v>128</v>
      </c>
      <c r="AA364" t="s">
        <v>128</v>
      </c>
      <c r="AC364" s="55" t="s">
        <v>995</v>
      </c>
      <c r="AD364" s="55" t="str">
        <f>_xlfn.XLOOKUP(D364,'[1]VL LMS '!$B:$B,'[1]VL LMS '!$BU:$BU)</f>
        <v>TATA ZEST XE QJET 75PS</v>
      </c>
      <c r="AE364" s="55">
        <f t="shared" si="15"/>
        <v>66920</v>
      </c>
      <c r="AF364" s="55" t="str">
        <f t="shared" si="16"/>
        <v>Nov-24</v>
      </c>
      <c r="AG364">
        <f>_xlfn.XLOOKUP(D364,'[1]VL LMS '!$B:$B,'[1]VL LMS '!$BS:$BS)</f>
        <v>2018</v>
      </c>
      <c r="AH364" s="55" t="str">
        <f>_xlfn.XLOOKUP(D364,'[1]VL LMS '!$B:$B,'[1]VL LMS '!$DO:$DO)</f>
        <v>Car</v>
      </c>
      <c r="AI364" s="55" t="str">
        <f>_xlfn.XLOOKUP(D364,'[1]VL LMS '!$B:$B,'[1]VL LMS '!$DP:$DP)</f>
        <v>Paryatan Plus</v>
      </c>
      <c r="AJ364" s="55" t="str">
        <f>VLOOKUP(AI364,[1]Assumptions!$C:$D,2,0)</f>
        <v>Paryatan Plus Loan</v>
      </c>
      <c r="AK364" s="55" t="str">
        <f>VLOOKUP(A364,[1]Assumptions!$T$3:$U$29,2,0)</f>
        <v>TAMIL NADU</v>
      </c>
      <c r="AL364" t="str">
        <f t="shared" si="17"/>
        <v>Used</v>
      </c>
      <c r="AM364" t="str">
        <f>VLOOKUP(P364,Assumptions!$B$3:$D$14,3)</f>
        <v>November</v>
      </c>
    </row>
    <row r="365" spans="1:39" x14ac:dyDescent="0.25">
      <c r="A365" t="s">
        <v>15</v>
      </c>
      <c r="B365">
        <v>3135</v>
      </c>
      <c r="C365">
        <v>43103361</v>
      </c>
      <c r="D365" s="5">
        <v>431351301700403</v>
      </c>
      <c r="E365">
        <v>31350004107257</v>
      </c>
      <c r="F365" t="s">
        <v>2572</v>
      </c>
      <c r="G365" t="s">
        <v>2573</v>
      </c>
      <c r="H365" s="1">
        <v>45604</v>
      </c>
      <c r="I365">
        <v>370000</v>
      </c>
      <c r="J365">
        <v>23.9</v>
      </c>
      <c r="K365">
        <v>48</v>
      </c>
      <c r="L365">
        <v>12042</v>
      </c>
      <c r="M365">
        <v>36116261150</v>
      </c>
      <c r="N365" t="s">
        <v>2574</v>
      </c>
      <c r="O365">
        <v>360268</v>
      </c>
      <c r="P365" s="1">
        <v>45604</v>
      </c>
      <c r="Q365" t="s">
        <v>127</v>
      </c>
      <c r="R365" t="s">
        <v>2575</v>
      </c>
      <c r="S365" t="s">
        <v>2576</v>
      </c>
      <c r="T365">
        <v>154160</v>
      </c>
      <c r="U365" t="s">
        <v>834</v>
      </c>
      <c r="V365" t="s">
        <v>2577</v>
      </c>
      <c r="W365">
        <v>7400</v>
      </c>
      <c r="X365">
        <v>2332</v>
      </c>
      <c r="Z365" t="s">
        <v>128</v>
      </c>
      <c r="AA365" t="s">
        <v>128</v>
      </c>
      <c r="AC365" s="55" t="s">
        <v>995</v>
      </c>
      <c r="AD365" s="55" t="str">
        <f>_xlfn.XLOOKUP(D365,'[1]VL LMS '!$B:$B,'[1]VL LMS '!$BU:$BU)</f>
        <v>MARUTHI TOUR S DIESEL 2018 5STR TN</v>
      </c>
      <c r="AE365" s="55">
        <f t="shared" si="15"/>
        <v>88430</v>
      </c>
      <c r="AF365" s="55" t="str">
        <f t="shared" si="16"/>
        <v>Nov-24</v>
      </c>
      <c r="AG365">
        <f>_xlfn.XLOOKUP(D365,'[1]VL LMS '!$B:$B,'[1]VL LMS '!$BS:$BS)</f>
        <v>2018</v>
      </c>
      <c r="AH365" s="55" t="str">
        <f>_xlfn.XLOOKUP(D365,'[1]VL LMS '!$B:$B,'[1]VL LMS '!$DO:$DO)</f>
        <v>Car</v>
      </c>
      <c r="AI365" s="55" t="str">
        <f>_xlfn.XLOOKUP(D365,'[1]VL LMS '!$B:$B,'[1]VL LMS '!$DP:$DP)</f>
        <v>Classic Used Car</v>
      </c>
      <c r="AJ365" s="55" t="str">
        <f>VLOOKUP(AI365,[1]Assumptions!$C:$D,2,0)</f>
        <v>Classic Used Car Loan</v>
      </c>
      <c r="AK365" s="55" t="str">
        <f>VLOOKUP(A365,[1]Assumptions!$T$3:$U$29,2,0)</f>
        <v>TAMIL NADU</v>
      </c>
      <c r="AL365" t="str">
        <f t="shared" si="17"/>
        <v>Used</v>
      </c>
      <c r="AM365" t="str">
        <f>VLOOKUP(P365,Assumptions!$B$3:$D$14,3)</f>
        <v>November</v>
      </c>
    </row>
    <row r="366" spans="1:39" x14ac:dyDescent="0.25">
      <c r="A366" t="s">
        <v>15</v>
      </c>
      <c r="B366">
        <v>3135</v>
      </c>
      <c r="C366">
        <v>43103364</v>
      </c>
      <c r="D366" s="5">
        <v>431351301700404</v>
      </c>
      <c r="E366">
        <v>31350004107604</v>
      </c>
      <c r="F366" t="s">
        <v>2578</v>
      </c>
      <c r="G366" t="s">
        <v>2579</v>
      </c>
      <c r="H366" s="1">
        <v>45608</v>
      </c>
      <c r="I366">
        <v>450000</v>
      </c>
      <c r="J366">
        <v>23.75</v>
      </c>
      <c r="K366">
        <v>48</v>
      </c>
      <c r="L366">
        <v>14609</v>
      </c>
      <c r="M366">
        <v>35722100245</v>
      </c>
      <c r="N366" t="s">
        <v>2580</v>
      </c>
      <c r="O366">
        <v>438355</v>
      </c>
      <c r="P366" s="1">
        <v>45608</v>
      </c>
      <c r="Q366" t="s">
        <v>128</v>
      </c>
      <c r="R366" t="s">
        <v>128</v>
      </c>
      <c r="S366" t="s">
        <v>128</v>
      </c>
      <c r="T366">
        <v>150733</v>
      </c>
      <c r="U366" t="s">
        <v>830</v>
      </c>
      <c r="V366" t="s">
        <v>2581</v>
      </c>
      <c r="W366">
        <v>9000</v>
      </c>
      <c r="X366">
        <v>2645</v>
      </c>
      <c r="Z366" t="s">
        <v>128</v>
      </c>
      <c r="AA366" t="s">
        <v>128</v>
      </c>
      <c r="AC366" s="55" t="s">
        <v>995</v>
      </c>
      <c r="AD366" s="55" t="str">
        <f>_xlfn.XLOOKUP(D366,'[1]VL LMS '!$B:$B,'[1]VL LMS '!$BU:$BU)</f>
        <v>Etios-ToyotaEtios GD</v>
      </c>
      <c r="AE366" s="55">
        <f t="shared" si="15"/>
        <v>106875</v>
      </c>
      <c r="AF366" s="55" t="str">
        <f t="shared" si="16"/>
        <v>Nov-24</v>
      </c>
      <c r="AG366">
        <f>_xlfn.XLOOKUP(D366,'[1]VL LMS '!$B:$B,'[1]VL LMS '!$BS:$BS)</f>
        <v>2019</v>
      </c>
      <c r="AH366" s="55" t="str">
        <f>_xlfn.XLOOKUP(D366,'[1]VL LMS '!$B:$B,'[1]VL LMS '!$DO:$DO)</f>
        <v>Car</v>
      </c>
      <c r="AI366" s="55" t="str">
        <f>_xlfn.XLOOKUP(D366,'[1]VL LMS '!$B:$B,'[1]VL LMS '!$DP:$DP)</f>
        <v>Paryatan Plus</v>
      </c>
      <c r="AJ366" s="55" t="str">
        <f>VLOOKUP(AI366,[1]Assumptions!$C:$D,2,0)</f>
        <v>Paryatan Plus Loan</v>
      </c>
      <c r="AK366" s="55" t="str">
        <f>VLOOKUP(A366,[1]Assumptions!$T$3:$U$29,2,0)</f>
        <v>TAMIL NADU</v>
      </c>
      <c r="AL366" t="str">
        <f t="shared" si="17"/>
        <v>Used</v>
      </c>
      <c r="AM366" t="str">
        <f>VLOOKUP(P366,Assumptions!$B$3:$D$14,3)</f>
        <v>November</v>
      </c>
    </row>
    <row r="367" spans="1:39" x14ac:dyDescent="0.25">
      <c r="A367" t="s">
        <v>15</v>
      </c>
      <c r="B367">
        <v>3135</v>
      </c>
      <c r="C367">
        <v>43103369</v>
      </c>
      <c r="D367" s="5">
        <v>431351301700405</v>
      </c>
      <c r="E367">
        <v>4107840</v>
      </c>
      <c r="F367" t="s">
        <v>1589</v>
      </c>
      <c r="G367" t="s">
        <v>1463</v>
      </c>
      <c r="H367" s="1">
        <v>45610</v>
      </c>
      <c r="I367">
        <v>750000</v>
      </c>
      <c r="J367">
        <v>20.5</v>
      </c>
      <c r="K367">
        <v>36</v>
      </c>
      <c r="L367">
        <v>28064</v>
      </c>
      <c r="M367">
        <v>10857831185</v>
      </c>
      <c r="N367" t="s">
        <v>1464</v>
      </c>
      <c r="O367">
        <v>730725</v>
      </c>
      <c r="P367" s="1">
        <v>45610</v>
      </c>
      <c r="Q367" t="s">
        <v>127</v>
      </c>
      <c r="R367" t="s">
        <v>2582</v>
      </c>
      <c r="S367" t="s">
        <v>2583</v>
      </c>
      <c r="T367">
        <v>151548</v>
      </c>
      <c r="U367" t="s">
        <v>823</v>
      </c>
      <c r="V367" t="s">
        <v>2526</v>
      </c>
      <c r="W367">
        <v>15000</v>
      </c>
      <c r="X367">
        <v>4275</v>
      </c>
      <c r="Z367" t="s">
        <v>824</v>
      </c>
      <c r="AA367" t="s">
        <v>128</v>
      </c>
      <c r="AC367" s="55" t="s">
        <v>995</v>
      </c>
      <c r="AD367" s="55" t="str">
        <f>_xlfn.XLOOKUP(D367,'[1]VL LMS '!$B:$B,'[1]VL LMS '!$BU:$BU)</f>
        <v>MARUTI TOUR S CNG 2024</v>
      </c>
      <c r="AE367" s="55">
        <f t="shared" si="15"/>
        <v>153750</v>
      </c>
      <c r="AF367" s="55" t="str">
        <f t="shared" si="16"/>
        <v>Nov-24</v>
      </c>
      <c r="AG367">
        <f>_xlfn.XLOOKUP(D367,'[1]VL LMS '!$B:$B,'[1]VL LMS '!$BS:$BS)</f>
        <v>2024</v>
      </c>
      <c r="AH367" s="55" t="str">
        <f>_xlfn.XLOOKUP(D367,'[1]VL LMS '!$B:$B,'[1]VL LMS '!$DO:$DO)</f>
        <v>Goods &amp; Passengers</v>
      </c>
      <c r="AI367" s="55" t="str">
        <f>_xlfn.XLOOKUP(D367,'[1]VL LMS '!$B:$B,'[1]VL LMS '!$DP:$DP)</f>
        <v>Dream Car</v>
      </c>
      <c r="AJ367" s="55" t="str">
        <f>VLOOKUP(AI367,[1]Assumptions!$C:$D,2,0)</f>
        <v>Dream Vahan</v>
      </c>
      <c r="AK367" s="55" t="str">
        <f>VLOOKUP(A367,[1]Assumptions!$T$3:$U$29,2,0)</f>
        <v>TAMIL NADU</v>
      </c>
      <c r="AL367" t="str">
        <f t="shared" si="17"/>
        <v>New</v>
      </c>
      <c r="AM367" t="str">
        <f>VLOOKUP(P367,Assumptions!$B$3:$D$14,3)</f>
        <v>November</v>
      </c>
    </row>
    <row r="368" spans="1:39" x14ac:dyDescent="0.25">
      <c r="A368" t="s">
        <v>15</v>
      </c>
      <c r="B368">
        <v>3135</v>
      </c>
      <c r="C368">
        <v>43103378</v>
      </c>
      <c r="D368" s="5">
        <v>431351301700406</v>
      </c>
      <c r="E368">
        <v>31350004107989</v>
      </c>
      <c r="F368" t="s">
        <v>2584</v>
      </c>
      <c r="G368" t="s">
        <v>1780</v>
      </c>
      <c r="H368" s="1">
        <v>45612</v>
      </c>
      <c r="I368">
        <v>700000</v>
      </c>
      <c r="J368">
        <v>19</v>
      </c>
      <c r="K368">
        <v>72</v>
      </c>
      <c r="L368">
        <v>16364</v>
      </c>
      <c r="M368">
        <v>40666907933</v>
      </c>
      <c r="N368" t="s">
        <v>1781</v>
      </c>
      <c r="O368">
        <v>668257</v>
      </c>
      <c r="P368" s="1">
        <v>45612</v>
      </c>
      <c r="Q368" t="s">
        <v>127</v>
      </c>
      <c r="R368" t="s">
        <v>2585</v>
      </c>
      <c r="S368" t="s">
        <v>2586</v>
      </c>
      <c r="T368">
        <v>150733</v>
      </c>
      <c r="U368" t="s">
        <v>830</v>
      </c>
      <c r="V368" t="s">
        <v>2556</v>
      </c>
      <c r="W368">
        <v>14000</v>
      </c>
      <c r="X368">
        <v>17743</v>
      </c>
      <c r="Z368" t="s">
        <v>831</v>
      </c>
      <c r="AA368" t="s">
        <v>128</v>
      </c>
      <c r="AC368" s="55" t="s">
        <v>995</v>
      </c>
      <c r="AD368" s="55" t="str">
        <f>_xlfn.XLOOKUP(D368,'[1]VL LMS '!$B:$B,'[1]VL LMS '!$BU:$BU)</f>
        <v>HYUNDAI AURA TAXI NEW 2024</v>
      </c>
      <c r="AE368" s="55">
        <f t="shared" si="15"/>
        <v>133000</v>
      </c>
      <c r="AF368" s="55" t="str">
        <f t="shared" si="16"/>
        <v>Nov-24</v>
      </c>
      <c r="AG368">
        <f>_xlfn.XLOOKUP(D368,'[1]VL LMS '!$B:$B,'[1]VL LMS '!$BS:$BS)</f>
        <v>2024</v>
      </c>
      <c r="AH368" s="55" t="str">
        <f>_xlfn.XLOOKUP(D368,'[1]VL LMS '!$B:$B,'[1]VL LMS '!$DO:$DO)</f>
        <v>Goods &amp; Passengers</v>
      </c>
      <c r="AI368" s="55" t="str">
        <f>_xlfn.XLOOKUP(D368,'[1]VL LMS '!$B:$B,'[1]VL LMS '!$DP:$DP)</f>
        <v>Paryatan Plus</v>
      </c>
      <c r="AJ368" s="55" t="str">
        <f>VLOOKUP(AI368,[1]Assumptions!$C:$D,2,0)</f>
        <v>Paryatan Plus Loan</v>
      </c>
      <c r="AK368" s="55" t="str">
        <f>VLOOKUP(A368,[1]Assumptions!$T$3:$U$29,2,0)</f>
        <v>TAMIL NADU</v>
      </c>
      <c r="AL368" t="str">
        <f t="shared" si="17"/>
        <v>Used</v>
      </c>
      <c r="AM368" t="str">
        <f>VLOOKUP(P368,Assumptions!$B$3:$D$14,3)</f>
        <v>November</v>
      </c>
    </row>
    <row r="369" spans="1:39" x14ac:dyDescent="0.25">
      <c r="A369" t="s">
        <v>697</v>
      </c>
      <c r="B369">
        <v>3158</v>
      </c>
      <c r="C369">
        <v>43103359</v>
      </c>
      <c r="D369" s="5">
        <v>431581301700205</v>
      </c>
      <c r="E369">
        <v>31580004098541</v>
      </c>
      <c r="F369" t="s">
        <v>2587</v>
      </c>
      <c r="G369" t="s">
        <v>2587</v>
      </c>
      <c r="H369" s="1">
        <v>45604</v>
      </c>
      <c r="I369">
        <v>380000</v>
      </c>
      <c r="J369">
        <v>23.9</v>
      </c>
      <c r="K369">
        <v>60</v>
      </c>
      <c r="L369">
        <v>10910</v>
      </c>
      <c r="M369">
        <v>34042490980</v>
      </c>
      <c r="N369" t="s">
        <v>1794</v>
      </c>
      <c r="O369">
        <v>369512</v>
      </c>
      <c r="P369" s="1">
        <v>45604</v>
      </c>
      <c r="Q369" t="s">
        <v>127</v>
      </c>
      <c r="R369" t="s">
        <v>2588</v>
      </c>
      <c r="S369" t="s">
        <v>2589</v>
      </c>
      <c r="T369">
        <v>153611</v>
      </c>
      <c r="U369" t="s">
        <v>972</v>
      </c>
      <c r="V369" t="s">
        <v>2590</v>
      </c>
      <c r="W369">
        <v>7600</v>
      </c>
      <c r="X369">
        <v>2888</v>
      </c>
      <c r="Z369" t="s">
        <v>973</v>
      </c>
      <c r="AA369" t="s">
        <v>128</v>
      </c>
      <c r="AC369" s="55" t="s">
        <v>1130</v>
      </c>
      <c r="AD369" s="55" t="str">
        <f>_xlfn.XLOOKUP(D369,'[1]VL LMS '!$B:$B,'[1]VL LMS '!$BU:$BU)</f>
        <v>Maxi TRUCK Puls</v>
      </c>
      <c r="AE369" s="55">
        <f t="shared" si="15"/>
        <v>90820</v>
      </c>
      <c r="AF369" s="55" t="str">
        <f t="shared" si="16"/>
        <v>Nov-24</v>
      </c>
      <c r="AG369">
        <f>_xlfn.XLOOKUP(D369,'[1]VL LMS '!$B:$B,'[1]VL LMS '!$BS:$BS)</f>
        <v>2017</v>
      </c>
      <c r="AH369" s="55" t="str">
        <f>_xlfn.XLOOKUP(D369,'[1]VL LMS '!$B:$B,'[1]VL LMS '!$DO:$DO)</f>
        <v>Goods &amp; Passengers</v>
      </c>
      <c r="AI369" s="55" t="str">
        <f>_xlfn.XLOOKUP(D369,'[1]VL LMS '!$B:$B,'[1]VL LMS '!$DP:$DP)</f>
        <v>Goods Carrier</v>
      </c>
      <c r="AJ369" s="55" t="str">
        <f>VLOOKUP(AI369,[1]Assumptions!$C:$D,2,0)</f>
        <v>Goods Carrier Loan</v>
      </c>
      <c r="AK369" s="55" t="str">
        <f>VLOOKUP(A369,[1]Assumptions!$T$3:$U$29,2,0)</f>
        <v>ODISHA</v>
      </c>
      <c r="AL369" t="str">
        <f t="shared" si="17"/>
        <v>Used</v>
      </c>
      <c r="AM369" t="str">
        <f>VLOOKUP(P369,Assumptions!$B$3:$D$14,3)</f>
        <v>November</v>
      </c>
    </row>
    <row r="370" spans="1:39" x14ac:dyDescent="0.25">
      <c r="A370" t="s">
        <v>697</v>
      </c>
      <c r="B370">
        <v>3158</v>
      </c>
      <c r="C370">
        <v>43103373</v>
      </c>
      <c r="D370" s="5">
        <v>431581301700206</v>
      </c>
      <c r="E370">
        <v>31580004106071</v>
      </c>
      <c r="F370" t="s">
        <v>2591</v>
      </c>
      <c r="G370" t="s">
        <v>2591</v>
      </c>
      <c r="H370" s="1">
        <v>45615</v>
      </c>
      <c r="I370">
        <v>250000</v>
      </c>
      <c r="J370">
        <v>23.9</v>
      </c>
      <c r="K370">
        <v>48</v>
      </c>
      <c r="L370">
        <v>8137</v>
      </c>
      <c r="M370">
        <v>2221249644676681</v>
      </c>
      <c r="N370" t="s">
        <v>1515</v>
      </c>
      <c r="O370">
        <v>239191</v>
      </c>
      <c r="P370" s="1">
        <v>45615</v>
      </c>
      <c r="Q370" t="s">
        <v>128</v>
      </c>
      <c r="R370" t="s">
        <v>128</v>
      </c>
      <c r="S370" t="s">
        <v>128</v>
      </c>
      <c r="T370">
        <v>153470</v>
      </c>
      <c r="U370" t="s">
        <v>743</v>
      </c>
      <c r="V370" t="s">
        <v>2526</v>
      </c>
      <c r="W370">
        <v>5000</v>
      </c>
      <c r="X370">
        <v>5809</v>
      </c>
      <c r="Z370" t="s">
        <v>974</v>
      </c>
      <c r="AA370" t="s">
        <v>128</v>
      </c>
      <c r="AC370" s="55" t="s">
        <v>1130</v>
      </c>
      <c r="AD370" s="55" t="str">
        <f>_xlfn.XLOOKUP(D370,'[1]VL LMS '!$B:$B,'[1]VL LMS '!$BU:$BU)</f>
        <v>TATA ACE GOLD BSIV 2STR 2019 GOODS</v>
      </c>
      <c r="AE370" s="55">
        <f t="shared" si="15"/>
        <v>59750</v>
      </c>
      <c r="AF370" s="55" t="str">
        <f t="shared" si="16"/>
        <v>Nov-24</v>
      </c>
      <c r="AG370">
        <f>_xlfn.XLOOKUP(D370,'[1]VL LMS '!$B:$B,'[1]VL LMS '!$BS:$BS)</f>
        <v>2019</v>
      </c>
      <c r="AH370" s="55" t="str">
        <f>_xlfn.XLOOKUP(D370,'[1]VL LMS '!$B:$B,'[1]VL LMS '!$DO:$DO)</f>
        <v>Goods &amp; Passengers</v>
      </c>
      <c r="AI370" s="55" t="str">
        <f>_xlfn.XLOOKUP(D370,'[1]VL LMS '!$B:$B,'[1]VL LMS '!$DP:$DP)</f>
        <v>Goods Carrier</v>
      </c>
      <c r="AJ370" s="55" t="str">
        <f>VLOOKUP(AI370,[1]Assumptions!$C:$D,2,0)</f>
        <v>Goods Carrier Loan</v>
      </c>
      <c r="AK370" s="55" t="str">
        <f>VLOOKUP(A370,[1]Assumptions!$T$3:$U$29,2,0)</f>
        <v>ODISHA</v>
      </c>
      <c r="AL370" t="str">
        <f t="shared" si="17"/>
        <v>Used</v>
      </c>
      <c r="AM370" t="str">
        <f>VLOOKUP(P370,Assumptions!$B$3:$D$14,3)</f>
        <v>November</v>
      </c>
    </row>
    <row r="371" spans="1:39" x14ac:dyDescent="0.25">
      <c r="A371" t="s">
        <v>697</v>
      </c>
      <c r="B371">
        <v>3158</v>
      </c>
      <c r="C371">
        <v>43103396</v>
      </c>
      <c r="D371" s="5">
        <v>431581301700207</v>
      </c>
      <c r="E371">
        <v>31580004107520</v>
      </c>
      <c r="F371" t="s">
        <v>2592</v>
      </c>
      <c r="G371" t="s">
        <v>2592</v>
      </c>
      <c r="H371" s="1">
        <v>45623</v>
      </c>
      <c r="I371">
        <v>400000</v>
      </c>
      <c r="J371">
        <v>23.9</v>
      </c>
      <c r="K371">
        <v>36</v>
      </c>
      <c r="L371">
        <v>15673</v>
      </c>
      <c r="M371">
        <v>7796871506</v>
      </c>
      <c r="N371" t="s">
        <v>2593</v>
      </c>
      <c r="O371">
        <v>388311</v>
      </c>
      <c r="P371" s="1">
        <v>45623</v>
      </c>
      <c r="Q371" t="s">
        <v>128</v>
      </c>
      <c r="R371" t="s">
        <v>128</v>
      </c>
      <c r="S371" t="s">
        <v>128</v>
      </c>
      <c r="T371">
        <v>153641</v>
      </c>
      <c r="U371" t="s">
        <v>880</v>
      </c>
      <c r="V371" t="s">
        <v>2538</v>
      </c>
      <c r="W371">
        <v>8000</v>
      </c>
      <c r="X371">
        <v>3427</v>
      </c>
      <c r="Z371" t="s">
        <v>128</v>
      </c>
      <c r="AA371" t="s">
        <v>128</v>
      </c>
      <c r="AC371" s="55" t="s">
        <v>1130</v>
      </c>
      <c r="AD371" s="55" t="str">
        <f>_xlfn.XLOOKUP(D371,'[1]VL LMS '!$B:$B,'[1]VL LMS '!$BU:$BU)</f>
        <v>TATA SFC 407 31 2017</v>
      </c>
      <c r="AE371" s="55">
        <f t="shared" si="15"/>
        <v>95600</v>
      </c>
      <c r="AF371" s="55" t="str">
        <f t="shared" si="16"/>
        <v>Nov-24</v>
      </c>
      <c r="AG371">
        <f>_xlfn.XLOOKUP(D371,'[1]VL LMS '!$B:$B,'[1]VL LMS '!$BS:$BS)</f>
        <v>2017</v>
      </c>
      <c r="AH371" s="55" t="str">
        <f>_xlfn.XLOOKUP(D371,'[1]VL LMS '!$B:$B,'[1]VL LMS '!$DO:$DO)</f>
        <v>Goods &amp; Passengers</v>
      </c>
      <c r="AI371" s="55" t="str">
        <f>_xlfn.XLOOKUP(D371,'[1]VL LMS '!$B:$B,'[1]VL LMS '!$DP:$DP)</f>
        <v>Goods Carrier</v>
      </c>
      <c r="AJ371" s="55" t="str">
        <f>VLOOKUP(AI371,[1]Assumptions!$C:$D,2,0)</f>
        <v>Goods Carrier Loan</v>
      </c>
      <c r="AK371" s="55" t="str">
        <f>VLOOKUP(A371,[1]Assumptions!$T$3:$U$29,2,0)</f>
        <v>ODISHA</v>
      </c>
      <c r="AL371" t="str">
        <f t="shared" si="17"/>
        <v>Used</v>
      </c>
      <c r="AM371" t="str">
        <f>VLOOKUP(P371,Assumptions!$B$3:$D$14,3)</f>
        <v>November</v>
      </c>
    </row>
    <row r="372" spans="1:39" x14ac:dyDescent="0.25">
      <c r="A372" t="s">
        <v>701</v>
      </c>
      <c r="B372">
        <v>3473</v>
      </c>
      <c r="C372">
        <v>43103349</v>
      </c>
      <c r="D372" s="5">
        <v>434731301700042</v>
      </c>
      <c r="E372">
        <v>34730004107104</v>
      </c>
      <c r="F372" t="s">
        <v>2594</v>
      </c>
      <c r="G372" t="s">
        <v>1663</v>
      </c>
      <c r="H372" s="1">
        <v>45603</v>
      </c>
      <c r="I372">
        <v>912000</v>
      </c>
      <c r="J372">
        <v>20.25</v>
      </c>
      <c r="K372">
        <v>72</v>
      </c>
      <c r="L372">
        <v>21977</v>
      </c>
      <c r="M372">
        <v>31675425947</v>
      </c>
      <c r="N372" t="s">
        <v>1541</v>
      </c>
      <c r="O372">
        <v>883073</v>
      </c>
      <c r="P372" s="1">
        <v>45603</v>
      </c>
      <c r="Q372" t="s">
        <v>127</v>
      </c>
      <c r="R372" t="s">
        <v>2595</v>
      </c>
      <c r="S372" t="s">
        <v>2596</v>
      </c>
      <c r="T372">
        <v>152746</v>
      </c>
      <c r="U372" t="s">
        <v>815</v>
      </c>
      <c r="V372" t="s">
        <v>2508</v>
      </c>
      <c r="W372">
        <v>18240</v>
      </c>
      <c r="X372">
        <v>10687</v>
      </c>
      <c r="Z372" t="s">
        <v>855</v>
      </c>
      <c r="AA372" t="s">
        <v>128</v>
      </c>
      <c r="AC372" s="55" t="s">
        <v>995</v>
      </c>
      <c r="AD372" s="55" t="str">
        <f>_xlfn.XLOOKUP(D372,'[1]VL LMS '!$B:$B,'[1]VL LMS '!$BU:$BU)</f>
        <v>DZIRE ZXI CNG 2024</v>
      </c>
      <c r="AE372" s="55">
        <f t="shared" si="15"/>
        <v>184680</v>
      </c>
      <c r="AF372" s="55" t="str">
        <f t="shared" si="16"/>
        <v>Nov-24</v>
      </c>
      <c r="AG372">
        <f>_xlfn.XLOOKUP(D372,'[1]VL LMS '!$B:$B,'[1]VL LMS '!$BS:$BS)</f>
        <v>2024</v>
      </c>
      <c r="AH372" s="55">
        <f>_xlfn.XLOOKUP(D372,'[1]VL LMS '!$B:$B,'[1]VL LMS '!$DO:$DO)</f>
        <v>0</v>
      </c>
      <c r="AI372" s="55" t="str">
        <f>_xlfn.XLOOKUP(D372,'[1]VL LMS '!$B:$B,'[1]VL LMS '!$DP:$DP)</f>
        <v>Dream Car</v>
      </c>
      <c r="AJ372" s="55" t="str">
        <f>VLOOKUP(AI372,[1]Assumptions!$C:$D,2,0)</f>
        <v>Dream Vahan</v>
      </c>
      <c r="AK372" s="55" t="str">
        <f>VLOOKUP(A372,[1]Assumptions!$T$3:$U$29,2,0)</f>
        <v>ANDHRAPRADESH</v>
      </c>
      <c r="AL372" t="str">
        <f t="shared" si="17"/>
        <v>New</v>
      </c>
      <c r="AM372" t="str">
        <f>VLOOKUP(P372,Assumptions!$B$3:$D$14,3)</f>
        <v>November</v>
      </c>
    </row>
    <row r="373" spans="1:39" x14ac:dyDescent="0.25">
      <c r="A373" t="s">
        <v>701</v>
      </c>
      <c r="B373">
        <v>3473</v>
      </c>
      <c r="C373">
        <v>43103367</v>
      </c>
      <c r="D373" s="5">
        <v>434731301700043</v>
      </c>
      <c r="E373">
        <v>34730004107662</v>
      </c>
      <c r="F373" t="s">
        <v>2597</v>
      </c>
      <c r="G373" t="s">
        <v>1663</v>
      </c>
      <c r="H373" s="1">
        <v>45609</v>
      </c>
      <c r="I373">
        <v>1000000</v>
      </c>
      <c r="J373">
        <v>20.25</v>
      </c>
      <c r="K373">
        <v>60</v>
      </c>
      <c r="L373">
        <v>26633</v>
      </c>
      <c r="M373">
        <v>31675425947</v>
      </c>
      <c r="N373" t="s">
        <v>1541</v>
      </c>
      <c r="O373">
        <v>969309</v>
      </c>
      <c r="P373" s="1">
        <v>45609</v>
      </c>
      <c r="Q373" t="s">
        <v>127</v>
      </c>
      <c r="R373" t="s">
        <v>2598</v>
      </c>
      <c r="S373" t="s">
        <v>2599</v>
      </c>
      <c r="T373">
        <v>154276</v>
      </c>
      <c r="U373" t="s">
        <v>766</v>
      </c>
      <c r="V373" t="s">
        <v>2545</v>
      </c>
      <c r="W373">
        <v>20000</v>
      </c>
      <c r="X373">
        <v>10691</v>
      </c>
      <c r="Z373" t="s">
        <v>854</v>
      </c>
      <c r="AA373" t="s">
        <v>128</v>
      </c>
      <c r="AC373" s="55" t="s">
        <v>995</v>
      </c>
      <c r="AD373" s="55" t="str">
        <f>_xlfn.XLOOKUP(D373,'[1]VL LMS '!$B:$B,'[1]VL LMS '!$BU:$BU)</f>
        <v>MARUTI ERTIGA VXI 2024</v>
      </c>
      <c r="AE373" s="55">
        <f t="shared" si="15"/>
        <v>202500</v>
      </c>
      <c r="AF373" s="55" t="str">
        <f t="shared" si="16"/>
        <v>Nov-24</v>
      </c>
      <c r="AG373">
        <f>_xlfn.XLOOKUP(D373,'[1]VL LMS '!$B:$B,'[1]VL LMS '!$BS:$BS)</f>
        <v>2024</v>
      </c>
      <c r="AH373" s="55">
        <f>_xlfn.XLOOKUP(D373,'[1]VL LMS '!$B:$B,'[1]VL LMS '!$DO:$DO)</f>
        <v>0</v>
      </c>
      <c r="AI373" s="55" t="str">
        <f>_xlfn.XLOOKUP(D373,'[1]VL LMS '!$B:$B,'[1]VL LMS '!$DP:$DP)</f>
        <v>Dream Car</v>
      </c>
      <c r="AJ373" s="55" t="str">
        <f>VLOOKUP(AI373,[1]Assumptions!$C:$D,2,0)</f>
        <v>Dream Vahan</v>
      </c>
      <c r="AK373" s="55" t="str">
        <f>VLOOKUP(A373,[1]Assumptions!$T$3:$U$29,2,0)</f>
        <v>ANDHRAPRADESH</v>
      </c>
      <c r="AL373" t="str">
        <f t="shared" si="17"/>
        <v>New</v>
      </c>
      <c r="AM373" t="str">
        <f>VLOOKUP(P373,Assumptions!$B$3:$D$14,3)</f>
        <v>November</v>
      </c>
    </row>
    <row r="374" spans="1:39" x14ac:dyDescent="0.25">
      <c r="A374" t="s">
        <v>701</v>
      </c>
      <c r="B374">
        <v>3473</v>
      </c>
      <c r="C374">
        <v>43103381</v>
      </c>
      <c r="D374" s="5">
        <v>434731301700044</v>
      </c>
      <c r="E374">
        <v>34730004108239</v>
      </c>
      <c r="F374" t="s">
        <v>2600</v>
      </c>
      <c r="G374" t="s">
        <v>2600</v>
      </c>
      <c r="H374" s="1">
        <v>45617</v>
      </c>
      <c r="I374">
        <v>800000</v>
      </c>
      <c r="J374">
        <v>20.25</v>
      </c>
      <c r="K374">
        <v>60</v>
      </c>
      <c r="L374">
        <v>21307</v>
      </c>
      <c r="M374">
        <v>31675425947</v>
      </c>
      <c r="N374" t="s">
        <v>1541</v>
      </c>
      <c r="O374">
        <v>777920</v>
      </c>
      <c r="P374" s="1">
        <v>45621</v>
      </c>
      <c r="Q374" t="s">
        <v>128</v>
      </c>
      <c r="R374" t="s">
        <v>128</v>
      </c>
      <c r="S374" t="s">
        <v>128</v>
      </c>
      <c r="T374">
        <v>154496</v>
      </c>
      <c r="U374" t="s">
        <v>767</v>
      </c>
      <c r="V374" t="s">
        <v>2535</v>
      </c>
      <c r="W374">
        <v>16000</v>
      </c>
      <c r="X374">
        <v>6080</v>
      </c>
      <c r="Z374" t="s">
        <v>855</v>
      </c>
      <c r="AA374" t="s">
        <v>128</v>
      </c>
      <c r="AC374" s="55" t="s">
        <v>995</v>
      </c>
      <c r="AD374" s="55" t="str">
        <f>_xlfn.XLOOKUP(D374,'[1]VL LMS '!$B:$B,'[1]VL LMS '!$BU:$BU)</f>
        <v>TOUR S CNG 2024</v>
      </c>
      <c r="AE374" s="55">
        <f t="shared" si="15"/>
        <v>162000</v>
      </c>
      <c r="AF374" s="55" t="str">
        <f t="shared" si="16"/>
        <v>Nov-24</v>
      </c>
      <c r="AG374">
        <f>_xlfn.XLOOKUP(D374,'[1]VL LMS '!$B:$B,'[1]VL LMS '!$BS:$BS)</f>
        <v>2024</v>
      </c>
      <c r="AH374" s="55">
        <f>_xlfn.XLOOKUP(D374,'[1]VL LMS '!$B:$B,'[1]VL LMS '!$DO:$DO)</f>
        <v>0</v>
      </c>
      <c r="AI374" s="55" t="str">
        <f>_xlfn.XLOOKUP(D374,'[1]VL LMS '!$B:$B,'[1]VL LMS '!$DP:$DP)</f>
        <v>Dream Car</v>
      </c>
      <c r="AJ374" s="55" t="str">
        <f>VLOOKUP(AI374,[1]Assumptions!$C:$D,2,0)</f>
        <v>Dream Vahan</v>
      </c>
      <c r="AK374" s="55" t="str">
        <f>VLOOKUP(A374,[1]Assumptions!$T$3:$U$29,2,0)</f>
        <v>ANDHRAPRADESH</v>
      </c>
      <c r="AL374" t="str">
        <f t="shared" si="17"/>
        <v>New</v>
      </c>
      <c r="AM374" t="str">
        <f>VLOOKUP(P374,Assumptions!$B$3:$D$14,3)</f>
        <v>November</v>
      </c>
    </row>
    <row r="375" spans="1:39" x14ac:dyDescent="0.25">
      <c r="A375" t="s">
        <v>53</v>
      </c>
      <c r="B375">
        <v>1233</v>
      </c>
      <c r="C375">
        <v>43103390</v>
      </c>
      <c r="D375" s="5">
        <v>412331301700244</v>
      </c>
      <c r="E375">
        <v>12330004108508</v>
      </c>
      <c r="F375" t="s">
        <v>2601</v>
      </c>
      <c r="G375" t="s">
        <v>2602</v>
      </c>
      <c r="H375" s="1">
        <v>45626</v>
      </c>
      <c r="I375">
        <v>1000000</v>
      </c>
      <c r="J375">
        <v>23.25</v>
      </c>
      <c r="K375">
        <v>60</v>
      </c>
      <c r="L375">
        <v>28335</v>
      </c>
      <c r="M375">
        <v>334104000091163</v>
      </c>
      <c r="N375" t="s">
        <v>2603</v>
      </c>
      <c r="O375">
        <v>964376</v>
      </c>
      <c r="P375" s="1">
        <v>45626</v>
      </c>
      <c r="Q375" t="s">
        <v>128</v>
      </c>
      <c r="R375" t="s">
        <v>128</v>
      </c>
      <c r="S375" t="s">
        <v>128</v>
      </c>
      <c r="T375">
        <v>151638</v>
      </c>
      <c r="U375" t="s">
        <v>773</v>
      </c>
      <c r="V375" t="s">
        <v>2604</v>
      </c>
      <c r="W375">
        <v>20000</v>
      </c>
      <c r="X375">
        <v>15624</v>
      </c>
      <c r="Z375" t="s">
        <v>128</v>
      </c>
      <c r="AC375" s="55" t="s">
        <v>995</v>
      </c>
      <c r="AD375" s="55" t="str">
        <f>_xlfn.XLOOKUP(D375,'[1]VL LMS '!$B:$B,'[1]VL LMS '!$BU:$BU)</f>
        <v>TOYOTA INNOVA CRYSTA 2 4 G2017</v>
      </c>
      <c r="AE375" s="55">
        <f t="shared" si="15"/>
        <v>232500</v>
      </c>
      <c r="AF375" s="55" t="str">
        <f t="shared" si="16"/>
        <v>Nov-24</v>
      </c>
      <c r="AG375">
        <f>_xlfn.XLOOKUP(D375,'[1]VL LMS '!$B:$B,'[1]VL LMS '!$BS:$BS)</f>
        <v>2017</v>
      </c>
      <c r="AH375" s="55" t="str">
        <f>_xlfn.XLOOKUP(D375,'[1]VL LMS '!$B:$B,'[1]VL LMS '!$DO:$DO)</f>
        <v>Goods &amp; Passengers</v>
      </c>
      <c r="AI375" s="55" t="str">
        <f>_xlfn.XLOOKUP(D375,'[1]VL LMS '!$B:$B,'[1]VL LMS '!$DP:$DP)</f>
        <v>Paryatan Plus</v>
      </c>
      <c r="AJ375" s="55" t="str">
        <f>VLOOKUP(AI375,[1]Assumptions!$C:$D,2,0)</f>
        <v>Paryatan Plus Loan</v>
      </c>
      <c r="AK375" s="55" t="str">
        <f>VLOOKUP(A375,[1]Assumptions!$T$3:$U$29,2,0)</f>
        <v>KERALA</v>
      </c>
      <c r="AL375" t="str">
        <f t="shared" si="17"/>
        <v>Used</v>
      </c>
      <c r="AM375" t="str">
        <f>VLOOKUP(P375,Assumptions!$B$3:$D$14,3)</f>
        <v>November</v>
      </c>
    </row>
    <row r="376" spans="1:39" x14ac:dyDescent="0.25">
      <c r="A376" t="s">
        <v>19</v>
      </c>
      <c r="B376">
        <v>1283</v>
      </c>
      <c r="C376">
        <v>43103386</v>
      </c>
      <c r="D376" s="5">
        <v>412831301700301</v>
      </c>
      <c r="E376">
        <v>12830004106835</v>
      </c>
      <c r="F376" t="s">
        <v>77</v>
      </c>
      <c r="G376" t="s">
        <v>77</v>
      </c>
      <c r="H376" s="1">
        <v>45625</v>
      </c>
      <c r="I376">
        <v>250000</v>
      </c>
      <c r="J376">
        <v>23.75</v>
      </c>
      <c r="K376">
        <v>24</v>
      </c>
      <c r="L376">
        <v>13187</v>
      </c>
      <c r="M376">
        <v>31301000011043</v>
      </c>
      <c r="N376" t="s">
        <v>2605</v>
      </c>
      <c r="O376">
        <v>242974</v>
      </c>
      <c r="P376" s="1">
        <v>45625</v>
      </c>
      <c r="Q376" t="s">
        <v>128</v>
      </c>
      <c r="R376" t="s">
        <v>128</v>
      </c>
      <c r="S376" t="s">
        <v>128</v>
      </c>
      <c r="T376">
        <v>154099</v>
      </c>
      <c r="U376" t="s">
        <v>728</v>
      </c>
      <c r="V376" t="s">
        <v>2541</v>
      </c>
      <c r="W376">
        <v>5000</v>
      </c>
      <c r="X376">
        <v>1700</v>
      </c>
      <c r="Z376" t="s">
        <v>861</v>
      </c>
      <c r="AC376" s="55" t="s">
        <v>1130</v>
      </c>
      <c r="AD376" s="55" t="str">
        <f>_xlfn.XLOOKUP(D376,'[1]VL LMS '!$B:$B,'[1]VL LMS '!$BU:$BU)</f>
        <v>TATA ACE GOLD PETROL BS VI</v>
      </c>
      <c r="AE376" s="55">
        <f t="shared" si="15"/>
        <v>59375</v>
      </c>
      <c r="AF376" s="55" t="str">
        <f t="shared" si="16"/>
        <v>Nov-24</v>
      </c>
      <c r="AG376">
        <f>_xlfn.XLOOKUP(D376,'[1]VL LMS '!$B:$B,'[1]VL LMS '!$BS:$BS)</f>
        <v>2023</v>
      </c>
      <c r="AH376" s="55" t="str">
        <f>_xlfn.XLOOKUP(D376,'[1]VL LMS '!$B:$B,'[1]VL LMS '!$DO:$DO)</f>
        <v>Goods &amp; Passengers</v>
      </c>
      <c r="AI376" s="55" t="str">
        <f>_xlfn.XLOOKUP(D376,'[1]VL LMS '!$B:$B,'[1]VL LMS '!$DP:$DP)</f>
        <v>Goods Carrier</v>
      </c>
      <c r="AJ376" s="55" t="str">
        <f>VLOOKUP(AI376,[1]Assumptions!$C:$D,2,0)</f>
        <v>Goods Carrier Loan</v>
      </c>
      <c r="AK376" s="55" t="str">
        <f>VLOOKUP(A376,[1]Assumptions!$T$3:$U$29,2,0)</f>
        <v>KARNATAKA</v>
      </c>
      <c r="AL376" t="str">
        <f t="shared" si="17"/>
        <v>Used</v>
      </c>
      <c r="AM376" t="str">
        <f>VLOOKUP(P376,Assumptions!$B$3:$D$14,3)</f>
        <v>November</v>
      </c>
    </row>
    <row r="377" spans="1:39" x14ac:dyDescent="0.25">
      <c r="A377" t="s">
        <v>693</v>
      </c>
      <c r="B377">
        <v>1319</v>
      </c>
      <c r="C377">
        <v>43103400</v>
      </c>
      <c r="D377" s="5">
        <v>413191301700253</v>
      </c>
      <c r="E377">
        <v>13190004108824</v>
      </c>
      <c r="F377" t="s">
        <v>2606</v>
      </c>
      <c r="G377" t="s">
        <v>2606</v>
      </c>
      <c r="H377" s="1">
        <v>45625</v>
      </c>
      <c r="I377">
        <v>590000</v>
      </c>
      <c r="J377">
        <v>20.5</v>
      </c>
      <c r="K377">
        <v>60</v>
      </c>
      <c r="L377">
        <v>15797</v>
      </c>
      <c r="M377">
        <v>40019773405</v>
      </c>
      <c r="N377" t="s">
        <v>1728</v>
      </c>
      <c r="O377">
        <v>570348</v>
      </c>
      <c r="P377" s="1">
        <v>45625</v>
      </c>
      <c r="Q377" t="s">
        <v>128</v>
      </c>
      <c r="R377" t="s">
        <v>128</v>
      </c>
      <c r="S377" t="s">
        <v>128</v>
      </c>
      <c r="T377">
        <v>151645</v>
      </c>
      <c r="U377" t="s">
        <v>800</v>
      </c>
      <c r="V377" t="s">
        <v>2607</v>
      </c>
      <c r="W377">
        <v>11800</v>
      </c>
      <c r="X377">
        <v>4206</v>
      </c>
      <c r="Z377" t="s">
        <v>755</v>
      </c>
      <c r="AC377" s="55" t="s">
        <v>995</v>
      </c>
      <c r="AD377" s="55" t="str">
        <f>_xlfn.XLOOKUP(D377,'[1]VL LMS '!$B:$B,'[1]VL LMS '!$BU:$BU)</f>
        <v>WAGNOR VXI NEW 2024</v>
      </c>
      <c r="AE377" s="55">
        <f t="shared" si="15"/>
        <v>120950</v>
      </c>
      <c r="AF377" s="55" t="str">
        <f t="shared" si="16"/>
        <v>Nov-24</v>
      </c>
      <c r="AG377">
        <f>_xlfn.XLOOKUP(D377,'[1]VL LMS '!$B:$B,'[1]VL LMS '!$BS:$BS)</f>
        <v>2024</v>
      </c>
      <c r="AH377" s="55">
        <f>_xlfn.XLOOKUP(D377,'[1]VL LMS '!$B:$B,'[1]VL LMS '!$DO:$DO)</f>
        <v>0</v>
      </c>
      <c r="AI377" s="55" t="str">
        <f>_xlfn.XLOOKUP(D377,'[1]VL LMS '!$B:$B,'[1]VL LMS '!$DP:$DP)</f>
        <v>Dream Car</v>
      </c>
      <c r="AJ377" s="55" t="str">
        <f>VLOOKUP(AI377,[1]Assumptions!$C:$D,2,0)</f>
        <v>Dream Vahan</v>
      </c>
      <c r="AK377" s="55" t="str">
        <f>VLOOKUP(A377,[1]Assumptions!$T$3:$U$29,2,0)</f>
        <v>TAMIL NADU</v>
      </c>
      <c r="AL377" t="str">
        <f t="shared" si="17"/>
        <v>New</v>
      </c>
      <c r="AM377" t="str">
        <f>VLOOKUP(P377,Assumptions!$B$3:$D$14,3)</f>
        <v>November</v>
      </c>
    </row>
    <row r="378" spans="1:39" x14ac:dyDescent="0.25">
      <c r="A378" t="s">
        <v>693</v>
      </c>
      <c r="B378">
        <v>1319</v>
      </c>
      <c r="C378">
        <v>43103402</v>
      </c>
      <c r="D378" s="5">
        <v>413191301700254</v>
      </c>
      <c r="E378">
        <v>13190004108972</v>
      </c>
      <c r="F378" t="s">
        <v>2608</v>
      </c>
      <c r="G378" t="s">
        <v>2608</v>
      </c>
      <c r="H378" s="1">
        <v>45626</v>
      </c>
      <c r="I378">
        <v>650000</v>
      </c>
      <c r="J378">
        <v>20.5</v>
      </c>
      <c r="K378">
        <v>60</v>
      </c>
      <c r="L378">
        <v>17403</v>
      </c>
      <c r="M378">
        <v>40330016667</v>
      </c>
      <c r="N378" t="s">
        <v>1163</v>
      </c>
      <c r="O378">
        <v>628894</v>
      </c>
      <c r="P378" s="1">
        <v>45626</v>
      </c>
      <c r="Q378" t="s">
        <v>128</v>
      </c>
      <c r="R378" t="s">
        <v>128</v>
      </c>
      <c r="S378" t="s">
        <v>128</v>
      </c>
      <c r="T378">
        <v>150547</v>
      </c>
      <c r="U378" t="s">
        <v>804</v>
      </c>
      <c r="V378" t="s">
        <v>2609</v>
      </c>
      <c r="W378">
        <v>13000</v>
      </c>
      <c r="X378">
        <v>7740</v>
      </c>
      <c r="Z378" t="s">
        <v>975</v>
      </c>
      <c r="AC378" s="55" t="s">
        <v>995</v>
      </c>
      <c r="AD378" s="55" t="str">
        <f>_xlfn.XLOOKUP(D378,'[1]VL LMS '!$B:$B,'[1]VL LMS '!$BU:$BU)</f>
        <v>MARUTI TOUR H3 CNG NEW 2024</v>
      </c>
      <c r="AE378" s="55">
        <f t="shared" si="15"/>
        <v>133250</v>
      </c>
      <c r="AF378" s="55" t="str">
        <f t="shared" si="16"/>
        <v>Nov-24</v>
      </c>
      <c r="AG378">
        <f>_xlfn.XLOOKUP(D378,'[1]VL LMS '!$B:$B,'[1]VL LMS '!$BS:$BS)</f>
        <v>2024</v>
      </c>
      <c r="AH378" s="55">
        <f>_xlfn.XLOOKUP(D378,'[1]VL LMS '!$B:$B,'[1]VL LMS '!$DO:$DO)</f>
        <v>0</v>
      </c>
      <c r="AI378" s="55" t="str">
        <f>_xlfn.XLOOKUP(D378,'[1]VL LMS '!$B:$B,'[1]VL LMS '!$DP:$DP)</f>
        <v>Dream Car</v>
      </c>
      <c r="AJ378" s="55" t="str">
        <f>VLOOKUP(AI378,[1]Assumptions!$C:$D,2,0)</f>
        <v>Dream Vahan</v>
      </c>
      <c r="AK378" s="55" t="str">
        <f>VLOOKUP(A378,[1]Assumptions!$T$3:$U$29,2,0)</f>
        <v>TAMIL NADU</v>
      </c>
      <c r="AL378" t="str">
        <f t="shared" si="17"/>
        <v>New</v>
      </c>
      <c r="AM378" t="str">
        <f>VLOOKUP(P378,Assumptions!$B$3:$D$14,3)</f>
        <v>November</v>
      </c>
    </row>
    <row r="379" spans="1:39" x14ac:dyDescent="0.25">
      <c r="A379" t="s">
        <v>15</v>
      </c>
      <c r="B379">
        <v>3135</v>
      </c>
      <c r="C379">
        <v>43103399</v>
      </c>
      <c r="D379" s="5">
        <v>431351301700407</v>
      </c>
      <c r="E379">
        <v>31350004108839</v>
      </c>
      <c r="F379" t="s">
        <v>2610</v>
      </c>
      <c r="G379" t="s">
        <v>2611</v>
      </c>
      <c r="H379" s="1">
        <v>45626</v>
      </c>
      <c r="I379">
        <v>310000</v>
      </c>
      <c r="J379">
        <v>23.75</v>
      </c>
      <c r="K379">
        <v>48</v>
      </c>
      <c r="L379">
        <v>10064</v>
      </c>
      <c r="M379">
        <v>612801528012</v>
      </c>
      <c r="N379" t="s">
        <v>2612</v>
      </c>
      <c r="O379">
        <v>298820</v>
      </c>
      <c r="P379" s="1">
        <v>45626</v>
      </c>
      <c r="Q379" t="s">
        <v>128</v>
      </c>
      <c r="R379" t="s">
        <v>128</v>
      </c>
      <c r="S379" t="s">
        <v>128</v>
      </c>
      <c r="T379">
        <v>150733</v>
      </c>
      <c r="U379" t="s">
        <v>830</v>
      </c>
      <c r="V379" t="s">
        <v>2607</v>
      </c>
      <c r="W379">
        <v>6200</v>
      </c>
      <c r="X379">
        <v>1954</v>
      </c>
      <c r="Z379" t="s">
        <v>831</v>
      </c>
      <c r="AC379" s="55" t="s">
        <v>1130</v>
      </c>
      <c r="AD379" s="55" t="str">
        <f>_xlfn.XLOOKUP(D379,'[1]VL LMS '!$B:$B,'[1]VL LMS '!$BU:$BU)</f>
        <v>MAHINDRA JEETOPLUS 23 GASOLIN 2021</v>
      </c>
      <c r="AE379" s="55">
        <f t="shared" si="15"/>
        <v>73625</v>
      </c>
      <c r="AF379" s="55" t="str">
        <f t="shared" si="16"/>
        <v>Nov-24</v>
      </c>
      <c r="AG379">
        <f>_xlfn.XLOOKUP(D379,'[1]VL LMS '!$B:$B,'[1]VL LMS '!$BS:$BS)</f>
        <v>2021</v>
      </c>
      <c r="AH379" s="55" t="str">
        <f>_xlfn.XLOOKUP(D379,'[1]VL LMS '!$B:$B,'[1]VL LMS '!$DO:$DO)</f>
        <v>Goods &amp; Passengers</v>
      </c>
      <c r="AI379" s="55" t="str">
        <f>_xlfn.XLOOKUP(D379,'[1]VL LMS '!$B:$B,'[1]VL LMS '!$DP:$DP)</f>
        <v>Goods Carrier</v>
      </c>
      <c r="AJ379" s="55" t="str">
        <f>VLOOKUP(AI379,[1]Assumptions!$C:$D,2,0)</f>
        <v>Goods Carrier Loan</v>
      </c>
      <c r="AK379" s="55" t="str">
        <f>VLOOKUP(A379,[1]Assumptions!$T$3:$U$29,2,0)</f>
        <v>TAMIL NADU</v>
      </c>
      <c r="AL379" t="str">
        <f t="shared" si="17"/>
        <v>Used</v>
      </c>
      <c r="AM379" t="str">
        <f>VLOOKUP(P379,Assumptions!$B$3:$D$14,3)</f>
        <v>November</v>
      </c>
    </row>
    <row r="380" spans="1:39" x14ac:dyDescent="0.25">
      <c r="A380" t="s">
        <v>700</v>
      </c>
      <c r="B380">
        <v>3346</v>
      </c>
      <c r="C380">
        <v>43103397</v>
      </c>
      <c r="D380" s="5">
        <v>433461301700073</v>
      </c>
      <c r="E380">
        <v>31580004108066</v>
      </c>
      <c r="F380" t="s">
        <v>2613</v>
      </c>
      <c r="G380" t="s">
        <v>2613</v>
      </c>
      <c r="H380" s="1">
        <v>45625</v>
      </c>
      <c r="I380">
        <v>1000000</v>
      </c>
      <c r="J380">
        <v>23.9</v>
      </c>
      <c r="K380">
        <v>48</v>
      </c>
      <c r="L380">
        <v>32547</v>
      </c>
      <c r="M380">
        <v>34213388307</v>
      </c>
      <c r="N380" t="s">
        <v>2614</v>
      </c>
      <c r="O380">
        <v>972719</v>
      </c>
      <c r="P380" s="1">
        <v>45625</v>
      </c>
      <c r="Q380" t="s">
        <v>128</v>
      </c>
      <c r="R380" t="s">
        <v>128</v>
      </c>
      <c r="S380" t="s">
        <v>128</v>
      </c>
      <c r="T380">
        <v>153946</v>
      </c>
      <c r="U380" t="s">
        <v>1538</v>
      </c>
      <c r="V380" t="s">
        <v>2615</v>
      </c>
      <c r="W380">
        <v>20000</v>
      </c>
      <c r="X380">
        <v>5971</v>
      </c>
      <c r="Z380" t="s">
        <v>128</v>
      </c>
      <c r="AC380" s="55" t="s">
        <v>1130</v>
      </c>
      <c r="AD380" s="55" t="str">
        <f>_xlfn.XLOOKUP(D380,'[1]VL LMS '!$B:$B,'[1]VL LMS '!$BU:$BU)</f>
        <v>ONE LPT 2518 TC 2016</v>
      </c>
      <c r="AE380" s="55">
        <f t="shared" si="15"/>
        <v>239000</v>
      </c>
      <c r="AF380" s="55" t="str">
        <f t="shared" si="16"/>
        <v>Nov-24</v>
      </c>
      <c r="AG380">
        <f>_xlfn.XLOOKUP(D380,'[1]VL LMS '!$B:$B,'[1]VL LMS '!$BS:$BS)</f>
        <v>2016</v>
      </c>
      <c r="AH380" s="55" t="str">
        <f>_xlfn.XLOOKUP(D380,'[1]VL LMS '!$B:$B,'[1]VL LMS '!$DO:$DO)</f>
        <v>Goods &amp; Passengers</v>
      </c>
      <c r="AI380" s="55" t="str">
        <f>_xlfn.XLOOKUP(D380,'[1]VL LMS '!$B:$B,'[1]VL LMS '!$DP:$DP)</f>
        <v>Goods Carrier</v>
      </c>
      <c r="AJ380" s="55" t="str">
        <f>VLOOKUP(AI380,[1]Assumptions!$C:$D,2,0)</f>
        <v>Goods Carrier Loan</v>
      </c>
      <c r="AK380" s="55" t="str">
        <f>VLOOKUP(A380,[1]Assumptions!$T$3:$U$29,2,0)</f>
        <v>BIHAR</v>
      </c>
      <c r="AL380" t="str">
        <f t="shared" si="17"/>
        <v>Used</v>
      </c>
      <c r="AM380" t="str">
        <f>VLOOKUP(P380,Assumptions!$B$3:$D$14,3)</f>
        <v>November</v>
      </c>
    </row>
    <row r="381" spans="1:39" x14ac:dyDescent="0.25">
      <c r="D381"/>
      <c r="AG381"/>
    </row>
    <row r="382" spans="1:39" x14ac:dyDescent="0.25">
      <c r="D382"/>
      <c r="AG382"/>
    </row>
    <row r="383" spans="1:39" x14ac:dyDescent="0.25">
      <c r="D383"/>
      <c r="AG383"/>
    </row>
    <row r="384" spans="1:39" x14ac:dyDescent="0.25">
      <c r="D384"/>
      <c r="AG384"/>
    </row>
    <row r="385" spans="4:33" x14ac:dyDescent="0.25">
      <c r="D385"/>
      <c r="AG385"/>
    </row>
    <row r="386" spans="4:33" x14ac:dyDescent="0.25">
      <c r="D386"/>
      <c r="AG386"/>
    </row>
    <row r="387" spans="4:33" x14ac:dyDescent="0.25">
      <c r="D387"/>
      <c r="AG387"/>
    </row>
    <row r="388" spans="4:33" x14ac:dyDescent="0.25">
      <c r="D388"/>
      <c r="AG388"/>
    </row>
    <row r="389" spans="4:33" x14ac:dyDescent="0.25">
      <c r="D389"/>
      <c r="AG389"/>
    </row>
    <row r="390" spans="4:33" x14ac:dyDescent="0.25">
      <c r="D390"/>
      <c r="AG390"/>
    </row>
    <row r="391" spans="4:33" x14ac:dyDescent="0.25">
      <c r="D391"/>
      <c r="AG391"/>
    </row>
    <row r="392" spans="4:33" x14ac:dyDescent="0.25">
      <c r="D392"/>
      <c r="AG392"/>
    </row>
    <row r="393" spans="4:33" x14ac:dyDescent="0.25">
      <c r="D393"/>
      <c r="AG393"/>
    </row>
    <row r="394" spans="4:33" x14ac:dyDescent="0.25">
      <c r="D394"/>
      <c r="AG394"/>
    </row>
    <row r="395" spans="4:33" x14ac:dyDescent="0.25">
      <c r="D395"/>
      <c r="AG395"/>
    </row>
    <row r="396" spans="4:33" x14ac:dyDescent="0.25">
      <c r="D396"/>
      <c r="AG396"/>
    </row>
    <row r="397" spans="4:33" x14ac:dyDescent="0.25">
      <c r="D397"/>
      <c r="AG397"/>
    </row>
    <row r="398" spans="4:33" x14ac:dyDescent="0.25">
      <c r="D398"/>
      <c r="AG398"/>
    </row>
    <row r="399" spans="4:33" x14ac:dyDescent="0.25">
      <c r="D399"/>
      <c r="AG399"/>
    </row>
    <row r="400" spans="4:33" x14ac:dyDescent="0.25">
      <c r="D400"/>
      <c r="AG400"/>
    </row>
    <row r="401" spans="4:33" x14ac:dyDescent="0.25">
      <c r="D401"/>
      <c r="AG401"/>
    </row>
    <row r="402" spans="4:33" x14ac:dyDescent="0.25">
      <c r="D402"/>
      <c r="AG402"/>
    </row>
    <row r="403" spans="4:33" x14ac:dyDescent="0.25">
      <c r="D403"/>
      <c r="AG403"/>
    </row>
    <row r="404" spans="4:33" x14ac:dyDescent="0.25">
      <c r="D404"/>
      <c r="AG404"/>
    </row>
    <row r="405" spans="4:33" x14ac:dyDescent="0.25">
      <c r="D405"/>
      <c r="AG405"/>
    </row>
    <row r="406" spans="4:33" x14ac:dyDescent="0.25">
      <c r="D406"/>
      <c r="AG406"/>
    </row>
    <row r="407" spans="4:33" x14ac:dyDescent="0.25">
      <c r="D407"/>
      <c r="AG407"/>
    </row>
  </sheetData>
  <conditionalFormatting sqref="D178:D182">
    <cfRule type="duplicateValues" dxfId="6" priority="1"/>
    <cfRule type="duplicateValues" dxfId="5" priority="2"/>
  </conditionalFormatting>
  <conditionalFormatting sqref="D575:D665 D1">
    <cfRule type="duplicateValues" dxfId="4" priority="3"/>
    <cfRule type="duplicateValues" dxfId="3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7E33-4102-42A9-A2D1-60DD20EE280A}">
  <dimension ref="A1:J9"/>
  <sheetViews>
    <sheetView workbookViewId="0">
      <selection activeCell="A2" sqref="A2"/>
    </sheetView>
  </sheetViews>
  <sheetFormatPr defaultRowHeight="14.25" x14ac:dyDescent="0.2"/>
  <cols>
    <col min="1" max="1" width="20.42578125" style="18" bestFit="1" customWidth="1"/>
    <col min="2" max="5" width="7.85546875" style="18" bestFit="1" customWidth="1"/>
    <col min="6" max="6" width="8.140625" style="18" bestFit="1" customWidth="1"/>
    <col min="7" max="7" width="12" style="18" bestFit="1" customWidth="1"/>
    <col min="8" max="8" width="9.140625" style="18" bestFit="1" customWidth="1"/>
    <col min="9" max="9" width="11.5703125" style="18" bestFit="1" customWidth="1"/>
    <col min="10" max="10" width="11.140625" style="18" bestFit="1" customWidth="1"/>
    <col min="11" max="16384" width="9.140625" style="18"/>
  </cols>
  <sheetData>
    <row r="1" spans="1:10" s="32" customFormat="1" x14ac:dyDescent="0.2">
      <c r="A1" s="30" t="s">
        <v>14</v>
      </c>
      <c r="B1" s="31" t="s">
        <v>683</v>
      </c>
      <c r="C1" s="31" t="s">
        <v>684</v>
      </c>
      <c r="D1" s="31" t="s">
        <v>685</v>
      </c>
      <c r="E1" s="31" t="s">
        <v>686</v>
      </c>
      <c r="F1" s="31" t="s">
        <v>687</v>
      </c>
      <c r="G1" s="31" t="s">
        <v>882</v>
      </c>
      <c r="H1" s="31" t="s">
        <v>883</v>
      </c>
      <c r="I1" s="31" t="s">
        <v>884</v>
      </c>
      <c r="J1" s="23" t="s">
        <v>688</v>
      </c>
    </row>
    <row r="2" spans="1:10" x14ac:dyDescent="0.2">
      <c r="A2" s="29" t="s">
        <v>690</v>
      </c>
      <c r="B2" s="26">
        <f>IFERROR(SUMIFS('VL-Disb repo Apr - Nov'!$AE:$AE,'VL-Disb repo Apr - Nov'!$AJ:$AJ,'Yield VL'!$A2,'VL-Disb repo Apr - Nov'!$AM:$AM,'Yield VL'!B$1)/SUMIFS('VL-Disb repo Apr - Nov'!$I:$I,'VL-Disb repo Apr - Nov'!$AJ:$AJ,'Yield VL'!$A2,'VL-Disb repo Apr - Nov'!$AM:$AM,'Yield VL'!B$1),0)</f>
        <v>0.19278322624281366</v>
      </c>
      <c r="C2" s="26">
        <f>IFERROR(SUMIFS('VL-Disb repo Apr - Nov'!$AE:$AE,'VL-Disb repo Apr - Nov'!$AJ:$AJ,'Yield VL'!$A2,'VL-Disb repo Apr - Nov'!$AM:$AM,'Yield VL'!C$1)/SUMIFS('VL-Disb repo Apr - Nov'!$I:$I,'VL-Disb repo Apr - Nov'!$AJ:$AJ,'Yield VL'!$A2,'VL-Disb repo Apr - Nov'!$AM:$AM,'Yield VL'!C$1),0)</f>
        <v>0.18797170771422755</v>
      </c>
      <c r="D2" s="26">
        <f>IFERROR(SUMIFS('VL-Disb repo Apr - Nov'!$AE:$AE,'VL-Disb repo Apr - Nov'!$AJ:$AJ,'Yield VL'!$A2,'VL-Disb repo Apr - Nov'!$AM:$AM,'Yield VL'!D$1)/SUMIFS('VL-Disb repo Apr - Nov'!$I:$I,'VL-Disb repo Apr - Nov'!$AJ:$AJ,'Yield VL'!$A2,'VL-Disb repo Apr - Nov'!$AM:$AM,'Yield VL'!D$1),0)</f>
        <v>0.18854679602152291</v>
      </c>
      <c r="E2" s="26">
        <f>IFERROR(SUMIFS('VL-Disb repo Apr - Nov'!$AE:$AE,'VL-Disb repo Apr - Nov'!$AJ:$AJ,'Yield VL'!$A2,'VL-Disb repo Apr - Nov'!$AM:$AM,'Yield VL'!E$1)/SUMIFS('VL-Disb repo Apr - Nov'!$I:$I,'VL-Disb repo Apr - Nov'!$AJ:$AJ,'Yield VL'!$A2,'VL-Disb repo Apr - Nov'!$AM:$AM,'Yield VL'!E$1),0)</f>
        <v>0.18693777515544865</v>
      </c>
      <c r="F2" s="26">
        <f>IFERROR(SUMIFS('VL-Disb repo Apr - Nov'!$AE:$AE,'VL-Disb repo Apr - Nov'!$AJ:$AJ,'Yield VL'!$A2,'VL-Disb repo Apr - Nov'!$AM:$AM,'Yield VL'!F$1)/SUMIFS('VL-Disb repo Apr - Nov'!$I:$I,'VL-Disb repo Apr - Nov'!$AJ:$AJ,'Yield VL'!$A2,'VL-Disb repo Apr - Nov'!$AM:$AM,'Yield VL'!F$1),0)</f>
        <v>0.18432869963047685</v>
      </c>
      <c r="G2" s="26">
        <f>IFERROR(SUMIFS('VL-Disb repo Apr - Nov'!$AE:$AE,'VL-Disb repo Apr - Nov'!$AJ:$AJ,'Yield VL'!$A2,'VL-Disb repo Apr - Nov'!$AM:$AM,'Yield VL'!G$1)/SUMIFS('VL-Disb repo Apr - Nov'!$I:$I,'VL-Disb repo Apr - Nov'!$AJ:$AJ,'Yield VL'!$A2,'VL-Disb repo Apr - Nov'!$AM:$AM,'Yield VL'!G$1),0)</f>
        <v>0.18</v>
      </c>
      <c r="H2" s="26">
        <f>IFERROR(SUMIFS('VL-Disb repo Apr - Nov'!$AE:$AE,'VL-Disb repo Apr - Nov'!$AJ:$AJ,'Yield VL'!$A2,'VL-Disb repo Apr - Nov'!$AM:$AM,'Yield VL'!H$1)/SUMIFS('VL-Disb repo Apr - Nov'!$I:$I,'VL-Disb repo Apr - Nov'!$AJ:$AJ,'Yield VL'!$A2,'VL-Disb repo Apr - Nov'!$AM:$AM,'Yield VL'!H$1),0)</f>
        <v>0</v>
      </c>
      <c r="I2" s="26">
        <f>IFERROR(SUMIFS('VL-Disb repo Apr - Nov'!$AE:$AE,'VL-Disb repo Apr - Nov'!$AJ:$AJ,'Yield VL'!$A2,'VL-Disb repo Apr - Nov'!$AM:$AM,'Yield VL'!I$1)/SUMIFS('VL-Disb repo Apr - Nov'!$I:$I,'VL-Disb repo Apr - Nov'!$AJ:$AJ,'Yield VL'!$A2,'VL-Disb repo Apr - Nov'!$AM:$AM,'Yield VL'!I$1),0)</f>
        <v>0.2035886840432295</v>
      </c>
      <c r="J2" s="26">
        <f>IFERROR(SUMIFS('VL-Disb repo Apr - Nov'!$AE:$AE,'VL-Disb repo Apr - Nov'!$AJ:$AJ,'Yield VL'!$A2)/SUMIFS('VL-Disb repo Apr - Nov'!$I:$I,'VL-Disb repo Apr - Nov'!$AJ:$AJ,'Yield VL'!$A2),0)</f>
        <v>0.18808963647501989</v>
      </c>
    </row>
    <row r="3" spans="1:10" x14ac:dyDescent="0.2">
      <c r="A3" s="29" t="s">
        <v>691</v>
      </c>
      <c r="B3" s="26">
        <f>IFERROR(SUMIFS('VL-Disb repo Apr - Nov'!$AE:$AE,'VL-Disb repo Apr - Nov'!$AJ:$AJ,'Yield VL'!$A3,'VL-Disb repo Apr - Nov'!$AM:$AM,'Yield VL'!B$1)/SUMIFS('VL-Disb repo Apr - Nov'!$I:$I,'VL-Disb repo Apr - Nov'!$AJ:$AJ,'Yield VL'!$A3,'VL-Disb repo Apr - Nov'!$AM:$AM,'Yield VL'!B$1),0)</f>
        <v>0</v>
      </c>
      <c r="C3" s="26">
        <f>IFERROR(SUMIFS('VL-Disb repo Apr - Nov'!$AE:$AE,'VL-Disb repo Apr - Nov'!$AJ:$AJ,'Yield VL'!$A3,'VL-Disb repo Apr - Nov'!$AM:$AM,'Yield VL'!C$1)/SUMIFS('VL-Disb repo Apr - Nov'!$I:$I,'VL-Disb repo Apr - Nov'!$AJ:$AJ,'Yield VL'!$A3,'VL-Disb repo Apr - Nov'!$AM:$AM,'Yield VL'!C$1),0)</f>
        <v>0.23</v>
      </c>
      <c r="D3" s="26">
        <f>IFERROR(SUMIFS('VL-Disb repo Apr - Nov'!$AE:$AE,'VL-Disb repo Apr - Nov'!$AJ:$AJ,'Yield VL'!$A3,'VL-Disb repo Apr - Nov'!$AM:$AM,'Yield VL'!D$1)/SUMIFS('VL-Disb repo Apr - Nov'!$I:$I,'VL-Disb repo Apr - Nov'!$AJ:$AJ,'Yield VL'!$A3,'VL-Disb repo Apr - Nov'!$AM:$AM,'Yield VL'!D$1),0)</f>
        <v>0.23</v>
      </c>
      <c r="E3" s="26">
        <f>IFERROR(SUMIFS('VL-Disb repo Apr - Nov'!$AE:$AE,'VL-Disb repo Apr - Nov'!$AJ:$AJ,'Yield VL'!$A3,'VL-Disb repo Apr - Nov'!$AM:$AM,'Yield VL'!E$1)/SUMIFS('VL-Disb repo Apr - Nov'!$I:$I,'VL-Disb repo Apr - Nov'!$AJ:$AJ,'Yield VL'!$A3,'VL-Disb repo Apr - Nov'!$AM:$AM,'Yield VL'!E$1),0)</f>
        <v>0.24</v>
      </c>
      <c r="F3" s="26">
        <f>IFERROR(SUMIFS('VL-Disb repo Apr - Nov'!$AE:$AE,'VL-Disb repo Apr - Nov'!$AJ:$AJ,'Yield VL'!$A3,'VL-Disb repo Apr - Nov'!$AM:$AM,'Yield VL'!F$1)/SUMIFS('VL-Disb repo Apr - Nov'!$I:$I,'VL-Disb repo Apr - Nov'!$AJ:$AJ,'Yield VL'!$A3,'VL-Disb repo Apr - Nov'!$AM:$AM,'Yield VL'!F$1),0)</f>
        <v>0</v>
      </c>
      <c r="G3" s="26">
        <f>IFERROR(SUMIFS('VL-Disb repo Apr - Nov'!$AE:$AE,'VL-Disb repo Apr - Nov'!$AJ:$AJ,'Yield VL'!$A3,'VL-Disb repo Apr - Nov'!$AM:$AM,'Yield VL'!G$1)/SUMIFS('VL-Disb repo Apr - Nov'!$I:$I,'VL-Disb repo Apr - Nov'!$AJ:$AJ,'Yield VL'!$A3,'VL-Disb repo Apr - Nov'!$AM:$AM,'Yield VL'!G$1),0)</f>
        <v>0</v>
      </c>
      <c r="H3" s="26">
        <f>IFERROR(SUMIFS('VL-Disb repo Apr - Nov'!$AE:$AE,'VL-Disb repo Apr - Nov'!$AJ:$AJ,'Yield VL'!$A3,'VL-Disb repo Apr - Nov'!$AM:$AM,'Yield VL'!H$1)/SUMIFS('VL-Disb repo Apr - Nov'!$I:$I,'VL-Disb repo Apr - Nov'!$AJ:$AJ,'Yield VL'!$A3,'VL-Disb repo Apr - Nov'!$AM:$AM,'Yield VL'!H$1),0)</f>
        <v>0.24</v>
      </c>
      <c r="I3" s="26">
        <f>IFERROR(SUMIFS('VL-Disb repo Apr - Nov'!$AE:$AE,'VL-Disb repo Apr - Nov'!$AJ:$AJ,'Yield VL'!$A3,'VL-Disb repo Apr - Nov'!$AM:$AM,'Yield VL'!I$1)/SUMIFS('VL-Disb repo Apr - Nov'!$I:$I,'VL-Disb repo Apr - Nov'!$AJ:$AJ,'Yield VL'!$A3,'VL-Disb repo Apr - Nov'!$AM:$AM,'Yield VL'!I$1),0)</f>
        <v>0.23899999999999999</v>
      </c>
      <c r="J3" s="26">
        <f>IFERROR(SUMIFS('VL-Disb repo Apr - Nov'!$AE:$AE,'VL-Disb repo Apr - Nov'!$AJ:$AJ,'Yield VL'!$A3)/SUMIFS('VL-Disb repo Apr - Nov'!$I:$I,'VL-Disb repo Apr - Nov'!$AJ:$AJ,'Yield VL'!$A3),0)</f>
        <v>0.23574825174825176</v>
      </c>
    </row>
    <row r="4" spans="1:10" x14ac:dyDescent="0.2">
      <c r="A4" s="29" t="s">
        <v>692</v>
      </c>
      <c r="B4" s="26">
        <f>IFERROR(SUMIFS('VL-Disb repo Apr - Nov'!$AE:$AE,'VL-Disb repo Apr - Nov'!$AJ:$AJ,'Yield VL'!$A4,'VL-Disb repo Apr - Nov'!$AM:$AM,'Yield VL'!B$1)/SUMIFS('VL-Disb repo Apr - Nov'!$I:$I,'VL-Disb repo Apr - Nov'!$AJ:$AJ,'Yield VL'!$A4,'VL-Disb repo Apr - Nov'!$AM:$AM,'Yield VL'!B$1),0)</f>
        <v>0.22009696815718158</v>
      </c>
      <c r="C4" s="26">
        <f>IFERROR(SUMIFS('VL-Disb repo Apr - Nov'!$AE:$AE,'VL-Disb repo Apr - Nov'!$AJ:$AJ,'Yield VL'!$A4,'VL-Disb repo Apr - Nov'!$AM:$AM,'Yield VL'!C$1)/SUMIFS('VL-Disb repo Apr - Nov'!$I:$I,'VL-Disb repo Apr - Nov'!$AJ:$AJ,'Yield VL'!$A4,'VL-Disb repo Apr - Nov'!$AM:$AM,'Yield VL'!C$1),0)</f>
        <v>0.21847091412742381</v>
      </c>
      <c r="D4" s="26">
        <f>IFERROR(SUMIFS('VL-Disb repo Apr - Nov'!$AE:$AE,'VL-Disb repo Apr - Nov'!$AJ:$AJ,'Yield VL'!$A4,'VL-Disb repo Apr - Nov'!$AM:$AM,'Yield VL'!D$1)/SUMIFS('VL-Disb repo Apr - Nov'!$I:$I,'VL-Disb repo Apr - Nov'!$AJ:$AJ,'Yield VL'!$A4,'VL-Disb repo Apr - Nov'!$AM:$AM,'Yield VL'!D$1),0)</f>
        <v>0.22686658506731947</v>
      </c>
      <c r="E4" s="26">
        <f>IFERROR(SUMIFS('VL-Disb repo Apr - Nov'!$AE:$AE,'VL-Disb repo Apr - Nov'!$AJ:$AJ,'Yield VL'!$A4,'VL-Disb repo Apr - Nov'!$AM:$AM,'Yield VL'!E$1)/SUMIFS('VL-Disb repo Apr - Nov'!$I:$I,'VL-Disb repo Apr - Nov'!$AJ:$AJ,'Yield VL'!$A4,'VL-Disb repo Apr - Nov'!$AM:$AM,'Yield VL'!E$1),0)</f>
        <v>0.21296522482042843</v>
      </c>
      <c r="F4" s="26">
        <f>IFERROR(SUMIFS('VL-Disb repo Apr - Nov'!$AE:$AE,'VL-Disb repo Apr - Nov'!$AJ:$AJ,'Yield VL'!$A4,'VL-Disb repo Apr - Nov'!$AM:$AM,'Yield VL'!F$1)/SUMIFS('VL-Disb repo Apr - Nov'!$I:$I,'VL-Disb repo Apr - Nov'!$AJ:$AJ,'Yield VL'!$A4,'VL-Disb repo Apr - Nov'!$AM:$AM,'Yield VL'!F$1),0)</f>
        <v>0.21713176247528487</v>
      </c>
      <c r="G4" s="26">
        <f>IFERROR(SUMIFS('VL-Disb repo Apr - Nov'!$AE:$AE,'VL-Disb repo Apr - Nov'!$AJ:$AJ,'Yield VL'!$A4,'VL-Disb repo Apr - Nov'!$AM:$AM,'Yield VL'!G$1)/SUMIFS('VL-Disb repo Apr - Nov'!$I:$I,'VL-Disb repo Apr - Nov'!$AJ:$AJ,'Yield VL'!$A4,'VL-Disb repo Apr - Nov'!$AM:$AM,'Yield VL'!G$1),0)</f>
        <v>0.20720833333333333</v>
      </c>
      <c r="H4" s="26">
        <f>IFERROR(SUMIFS('VL-Disb repo Apr - Nov'!$AE:$AE,'VL-Disb repo Apr - Nov'!$AJ:$AJ,'Yield VL'!$A4,'VL-Disb repo Apr - Nov'!$AM:$AM,'Yield VL'!H$1)/SUMIFS('VL-Disb repo Apr - Nov'!$I:$I,'VL-Disb repo Apr - Nov'!$AJ:$AJ,'Yield VL'!$A4,'VL-Disb repo Apr - Nov'!$AM:$AM,'Yield VL'!H$1),0)</f>
        <v>0.20853223593964335</v>
      </c>
      <c r="I4" s="26">
        <f>IFERROR(SUMIFS('VL-Disb repo Apr - Nov'!$AE:$AE,'VL-Disb repo Apr - Nov'!$AJ:$AJ,'Yield VL'!$A4,'VL-Disb repo Apr - Nov'!$AM:$AM,'Yield VL'!I$1)/SUMIFS('VL-Disb repo Apr - Nov'!$I:$I,'VL-Disb repo Apr - Nov'!$AJ:$AJ,'Yield VL'!$A4,'VL-Disb repo Apr - Nov'!$AM:$AM,'Yield VL'!I$1),0)</f>
        <v>0.22271349685373057</v>
      </c>
      <c r="J4" s="26">
        <f>IFERROR(SUMIFS('VL-Disb repo Apr - Nov'!$AE:$AE,'VL-Disb repo Apr - Nov'!$AJ:$AJ,'Yield VL'!$A4)/SUMIFS('VL-Disb repo Apr - Nov'!$I:$I,'VL-Disb repo Apr - Nov'!$AJ:$AJ,'Yield VL'!$A4),0)</f>
        <v>0.21814995313757429</v>
      </c>
    </row>
    <row r="5" spans="1:10" x14ac:dyDescent="0.2">
      <c r="A5" s="29" t="s">
        <v>694</v>
      </c>
      <c r="B5" s="26">
        <f>IFERROR(SUMIFS('VL-Disb repo Apr - Nov'!$AE:$AE,'VL-Disb repo Apr - Nov'!$AJ:$AJ,'Yield VL'!$A5,'VL-Disb repo Apr - Nov'!$AM:$AM,'Yield VL'!B$1)/SUMIFS('VL-Disb repo Apr - Nov'!$I:$I,'VL-Disb repo Apr - Nov'!$AJ:$AJ,'Yield VL'!$A5,'VL-Disb repo Apr - Nov'!$AM:$AM,'Yield VL'!B$1),0)</f>
        <v>0.22518971848225214</v>
      </c>
      <c r="C5" s="26">
        <f>IFERROR(SUMIFS('VL-Disb repo Apr - Nov'!$AE:$AE,'VL-Disb repo Apr - Nov'!$AJ:$AJ,'Yield VL'!$A5,'VL-Disb repo Apr - Nov'!$AM:$AM,'Yield VL'!C$1)/SUMIFS('VL-Disb repo Apr - Nov'!$I:$I,'VL-Disb repo Apr - Nov'!$AJ:$AJ,'Yield VL'!$A5,'VL-Disb repo Apr - Nov'!$AM:$AM,'Yield VL'!C$1),0)</f>
        <v>0.22857692307692307</v>
      </c>
      <c r="D5" s="26">
        <f>IFERROR(SUMIFS('VL-Disb repo Apr - Nov'!$AE:$AE,'VL-Disb repo Apr - Nov'!$AJ:$AJ,'Yield VL'!$A5,'VL-Disb repo Apr - Nov'!$AM:$AM,'Yield VL'!D$1)/SUMIFS('VL-Disb repo Apr - Nov'!$I:$I,'VL-Disb repo Apr - Nov'!$AJ:$AJ,'Yield VL'!$A5,'VL-Disb repo Apr - Nov'!$AM:$AM,'Yield VL'!D$1),0)</f>
        <v>0.22767322755573408</v>
      </c>
      <c r="E5" s="26">
        <f>IFERROR(SUMIFS('VL-Disb repo Apr - Nov'!$AE:$AE,'VL-Disb repo Apr - Nov'!$AJ:$AJ,'Yield VL'!$A5,'VL-Disb repo Apr - Nov'!$AM:$AM,'Yield VL'!E$1)/SUMIFS('VL-Disb repo Apr - Nov'!$I:$I,'VL-Disb repo Apr - Nov'!$AJ:$AJ,'Yield VL'!$A5,'VL-Disb repo Apr - Nov'!$AM:$AM,'Yield VL'!E$1),0)</f>
        <v>0.22002989536621823</v>
      </c>
      <c r="F5" s="26">
        <f>IFERROR(SUMIFS('VL-Disb repo Apr - Nov'!$AE:$AE,'VL-Disb repo Apr - Nov'!$AJ:$AJ,'Yield VL'!$A5,'VL-Disb repo Apr - Nov'!$AM:$AM,'Yield VL'!F$1)/SUMIFS('VL-Disb repo Apr - Nov'!$I:$I,'VL-Disb repo Apr - Nov'!$AJ:$AJ,'Yield VL'!$A5,'VL-Disb repo Apr - Nov'!$AM:$AM,'Yield VL'!F$1),0)</f>
        <v>0.22588800668616799</v>
      </c>
      <c r="G5" s="26">
        <f>IFERROR(SUMIFS('VL-Disb repo Apr - Nov'!$AE:$AE,'VL-Disb repo Apr - Nov'!$AJ:$AJ,'Yield VL'!$A5,'VL-Disb repo Apr - Nov'!$AM:$AM,'Yield VL'!G$1)/SUMIFS('VL-Disb repo Apr - Nov'!$I:$I,'VL-Disb repo Apr - Nov'!$AJ:$AJ,'Yield VL'!$A5,'VL-Disb repo Apr - Nov'!$AM:$AM,'Yield VL'!G$1),0)</f>
        <v>0.24</v>
      </c>
      <c r="H5" s="26">
        <f>IFERROR(SUMIFS('VL-Disb repo Apr - Nov'!$AE:$AE,'VL-Disb repo Apr - Nov'!$AJ:$AJ,'Yield VL'!$A5,'VL-Disb repo Apr - Nov'!$AM:$AM,'Yield VL'!H$1)/SUMIFS('VL-Disb repo Apr - Nov'!$I:$I,'VL-Disb repo Apr - Nov'!$AJ:$AJ,'Yield VL'!$A5,'VL-Disb repo Apr - Nov'!$AM:$AM,'Yield VL'!H$1),0)</f>
        <v>0.24</v>
      </c>
      <c r="I5" s="26">
        <f>IFERROR(SUMIFS('VL-Disb repo Apr - Nov'!$AE:$AE,'VL-Disb repo Apr - Nov'!$AJ:$AJ,'Yield VL'!$A5,'VL-Disb repo Apr - Nov'!$AM:$AM,'Yield VL'!I$1)/SUMIFS('VL-Disb repo Apr - Nov'!$I:$I,'VL-Disb repo Apr - Nov'!$AJ:$AJ,'Yield VL'!$A5,'VL-Disb repo Apr - Nov'!$AM:$AM,'Yield VL'!I$1),0)</f>
        <v>0.23867567567567569</v>
      </c>
      <c r="J5" s="26">
        <f>IFERROR(SUMIFS('VL-Disb repo Apr - Nov'!$AE:$AE,'VL-Disb repo Apr - Nov'!$AJ:$AJ,'Yield VL'!$A5)/SUMIFS('VL-Disb repo Apr - Nov'!$I:$I,'VL-Disb repo Apr - Nov'!$AJ:$AJ,'Yield VL'!$A5),0)</f>
        <v>0.22683705300172985</v>
      </c>
    </row>
    <row r="6" spans="1:10" x14ac:dyDescent="0.2">
      <c r="A6" s="29" t="s">
        <v>695</v>
      </c>
      <c r="B6" s="26">
        <f>IFERROR(SUMIFS('VL-Disb repo Apr - Nov'!$AE:$AE,'VL-Disb repo Apr - Nov'!$AJ:$AJ,'Yield VL'!$A6,'VL-Disb repo Apr - Nov'!$AM:$AM,'Yield VL'!B$1)/SUMIFS('VL-Disb repo Apr - Nov'!$I:$I,'VL-Disb repo Apr - Nov'!$AJ:$AJ,'Yield VL'!$A6,'VL-Disb repo Apr - Nov'!$AM:$AM,'Yield VL'!B$1),0)</f>
        <v>0.20852153110047847</v>
      </c>
      <c r="C6" s="26">
        <f>IFERROR(SUMIFS('VL-Disb repo Apr - Nov'!$AE:$AE,'VL-Disb repo Apr - Nov'!$AJ:$AJ,'Yield VL'!$A6,'VL-Disb repo Apr - Nov'!$AM:$AM,'Yield VL'!C$1)/SUMIFS('VL-Disb repo Apr - Nov'!$I:$I,'VL-Disb repo Apr - Nov'!$AJ:$AJ,'Yield VL'!$A6,'VL-Disb repo Apr - Nov'!$AM:$AM,'Yield VL'!C$1),0)</f>
        <v>0.21143305439330545</v>
      </c>
      <c r="D6" s="26">
        <f>IFERROR(SUMIFS('VL-Disb repo Apr - Nov'!$AE:$AE,'VL-Disb repo Apr - Nov'!$AJ:$AJ,'Yield VL'!$A6,'VL-Disb repo Apr - Nov'!$AM:$AM,'Yield VL'!D$1)/SUMIFS('VL-Disb repo Apr - Nov'!$I:$I,'VL-Disb repo Apr - Nov'!$AJ:$AJ,'Yield VL'!$A6,'VL-Disb repo Apr - Nov'!$AM:$AM,'Yield VL'!D$1),0)</f>
        <v>0.21602860286028602</v>
      </c>
      <c r="E6" s="26">
        <f>IFERROR(SUMIFS('VL-Disb repo Apr - Nov'!$AE:$AE,'VL-Disb repo Apr - Nov'!$AJ:$AJ,'Yield VL'!$A6,'VL-Disb repo Apr - Nov'!$AM:$AM,'Yield VL'!E$1)/SUMIFS('VL-Disb repo Apr - Nov'!$I:$I,'VL-Disb repo Apr - Nov'!$AJ:$AJ,'Yield VL'!$A6,'VL-Disb repo Apr - Nov'!$AM:$AM,'Yield VL'!E$1),0)</f>
        <v>0.20896449704142012</v>
      </c>
      <c r="F6" s="26">
        <f>IFERROR(SUMIFS('VL-Disb repo Apr - Nov'!$AE:$AE,'VL-Disb repo Apr - Nov'!$AJ:$AJ,'Yield VL'!$A6,'VL-Disb repo Apr - Nov'!$AM:$AM,'Yield VL'!F$1)/SUMIFS('VL-Disb repo Apr - Nov'!$I:$I,'VL-Disb repo Apr - Nov'!$AJ:$AJ,'Yield VL'!$A6,'VL-Disb repo Apr - Nov'!$AM:$AM,'Yield VL'!F$1),0)</f>
        <v>0.21079237314322238</v>
      </c>
      <c r="G6" s="26">
        <f>IFERROR(SUMIFS('VL-Disb repo Apr - Nov'!$AE:$AE,'VL-Disb repo Apr - Nov'!$AJ:$AJ,'Yield VL'!$A6,'VL-Disb repo Apr - Nov'!$AM:$AM,'Yield VL'!G$1)/SUMIFS('VL-Disb repo Apr - Nov'!$I:$I,'VL-Disb repo Apr - Nov'!$AJ:$AJ,'Yield VL'!$A6,'VL-Disb repo Apr - Nov'!$AM:$AM,'Yield VL'!G$1),0)</f>
        <v>0.20249518304431599</v>
      </c>
      <c r="H6" s="26">
        <f>IFERROR(SUMIFS('VL-Disb repo Apr - Nov'!$AE:$AE,'VL-Disb repo Apr - Nov'!$AJ:$AJ,'Yield VL'!$A6,'VL-Disb repo Apr - Nov'!$AM:$AM,'Yield VL'!H$1)/SUMIFS('VL-Disb repo Apr - Nov'!$I:$I,'VL-Disb repo Apr - Nov'!$AJ:$AJ,'Yield VL'!$A6,'VL-Disb repo Apr - Nov'!$AM:$AM,'Yield VL'!H$1),0)</f>
        <v>0</v>
      </c>
      <c r="I6" s="26">
        <f>IFERROR(SUMIFS('VL-Disb repo Apr - Nov'!$AE:$AE,'VL-Disb repo Apr - Nov'!$AJ:$AJ,'Yield VL'!$A6,'VL-Disb repo Apr - Nov'!$AM:$AM,'Yield VL'!I$1)/SUMIFS('VL-Disb repo Apr - Nov'!$I:$I,'VL-Disb repo Apr - Nov'!$AJ:$AJ,'Yield VL'!$A6,'VL-Disb repo Apr - Nov'!$AM:$AM,'Yield VL'!I$1),0)</f>
        <v>0.23806250000000001</v>
      </c>
      <c r="J6" s="26">
        <f>IFERROR(SUMIFS('VL-Disb repo Apr - Nov'!$AE:$AE,'VL-Disb repo Apr - Nov'!$AJ:$AJ,'Yield VL'!$A6)/SUMIFS('VL-Disb repo Apr - Nov'!$I:$I,'VL-Disb repo Apr - Nov'!$AJ:$AJ,'Yield VL'!$A6),0)</f>
        <v>0.21084267555580216</v>
      </c>
    </row>
    <row r="7" spans="1:10" x14ac:dyDescent="0.2">
      <c r="A7" s="29" t="s">
        <v>696</v>
      </c>
      <c r="B7" s="26">
        <f>IFERROR(SUMIFS('VL-Disb repo Apr - Nov'!$AE:$AE,'VL-Disb repo Apr - Nov'!$AJ:$AJ,'Yield VL'!$A7,'VL-Disb repo Apr - Nov'!$AM:$AM,'Yield VL'!B$1)/SUMIFS('VL-Disb repo Apr - Nov'!$I:$I,'VL-Disb repo Apr - Nov'!$AJ:$AJ,'Yield VL'!$A7,'VL-Disb repo Apr - Nov'!$AM:$AM,'Yield VL'!B$1),0)</f>
        <v>0</v>
      </c>
      <c r="C7" s="26">
        <f>IFERROR(SUMIFS('VL-Disb repo Apr - Nov'!$AE:$AE,'VL-Disb repo Apr - Nov'!$AJ:$AJ,'Yield VL'!$A7,'VL-Disb repo Apr - Nov'!$AM:$AM,'Yield VL'!C$1)/SUMIFS('VL-Disb repo Apr - Nov'!$I:$I,'VL-Disb repo Apr - Nov'!$AJ:$AJ,'Yield VL'!$A7,'VL-Disb repo Apr - Nov'!$AM:$AM,'Yield VL'!C$1),0)</f>
        <v>0</v>
      </c>
      <c r="D7" s="26">
        <f>IFERROR(SUMIFS('VL-Disb repo Apr - Nov'!$AE:$AE,'VL-Disb repo Apr - Nov'!$AJ:$AJ,'Yield VL'!$A7,'VL-Disb repo Apr - Nov'!$AM:$AM,'Yield VL'!D$1)/SUMIFS('VL-Disb repo Apr - Nov'!$I:$I,'VL-Disb repo Apr - Nov'!$AJ:$AJ,'Yield VL'!$A7,'VL-Disb repo Apr - Nov'!$AM:$AM,'Yield VL'!D$1),0)</f>
        <v>0</v>
      </c>
      <c r="E7" s="26">
        <f>IFERROR(SUMIFS('VL-Disb repo Apr - Nov'!$AE:$AE,'VL-Disb repo Apr - Nov'!$AJ:$AJ,'Yield VL'!$A7,'VL-Disb repo Apr - Nov'!$AM:$AM,'Yield VL'!E$1)/SUMIFS('VL-Disb repo Apr - Nov'!$I:$I,'VL-Disb repo Apr - Nov'!$AJ:$AJ,'Yield VL'!$A7,'VL-Disb repo Apr - Nov'!$AM:$AM,'Yield VL'!E$1),0)</f>
        <v>0.22500000000000001</v>
      </c>
      <c r="F7" s="26">
        <f>IFERROR(SUMIFS('VL-Disb repo Apr - Nov'!$AE:$AE,'VL-Disb repo Apr - Nov'!$AJ:$AJ,'Yield VL'!$A7,'VL-Disb repo Apr - Nov'!$AM:$AM,'Yield VL'!F$1)/SUMIFS('VL-Disb repo Apr - Nov'!$I:$I,'VL-Disb repo Apr - Nov'!$AJ:$AJ,'Yield VL'!$A7,'VL-Disb repo Apr - Nov'!$AM:$AM,'Yield VL'!F$1),0)</f>
        <v>0</v>
      </c>
      <c r="G7" s="26">
        <f>IFERROR(SUMIFS('VL-Disb repo Apr - Nov'!$AE:$AE,'VL-Disb repo Apr - Nov'!$AJ:$AJ,'Yield VL'!$A7,'VL-Disb repo Apr - Nov'!$AM:$AM,'Yield VL'!G$1)/SUMIFS('VL-Disb repo Apr - Nov'!$I:$I,'VL-Disb repo Apr - Nov'!$AJ:$AJ,'Yield VL'!$A7,'VL-Disb repo Apr - Nov'!$AM:$AM,'Yield VL'!G$1),0)</f>
        <v>0</v>
      </c>
      <c r="H7" s="26">
        <f>IFERROR(SUMIFS('VL-Disb repo Apr - Nov'!$AE:$AE,'VL-Disb repo Apr - Nov'!$AJ:$AJ,'Yield VL'!$A7,'VL-Disb repo Apr - Nov'!$AM:$AM,'Yield VL'!H$1)/SUMIFS('VL-Disb repo Apr - Nov'!$I:$I,'VL-Disb repo Apr - Nov'!$AJ:$AJ,'Yield VL'!$A7,'VL-Disb repo Apr - Nov'!$AM:$AM,'Yield VL'!H$1),0)</f>
        <v>0</v>
      </c>
      <c r="I7" s="26">
        <f>IFERROR(SUMIFS('VL-Disb repo Apr - Nov'!$AE:$AE,'VL-Disb repo Apr - Nov'!$AJ:$AJ,'Yield VL'!$A7,'VL-Disb repo Apr - Nov'!$AM:$AM,'Yield VL'!I$1)/SUMIFS('VL-Disb repo Apr - Nov'!$I:$I,'VL-Disb repo Apr - Nov'!$AJ:$AJ,'Yield VL'!$A7,'VL-Disb repo Apr - Nov'!$AM:$AM,'Yield VL'!I$1),0)</f>
        <v>0</v>
      </c>
      <c r="J7" s="26">
        <f>IFERROR(SUMIFS('VL-Disb repo Apr - Nov'!$AE:$AE,'VL-Disb repo Apr - Nov'!$AJ:$AJ,'Yield VL'!$A7)/SUMIFS('VL-Disb repo Apr - Nov'!$I:$I,'VL-Disb repo Apr - Nov'!$AJ:$AJ,'Yield VL'!$A7),0)</f>
        <v>0.22500000000000001</v>
      </c>
    </row>
    <row r="8" spans="1:10" x14ac:dyDescent="0.2">
      <c r="A8" s="29" t="s">
        <v>698</v>
      </c>
      <c r="B8" s="26">
        <f>IFERROR(SUMIFS('VL-Disb repo Apr - Nov'!$AE:$AE,'VL-Disb repo Apr - Nov'!$AJ:$AJ,'Yield VL'!$A8,'VL-Disb repo Apr - Nov'!$AM:$AM,'Yield VL'!B$1)/SUMIFS('VL-Disb repo Apr - Nov'!$I:$I,'VL-Disb repo Apr - Nov'!$AJ:$AJ,'Yield VL'!$A8,'VL-Disb repo Apr - Nov'!$AM:$AM,'Yield VL'!B$1),0)</f>
        <v>0</v>
      </c>
      <c r="C8" s="26">
        <f>IFERROR(SUMIFS('VL-Disb repo Apr - Nov'!$AE:$AE,'VL-Disb repo Apr - Nov'!$AJ:$AJ,'Yield VL'!$A8,'VL-Disb repo Apr - Nov'!$AM:$AM,'Yield VL'!C$1)/SUMIFS('VL-Disb repo Apr - Nov'!$I:$I,'VL-Disb repo Apr - Nov'!$AJ:$AJ,'Yield VL'!$A8,'VL-Disb repo Apr - Nov'!$AM:$AM,'Yield VL'!C$1),0)</f>
        <v>0</v>
      </c>
      <c r="D8" s="26">
        <f>IFERROR(SUMIFS('VL-Disb repo Apr - Nov'!$AE:$AE,'VL-Disb repo Apr - Nov'!$AJ:$AJ,'Yield VL'!$A8,'VL-Disb repo Apr - Nov'!$AM:$AM,'Yield VL'!D$1)/SUMIFS('VL-Disb repo Apr - Nov'!$I:$I,'VL-Disb repo Apr - Nov'!$AJ:$AJ,'Yield VL'!$A8,'VL-Disb repo Apr - Nov'!$AM:$AM,'Yield VL'!D$1),0)</f>
        <v>0</v>
      </c>
      <c r="E8" s="26">
        <f>IFERROR(SUMIFS('VL-Disb repo Apr - Nov'!$AE:$AE,'VL-Disb repo Apr - Nov'!$AJ:$AJ,'Yield VL'!$A8,'VL-Disb repo Apr - Nov'!$AM:$AM,'Yield VL'!E$1)/SUMIFS('VL-Disb repo Apr - Nov'!$I:$I,'VL-Disb repo Apr - Nov'!$AJ:$AJ,'Yield VL'!$A8,'VL-Disb repo Apr - Nov'!$AM:$AM,'Yield VL'!E$1),0)</f>
        <v>0</v>
      </c>
      <c r="F8" s="26">
        <f>IFERROR(SUMIFS('VL-Disb repo Apr - Nov'!$AE:$AE,'VL-Disb repo Apr - Nov'!$AJ:$AJ,'Yield VL'!$A8,'VL-Disb repo Apr - Nov'!$AM:$AM,'Yield VL'!F$1)/SUMIFS('VL-Disb repo Apr - Nov'!$I:$I,'VL-Disb repo Apr - Nov'!$AJ:$AJ,'Yield VL'!$A8,'VL-Disb repo Apr - Nov'!$AM:$AM,'Yield VL'!F$1),0)</f>
        <v>0</v>
      </c>
      <c r="G8" s="26">
        <f>IFERROR(SUMIFS('VL-Disb repo Apr - Nov'!$AE:$AE,'VL-Disb repo Apr - Nov'!$AJ:$AJ,'Yield VL'!$A8,'VL-Disb repo Apr - Nov'!$AM:$AM,'Yield VL'!G$1)/SUMIFS('VL-Disb repo Apr - Nov'!$I:$I,'VL-Disb repo Apr - Nov'!$AJ:$AJ,'Yield VL'!$A8,'VL-Disb repo Apr - Nov'!$AM:$AM,'Yield VL'!G$1),0)</f>
        <v>0</v>
      </c>
      <c r="H8" s="26">
        <f>IFERROR(SUMIFS('VL-Disb repo Apr - Nov'!$AE:$AE,'VL-Disb repo Apr - Nov'!$AJ:$AJ,'Yield VL'!$A8,'VL-Disb repo Apr - Nov'!$AM:$AM,'Yield VL'!H$1)/SUMIFS('VL-Disb repo Apr - Nov'!$I:$I,'VL-Disb repo Apr - Nov'!$AJ:$AJ,'Yield VL'!$A8,'VL-Disb repo Apr - Nov'!$AM:$AM,'Yield VL'!H$1),0)</f>
        <v>0</v>
      </c>
      <c r="I8" s="26">
        <f>IFERROR(SUMIFS('VL-Disb repo Apr - Nov'!$AE:$AE,'VL-Disb repo Apr - Nov'!$AJ:$AJ,'Yield VL'!$A8,'VL-Disb repo Apr - Nov'!$AM:$AM,'Yield VL'!I$1)/SUMIFS('VL-Disb repo Apr - Nov'!$I:$I,'VL-Disb repo Apr - Nov'!$AJ:$AJ,'Yield VL'!$A8,'VL-Disb repo Apr - Nov'!$AM:$AM,'Yield VL'!I$1),0)</f>
        <v>0</v>
      </c>
      <c r="J8" s="26">
        <f>IFERROR(SUMIFS('VL-Disb repo Apr - Nov'!$AE:$AE,'VL-Disb repo Apr - Nov'!$AJ:$AJ,'Yield VL'!$A8)/SUMIFS('VL-Disb repo Apr - Nov'!$I:$I,'VL-Disb repo Apr - Nov'!$AJ:$AJ,'Yield VL'!$A8),0)</f>
        <v>0</v>
      </c>
    </row>
    <row r="9" spans="1:10" x14ac:dyDescent="0.2">
      <c r="A9" s="29" t="s">
        <v>699</v>
      </c>
      <c r="B9" s="26">
        <f>IFERROR(SUMIFS('VL-Disb repo Apr - Nov'!$AE:$AE,'VL-Disb repo Apr - Nov'!$AJ:$AJ,'Yield VL'!$A9,'VL-Disb repo Apr - Nov'!$AM:$AM,'Yield VL'!B$1)/SUMIFS('VL-Disb repo Apr - Nov'!$I:$I,'VL-Disb repo Apr - Nov'!$AJ:$AJ,'Yield VL'!$A9,'VL-Disb repo Apr - Nov'!$AM:$AM,'Yield VL'!B$1),0)</f>
        <v>0</v>
      </c>
      <c r="C9" s="26">
        <f>IFERROR(SUMIFS('VL-Disb repo Apr - Nov'!$AE:$AE,'VL-Disb repo Apr - Nov'!$AJ:$AJ,'Yield VL'!$A9,'VL-Disb repo Apr - Nov'!$AM:$AM,'Yield VL'!C$1)/SUMIFS('VL-Disb repo Apr - Nov'!$I:$I,'VL-Disb repo Apr - Nov'!$AJ:$AJ,'Yield VL'!$A9,'VL-Disb repo Apr - Nov'!$AM:$AM,'Yield VL'!C$1),0)</f>
        <v>0</v>
      </c>
      <c r="D9" s="26">
        <f>IFERROR(SUMIFS('VL-Disb repo Apr - Nov'!$AE:$AE,'VL-Disb repo Apr - Nov'!$AJ:$AJ,'Yield VL'!$A9,'VL-Disb repo Apr - Nov'!$AM:$AM,'Yield VL'!D$1)/SUMIFS('VL-Disb repo Apr - Nov'!$I:$I,'VL-Disb repo Apr - Nov'!$AJ:$AJ,'Yield VL'!$A9,'VL-Disb repo Apr - Nov'!$AM:$AM,'Yield VL'!D$1),0)</f>
        <v>0</v>
      </c>
      <c r="E9" s="26">
        <f>IFERROR(SUMIFS('VL-Disb repo Apr - Nov'!$AE:$AE,'VL-Disb repo Apr - Nov'!$AJ:$AJ,'Yield VL'!$A9,'VL-Disb repo Apr - Nov'!$AM:$AM,'Yield VL'!E$1)/SUMIFS('VL-Disb repo Apr - Nov'!$I:$I,'VL-Disb repo Apr - Nov'!$AJ:$AJ,'Yield VL'!$A9,'VL-Disb repo Apr - Nov'!$AM:$AM,'Yield VL'!E$1),0)</f>
        <v>0</v>
      </c>
      <c r="F9" s="26">
        <f>IFERROR(SUMIFS('VL-Disb repo Apr - Nov'!$AE:$AE,'VL-Disb repo Apr - Nov'!$AJ:$AJ,'Yield VL'!$A9,'VL-Disb repo Apr - Nov'!$AM:$AM,'Yield VL'!F$1)/SUMIFS('VL-Disb repo Apr - Nov'!$I:$I,'VL-Disb repo Apr - Nov'!$AJ:$AJ,'Yield VL'!$A9,'VL-Disb repo Apr - Nov'!$AM:$AM,'Yield VL'!F$1),0)</f>
        <v>0</v>
      </c>
      <c r="G9" s="26">
        <f>IFERROR(SUMIFS('VL-Disb repo Apr - Nov'!$AE:$AE,'VL-Disb repo Apr - Nov'!$AJ:$AJ,'Yield VL'!$A9,'VL-Disb repo Apr - Nov'!$AM:$AM,'Yield VL'!G$1)/SUMIFS('VL-Disb repo Apr - Nov'!$I:$I,'VL-Disb repo Apr - Nov'!$AJ:$AJ,'Yield VL'!$A9,'VL-Disb repo Apr - Nov'!$AM:$AM,'Yield VL'!G$1),0)</f>
        <v>0</v>
      </c>
      <c r="H9" s="26">
        <f>IFERROR(SUMIFS('VL-Disb repo Apr - Nov'!$AE:$AE,'VL-Disb repo Apr - Nov'!$AJ:$AJ,'Yield VL'!$A9,'VL-Disb repo Apr - Nov'!$AM:$AM,'Yield VL'!H$1)/SUMIFS('VL-Disb repo Apr - Nov'!$I:$I,'VL-Disb repo Apr - Nov'!$AJ:$AJ,'Yield VL'!$A9,'VL-Disb repo Apr - Nov'!$AM:$AM,'Yield VL'!H$1),0)</f>
        <v>0</v>
      </c>
      <c r="I9" s="26">
        <f>IFERROR(SUMIFS('VL-Disb repo Apr - Nov'!$AE:$AE,'VL-Disb repo Apr - Nov'!$AJ:$AJ,'Yield VL'!$A9,'VL-Disb repo Apr - Nov'!$AM:$AM,'Yield VL'!I$1)/SUMIFS('VL-Disb repo Apr - Nov'!$I:$I,'VL-Disb repo Apr - Nov'!$AJ:$AJ,'Yield VL'!$A9,'VL-Disb repo Apr - Nov'!$AM:$AM,'Yield VL'!I$1),0)</f>
        <v>0</v>
      </c>
      <c r="J9" s="26">
        <f>IFERROR(SUMIFS('VL-Disb repo Apr - Nov'!$AE:$AE,'VL-Disb repo Apr - Nov'!$AJ:$AJ,'Yield VL'!$A9)/SUMIFS('VL-Disb repo Apr - Nov'!$I:$I,'VL-Disb repo Apr - Nov'!$AJ:$AJ,'Yield VL'!$A9),0)</f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0FCB-0843-4CC1-893B-663010D03716}">
  <dimension ref="A1:J9"/>
  <sheetViews>
    <sheetView workbookViewId="0">
      <selection activeCell="J9" sqref="J9"/>
    </sheetView>
  </sheetViews>
  <sheetFormatPr defaultRowHeight="14.25" x14ac:dyDescent="0.2"/>
  <cols>
    <col min="1" max="1" width="32.140625" style="18" bestFit="1" customWidth="1"/>
    <col min="2" max="3" width="7.140625" style="18" bestFit="1" customWidth="1"/>
    <col min="4" max="4" width="6" style="18" bestFit="1" customWidth="1"/>
    <col min="5" max="5" width="7.140625" style="18" bestFit="1" customWidth="1"/>
    <col min="6" max="6" width="8.140625" style="18" bestFit="1" customWidth="1"/>
    <col min="7" max="7" width="12" style="18" bestFit="1" customWidth="1"/>
    <col min="8" max="8" width="9.140625" style="18" bestFit="1" customWidth="1"/>
    <col min="9" max="9" width="11.5703125" style="18" bestFit="1" customWidth="1"/>
    <col min="10" max="10" width="15" style="18" bestFit="1" customWidth="1"/>
    <col min="11" max="16384" width="9.140625" style="18"/>
  </cols>
  <sheetData>
    <row r="1" spans="1:10" x14ac:dyDescent="0.2">
      <c r="A1" s="28" t="s">
        <v>0</v>
      </c>
      <c r="B1" s="28" t="s">
        <v>683</v>
      </c>
      <c r="C1" s="28" t="s">
        <v>684</v>
      </c>
      <c r="D1" s="28" t="s">
        <v>685</v>
      </c>
      <c r="E1" s="28" t="s">
        <v>686</v>
      </c>
      <c r="F1" s="28" t="s">
        <v>687</v>
      </c>
      <c r="G1" s="28" t="s">
        <v>882</v>
      </c>
      <c r="H1" s="28" t="s">
        <v>883</v>
      </c>
      <c r="I1" s="28" t="s">
        <v>884</v>
      </c>
      <c r="J1" s="28" t="s">
        <v>114</v>
      </c>
    </row>
    <row r="2" spans="1:10" x14ac:dyDescent="0.2">
      <c r="A2" s="42" t="s">
        <v>53</v>
      </c>
      <c r="B2" s="41">
        <f>SUMIFS('VL-Disb repo Apr - Nov'!$I:$I,'VL-Disb repo Apr - Nov'!$A:$A,'Branch wise VL'!$A2,'VL-Disb repo Apr - Nov'!$AM:$AM,'Branch wise VL'!B$1)/100000</f>
        <v>45.46</v>
      </c>
      <c r="C2" s="41">
        <f>SUMIFS('VL-Disb repo Apr - Nov'!$I:$I,'VL-Disb repo Apr - Nov'!$A:$A,'Branch wise VL'!$A2,'VL-Disb repo Apr - Nov'!$AM:$AM,'Branch wise VL'!C$1)/100000</f>
        <v>64.61</v>
      </c>
      <c r="D2" s="41">
        <f>SUMIFS('VL-Disb repo Apr - Nov'!$I:$I,'VL-Disb repo Apr - Nov'!$A:$A,'Branch wise VL'!$A2,'VL-Disb repo Apr - Nov'!$AM:$AM,'Branch wise VL'!D$1)/100000</f>
        <v>37</v>
      </c>
      <c r="E2" s="41">
        <f>SUMIFS('VL-Disb repo Apr - Nov'!$I:$I,'VL-Disb repo Apr - Nov'!$A:$A,'Branch wise VL'!$A2,'VL-Disb repo Apr - Nov'!$AM:$AM,'Branch wise VL'!E$1)/100000</f>
        <v>54.414999999999999</v>
      </c>
      <c r="F2" s="41">
        <f>SUMIFS('VL-Disb repo Apr - Nov'!$I:$I,'VL-Disb repo Apr - Nov'!$A:$A,'Branch wise VL'!$A2,'VL-Disb repo Apr - Nov'!$AM:$AM,'Branch wise VL'!F$1)/100000</f>
        <v>114.06607</v>
      </c>
      <c r="G2" s="41">
        <f>SUMIFS('VL-Disb repo Apr - Nov'!$I:$I,'VL-Disb repo Apr - Nov'!$A:$A,'Branch wise VL'!$A2,'VL-Disb repo Apr - Nov'!$AM:$AM,'Branch wise VL'!G$1)/100000</f>
        <v>22.4</v>
      </c>
      <c r="H2" s="41">
        <f>SUMIFS('VL-Disb repo Apr - Nov'!$I:$I,'VL-Disb repo Apr - Nov'!$A:$A,'Branch wise VL'!$A2,'VL-Disb repo Apr - Nov'!$AM:$AM,'Branch wise VL'!H$1)/100000</f>
        <v>9.27</v>
      </c>
      <c r="I2" s="41">
        <f>SUMIFS('VL-Disb repo Apr - Nov'!$I:$I,'VL-Disb repo Apr - Nov'!$A:$A,'Branch wise VL'!$A2,'VL-Disb repo Apr - Nov'!$AM:$AM,'Branch wise VL'!I$1)/100000</f>
        <v>45.92</v>
      </c>
      <c r="J2" s="44">
        <f>SUM(B2:I2)</f>
        <v>393.14106999999996</v>
      </c>
    </row>
    <row r="3" spans="1:10" x14ac:dyDescent="0.2">
      <c r="A3" s="42" t="s">
        <v>19</v>
      </c>
      <c r="B3" s="41">
        <f>SUMIFS('VL-Disb repo Apr - Nov'!$I:$I,'VL-Disb repo Apr - Nov'!$A:$A,'Branch wise VL'!$A3,'VL-Disb repo Apr - Nov'!$AM:$AM,'Branch wise VL'!B$1)/100000</f>
        <v>157.69999999999999</v>
      </c>
      <c r="C3" s="41">
        <f>SUMIFS('VL-Disb repo Apr - Nov'!$I:$I,'VL-Disb repo Apr - Nov'!$A:$A,'Branch wise VL'!$A3,'VL-Disb repo Apr - Nov'!$AM:$AM,'Branch wise VL'!C$1)/100000</f>
        <v>114.1</v>
      </c>
      <c r="D3" s="41">
        <f>SUMIFS('VL-Disb repo Apr - Nov'!$I:$I,'VL-Disb repo Apr - Nov'!$A:$A,'Branch wise VL'!$A3,'VL-Disb repo Apr - Nov'!$AM:$AM,'Branch wise VL'!D$1)/100000</f>
        <v>66.900000000000006</v>
      </c>
      <c r="E3" s="41">
        <f>SUMIFS('VL-Disb repo Apr - Nov'!$I:$I,'VL-Disb repo Apr - Nov'!$A:$A,'Branch wise VL'!$A3,'VL-Disb repo Apr - Nov'!$AM:$AM,'Branch wise VL'!E$1)/100000</f>
        <v>91.8</v>
      </c>
      <c r="F3" s="41">
        <f>SUMIFS('VL-Disb repo Apr - Nov'!$I:$I,'VL-Disb repo Apr - Nov'!$A:$A,'Branch wise VL'!$A3,'VL-Disb repo Apr - Nov'!$AM:$AM,'Branch wise VL'!F$1)/100000</f>
        <v>84.7</v>
      </c>
      <c r="G3" s="41">
        <f>SUMIFS('VL-Disb repo Apr - Nov'!$I:$I,'VL-Disb repo Apr - Nov'!$A:$A,'Branch wise VL'!$A3,'VL-Disb repo Apr - Nov'!$AM:$AM,'Branch wise VL'!G$1)/100000</f>
        <v>55.7</v>
      </c>
      <c r="H3" s="41">
        <f>SUMIFS('VL-Disb repo Apr - Nov'!$I:$I,'VL-Disb repo Apr - Nov'!$A:$A,'Branch wise VL'!$A3,'VL-Disb repo Apr - Nov'!$AM:$AM,'Branch wise VL'!H$1)/100000</f>
        <v>8.8000000000000007</v>
      </c>
      <c r="I3" s="41">
        <f>SUMIFS('VL-Disb repo Apr - Nov'!$I:$I,'VL-Disb repo Apr - Nov'!$A:$A,'Branch wise VL'!$A3,'VL-Disb repo Apr - Nov'!$AM:$AM,'Branch wise VL'!I$1)/100000</f>
        <v>14.8</v>
      </c>
      <c r="J3" s="44">
        <f t="shared" ref="J3:J9" si="0">SUM(B3:I3)</f>
        <v>594.49999999999989</v>
      </c>
    </row>
    <row r="4" spans="1:10" x14ac:dyDescent="0.2">
      <c r="A4" s="42" t="s">
        <v>693</v>
      </c>
      <c r="B4" s="41">
        <f>SUMIFS('VL-Disb repo Apr - Nov'!$I:$I,'VL-Disb repo Apr - Nov'!$A:$A,'Branch wise VL'!$A4,'VL-Disb repo Apr - Nov'!$AM:$AM,'Branch wise VL'!B$1)/100000</f>
        <v>90.3</v>
      </c>
      <c r="C4" s="41">
        <f>SUMIFS('VL-Disb repo Apr - Nov'!$I:$I,'VL-Disb repo Apr - Nov'!$A:$A,'Branch wise VL'!$A4,'VL-Disb repo Apr - Nov'!$AM:$AM,'Branch wise VL'!C$1)/100000</f>
        <v>59.6</v>
      </c>
      <c r="D4" s="41">
        <f>SUMIFS('VL-Disb repo Apr - Nov'!$I:$I,'VL-Disb repo Apr - Nov'!$A:$A,'Branch wise VL'!$A4,'VL-Disb repo Apr - Nov'!$AM:$AM,'Branch wise VL'!D$1)/100000</f>
        <v>65.3</v>
      </c>
      <c r="E4" s="41">
        <f>SUMIFS('VL-Disb repo Apr - Nov'!$I:$I,'VL-Disb repo Apr - Nov'!$A:$A,'Branch wise VL'!$A4,'VL-Disb repo Apr - Nov'!$AM:$AM,'Branch wise VL'!E$1)/100000</f>
        <v>101.76</v>
      </c>
      <c r="F4" s="41">
        <f>SUMIFS('VL-Disb repo Apr - Nov'!$I:$I,'VL-Disb repo Apr - Nov'!$A:$A,'Branch wise VL'!$A4,'VL-Disb repo Apr - Nov'!$AM:$AM,'Branch wise VL'!F$1)/100000</f>
        <v>109.7501</v>
      </c>
      <c r="G4" s="41">
        <f>SUMIFS('VL-Disb repo Apr - Nov'!$I:$I,'VL-Disb repo Apr - Nov'!$A:$A,'Branch wise VL'!$A4,'VL-Disb repo Apr - Nov'!$AM:$AM,'Branch wise VL'!G$1)/100000</f>
        <v>6.15</v>
      </c>
      <c r="H4" s="41">
        <f>SUMIFS('VL-Disb repo Apr - Nov'!$I:$I,'VL-Disb repo Apr - Nov'!$A:$A,'Branch wise VL'!$A4,'VL-Disb repo Apr - Nov'!$AM:$AM,'Branch wise VL'!H$1)/100000</f>
        <v>0</v>
      </c>
      <c r="I4" s="41">
        <f>SUMIFS('VL-Disb repo Apr - Nov'!$I:$I,'VL-Disb repo Apr - Nov'!$A:$A,'Branch wise VL'!$A4,'VL-Disb repo Apr - Nov'!$AM:$AM,'Branch wise VL'!I$1)/100000</f>
        <v>31.4</v>
      </c>
      <c r="J4" s="44">
        <f t="shared" si="0"/>
        <v>464.26009999999997</v>
      </c>
    </row>
    <row r="5" spans="1:10" x14ac:dyDescent="0.2">
      <c r="A5" s="42" t="s">
        <v>22</v>
      </c>
      <c r="B5" s="41">
        <f>SUMIFS('VL-Disb repo Apr - Nov'!$I:$I,'VL-Disb repo Apr - Nov'!$A:$A,'Branch wise VL'!$A5,'VL-Disb repo Apr - Nov'!$AM:$AM,'Branch wise VL'!B$1)/100000</f>
        <v>67.099999999999994</v>
      </c>
      <c r="C5" s="41">
        <f>SUMIFS('VL-Disb repo Apr - Nov'!$I:$I,'VL-Disb repo Apr - Nov'!$A:$A,'Branch wise VL'!$A5,'VL-Disb repo Apr - Nov'!$AM:$AM,'Branch wise VL'!C$1)/100000</f>
        <v>61.1</v>
      </c>
      <c r="D5" s="41">
        <f>SUMIFS('VL-Disb repo Apr - Nov'!$I:$I,'VL-Disb repo Apr - Nov'!$A:$A,'Branch wise VL'!$A5,'VL-Disb repo Apr - Nov'!$AM:$AM,'Branch wise VL'!D$1)/100000</f>
        <v>44.15</v>
      </c>
      <c r="E5" s="41">
        <f>SUMIFS('VL-Disb repo Apr - Nov'!$I:$I,'VL-Disb repo Apr - Nov'!$A:$A,'Branch wise VL'!$A5,'VL-Disb repo Apr - Nov'!$AM:$AM,'Branch wise VL'!E$1)/100000</f>
        <v>102.55</v>
      </c>
      <c r="F5" s="41">
        <f>SUMIFS('VL-Disb repo Apr - Nov'!$I:$I,'VL-Disb repo Apr - Nov'!$A:$A,'Branch wise VL'!$A5,'VL-Disb repo Apr - Nov'!$AM:$AM,'Branch wise VL'!F$1)/100000</f>
        <v>102.85</v>
      </c>
      <c r="G5" s="41">
        <f>SUMIFS('VL-Disb repo Apr - Nov'!$I:$I,'VL-Disb repo Apr - Nov'!$A:$A,'Branch wise VL'!$A5,'VL-Disb repo Apr - Nov'!$AM:$AM,'Branch wise VL'!G$1)/100000</f>
        <v>0</v>
      </c>
      <c r="H5" s="41">
        <f>SUMIFS('VL-Disb repo Apr - Nov'!$I:$I,'VL-Disb repo Apr - Nov'!$A:$A,'Branch wise VL'!$A5,'VL-Disb repo Apr - Nov'!$AM:$AM,'Branch wise VL'!H$1)/100000</f>
        <v>0</v>
      </c>
      <c r="I5" s="41">
        <f>SUMIFS('VL-Disb repo Apr - Nov'!$I:$I,'VL-Disb repo Apr - Nov'!$A:$A,'Branch wise VL'!$A5,'VL-Disb repo Apr - Nov'!$AM:$AM,'Branch wise VL'!I$1)/100000</f>
        <v>18.25</v>
      </c>
      <c r="J5" s="44">
        <f t="shared" si="0"/>
        <v>396</v>
      </c>
    </row>
    <row r="6" spans="1:10" x14ac:dyDescent="0.2">
      <c r="A6" s="42" t="s">
        <v>15</v>
      </c>
      <c r="B6" s="41">
        <f>SUMIFS('VL-Disb repo Apr - Nov'!$I:$I,'VL-Disb repo Apr - Nov'!$A:$A,'Branch wise VL'!$A6,'VL-Disb repo Apr - Nov'!$AM:$AM,'Branch wise VL'!B$1)/100000</f>
        <v>46.95</v>
      </c>
      <c r="C6" s="41">
        <f>SUMIFS('VL-Disb repo Apr - Nov'!$I:$I,'VL-Disb repo Apr - Nov'!$A:$A,'Branch wise VL'!$A6,'VL-Disb repo Apr - Nov'!$AM:$AM,'Branch wise VL'!C$1)/100000</f>
        <v>86.9</v>
      </c>
      <c r="D6" s="41">
        <f>SUMIFS('VL-Disb repo Apr - Nov'!$I:$I,'VL-Disb repo Apr - Nov'!$A:$A,'Branch wise VL'!$A6,'VL-Disb repo Apr - Nov'!$AM:$AM,'Branch wise VL'!D$1)/100000</f>
        <v>59.7</v>
      </c>
      <c r="E6" s="41">
        <f>SUMIFS('VL-Disb repo Apr - Nov'!$I:$I,'VL-Disb repo Apr - Nov'!$A:$A,'Branch wise VL'!$A6,'VL-Disb repo Apr - Nov'!$AM:$AM,'Branch wise VL'!E$1)/100000</f>
        <v>104.45</v>
      </c>
      <c r="F6" s="41">
        <f>SUMIFS('VL-Disb repo Apr - Nov'!$I:$I,'VL-Disb repo Apr - Nov'!$A:$A,'Branch wise VL'!$A6,'VL-Disb repo Apr - Nov'!$AM:$AM,'Branch wise VL'!F$1)/100000</f>
        <v>102.2</v>
      </c>
      <c r="G6" s="41">
        <f>SUMIFS('VL-Disb repo Apr - Nov'!$I:$I,'VL-Disb repo Apr - Nov'!$A:$A,'Branch wise VL'!$A6,'VL-Disb repo Apr - Nov'!$AM:$AM,'Branch wise VL'!G$1)/100000</f>
        <v>5.8</v>
      </c>
      <c r="H6" s="41">
        <f>SUMIFS('VL-Disb repo Apr - Nov'!$I:$I,'VL-Disb repo Apr - Nov'!$A:$A,'Branch wise VL'!$A6,'VL-Disb repo Apr - Nov'!$AM:$AM,'Branch wise VL'!H$1)/100000</f>
        <v>3.8</v>
      </c>
      <c r="I6" s="41">
        <f>SUMIFS('VL-Disb repo Apr - Nov'!$I:$I,'VL-Disb repo Apr - Nov'!$A:$A,'Branch wise VL'!$A6,'VL-Disb repo Apr - Nov'!$AM:$AM,'Branch wise VL'!I$1)/100000</f>
        <v>28.6</v>
      </c>
      <c r="J6" s="44">
        <f t="shared" si="0"/>
        <v>438.40000000000003</v>
      </c>
    </row>
    <row r="7" spans="1:10" x14ac:dyDescent="0.2">
      <c r="A7" s="42" t="s">
        <v>697</v>
      </c>
      <c r="B7" s="41">
        <f>SUMIFS('VL-Disb repo Apr - Nov'!$I:$I,'VL-Disb repo Apr - Nov'!$A:$A,'Branch wise VL'!$A7,'VL-Disb repo Apr - Nov'!$AM:$AM,'Branch wise VL'!B$1)/100000</f>
        <v>31.35</v>
      </c>
      <c r="C7" s="41">
        <f>SUMIFS('VL-Disb repo Apr - Nov'!$I:$I,'VL-Disb repo Apr - Nov'!$A:$A,'Branch wise VL'!$A7,'VL-Disb repo Apr - Nov'!$AM:$AM,'Branch wise VL'!C$1)/100000</f>
        <v>52.5</v>
      </c>
      <c r="D7" s="41">
        <f>SUMIFS('VL-Disb repo Apr - Nov'!$I:$I,'VL-Disb repo Apr - Nov'!$A:$A,'Branch wise VL'!$A7,'VL-Disb repo Apr - Nov'!$AM:$AM,'Branch wise VL'!D$1)/100000</f>
        <v>8</v>
      </c>
      <c r="E7" s="41">
        <f>SUMIFS('VL-Disb repo Apr - Nov'!$I:$I,'VL-Disb repo Apr - Nov'!$A:$A,'Branch wise VL'!$A7,'VL-Disb repo Apr - Nov'!$AM:$AM,'Branch wise VL'!E$1)/100000</f>
        <v>40.299999999999997</v>
      </c>
      <c r="F7" s="41">
        <f>SUMIFS('VL-Disb repo Apr - Nov'!$I:$I,'VL-Disb repo Apr - Nov'!$A:$A,'Branch wise VL'!$A7,'VL-Disb repo Apr - Nov'!$AM:$AM,'Branch wise VL'!F$1)/100000</f>
        <v>33</v>
      </c>
      <c r="G7" s="41">
        <f>SUMIFS('VL-Disb repo Apr - Nov'!$I:$I,'VL-Disb repo Apr - Nov'!$A:$A,'Branch wise VL'!$A7,'VL-Disb repo Apr - Nov'!$AM:$AM,'Branch wise VL'!G$1)/100000</f>
        <v>7.3</v>
      </c>
      <c r="H7" s="41">
        <f>SUMIFS('VL-Disb repo Apr - Nov'!$I:$I,'VL-Disb repo Apr - Nov'!$A:$A,'Branch wise VL'!$A7,'VL-Disb repo Apr - Nov'!$AM:$AM,'Branch wise VL'!H$1)/100000</f>
        <v>7.6</v>
      </c>
      <c r="I7" s="41">
        <f>SUMIFS('VL-Disb repo Apr - Nov'!$I:$I,'VL-Disb repo Apr - Nov'!$A:$A,'Branch wise VL'!$A7,'VL-Disb repo Apr - Nov'!$AM:$AM,'Branch wise VL'!I$1)/100000</f>
        <v>10.3</v>
      </c>
      <c r="J7" s="44">
        <f t="shared" si="0"/>
        <v>190.35</v>
      </c>
    </row>
    <row r="8" spans="1:10" x14ac:dyDescent="0.2">
      <c r="A8" s="42" t="s">
        <v>700</v>
      </c>
      <c r="B8" s="41">
        <f>SUMIFS('VL-Disb repo Apr - Nov'!$I:$I,'VL-Disb repo Apr - Nov'!$A:$A,'Branch wise VL'!$A8,'VL-Disb repo Apr - Nov'!$AM:$AM,'Branch wise VL'!B$1)/100000</f>
        <v>17</v>
      </c>
      <c r="C8" s="41">
        <f>SUMIFS('VL-Disb repo Apr - Nov'!$I:$I,'VL-Disb repo Apr - Nov'!$A:$A,'Branch wise VL'!$A8,'VL-Disb repo Apr - Nov'!$AM:$AM,'Branch wise VL'!C$1)/100000</f>
        <v>14</v>
      </c>
      <c r="D8" s="41">
        <f>SUMIFS('VL-Disb repo Apr - Nov'!$I:$I,'VL-Disb repo Apr - Nov'!$A:$A,'Branch wise VL'!$A8,'VL-Disb repo Apr - Nov'!$AM:$AM,'Branch wise VL'!D$1)/100000</f>
        <v>36.99</v>
      </c>
      <c r="E8" s="41">
        <f>SUMIFS('VL-Disb repo Apr - Nov'!$I:$I,'VL-Disb repo Apr - Nov'!$A:$A,'Branch wise VL'!$A8,'VL-Disb repo Apr - Nov'!$AM:$AM,'Branch wise VL'!E$1)/100000</f>
        <v>22.5</v>
      </c>
      <c r="F8" s="41">
        <f>SUMIFS('VL-Disb repo Apr - Nov'!$I:$I,'VL-Disb repo Apr - Nov'!$A:$A,'Branch wise VL'!$A8,'VL-Disb repo Apr - Nov'!$AM:$AM,'Branch wise VL'!F$1)/100000</f>
        <v>33.590000000000003</v>
      </c>
      <c r="G8" s="41">
        <f>SUMIFS('VL-Disb repo Apr - Nov'!$I:$I,'VL-Disb repo Apr - Nov'!$A:$A,'Branch wise VL'!$A8,'VL-Disb repo Apr - Nov'!$AM:$AM,'Branch wise VL'!G$1)/100000</f>
        <v>0</v>
      </c>
      <c r="H8" s="41">
        <f>SUMIFS('VL-Disb repo Apr - Nov'!$I:$I,'VL-Disb repo Apr - Nov'!$A:$A,'Branch wise VL'!$A8,'VL-Disb repo Apr - Nov'!$AM:$AM,'Branch wise VL'!H$1)/100000</f>
        <v>0</v>
      </c>
      <c r="I8" s="41">
        <f>SUMIFS('VL-Disb repo Apr - Nov'!$I:$I,'VL-Disb repo Apr - Nov'!$A:$A,'Branch wise VL'!$A8,'VL-Disb repo Apr - Nov'!$AM:$AM,'Branch wise VL'!I$1)/100000</f>
        <v>10</v>
      </c>
      <c r="J8" s="44">
        <f t="shared" si="0"/>
        <v>134.08000000000001</v>
      </c>
    </row>
    <row r="9" spans="1:10" x14ac:dyDescent="0.2">
      <c r="A9" s="42" t="s">
        <v>701</v>
      </c>
      <c r="B9" s="41">
        <f>SUMIFS('VL-Disb repo Apr - Nov'!$I:$I,'VL-Disb repo Apr - Nov'!$A:$A,'Branch wise VL'!$A9,'VL-Disb repo Apr - Nov'!$AM:$AM,'Branch wise VL'!B$1)/100000</f>
        <v>7.47</v>
      </c>
      <c r="C9" s="41">
        <f>SUMIFS('VL-Disb repo Apr - Nov'!$I:$I,'VL-Disb repo Apr - Nov'!$A:$A,'Branch wise VL'!$A9,'VL-Disb repo Apr - Nov'!$AM:$AM,'Branch wise VL'!C$1)/100000</f>
        <v>18.3</v>
      </c>
      <c r="D9" s="41">
        <f>SUMIFS('VL-Disb repo Apr - Nov'!$I:$I,'VL-Disb repo Apr - Nov'!$A:$A,'Branch wise VL'!$A9,'VL-Disb repo Apr - Nov'!$AM:$AM,'Branch wise VL'!D$1)/100000</f>
        <v>30.01</v>
      </c>
      <c r="E9" s="41">
        <f>SUMIFS('VL-Disb repo Apr - Nov'!$I:$I,'VL-Disb repo Apr - Nov'!$A:$A,'Branch wise VL'!$A9,'VL-Disb repo Apr - Nov'!$AM:$AM,'Branch wise VL'!E$1)/100000</f>
        <v>24.47</v>
      </c>
      <c r="F9" s="41">
        <f>SUMIFS('VL-Disb repo Apr - Nov'!$I:$I,'VL-Disb repo Apr - Nov'!$A:$A,'Branch wise VL'!$A9,'VL-Disb repo Apr - Nov'!$AM:$AM,'Branch wise VL'!F$1)/100000</f>
        <v>28.46</v>
      </c>
      <c r="G9" s="41">
        <f>SUMIFS('VL-Disb repo Apr - Nov'!$I:$I,'VL-Disb repo Apr - Nov'!$A:$A,'Branch wise VL'!$A9,'VL-Disb repo Apr - Nov'!$AM:$AM,'Branch wise VL'!G$1)/100000</f>
        <v>0</v>
      </c>
      <c r="H9" s="41">
        <f>SUMIFS('VL-Disb repo Apr - Nov'!$I:$I,'VL-Disb repo Apr - Nov'!$A:$A,'Branch wise VL'!$A9,'VL-Disb repo Apr - Nov'!$AM:$AM,'Branch wise VL'!H$1)/100000</f>
        <v>0</v>
      </c>
      <c r="I9" s="41">
        <f>SUMIFS('VL-Disb repo Apr - Nov'!$I:$I,'VL-Disb repo Apr - Nov'!$A:$A,'Branch wise VL'!$A9,'VL-Disb repo Apr - Nov'!$AM:$AM,'Branch wise VL'!I$1)/100000</f>
        <v>27.12</v>
      </c>
      <c r="J9" s="44">
        <f t="shared" si="0"/>
        <v>135.83000000000001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82BA-AF12-4B59-B4D2-09CA8BDD5B35}">
  <dimension ref="A1:C9"/>
  <sheetViews>
    <sheetView workbookViewId="0">
      <selection activeCell="B5" sqref="B5"/>
    </sheetView>
  </sheetViews>
  <sheetFormatPr defaultRowHeight="14.25" x14ac:dyDescent="0.2"/>
  <cols>
    <col min="1" max="1" width="20.42578125" style="18" bestFit="1" customWidth="1"/>
    <col min="2" max="2" width="12.5703125" style="18" bestFit="1" customWidth="1"/>
    <col min="3" max="3" width="15" style="18" bestFit="1" customWidth="1"/>
    <col min="4" max="16384" width="9.140625" style="18"/>
  </cols>
  <sheetData>
    <row r="1" spans="1:3" s="32" customFormat="1" x14ac:dyDescent="0.2">
      <c r="A1" s="24" t="s">
        <v>14</v>
      </c>
      <c r="B1" s="24" t="s">
        <v>113</v>
      </c>
      <c r="C1" s="34" t="s">
        <v>114</v>
      </c>
    </row>
    <row r="2" spans="1:3" x14ac:dyDescent="0.2">
      <c r="A2" s="29" t="s">
        <v>690</v>
      </c>
      <c r="B2" s="61">
        <f>COUNTIFS('VL-Disb repo Apr - Nov'!$AJ:$AJ,'Product name VL'!$A2)</f>
        <v>97</v>
      </c>
      <c r="C2" s="44">
        <f>SUMIFS('VL-Disb repo Apr - Nov'!$I:$I,'VL-Disb repo Apr - Nov'!$AJ:$AJ,'Product name VL'!$A2)/100000</f>
        <v>767.21</v>
      </c>
    </row>
    <row r="3" spans="1:3" x14ac:dyDescent="0.2">
      <c r="A3" s="29" t="s">
        <v>691</v>
      </c>
      <c r="B3" s="61">
        <f>COUNTIFS('VL-Disb repo Apr - Nov'!$AJ:$AJ,'Product name VL'!$A3)</f>
        <v>6</v>
      </c>
      <c r="C3" s="44">
        <f>SUMIFS('VL-Disb repo Apr - Nov'!$I:$I,'VL-Disb repo Apr - Nov'!$AJ:$AJ,'Product name VL'!$A3)/100000</f>
        <v>21.45</v>
      </c>
    </row>
    <row r="4" spans="1:3" x14ac:dyDescent="0.2">
      <c r="A4" s="29" t="s">
        <v>692</v>
      </c>
      <c r="B4" s="61">
        <f>COUNTIFS('VL-Disb repo Apr - Nov'!$AJ:$AJ,'Product name VL'!$A4)</f>
        <v>176</v>
      </c>
      <c r="C4" s="44">
        <f>SUMIFS('VL-Disb repo Apr - Nov'!$I:$I,'VL-Disb repo Apr - Nov'!$AJ:$AJ,'Product name VL'!$A4)/100000</f>
        <v>950.9751</v>
      </c>
    </row>
    <row r="5" spans="1:3" x14ac:dyDescent="0.2">
      <c r="A5" s="29" t="s">
        <v>694</v>
      </c>
      <c r="B5" s="61">
        <f>COUNTIFS('VL-Disb repo Apr - Nov'!$AJ:$AJ,'Product name VL'!$A5)</f>
        <v>53</v>
      </c>
      <c r="C5" s="44">
        <f>SUMIFS('VL-Disb repo Apr - Nov'!$I:$I,'VL-Disb repo Apr - Nov'!$AJ:$AJ,'Product name VL'!$A5)/100000</f>
        <v>352.63</v>
      </c>
    </row>
    <row r="6" spans="1:3" x14ac:dyDescent="0.2">
      <c r="A6" s="29" t="s">
        <v>695</v>
      </c>
      <c r="B6" s="61">
        <f>COUNTIFS('VL-Disb repo Apr - Nov'!$AJ:$AJ,'Product name VL'!$A6)</f>
        <v>46</v>
      </c>
      <c r="C6" s="44">
        <f>SUMIFS('VL-Disb repo Apr - Nov'!$I:$I,'VL-Disb repo Apr - Nov'!$AJ:$AJ,'Product name VL'!$A6)/100000</f>
        <v>646.29606999999999</v>
      </c>
    </row>
    <row r="7" spans="1:3" x14ac:dyDescent="0.2">
      <c r="A7" s="29" t="s">
        <v>696</v>
      </c>
      <c r="B7" s="61">
        <f>COUNTIFS('VL-Disb repo Apr - Nov'!$AJ:$AJ,'Product name VL'!$A7)</f>
        <v>1</v>
      </c>
      <c r="C7" s="44">
        <f>SUMIFS('VL-Disb repo Apr - Nov'!$I:$I,'VL-Disb repo Apr - Nov'!$AJ:$AJ,'Product name VL'!$A7)/100000</f>
        <v>8</v>
      </c>
    </row>
    <row r="8" spans="1:3" x14ac:dyDescent="0.2">
      <c r="A8" s="29" t="s">
        <v>698</v>
      </c>
      <c r="B8" s="61">
        <f>COUNTIFS('VL-Disb repo Apr - Nov'!$AJ:$AJ,'Product name VL'!$A8)</f>
        <v>0</v>
      </c>
      <c r="C8" s="44">
        <f>SUMIFS('VL-Disb repo Apr - Nov'!$I:$I,'VL-Disb repo Apr - Nov'!$AJ:$AJ,'Product name VL'!$A8)/100000</f>
        <v>0</v>
      </c>
    </row>
    <row r="9" spans="1:3" x14ac:dyDescent="0.2">
      <c r="A9" s="29" t="s">
        <v>699</v>
      </c>
      <c r="B9" s="61">
        <f>COUNTIFS('VL-Disb repo Apr - Nov'!$AJ:$AJ,'Product name VL'!$A9)</f>
        <v>0</v>
      </c>
      <c r="C9" s="44">
        <f>SUMIFS('VL-Disb repo Apr - Nov'!$I:$I,'VL-Disb repo Apr - Nov'!$AJ:$AJ,'Product name VL'!$A9)/100000</f>
        <v>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98BF-B5B2-481D-A8B3-9683AE16F2BD}">
  <dimension ref="A1:B9"/>
  <sheetViews>
    <sheetView workbookViewId="0">
      <selection activeCell="B9" sqref="B9"/>
    </sheetView>
  </sheetViews>
  <sheetFormatPr defaultRowHeight="14.25" x14ac:dyDescent="0.2"/>
  <cols>
    <col min="1" max="1" width="10.5703125" style="18" bestFit="1" customWidth="1"/>
    <col min="2" max="2" width="9.140625" style="32"/>
    <col min="3" max="16384" width="9.140625" style="18"/>
  </cols>
  <sheetData>
    <row r="1" spans="1:2" x14ac:dyDescent="0.2">
      <c r="A1" s="28" t="s">
        <v>702</v>
      </c>
      <c r="B1" s="28" t="s">
        <v>704</v>
      </c>
    </row>
    <row r="2" spans="1:2" x14ac:dyDescent="0.2">
      <c r="A2" s="43" t="s">
        <v>683</v>
      </c>
      <c r="B2" s="62">
        <f>SUMIFS('VL-Disb repo Apr - Nov'!$AE:$AE,'VL-Disb repo Apr - Nov'!$AM:$AM,'Monthly Yield line VL'!$A2)/SUMIFS('VL-Disb repo Apr - Nov'!$I:$I,'VL-Disb repo Apr - Nov'!$AM:$AM,'Monthly Yield line VL'!$A2)</f>
        <v>0.21488668983230094</v>
      </c>
    </row>
    <row r="3" spans="1:2" x14ac:dyDescent="0.2">
      <c r="A3" s="43" t="s">
        <v>684</v>
      </c>
      <c r="B3" s="62">
        <f>SUMIFS('VL-Disb repo Apr - Nov'!$AE:$AE,'VL-Disb repo Apr - Nov'!$AM:$AM,'Monthly Yield line VL'!$A3)/SUMIFS('VL-Disb repo Apr - Nov'!$I:$I,'VL-Disb repo Apr - Nov'!$AM:$AM,'Monthly Yield line VL'!$A3)</f>
        <v>0.21277429899598821</v>
      </c>
    </row>
    <row r="4" spans="1:2" x14ac:dyDescent="0.2">
      <c r="A4" s="43" t="s">
        <v>685</v>
      </c>
      <c r="B4" s="62">
        <f>SUMIFS('VL-Disb repo Apr - Nov'!$AE:$AE,'VL-Disb repo Apr - Nov'!$AM:$AM,'Monthly Yield line VL'!$A4)/SUMIFS('VL-Disb repo Apr - Nov'!$I:$I,'VL-Disb repo Apr - Nov'!$AM:$AM,'Monthly Yield line VL'!$A4)</f>
        <v>0.21067375377100991</v>
      </c>
    </row>
    <row r="5" spans="1:2" x14ac:dyDescent="0.2">
      <c r="A5" s="43" t="s">
        <v>686</v>
      </c>
      <c r="B5" s="62">
        <f>SUMIFS('VL-Disb repo Apr - Nov'!$AE:$AE,'VL-Disb repo Apr - Nov'!$AM:$AM,'Monthly Yield line VL'!$A5)/SUMIFS('VL-Disb repo Apr - Nov'!$I:$I,'VL-Disb repo Apr - Nov'!$AM:$AM,'Monthly Yield line VL'!$A5)</f>
        <v>0.20303958542725151</v>
      </c>
    </row>
    <row r="6" spans="1:2" x14ac:dyDescent="0.2">
      <c r="A6" s="43" t="s">
        <v>687</v>
      </c>
      <c r="B6" s="62">
        <f>SUMIFS('VL-Disb repo Apr - Nov'!$AE:$AE,'VL-Disb repo Apr - Nov'!$AM:$AM,'Monthly Yield line VL'!$A6)/SUMIFS('VL-Disb repo Apr - Nov'!$I:$I,'VL-Disb repo Apr - Nov'!$AM:$AM,'Monthly Yield line VL'!$A6)</f>
        <v>0.20434343060586116</v>
      </c>
    </row>
    <row r="7" spans="1:2" x14ac:dyDescent="0.2">
      <c r="A7" s="43" t="s">
        <v>882</v>
      </c>
      <c r="B7" s="62">
        <f>SUMIFS('VL-Disb repo Apr - Nov'!$AE:$AE,'VL-Disb repo Apr - Nov'!$AM:$AM,'Monthly Yield line VL'!$A7)/SUMIFS('VL-Disb repo Apr - Nov'!$I:$I,'VL-Disb repo Apr - Nov'!$AM:$AM,'Monthly Yield line VL'!$A7)</f>
        <v>0.20408834103749357</v>
      </c>
    </row>
    <row r="8" spans="1:2" x14ac:dyDescent="0.2">
      <c r="A8" s="43" t="s">
        <v>883</v>
      </c>
      <c r="B8" s="62">
        <f>SUMIFS('VL-Disb repo Apr - Nov'!$AE:$AE,'VL-Disb repo Apr - Nov'!$AM:$AM,'Monthly Yield line VL'!$A8)/SUMIFS('VL-Disb repo Apr - Nov'!$I:$I,'VL-Disb repo Apr - Nov'!$AM:$AM,'Monthly Yield line VL'!$A8)</f>
        <v>0.21664743807261622</v>
      </c>
    </row>
    <row r="9" spans="1:2" x14ac:dyDescent="0.2">
      <c r="A9" s="43" t="s">
        <v>884</v>
      </c>
      <c r="B9" s="62">
        <f>SUMIFS('VL-Disb repo Apr - Nov'!$AE:$AE,'VL-Disb repo Apr - Nov'!$AM:$AM,'Monthly Yield line VL'!$A9)/SUMIFS('VL-Disb repo Apr - Nov'!$I:$I,'VL-Disb repo Apr - Nov'!$AM:$AM,'Monthly Yield line VL'!$A9)</f>
        <v>0.22011642255485808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8B17-F19F-4E50-B7CB-971CDE641520}">
  <dimension ref="A1:I9"/>
  <sheetViews>
    <sheetView tabSelected="1" workbookViewId="0">
      <selection activeCell="H9" sqref="H9"/>
    </sheetView>
  </sheetViews>
  <sheetFormatPr defaultRowHeight="14.25" x14ac:dyDescent="0.2"/>
  <cols>
    <col min="1" max="1" width="32.140625" style="18" bestFit="1" customWidth="1"/>
    <col min="2" max="6" width="9" style="18" bestFit="1" customWidth="1"/>
    <col min="7" max="7" width="12" style="18" bestFit="1" customWidth="1"/>
    <col min="8" max="8" width="9.140625" style="18"/>
    <col min="9" max="9" width="11.5703125" style="18" bestFit="1" customWidth="1"/>
    <col min="10" max="16384" width="9.140625" style="18"/>
  </cols>
  <sheetData>
    <row r="1" spans="1:9" x14ac:dyDescent="0.2">
      <c r="A1" s="24" t="s">
        <v>689</v>
      </c>
      <c r="B1" s="35" t="s">
        <v>683</v>
      </c>
      <c r="C1" s="35" t="s">
        <v>684</v>
      </c>
      <c r="D1" s="35" t="s">
        <v>685</v>
      </c>
      <c r="E1" s="35" t="s">
        <v>686</v>
      </c>
      <c r="F1" s="35" t="s">
        <v>687</v>
      </c>
      <c r="G1" s="35" t="s">
        <v>882</v>
      </c>
      <c r="H1" s="35" t="s">
        <v>883</v>
      </c>
      <c r="I1" s="35" t="s">
        <v>884</v>
      </c>
    </row>
    <row r="2" spans="1:9" x14ac:dyDescent="0.2">
      <c r="A2" s="29" t="s">
        <v>53</v>
      </c>
      <c r="B2" s="26">
        <f>IFERROR(SUMIFS('VL-Disb repo Apr - Nov'!$AE:$AE,'VL-Disb repo Apr - Nov'!$A:$A,$A2,'VL-Disb repo Apr - Nov'!$AM:$AM,B$1)/SUMIFS('VL-Disb repo Apr - Nov'!$I:$I,'VL-Disb repo Apr - Nov'!$A:$A,$A2,'VL-Disb repo Apr - Nov'!$AM:$AM,B$1),0)</f>
        <v>0.22766388033435989</v>
      </c>
      <c r="C2" s="26">
        <f>IFERROR(SUMIFS('VL-Disb repo Apr - Nov'!$AE:$AE,'VL-Disb repo Apr - Nov'!$A:$A,$A2,'VL-Disb repo Apr - Nov'!$AM:$AM,C$1)/SUMIFS('VL-Disb repo Apr - Nov'!$I:$I,'VL-Disb repo Apr - Nov'!$A:$A,$A2,'VL-Disb repo Apr - Nov'!$AM:$AM,C$1),0)</f>
        <v>0.20093019656399938</v>
      </c>
      <c r="D2" s="26">
        <f>IFERROR(SUMIFS('VL-Disb repo Apr - Nov'!$AE:$AE,'VL-Disb repo Apr - Nov'!$A:$A,$A2,'VL-Disb repo Apr - Nov'!$AM:$AM,D$1)/SUMIFS('VL-Disb repo Apr - Nov'!$I:$I,'VL-Disb repo Apr - Nov'!$A:$A,$A2,'VL-Disb repo Apr - Nov'!$AM:$AM,D$1),0)</f>
        <v>0.22858108108108108</v>
      </c>
      <c r="E2" s="26">
        <f>IFERROR(SUMIFS('VL-Disb repo Apr - Nov'!$AE:$AE,'VL-Disb repo Apr - Nov'!$A:$A,$A2,'VL-Disb repo Apr - Nov'!$AM:$AM,E$1)/SUMIFS('VL-Disb repo Apr - Nov'!$I:$I,'VL-Disb repo Apr - Nov'!$A:$A,$A2,'VL-Disb repo Apr - Nov'!$AM:$AM,E$1),0)</f>
        <v>0.21748966277680787</v>
      </c>
      <c r="F2" s="26">
        <f>IFERROR(SUMIFS('VL-Disb repo Apr - Nov'!$AE:$AE,'VL-Disb repo Apr - Nov'!$A:$A,$A2,'VL-Disb repo Apr - Nov'!$AM:$AM,F$1)/SUMIFS('VL-Disb repo Apr - Nov'!$I:$I,'VL-Disb repo Apr - Nov'!$A:$A,$A2,'VL-Disb repo Apr - Nov'!$AM:$AM,F$1),0)</f>
        <v>0.20420307809324892</v>
      </c>
      <c r="G2" s="26">
        <f>IFERROR(SUMIFS('VL-Disb repo Apr - Nov'!$AE:$AE,'VL-Disb repo Apr - Nov'!$A:$A,$A2,'VL-Disb repo Apr - Nov'!$AM:$AM,G$1)/SUMIFS('VL-Disb repo Apr - Nov'!$I:$I,'VL-Disb repo Apr - Nov'!$A:$A,$A2,'VL-Disb repo Apr - Nov'!$AM:$AM,G$1),0)</f>
        <v>0.18</v>
      </c>
      <c r="H2" s="26">
        <f>IFERROR(SUMIFS('VL-Disb repo Apr - Nov'!$AE:$AE,'VL-Disb repo Apr - Nov'!$A:$A,$A2,'VL-Disb repo Apr - Nov'!$AM:$AM,H$1)/SUMIFS('VL-Disb repo Apr - Nov'!$I:$I,'VL-Disb repo Apr - Nov'!$A:$A,$A2,'VL-Disb repo Apr - Nov'!$AM:$AM,H$1),0)</f>
        <v>0.18</v>
      </c>
      <c r="I2" s="26">
        <f>IFERROR(SUMIFS('VL-Disb repo Apr - Nov'!$AE:$AE,'VL-Disb repo Apr - Nov'!$A:$A,$A2,'VL-Disb repo Apr - Nov'!$AM:$AM,I$1)/SUMIFS('VL-Disb repo Apr - Nov'!$I:$I,'VL-Disb repo Apr - Nov'!$A:$A,$A2,'VL-Disb repo Apr - Nov'!$AM:$AM,I$1),0)</f>
        <v>0.22760452961672473</v>
      </c>
    </row>
    <row r="3" spans="1:9" x14ac:dyDescent="0.2">
      <c r="A3" s="29" t="s">
        <v>19</v>
      </c>
      <c r="B3" s="26">
        <f>IFERROR(SUMIFS('VL-Disb repo Apr - Nov'!$AE:$AE,'VL-Disb repo Apr - Nov'!$A:$A,$A3,'VL-Disb repo Apr - Nov'!$AM:$AM,B$1)/SUMIFS('VL-Disb repo Apr - Nov'!$I:$I,'VL-Disb repo Apr - Nov'!$A:$A,$A3,'VL-Disb repo Apr - Nov'!$AM:$AM,B$1),0)</f>
        <v>0.20171211160431199</v>
      </c>
      <c r="C3" s="26">
        <f>IFERROR(SUMIFS('VL-Disb repo Apr - Nov'!$AE:$AE,'VL-Disb repo Apr - Nov'!$A:$A,$A3,'VL-Disb repo Apr - Nov'!$AM:$AM,C$1)/SUMIFS('VL-Disb repo Apr - Nov'!$I:$I,'VL-Disb repo Apr - Nov'!$A:$A,$A3,'VL-Disb repo Apr - Nov'!$AM:$AM,C$1),0)</f>
        <v>0.2091717791411043</v>
      </c>
      <c r="D3" s="26">
        <f>IFERROR(SUMIFS('VL-Disb repo Apr - Nov'!$AE:$AE,'VL-Disb repo Apr - Nov'!$A:$A,$A3,'VL-Disb repo Apr - Nov'!$AM:$AM,D$1)/SUMIFS('VL-Disb repo Apr - Nov'!$I:$I,'VL-Disb repo Apr - Nov'!$A:$A,$A3,'VL-Disb repo Apr - Nov'!$AM:$AM,D$1),0)</f>
        <v>0.20219730941704037</v>
      </c>
      <c r="E3" s="26">
        <f>IFERROR(SUMIFS('VL-Disb repo Apr - Nov'!$AE:$AE,'VL-Disb repo Apr - Nov'!$A:$A,$A3,'VL-Disb repo Apr - Nov'!$AM:$AM,E$1)/SUMIFS('VL-Disb repo Apr - Nov'!$I:$I,'VL-Disb repo Apr - Nov'!$A:$A,$A3,'VL-Disb repo Apr - Nov'!$AM:$AM,E$1),0)</f>
        <v>0.20026143790849674</v>
      </c>
      <c r="F3" s="26">
        <f>IFERROR(SUMIFS('VL-Disb repo Apr - Nov'!$AE:$AE,'VL-Disb repo Apr - Nov'!$A:$A,$A3,'VL-Disb repo Apr - Nov'!$AM:$AM,F$1)/SUMIFS('VL-Disb repo Apr - Nov'!$I:$I,'VL-Disb repo Apr - Nov'!$A:$A,$A3,'VL-Disb repo Apr - Nov'!$AM:$AM,F$1),0)</f>
        <v>0.21384297520661158</v>
      </c>
      <c r="G3" s="26">
        <f>IFERROR(SUMIFS('VL-Disb repo Apr - Nov'!$AE:$AE,'VL-Disb repo Apr - Nov'!$A:$A,$A3,'VL-Disb repo Apr - Nov'!$AM:$AM,G$1)/SUMIFS('VL-Disb repo Apr - Nov'!$I:$I,'VL-Disb repo Apr - Nov'!$A:$A,$A3,'VL-Disb repo Apr - Nov'!$AM:$AM,G$1),0)</f>
        <v>0.21267504488330341</v>
      </c>
      <c r="H3" s="26">
        <f>IFERROR(SUMIFS('VL-Disb repo Apr - Nov'!$AE:$AE,'VL-Disb repo Apr - Nov'!$A:$A,$A3,'VL-Disb repo Apr - Nov'!$AM:$AM,H$1)/SUMIFS('VL-Disb repo Apr - Nov'!$I:$I,'VL-Disb repo Apr - Nov'!$A:$A,$A3,'VL-Disb repo Apr - Nov'!$AM:$AM,H$1),0)</f>
        <v>0.22500000000000001</v>
      </c>
      <c r="I3" s="26">
        <f>IFERROR(SUMIFS('VL-Disb repo Apr - Nov'!$AE:$AE,'VL-Disb repo Apr - Nov'!$A:$A,$A3,'VL-Disb repo Apr - Nov'!$AM:$AM,I$1)/SUMIFS('VL-Disb repo Apr - Nov'!$I:$I,'VL-Disb repo Apr - Nov'!$A:$A,$A3,'VL-Disb repo Apr - Nov'!$AM:$AM,I$1),0)</f>
        <v>0.21457770270270271</v>
      </c>
    </row>
    <row r="4" spans="1:9" x14ac:dyDescent="0.2">
      <c r="A4" s="29" t="s">
        <v>693</v>
      </c>
      <c r="B4" s="26">
        <f>IFERROR(SUMIFS('VL-Disb repo Apr - Nov'!$AE:$AE,'VL-Disb repo Apr - Nov'!$A:$A,$A4,'VL-Disb repo Apr - Nov'!$AM:$AM,B$1)/SUMIFS('VL-Disb repo Apr - Nov'!$I:$I,'VL-Disb repo Apr - Nov'!$A:$A,$A4,'VL-Disb repo Apr - Nov'!$AM:$AM,B$1),0)</f>
        <v>0.21571428571428572</v>
      </c>
      <c r="C4" s="26">
        <f>IFERROR(SUMIFS('VL-Disb repo Apr - Nov'!$AE:$AE,'VL-Disb repo Apr - Nov'!$A:$A,$A4,'VL-Disb repo Apr - Nov'!$AM:$AM,C$1)/SUMIFS('VL-Disb repo Apr - Nov'!$I:$I,'VL-Disb repo Apr - Nov'!$A:$A,$A4,'VL-Disb repo Apr - Nov'!$AM:$AM,C$1),0)</f>
        <v>0.21149328859060404</v>
      </c>
      <c r="D4" s="26">
        <f>IFERROR(SUMIFS('VL-Disb repo Apr - Nov'!$AE:$AE,'VL-Disb repo Apr - Nov'!$A:$A,$A4,'VL-Disb repo Apr - Nov'!$AM:$AM,D$1)/SUMIFS('VL-Disb repo Apr - Nov'!$I:$I,'VL-Disb repo Apr - Nov'!$A:$A,$A4,'VL-Disb repo Apr - Nov'!$AM:$AM,D$1),0)</f>
        <v>0.19820061255742727</v>
      </c>
      <c r="E4" s="26">
        <f>IFERROR(SUMIFS('VL-Disb repo Apr - Nov'!$AE:$AE,'VL-Disb repo Apr - Nov'!$A:$A,$A4,'VL-Disb repo Apr - Nov'!$AM:$AM,E$1)/SUMIFS('VL-Disb repo Apr - Nov'!$I:$I,'VL-Disb repo Apr - Nov'!$A:$A,$A4,'VL-Disb repo Apr - Nov'!$AM:$AM,E$1),0)</f>
        <v>0.19333824685534592</v>
      </c>
      <c r="F4" s="26">
        <f>IFERROR(SUMIFS('VL-Disb repo Apr - Nov'!$AE:$AE,'VL-Disb repo Apr - Nov'!$A:$A,$A4,'VL-Disb repo Apr - Nov'!$AM:$AM,F$1)/SUMIFS('VL-Disb repo Apr - Nov'!$I:$I,'VL-Disb repo Apr - Nov'!$A:$A,$A4,'VL-Disb repo Apr - Nov'!$AM:$AM,F$1),0)</f>
        <v>0.19575402209200721</v>
      </c>
      <c r="G4" s="26">
        <f>IFERROR(SUMIFS('VL-Disb repo Apr - Nov'!$AE:$AE,'VL-Disb repo Apr - Nov'!$A:$A,$A4,'VL-Disb repo Apr - Nov'!$AM:$AM,G$1)/SUMIFS('VL-Disb repo Apr - Nov'!$I:$I,'VL-Disb repo Apr - Nov'!$A:$A,$A4,'VL-Disb repo Apr - Nov'!$AM:$AM,G$1),0)</f>
        <v>0.18</v>
      </c>
      <c r="H4" s="26">
        <f>IFERROR(SUMIFS('VL-Disb repo Apr - Nov'!$AE:$AE,'VL-Disb repo Apr - Nov'!$A:$A,$A4,'VL-Disb repo Apr - Nov'!$AM:$AM,H$1)/SUMIFS('VL-Disb repo Apr - Nov'!$I:$I,'VL-Disb repo Apr - Nov'!$A:$A,$A4,'VL-Disb repo Apr - Nov'!$AM:$AM,H$1),0)</f>
        <v>0</v>
      </c>
      <c r="I4" s="26">
        <f>IFERROR(SUMIFS('VL-Disb repo Apr - Nov'!$AE:$AE,'VL-Disb repo Apr - Nov'!$A:$A,$A4,'VL-Disb repo Apr - Nov'!$AM:$AM,I$1)/SUMIFS('VL-Disb repo Apr - Nov'!$I:$I,'VL-Disb repo Apr - Nov'!$A:$A,$A4,'VL-Disb repo Apr - Nov'!$AM:$AM,I$1),0)</f>
        <v>0.20768789808917199</v>
      </c>
    </row>
    <row r="5" spans="1:9" x14ac:dyDescent="0.2">
      <c r="A5" s="29" t="s">
        <v>22</v>
      </c>
      <c r="B5" s="26">
        <f>IFERROR(SUMIFS('VL-Disb repo Apr - Nov'!$AE:$AE,'VL-Disb repo Apr - Nov'!$A:$A,$A5,'VL-Disb repo Apr - Nov'!$AM:$AM,B$1)/SUMIFS('VL-Disb repo Apr - Nov'!$I:$I,'VL-Disb repo Apr - Nov'!$A:$A,$A5,'VL-Disb repo Apr - Nov'!$AM:$AM,B$1),0)</f>
        <v>0.22341654247391951</v>
      </c>
      <c r="C5" s="26">
        <f>IFERROR(SUMIFS('VL-Disb repo Apr - Nov'!$AE:$AE,'VL-Disb repo Apr - Nov'!$A:$A,$A5,'VL-Disb repo Apr - Nov'!$AM:$AM,C$1)/SUMIFS('VL-Disb repo Apr - Nov'!$I:$I,'VL-Disb repo Apr - Nov'!$A:$A,$A5,'VL-Disb repo Apr - Nov'!$AM:$AM,C$1),0)</f>
        <v>0.2185024549918167</v>
      </c>
      <c r="D5" s="26">
        <f>IFERROR(SUMIFS('VL-Disb repo Apr - Nov'!$AE:$AE,'VL-Disb repo Apr - Nov'!$A:$A,$A5,'VL-Disb repo Apr - Nov'!$AM:$AM,D$1)/SUMIFS('VL-Disb repo Apr - Nov'!$I:$I,'VL-Disb repo Apr - Nov'!$A:$A,$A5,'VL-Disb repo Apr - Nov'!$AM:$AM,D$1),0)</f>
        <v>0.20831257078142695</v>
      </c>
      <c r="E5" s="26">
        <f>IFERROR(SUMIFS('VL-Disb repo Apr - Nov'!$AE:$AE,'VL-Disb repo Apr - Nov'!$A:$A,$A5,'VL-Disb repo Apr - Nov'!$AM:$AM,E$1)/SUMIFS('VL-Disb repo Apr - Nov'!$I:$I,'VL-Disb repo Apr - Nov'!$A:$A,$A5,'VL-Disb repo Apr - Nov'!$AM:$AM,E$1),0)</f>
        <v>0.19991711360312042</v>
      </c>
      <c r="F5" s="26">
        <f>IFERROR(SUMIFS('VL-Disb repo Apr - Nov'!$AE:$AE,'VL-Disb repo Apr - Nov'!$A:$A,$A5,'VL-Disb repo Apr - Nov'!$AM:$AM,F$1)/SUMIFS('VL-Disb repo Apr - Nov'!$I:$I,'VL-Disb repo Apr - Nov'!$A:$A,$A5,'VL-Disb repo Apr - Nov'!$AM:$AM,F$1),0)</f>
        <v>0.19381380651434127</v>
      </c>
      <c r="G5" s="26">
        <f>IFERROR(SUMIFS('VL-Disb repo Apr - Nov'!$AE:$AE,'VL-Disb repo Apr - Nov'!$A:$A,$A5,'VL-Disb repo Apr - Nov'!$AM:$AM,G$1)/SUMIFS('VL-Disb repo Apr - Nov'!$I:$I,'VL-Disb repo Apr - Nov'!$A:$A,$A5,'VL-Disb repo Apr - Nov'!$AM:$AM,G$1),0)</f>
        <v>0</v>
      </c>
      <c r="H5" s="26">
        <f>IFERROR(SUMIFS('VL-Disb repo Apr - Nov'!$AE:$AE,'VL-Disb repo Apr - Nov'!$A:$A,$A5,'VL-Disb repo Apr - Nov'!$AM:$AM,H$1)/SUMIFS('VL-Disb repo Apr - Nov'!$I:$I,'VL-Disb repo Apr - Nov'!$A:$A,$A5,'VL-Disb repo Apr - Nov'!$AM:$AM,H$1),0)</f>
        <v>0</v>
      </c>
      <c r="I5" s="26">
        <f>IFERROR(SUMIFS('VL-Disb repo Apr - Nov'!$AE:$AE,'VL-Disb repo Apr - Nov'!$A:$A,$A5,'VL-Disb repo Apr - Nov'!$AM:$AM,I$1)/SUMIFS('VL-Disb repo Apr - Nov'!$I:$I,'VL-Disb repo Apr - Nov'!$A:$A,$A5,'VL-Disb repo Apr - Nov'!$AM:$AM,I$1),0)</f>
        <v>0.23612328767123289</v>
      </c>
    </row>
    <row r="6" spans="1:9" x14ac:dyDescent="0.2">
      <c r="A6" s="29" t="s">
        <v>15</v>
      </c>
      <c r="B6" s="26">
        <f>IFERROR(SUMIFS('VL-Disb repo Apr - Nov'!$AE:$AE,'VL-Disb repo Apr - Nov'!$A:$A,$A6,'VL-Disb repo Apr - Nov'!$AM:$AM,B$1)/SUMIFS('VL-Disb repo Apr - Nov'!$I:$I,'VL-Disb repo Apr - Nov'!$A:$A,$A6,'VL-Disb repo Apr - Nov'!$AM:$AM,B$1),0)</f>
        <v>0.22678381256656016</v>
      </c>
      <c r="C6" s="26">
        <f>IFERROR(SUMIFS('VL-Disb repo Apr - Nov'!$AE:$AE,'VL-Disb repo Apr - Nov'!$A:$A,$A6,'VL-Disb repo Apr - Nov'!$AM:$AM,C$1)/SUMIFS('VL-Disb repo Apr - Nov'!$I:$I,'VL-Disb repo Apr - Nov'!$A:$A,$A6,'VL-Disb repo Apr - Nov'!$AM:$AM,C$1),0)</f>
        <v>0.21577100115074799</v>
      </c>
      <c r="D6" s="26">
        <f>IFERROR(SUMIFS('VL-Disb repo Apr - Nov'!$AE:$AE,'VL-Disb repo Apr - Nov'!$A:$A,$A6,'VL-Disb repo Apr - Nov'!$AM:$AM,D$1)/SUMIFS('VL-Disb repo Apr - Nov'!$I:$I,'VL-Disb repo Apr - Nov'!$A:$A,$A6,'VL-Disb repo Apr - Nov'!$AM:$AM,D$1),0)</f>
        <v>0.22284757118927973</v>
      </c>
      <c r="E6" s="26">
        <f>IFERROR(SUMIFS('VL-Disb repo Apr - Nov'!$AE:$AE,'VL-Disb repo Apr - Nov'!$A:$A,$A6,'VL-Disb repo Apr - Nov'!$AM:$AM,E$1)/SUMIFS('VL-Disb repo Apr - Nov'!$I:$I,'VL-Disb repo Apr - Nov'!$A:$A,$A6,'VL-Disb repo Apr - Nov'!$AM:$AM,E$1),0)</f>
        <v>0.21073001436093824</v>
      </c>
      <c r="F6" s="26">
        <f>IFERROR(SUMIFS('VL-Disb repo Apr - Nov'!$AE:$AE,'VL-Disb repo Apr - Nov'!$A:$A,$A6,'VL-Disb repo Apr - Nov'!$AM:$AM,F$1)/SUMIFS('VL-Disb repo Apr - Nov'!$I:$I,'VL-Disb repo Apr - Nov'!$A:$A,$A6,'VL-Disb repo Apr - Nov'!$AM:$AM,F$1),0)</f>
        <v>0.20990704500978474</v>
      </c>
      <c r="G6" s="26">
        <f>IFERROR(SUMIFS('VL-Disb repo Apr - Nov'!$AE:$AE,'VL-Disb repo Apr - Nov'!$A:$A,$A6,'VL-Disb repo Apr - Nov'!$AM:$AM,G$1)/SUMIFS('VL-Disb repo Apr - Nov'!$I:$I,'VL-Disb repo Apr - Nov'!$A:$A,$A6,'VL-Disb repo Apr - Nov'!$AM:$AM,G$1),0)</f>
        <v>0.19500000000000001</v>
      </c>
      <c r="H6" s="26">
        <f>IFERROR(SUMIFS('VL-Disb repo Apr - Nov'!$AE:$AE,'VL-Disb repo Apr - Nov'!$A:$A,$A6,'VL-Disb repo Apr - Nov'!$AM:$AM,H$1)/SUMIFS('VL-Disb repo Apr - Nov'!$I:$I,'VL-Disb repo Apr - Nov'!$A:$A,$A6,'VL-Disb repo Apr - Nov'!$AM:$AM,H$1),0)</f>
        <v>0.24</v>
      </c>
      <c r="I6" s="26">
        <f>IFERROR(SUMIFS('VL-Disb repo Apr - Nov'!$AE:$AE,'VL-Disb repo Apr - Nov'!$A:$A,$A6,'VL-Disb repo Apr - Nov'!$AM:$AM,I$1)/SUMIFS('VL-Disb repo Apr - Nov'!$I:$I,'VL-Disb repo Apr - Nov'!$A:$A,$A6,'VL-Disb repo Apr - Nov'!$AM:$AM,I$1),0)</f>
        <v>0.21769230769230768</v>
      </c>
    </row>
    <row r="7" spans="1:9" x14ac:dyDescent="0.2">
      <c r="A7" s="29" t="s">
        <v>697</v>
      </c>
      <c r="B7" s="26">
        <f>IFERROR(SUMIFS('VL-Disb repo Apr - Nov'!$AE:$AE,'VL-Disb repo Apr - Nov'!$A:$A,$A7,'VL-Disb repo Apr - Nov'!$AM:$AM,B$1)/SUMIFS('VL-Disb repo Apr - Nov'!$I:$I,'VL-Disb repo Apr - Nov'!$A:$A,$A7,'VL-Disb repo Apr - Nov'!$AM:$AM,B$1),0)</f>
        <v>0.2242902711323764</v>
      </c>
      <c r="C7" s="26">
        <f>IFERROR(SUMIFS('VL-Disb repo Apr - Nov'!$AE:$AE,'VL-Disb repo Apr - Nov'!$A:$A,$A7,'VL-Disb repo Apr - Nov'!$AM:$AM,C$1)/SUMIFS('VL-Disb repo Apr - Nov'!$I:$I,'VL-Disb repo Apr - Nov'!$A:$A,$A7,'VL-Disb repo Apr - Nov'!$AM:$AM,C$1),0)</f>
        <v>0.22848571428571429</v>
      </c>
      <c r="D7" s="26">
        <f>IFERROR(SUMIFS('VL-Disb repo Apr - Nov'!$AE:$AE,'VL-Disb repo Apr - Nov'!$A:$A,$A7,'VL-Disb repo Apr - Nov'!$AM:$AM,D$1)/SUMIFS('VL-Disb repo Apr - Nov'!$I:$I,'VL-Disb repo Apr - Nov'!$A:$A,$A7,'VL-Disb repo Apr - Nov'!$AM:$AM,D$1),0)</f>
        <v>0.24562500000000001</v>
      </c>
      <c r="E7" s="26">
        <f>IFERROR(SUMIFS('VL-Disb repo Apr - Nov'!$AE:$AE,'VL-Disb repo Apr - Nov'!$A:$A,$A7,'VL-Disb repo Apr - Nov'!$AM:$AM,E$1)/SUMIFS('VL-Disb repo Apr - Nov'!$I:$I,'VL-Disb repo Apr - Nov'!$A:$A,$A7,'VL-Disb repo Apr - Nov'!$AM:$AM,E$1),0)</f>
        <v>0.20906947890818858</v>
      </c>
      <c r="F7" s="26">
        <f>IFERROR(SUMIFS('VL-Disb repo Apr - Nov'!$AE:$AE,'VL-Disb repo Apr - Nov'!$A:$A,$A7,'VL-Disb repo Apr - Nov'!$AM:$AM,F$1)/SUMIFS('VL-Disb repo Apr - Nov'!$I:$I,'VL-Disb repo Apr - Nov'!$A:$A,$A7,'VL-Disb repo Apr - Nov'!$AM:$AM,F$1),0)</f>
        <v>0.23136363636363635</v>
      </c>
      <c r="G7" s="26">
        <f>IFERROR(SUMIFS('VL-Disb repo Apr - Nov'!$AE:$AE,'VL-Disb repo Apr - Nov'!$A:$A,$A7,'VL-Disb repo Apr - Nov'!$AM:$AM,G$1)/SUMIFS('VL-Disb repo Apr - Nov'!$I:$I,'VL-Disb repo Apr - Nov'!$A:$A,$A7,'VL-Disb repo Apr - Nov'!$AM:$AM,G$1),0)</f>
        <v>0.24</v>
      </c>
      <c r="H7" s="26">
        <f>IFERROR(SUMIFS('VL-Disb repo Apr - Nov'!$AE:$AE,'VL-Disb repo Apr - Nov'!$A:$A,$A7,'VL-Disb repo Apr - Nov'!$AM:$AM,H$1)/SUMIFS('VL-Disb repo Apr - Nov'!$I:$I,'VL-Disb repo Apr - Nov'!$A:$A,$A7,'VL-Disb repo Apr - Nov'!$AM:$AM,H$1),0)</f>
        <v>0.24</v>
      </c>
      <c r="I7" s="26">
        <f>IFERROR(SUMIFS('VL-Disb repo Apr - Nov'!$AE:$AE,'VL-Disb repo Apr - Nov'!$A:$A,$A7,'VL-Disb repo Apr - Nov'!$AM:$AM,I$1)/SUMIFS('VL-Disb repo Apr - Nov'!$I:$I,'VL-Disb repo Apr - Nov'!$A:$A,$A7,'VL-Disb repo Apr - Nov'!$AM:$AM,I$1),0)</f>
        <v>0.23899999999999999</v>
      </c>
    </row>
    <row r="8" spans="1:9" x14ac:dyDescent="0.2">
      <c r="A8" s="29" t="s">
        <v>700</v>
      </c>
      <c r="B8" s="26">
        <f>IFERROR(SUMIFS('VL-Disb repo Apr - Nov'!$AE:$AE,'VL-Disb repo Apr - Nov'!$A:$A,$A8,'VL-Disb repo Apr - Nov'!$AM:$AM,B$1)/SUMIFS('VL-Disb repo Apr - Nov'!$I:$I,'VL-Disb repo Apr - Nov'!$A:$A,$A8,'VL-Disb repo Apr - Nov'!$AM:$AM,B$1),0)</f>
        <v>0.23</v>
      </c>
      <c r="C8" s="26">
        <f>IFERROR(SUMIFS('VL-Disb repo Apr - Nov'!$AE:$AE,'VL-Disb repo Apr - Nov'!$A:$A,$A8,'VL-Disb repo Apr - Nov'!$AM:$AM,C$1)/SUMIFS('VL-Disb repo Apr - Nov'!$I:$I,'VL-Disb repo Apr - Nov'!$A:$A,$A8,'VL-Disb repo Apr - Nov'!$AM:$AM,C$1),0)</f>
        <v>0.23</v>
      </c>
      <c r="D8" s="26">
        <f>IFERROR(SUMIFS('VL-Disb repo Apr - Nov'!$AE:$AE,'VL-Disb repo Apr - Nov'!$A:$A,$A8,'VL-Disb repo Apr - Nov'!$AM:$AM,D$1)/SUMIFS('VL-Disb repo Apr - Nov'!$I:$I,'VL-Disb repo Apr - Nov'!$A:$A,$A8,'VL-Disb repo Apr - Nov'!$AM:$AM,D$1),0)</f>
        <v>0.22189375506893755</v>
      </c>
      <c r="E8" s="26">
        <f>IFERROR(SUMIFS('VL-Disb repo Apr - Nov'!$AE:$AE,'VL-Disb repo Apr - Nov'!$A:$A,$A8,'VL-Disb repo Apr - Nov'!$AM:$AM,E$1)/SUMIFS('VL-Disb repo Apr - Nov'!$I:$I,'VL-Disb repo Apr - Nov'!$A:$A,$A8,'VL-Disb repo Apr - Nov'!$AM:$AM,E$1),0)</f>
        <v>0.19977777777777778</v>
      </c>
      <c r="F8" s="26">
        <f>IFERROR(SUMIFS('VL-Disb repo Apr - Nov'!$AE:$AE,'VL-Disb repo Apr - Nov'!$A:$A,$A8,'VL-Disb repo Apr - Nov'!$AM:$AM,F$1)/SUMIFS('VL-Disb repo Apr - Nov'!$I:$I,'VL-Disb repo Apr - Nov'!$A:$A,$A8,'VL-Disb repo Apr - Nov'!$AM:$AM,F$1),0)</f>
        <v>0.21832390592438225</v>
      </c>
      <c r="G8" s="26">
        <f>IFERROR(SUMIFS('VL-Disb repo Apr - Nov'!$AE:$AE,'VL-Disb repo Apr - Nov'!$A:$A,$A8,'VL-Disb repo Apr - Nov'!$AM:$AM,G$1)/SUMIFS('VL-Disb repo Apr - Nov'!$I:$I,'VL-Disb repo Apr - Nov'!$A:$A,$A8,'VL-Disb repo Apr - Nov'!$AM:$AM,G$1),0)</f>
        <v>0</v>
      </c>
      <c r="H8" s="26">
        <f>IFERROR(SUMIFS('VL-Disb repo Apr - Nov'!$AE:$AE,'VL-Disb repo Apr - Nov'!$A:$A,$A8,'VL-Disb repo Apr - Nov'!$AM:$AM,H$1)/SUMIFS('VL-Disb repo Apr - Nov'!$I:$I,'VL-Disb repo Apr - Nov'!$A:$A,$A8,'VL-Disb repo Apr - Nov'!$AM:$AM,H$1),0)</f>
        <v>0</v>
      </c>
      <c r="I8" s="26">
        <f>IFERROR(SUMIFS('VL-Disb repo Apr - Nov'!$AE:$AE,'VL-Disb repo Apr - Nov'!$A:$A,$A8,'VL-Disb repo Apr - Nov'!$AM:$AM,I$1)/SUMIFS('VL-Disb repo Apr - Nov'!$I:$I,'VL-Disb repo Apr - Nov'!$A:$A,$A8,'VL-Disb repo Apr - Nov'!$AM:$AM,I$1),0)</f>
        <v>0.23899999999999999</v>
      </c>
    </row>
    <row r="9" spans="1:9" x14ac:dyDescent="0.2">
      <c r="A9" s="29" t="s">
        <v>701</v>
      </c>
      <c r="B9" s="26">
        <f>IFERROR(SUMIFS('VL-Disb repo Apr - Nov'!$AE:$AE,'VL-Disb repo Apr - Nov'!$A:$A,$A9,'VL-Disb repo Apr - Nov'!$AM:$AM,B$1)/SUMIFS('VL-Disb repo Apr - Nov'!$I:$I,'VL-Disb repo Apr - Nov'!$A:$A,$A9,'VL-Disb repo Apr - Nov'!$AM:$AM,B$1),0)</f>
        <v>0.18</v>
      </c>
      <c r="C9" s="26">
        <f>IFERROR(SUMIFS('VL-Disb repo Apr - Nov'!$AE:$AE,'VL-Disb repo Apr - Nov'!$A:$A,$A9,'VL-Disb repo Apr - Nov'!$AM:$AM,C$1)/SUMIFS('VL-Disb repo Apr - Nov'!$I:$I,'VL-Disb repo Apr - Nov'!$A:$A,$A9,'VL-Disb repo Apr - Nov'!$AM:$AM,C$1),0)</f>
        <v>0.18961748633879782</v>
      </c>
      <c r="D9" s="26">
        <f>IFERROR(SUMIFS('VL-Disb repo Apr - Nov'!$AE:$AE,'VL-Disb repo Apr - Nov'!$A:$A,$A9,'VL-Disb repo Apr - Nov'!$AM:$AM,D$1)/SUMIFS('VL-Disb repo Apr - Nov'!$I:$I,'VL-Disb repo Apr - Nov'!$A:$A,$A9,'VL-Disb repo Apr - Nov'!$AM:$AM,D$1),0)</f>
        <v>0.19074141952682439</v>
      </c>
      <c r="E9" s="26">
        <f>IFERROR(SUMIFS('VL-Disb repo Apr - Nov'!$AE:$AE,'VL-Disb repo Apr - Nov'!$A:$A,$A9,'VL-Disb repo Apr - Nov'!$AM:$AM,E$1)/SUMIFS('VL-Disb repo Apr - Nov'!$I:$I,'VL-Disb repo Apr - Nov'!$A:$A,$A9,'VL-Disb repo Apr - Nov'!$AM:$AM,E$1),0)</f>
        <v>0.19500000000000001</v>
      </c>
      <c r="F9" s="26">
        <f>IFERROR(SUMIFS('VL-Disb repo Apr - Nov'!$AE:$AE,'VL-Disb repo Apr - Nov'!$A:$A,$A9,'VL-Disb repo Apr - Nov'!$AM:$AM,F$1)/SUMIFS('VL-Disb repo Apr - Nov'!$I:$I,'VL-Disb repo Apr - Nov'!$A:$A,$A9,'VL-Disb repo Apr - Nov'!$AM:$AM,F$1),0)</f>
        <v>0.18</v>
      </c>
      <c r="G9" s="26">
        <f>IFERROR(SUMIFS('VL-Disb repo Apr - Nov'!$AE:$AE,'VL-Disb repo Apr - Nov'!$A:$A,$A9,'VL-Disb repo Apr - Nov'!$AM:$AM,G$1)/SUMIFS('VL-Disb repo Apr - Nov'!$I:$I,'VL-Disb repo Apr - Nov'!$A:$A,$A9,'VL-Disb repo Apr - Nov'!$AM:$AM,G$1),0)</f>
        <v>0</v>
      </c>
      <c r="H9" s="26">
        <f>IFERROR(SUMIFS('VL-Disb repo Apr - Nov'!$AE:$AE,'VL-Disb repo Apr - Nov'!$A:$A,$A9,'VL-Disb repo Apr - Nov'!$AM:$AM,H$1)/SUMIFS('VL-Disb repo Apr - Nov'!$I:$I,'VL-Disb repo Apr - Nov'!$A:$A,$A9,'VL-Disb repo Apr - Nov'!$AM:$AM,H$1),0)</f>
        <v>0</v>
      </c>
      <c r="I9" s="26">
        <f>IFERROR(SUMIFS('VL-Disb repo Apr - Nov'!$AE:$AE,'VL-Disb repo Apr - Nov'!$A:$A,$A9,'VL-Disb repo Apr - Nov'!$AM:$AM,I$1)/SUMIFS('VL-Disb repo Apr - Nov'!$I:$I,'VL-Disb repo Apr - Nov'!$A:$A,$A9,'VL-Disb repo Apr - Nov'!$AM:$AM,I$1),0)</f>
        <v>0.20250000000000001</v>
      </c>
    </row>
  </sheetData>
  <phoneticPr fontId="5" type="noConversion"/>
  <dataValidations count="1">
    <dataValidation showInputMessage="1" showErrorMessage="1" sqref="B1:I1" xr:uid="{DD7731EA-D8A3-4143-B060-50BF333D29DF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CFF7-B2B9-4101-8B60-FBEBB108B6B3}">
  <dimension ref="A1:B9"/>
  <sheetViews>
    <sheetView workbookViewId="0">
      <selection activeCell="B8" sqref="B8"/>
    </sheetView>
  </sheetViews>
  <sheetFormatPr defaultRowHeight="15" x14ac:dyDescent="0.25"/>
  <cols>
    <col min="1" max="1" width="10.5703125" bestFit="1" customWidth="1"/>
    <col min="2" max="2" width="9.140625" style="25"/>
  </cols>
  <sheetData>
    <row r="1" spans="1:2" x14ac:dyDescent="0.25">
      <c r="A1" s="44" t="s">
        <v>702</v>
      </c>
      <c r="B1" s="44" t="s">
        <v>116</v>
      </c>
    </row>
    <row r="2" spans="1:2" x14ac:dyDescent="0.25">
      <c r="A2" s="40" t="s">
        <v>683</v>
      </c>
      <c r="B2" s="45">
        <f>SUMIFS('VL-Disb repo Apr - Nov'!$I:$I,'VL-Disb repo Apr - Nov'!$AM:$AM,'Disb trend VL'!$A2)/100000</f>
        <v>463.33</v>
      </c>
    </row>
    <row r="3" spans="1:2" x14ac:dyDescent="0.25">
      <c r="A3" s="40" t="s">
        <v>684</v>
      </c>
      <c r="B3" s="45">
        <f>SUMIFS('VL-Disb repo Apr - Nov'!$I:$I,'VL-Disb repo Apr - Nov'!$AM:$AM,'Disb trend VL'!$A3)/100000</f>
        <v>471.11</v>
      </c>
    </row>
    <row r="4" spans="1:2" x14ac:dyDescent="0.25">
      <c r="A4" s="40" t="s">
        <v>685</v>
      </c>
      <c r="B4" s="45">
        <f>SUMIFS('VL-Disb repo Apr - Nov'!$I:$I,'VL-Disb repo Apr - Nov'!$AM:$AM,'Disb trend VL'!$A4)/100000</f>
        <v>348.05</v>
      </c>
    </row>
    <row r="5" spans="1:2" x14ac:dyDescent="0.25">
      <c r="A5" s="40" t="s">
        <v>686</v>
      </c>
      <c r="B5" s="45">
        <f>SUMIFS('VL-Disb repo Apr - Nov'!$I:$I,'VL-Disb repo Apr - Nov'!$AM:$AM,'Disb trend VL'!$A5)/100000</f>
        <v>542.245</v>
      </c>
    </row>
    <row r="6" spans="1:2" x14ac:dyDescent="0.25">
      <c r="A6" s="40" t="s">
        <v>687</v>
      </c>
      <c r="B6" s="45">
        <f>SUMIFS('VL-Disb repo Apr - Nov'!$I:$I,'VL-Disb repo Apr - Nov'!$AM:$AM,'Disb trend VL'!$A6)/100000</f>
        <v>608.61617000000001</v>
      </c>
    </row>
    <row r="7" spans="1:2" x14ac:dyDescent="0.25">
      <c r="A7" s="40" t="s">
        <v>882</v>
      </c>
      <c r="B7" s="45">
        <f>SUMIFS('VL-Disb repo Apr - Nov'!$I:$I,'VL-Disb repo Apr - Nov'!$AM:$AM,'Disb trend VL'!$A7)/100000</f>
        <v>97.35</v>
      </c>
    </row>
    <row r="8" spans="1:2" x14ac:dyDescent="0.25">
      <c r="A8" s="40" t="s">
        <v>883</v>
      </c>
      <c r="B8" s="45">
        <f>SUMIFS('VL-Disb repo Apr - Nov'!$I:$I,'VL-Disb repo Apr - Nov'!$AM:$AM,'Disb trend VL'!$A8)/100000</f>
        <v>29.47</v>
      </c>
    </row>
    <row r="9" spans="1:2" x14ac:dyDescent="0.25">
      <c r="A9" s="40" t="s">
        <v>884</v>
      </c>
      <c r="B9" s="45">
        <f>SUMIFS('VL-Disb repo Apr - Nov'!$I:$I,'VL-Disb repo Apr - Nov'!$AM:$AM,'Disb trend VL'!$A9)/100000</f>
        <v>186.39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EB5F-F210-44EA-9E99-711679DB144B}">
  <dimension ref="A1:N164"/>
  <sheetViews>
    <sheetView topLeftCell="A147" workbookViewId="0">
      <selection activeCell="F163" sqref="F163"/>
    </sheetView>
  </sheetViews>
  <sheetFormatPr defaultRowHeight="14.25" x14ac:dyDescent="0.2"/>
  <cols>
    <col min="1" max="1" width="32.140625" style="19" bestFit="1" customWidth="1"/>
    <col min="2" max="2" width="11.140625" style="19" customWidth="1"/>
    <col min="3" max="3" width="25.42578125" style="19" bestFit="1" customWidth="1"/>
    <col min="4" max="4" width="39.85546875" style="19" bestFit="1" customWidth="1"/>
    <col min="5" max="5" width="26.7109375" style="19" bestFit="1" customWidth="1"/>
    <col min="6" max="9" width="7.140625" style="19" bestFit="1" customWidth="1"/>
    <col min="10" max="10" width="8.140625" style="19" bestFit="1" customWidth="1"/>
    <col min="11" max="11" width="12" style="19" bestFit="1" customWidth="1"/>
    <col min="12" max="12" width="9.140625" style="19"/>
    <col min="13" max="13" width="11.5703125" style="19" bestFit="1" customWidth="1"/>
    <col min="14" max="14" width="15" style="19" bestFit="1" customWidth="1"/>
    <col min="15" max="16384" width="9.140625" style="19"/>
  </cols>
  <sheetData>
    <row r="1" spans="1:14" x14ac:dyDescent="0.2">
      <c r="A1" s="36" t="s">
        <v>679</v>
      </c>
      <c r="B1" s="38" t="s">
        <v>12</v>
      </c>
      <c r="C1" s="30" t="s">
        <v>13</v>
      </c>
      <c r="D1" s="30" t="s">
        <v>769</v>
      </c>
      <c r="E1" s="39" t="s">
        <v>889</v>
      </c>
      <c r="F1" s="22" t="s">
        <v>683</v>
      </c>
      <c r="G1" s="22" t="s">
        <v>684</v>
      </c>
      <c r="H1" s="22" t="s">
        <v>685</v>
      </c>
      <c r="I1" s="22" t="s">
        <v>686</v>
      </c>
      <c r="J1" s="22" t="s">
        <v>687</v>
      </c>
      <c r="K1" s="22" t="s">
        <v>882</v>
      </c>
      <c r="L1" s="22" t="s">
        <v>883</v>
      </c>
      <c r="M1" s="22" t="s">
        <v>884</v>
      </c>
      <c r="N1" s="33" t="s">
        <v>114</v>
      </c>
    </row>
    <row r="2" spans="1:14" ht="15" x14ac:dyDescent="0.25">
      <c r="A2" s="19" t="s">
        <v>53</v>
      </c>
      <c r="B2">
        <v>151882</v>
      </c>
      <c r="C2" t="s">
        <v>762</v>
      </c>
      <c r="D2" t="s">
        <v>890</v>
      </c>
      <c r="E2" s="37">
        <v>44783</v>
      </c>
      <c r="F2" s="21">
        <f>SUMIFS('VL-Disb repo Apr - Nov'!$I:$I,'VL-Disb repo Apr - Nov'!$Z:$Z,'DSA with executive VL'!$D2,'VL-Disb repo Apr - Nov'!$AM:$AM,'DSA with executive VL'!F$1,'VL-Disb repo Apr - Nov'!$T:$T,'DSA with executive VL'!$B2)/100000</f>
        <v>0</v>
      </c>
      <c r="G2" s="21">
        <v>0</v>
      </c>
      <c r="H2" s="48">
        <v>0</v>
      </c>
      <c r="I2" s="48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</row>
    <row r="3" spans="1:14" ht="15" x14ac:dyDescent="0.25">
      <c r="A3" s="19" t="s">
        <v>53</v>
      </c>
      <c r="B3">
        <v>151765</v>
      </c>
      <c r="C3" t="s">
        <v>777</v>
      </c>
      <c r="D3" t="s">
        <v>771</v>
      </c>
      <c r="E3" s="37">
        <v>44761</v>
      </c>
      <c r="F3" s="21">
        <f>SUMIFS('VL-Disb repo Apr - Nov'!$I:$I,'VL-Disb repo Apr - Nov'!$Z:$Z,'DSA with executive VL'!$D3,'VL-Disb repo Apr - Nov'!$AM:$AM,'DSA with executive VL'!F$1,'VL-Disb repo Apr - Nov'!$T:$T,'DSA with executive VL'!$B3)/100000</f>
        <v>0</v>
      </c>
      <c r="G3" s="21">
        <v>0</v>
      </c>
      <c r="H3" s="48">
        <v>19</v>
      </c>
      <c r="I3" s="48">
        <v>0</v>
      </c>
      <c r="J3" s="49">
        <v>0</v>
      </c>
      <c r="K3" s="49">
        <v>0</v>
      </c>
      <c r="L3" s="49">
        <v>0</v>
      </c>
      <c r="M3" s="49">
        <v>0</v>
      </c>
      <c r="N3" s="49">
        <v>23.3</v>
      </c>
    </row>
    <row r="4" spans="1:14" ht="15" x14ac:dyDescent="0.25">
      <c r="A4" s="19" t="s">
        <v>53</v>
      </c>
      <c r="B4">
        <v>151638</v>
      </c>
      <c r="C4" t="s">
        <v>773</v>
      </c>
      <c r="D4" t="s">
        <v>859</v>
      </c>
      <c r="E4" s="37">
        <v>44734</v>
      </c>
      <c r="F4" s="21">
        <f>SUMIFS('VL-Disb repo Apr - Nov'!$I:$I,'VL-Disb repo Apr - Nov'!$Z:$Z,'DSA with executive VL'!$D4,'VL-Disb repo Apr - Nov'!$AM:$AM,'DSA with executive VL'!F$1,'VL-Disb repo Apr - Nov'!$T:$T,'DSA with executive VL'!$B4)/100000</f>
        <v>0</v>
      </c>
      <c r="G4" s="21">
        <v>0</v>
      </c>
      <c r="H4" s="48">
        <v>0</v>
      </c>
      <c r="I4" s="48">
        <v>0</v>
      </c>
      <c r="J4" s="49">
        <v>11.3</v>
      </c>
      <c r="K4" s="49">
        <v>0</v>
      </c>
      <c r="L4" s="49">
        <v>0</v>
      </c>
      <c r="M4" s="49">
        <v>0</v>
      </c>
      <c r="N4" s="49">
        <v>11.3</v>
      </c>
    </row>
    <row r="5" spans="1:14" ht="15" x14ac:dyDescent="0.25">
      <c r="A5" s="19" t="s">
        <v>53</v>
      </c>
      <c r="B5">
        <v>151654</v>
      </c>
      <c r="C5" t="s">
        <v>770</v>
      </c>
      <c r="D5" t="s">
        <v>891</v>
      </c>
      <c r="E5" s="37">
        <v>44736</v>
      </c>
      <c r="F5" s="21">
        <f>SUMIFS('VL-Disb repo Apr - Nov'!$I:$I,'VL-Disb repo Apr - Nov'!$Z:$Z,'DSA with executive VL'!$D5,'VL-Disb repo Apr - Nov'!$AM:$AM,'DSA with executive VL'!F$1,'VL-Disb repo Apr - Nov'!$T:$T,'DSA with executive VL'!$B5)/100000</f>
        <v>0</v>
      </c>
      <c r="G5" s="21">
        <v>0</v>
      </c>
      <c r="H5" s="48">
        <v>0</v>
      </c>
      <c r="I5" s="48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</row>
    <row r="6" spans="1:14" ht="15" x14ac:dyDescent="0.25">
      <c r="A6" s="19" t="s">
        <v>53</v>
      </c>
      <c r="B6">
        <v>151765</v>
      </c>
      <c r="C6" t="s">
        <v>777</v>
      </c>
      <c r="D6" t="s">
        <v>892</v>
      </c>
      <c r="E6" s="37">
        <v>44761</v>
      </c>
      <c r="F6" s="21">
        <f>SUMIFS('VL-Disb repo Apr - Nov'!$I:$I,'VL-Disb repo Apr - Nov'!$Z:$Z,'DSA with executive VL'!$D6,'VL-Disb repo Apr - Nov'!$AM:$AM,'DSA with executive VL'!F$1,'VL-Disb repo Apr - Nov'!$T:$T,'DSA with executive VL'!$B6)/100000</f>
        <v>0</v>
      </c>
      <c r="G6" s="21">
        <v>0</v>
      </c>
      <c r="H6" s="48">
        <v>0</v>
      </c>
      <c r="I6" s="48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</row>
    <row r="7" spans="1:14" ht="15" x14ac:dyDescent="0.25">
      <c r="A7" s="19" t="s">
        <v>53</v>
      </c>
      <c r="B7">
        <v>151765</v>
      </c>
      <c r="C7" t="s">
        <v>777</v>
      </c>
      <c r="D7" t="s">
        <v>893</v>
      </c>
      <c r="E7" s="37">
        <v>44761</v>
      </c>
      <c r="F7" s="21">
        <f>SUMIFS('VL-Disb repo Apr - Nov'!$I:$I,'VL-Disb repo Apr - Nov'!$Z:$Z,'DSA with executive VL'!$D7,'VL-Disb repo Apr - Nov'!$AM:$AM,'DSA with executive VL'!F$1,'VL-Disb repo Apr - Nov'!$T:$T,'DSA with executive VL'!$B7)/100000</f>
        <v>0</v>
      </c>
      <c r="G7" s="21">
        <v>0</v>
      </c>
      <c r="H7" s="48">
        <v>0</v>
      </c>
      <c r="I7" s="48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</row>
    <row r="8" spans="1:14" ht="15" x14ac:dyDescent="0.25">
      <c r="A8" s="19" t="s">
        <v>53</v>
      </c>
      <c r="B8">
        <v>151950</v>
      </c>
      <c r="C8" t="s">
        <v>894</v>
      </c>
      <c r="D8" t="s">
        <v>895</v>
      </c>
      <c r="E8" s="37" t="e">
        <v>#N/A</v>
      </c>
      <c r="F8" s="21">
        <f>SUMIFS('VL-Disb repo Apr - Nov'!$I:$I,'VL-Disb repo Apr - Nov'!$Z:$Z,'DSA with executive VL'!$D8,'VL-Disb repo Apr - Nov'!$AM:$AM,'DSA with executive VL'!F$1,'VL-Disb repo Apr - Nov'!$T:$T,'DSA with executive VL'!$B8)/100000</f>
        <v>0</v>
      </c>
      <c r="G8" s="21">
        <v>0</v>
      </c>
      <c r="H8" s="48">
        <v>0</v>
      </c>
      <c r="I8" s="48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</row>
    <row r="9" spans="1:14" ht="15" x14ac:dyDescent="0.25">
      <c r="A9" s="19" t="s">
        <v>53</v>
      </c>
      <c r="B9">
        <v>151638</v>
      </c>
      <c r="C9" t="s">
        <v>773</v>
      </c>
      <c r="D9" t="s">
        <v>896</v>
      </c>
      <c r="E9" s="37">
        <v>44734</v>
      </c>
      <c r="F9" s="21">
        <f>SUMIFS('VL-Disb repo Apr - Nov'!$I:$I,'VL-Disb repo Apr - Nov'!$Z:$Z,'DSA with executive VL'!$D9,'VL-Disb repo Apr - Nov'!$AM:$AM,'DSA with executive VL'!F$1,'VL-Disb repo Apr - Nov'!$T:$T,'DSA with executive VL'!$B9)/100000</f>
        <v>0</v>
      </c>
      <c r="G9" s="21">
        <v>0</v>
      </c>
      <c r="H9" s="48">
        <v>0</v>
      </c>
      <c r="I9" s="48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</row>
    <row r="10" spans="1:14" ht="15" x14ac:dyDescent="0.25">
      <c r="A10" s="19" t="s">
        <v>53</v>
      </c>
      <c r="B10">
        <v>151638</v>
      </c>
      <c r="C10" t="s">
        <v>773</v>
      </c>
      <c r="D10" t="s">
        <v>897</v>
      </c>
      <c r="E10" s="37">
        <v>44734</v>
      </c>
      <c r="F10" s="21">
        <f>SUMIFS('VL-Disb repo Apr - Nov'!$I:$I,'VL-Disb repo Apr - Nov'!$Z:$Z,'DSA with executive VL'!$D10,'VL-Disb repo Apr - Nov'!$AM:$AM,'DSA with executive VL'!F$1,'VL-Disb repo Apr - Nov'!$T:$T,'DSA with executive VL'!$B10)/100000</f>
        <v>0</v>
      </c>
      <c r="G10" s="21">
        <v>0</v>
      </c>
      <c r="H10" s="48">
        <v>0</v>
      </c>
      <c r="I10" s="48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</row>
    <row r="11" spans="1:14" ht="15" x14ac:dyDescent="0.25">
      <c r="A11" s="19" t="s">
        <v>53</v>
      </c>
      <c r="B11">
        <v>151638</v>
      </c>
      <c r="C11" t="s">
        <v>773</v>
      </c>
      <c r="D11" t="s">
        <v>877</v>
      </c>
      <c r="E11" s="37">
        <v>44734</v>
      </c>
      <c r="F11" s="21">
        <f>SUMIFS('VL-Disb repo Apr - Nov'!$I:$I,'VL-Disb repo Apr - Nov'!$Z:$Z,'DSA with executive VL'!$D11,'VL-Disb repo Apr - Nov'!$AM:$AM,'DSA with executive VL'!F$1,'VL-Disb repo Apr - Nov'!$T:$T,'DSA with executive VL'!$B11)/100000</f>
        <v>0</v>
      </c>
      <c r="G11" s="21">
        <v>0</v>
      </c>
      <c r="H11" s="48">
        <v>0</v>
      </c>
      <c r="I11" s="48">
        <v>0</v>
      </c>
      <c r="J11" s="49">
        <v>20</v>
      </c>
      <c r="K11" s="49">
        <v>0</v>
      </c>
      <c r="L11" s="49">
        <v>0</v>
      </c>
      <c r="M11" s="49">
        <v>0</v>
      </c>
      <c r="N11" s="49">
        <v>20</v>
      </c>
    </row>
    <row r="12" spans="1:14" ht="15" x14ac:dyDescent="0.25">
      <c r="A12" s="19" t="s">
        <v>53</v>
      </c>
      <c r="B12">
        <v>151950</v>
      </c>
      <c r="C12" t="s">
        <v>894</v>
      </c>
      <c r="D12" t="s">
        <v>898</v>
      </c>
      <c r="E12" s="37" t="e">
        <v>#N/A</v>
      </c>
      <c r="F12" s="21">
        <f>SUMIFS('VL-Disb repo Apr - Nov'!$I:$I,'VL-Disb repo Apr - Nov'!$Z:$Z,'DSA with executive VL'!$D12,'VL-Disb repo Apr - Nov'!$AM:$AM,'DSA with executive VL'!F$1,'VL-Disb repo Apr - Nov'!$T:$T,'DSA with executive VL'!$B12)/100000</f>
        <v>0</v>
      </c>
      <c r="G12" s="21">
        <v>0</v>
      </c>
      <c r="H12" s="48">
        <v>0</v>
      </c>
      <c r="I12" s="48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</row>
    <row r="13" spans="1:14" ht="15" x14ac:dyDescent="0.25">
      <c r="A13" s="19" t="s">
        <v>53</v>
      </c>
      <c r="B13">
        <v>151654</v>
      </c>
      <c r="C13" t="s">
        <v>770</v>
      </c>
      <c r="D13" t="s">
        <v>899</v>
      </c>
      <c r="E13" s="37">
        <v>44736</v>
      </c>
      <c r="F13" s="21">
        <f>SUMIFS('VL-Disb repo Apr - Nov'!$I:$I,'VL-Disb repo Apr - Nov'!$Z:$Z,'DSA with executive VL'!$D13,'VL-Disb repo Apr - Nov'!$AM:$AM,'DSA with executive VL'!F$1,'VL-Disb repo Apr - Nov'!$T:$T,'DSA with executive VL'!$B13)/100000</f>
        <v>0</v>
      </c>
      <c r="G13" s="21">
        <v>0</v>
      </c>
      <c r="H13" s="48">
        <v>0</v>
      </c>
      <c r="I13" s="48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</row>
    <row r="14" spans="1:14" ht="15" x14ac:dyDescent="0.25">
      <c r="A14" s="19" t="s">
        <v>53</v>
      </c>
      <c r="B14">
        <v>151882</v>
      </c>
      <c r="C14" t="s">
        <v>775</v>
      </c>
      <c r="D14" t="s">
        <v>900</v>
      </c>
      <c r="E14" s="37">
        <v>44783</v>
      </c>
      <c r="F14" s="21">
        <f>SUMIFS('VL-Disb repo Apr - Nov'!$I:$I,'VL-Disb repo Apr - Nov'!$Z:$Z,'DSA with executive VL'!$D14,'VL-Disb repo Apr - Nov'!$AM:$AM,'DSA with executive VL'!F$1,'VL-Disb repo Apr - Nov'!$T:$T,'DSA with executive VL'!$B14)/100000</f>
        <v>0</v>
      </c>
      <c r="G14" s="21">
        <v>0</v>
      </c>
      <c r="H14" s="48">
        <v>0</v>
      </c>
      <c r="I14" s="48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</row>
    <row r="15" spans="1:14" ht="15" x14ac:dyDescent="0.25">
      <c r="A15" s="19" t="s">
        <v>53</v>
      </c>
      <c r="B15">
        <v>151638</v>
      </c>
      <c r="C15" t="s">
        <v>773</v>
      </c>
      <c r="D15" t="s">
        <v>901</v>
      </c>
      <c r="E15" s="37">
        <v>44734</v>
      </c>
      <c r="F15" s="21">
        <f>SUMIFS('VL-Disb repo Apr - Nov'!$I:$I,'VL-Disb repo Apr - Nov'!$Z:$Z,'DSA with executive VL'!$D15,'VL-Disb repo Apr - Nov'!$AM:$AM,'DSA with executive VL'!F$1,'VL-Disb repo Apr - Nov'!$T:$T,'DSA with executive VL'!$B15)/100000</f>
        <v>0</v>
      </c>
      <c r="G15" s="21">
        <v>0</v>
      </c>
      <c r="H15" s="48">
        <v>0</v>
      </c>
      <c r="I15" s="48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</row>
    <row r="16" spans="1:14" ht="15" x14ac:dyDescent="0.25">
      <c r="A16" s="19" t="s">
        <v>53</v>
      </c>
      <c r="B16">
        <v>151638</v>
      </c>
      <c r="C16" t="s">
        <v>773</v>
      </c>
      <c r="D16" t="s">
        <v>902</v>
      </c>
      <c r="E16" s="37">
        <v>44734</v>
      </c>
      <c r="F16" s="21">
        <f>SUMIFS('VL-Disb repo Apr - Nov'!$I:$I,'VL-Disb repo Apr - Nov'!$Z:$Z,'DSA with executive VL'!$D16,'VL-Disb repo Apr - Nov'!$AM:$AM,'DSA with executive VL'!F$1,'VL-Disb repo Apr - Nov'!$T:$T,'DSA with executive VL'!$B16)/100000</f>
        <v>0</v>
      </c>
      <c r="G16" s="21">
        <v>0</v>
      </c>
      <c r="H16" s="48">
        <v>0</v>
      </c>
      <c r="I16" s="48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</row>
    <row r="17" spans="1:14" ht="15" x14ac:dyDescent="0.25">
      <c r="A17" s="19" t="s">
        <v>53</v>
      </c>
      <c r="B17">
        <v>150463</v>
      </c>
      <c r="C17" t="s">
        <v>903</v>
      </c>
      <c r="D17" t="s">
        <v>904</v>
      </c>
      <c r="E17" s="37">
        <v>44406</v>
      </c>
      <c r="F17" s="21">
        <f>SUMIFS('VL-Disb repo Apr - Nov'!$I:$I,'VL-Disb repo Apr - Nov'!$Z:$Z,'DSA with executive VL'!$D17,'VL-Disb repo Apr - Nov'!$AM:$AM,'DSA with executive VL'!F$1,'VL-Disb repo Apr - Nov'!$T:$T,'DSA with executive VL'!$B17)/100000</f>
        <v>0</v>
      </c>
      <c r="G17" s="21">
        <v>0</v>
      </c>
      <c r="H17" s="48">
        <v>0</v>
      </c>
      <c r="I17" s="48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</row>
    <row r="18" spans="1:14" ht="15" x14ac:dyDescent="0.25">
      <c r="A18" s="19" t="s">
        <v>53</v>
      </c>
      <c r="B18">
        <v>151654</v>
      </c>
      <c r="C18" t="s">
        <v>770</v>
      </c>
      <c r="D18" t="s">
        <v>772</v>
      </c>
      <c r="E18" s="37">
        <v>44736</v>
      </c>
      <c r="F18" s="21">
        <f>SUMIFS('VL-Disb repo Apr - Nov'!$I:$I,'VL-Disb repo Apr - Nov'!$Z:$Z,'DSA with executive VL'!$D18,'VL-Disb repo Apr - Nov'!$AM:$AM,'DSA with executive VL'!F$1,'VL-Disb repo Apr - Nov'!$T:$T,'DSA with executive VL'!$B18)/100000</f>
        <v>15</v>
      </c>
      <c r="G18" s="21">
        <v>0</v>
      </c>
      <c r="H18" s="48">
        <v>0</v>
      </c>
      <c r="I18" s="48">
        <v>0</v>
      </c>
      <c r="J18" s="49">
        <v>17.8</v>
      </c>
      <c r="K18" s="49">
        <v>0</v>
      </c>
      <c r="L18" s="49">
        <v>0</v>
      </c>
      <c r="M18" s="49">
        <v>0</v>
      </c>
      <c r="N18" s="49">
        <v>32.799999999999997</v>
      </c>
    </row>
    <row r="19" spans="1:14" ht="15" x14ac:dyDescent="0.25">
      <c r="A19" s="19" t="s">
        <v>53</v>
      </c>
      <c r="B19">
        <v>151638</v>
      </c>
      <c r="C19" t="s">
        <v>773</v>
      </c>
      <c r="D19" t="s">
        <v>905</v>
      </c>
      <c r="E19" s="37">
        <v>44734</v>
      </c>
      <c r="F19" s="21">
        <f>SUMIFS('VL-Disb repo Apr - Nov'!$I:$I,'VL-Disb repo Apr - Nov'!$Z:$Z,'DSA with executive VL'!$D19,'VL-Disb repo Apr - Nov'!$AM:$AM,'DSA with executive VL'!F$1,'VL-Disb repo Apr - Nov'!$T:$T,'DSA with executive VL'!$B19)/100000</f>
        <v>0</v>
      </c>
      <c r="G19" s="21">
        <v>0</v>
      </c>
      <c r="H19" s="48">
        <v>0</v>
      </c>
      <c r="I19" s="48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</row>
    <row r="20" spans="1:14" ht="15" x14ac:dyDescent="0.25">
      <c r="A20" s="19" t="s">
        <v>53</v>
      </c>
      <c r="B20">
        <v>151638</v>
      </c>
      <c r="C20" t="s">
        <v>773</v>
      </c>
      <c r="D20" t="s">
        <v>876</v>
      </c>
      <c r="E20" s="37">
        <v>44734</v>
      </c>
      <c r="F20" s="21">
        <f>SUMIFS('VL-Disb repo Apr - Nov'!$I:$I,'VL-Disb repo Apr - Nov'!$Z:$Z,'DSA with executive VL'!$D20,'VL-Disb repo Apr - Nov'!$AM:$AM,'DSA with executive VL'!F$1,'VL-Disb repo Apr - Nov'!$T:$T,'DSA with executive VL'!$B20)/100000</f>
        <v>0</v>
      </c>
      <c r="G20" s="21">
        <v>0</v>
      </c>
      <c r="H20" s="48">
        <v>0</v>
      </c>
      <c r="I20" s="48">
        <v>0</v>
      </c>
      <c r="J20" s="49">
        <v>13.25</v>
      </c>
      <c r="K20" s="49">
        <v>0</v>
      </c>
      <c r="L20" s="49">
        <v>0</v>
      </c>
      <c r="M20" s="49">
        <v>0</v>
      </c>
      <c r="N20" s="49">
        <v>13.25</v>
      </c>
    </row>
    <row r="21" spans="1:14" ht="15" x14ac:dyDescent="0.25">
      <c r="A21" s="19" t="s">
        <v>53</v>
      </c>
      <c r="B21">
        <v>150463</v>
      </c>
      <c r="C21" t="s">
        <v>903</v>
      </c>
      <c r="D21" t="s">
        <v>906</v>
      </c>
      <c r="E21" s="37">
        <v>44406</v>
      </c>
      <c r="F21" s="21">
        <f>SUMIFS('VL-Disb repo Apr - Nov'!$I:$I,'VL-Disb repo Apr - Nov'!$Z:$Z,'DSA with executive VL'!$D21,'VL-Disb repo Apr - Nov'!$AM:$AM,'DSA with executive VL'!F$1,'VL-Disb repo Apr - Nov'!$T:$T,'DSA with executive VL'!$B21)/100000</f>
        <v>0</v>
      </c>
      <c r="G21" s="21">
        <v>0</v>
      </c>
      <c r="H21" s="48">
        <v>0</v>
      </c>
      <c r="I21" s="48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</row>
    <row r="22" spans="1:14" ht="15" x14ac:dyDescent="0.25">
      <c r="A22" s="19" t="s">
        <v>53</v>
      </c>
      <c r="B22">
        <v>151638</v>
      </c>
      <c r="C22" t="s">
        <v>773</v>
      </c>
      <c r="D22" t="s">
        <v>779</v>
      </c>
      <c r="E22" s="37">
        <v>44734</v>
      </c>
      <c r="F22" s="21">
        <f>SUMIFS('VL-Disb repo Apr - Nov'!$I:$I,'VL-Disb repo Apr - Nov'!$Z:$Z,'DSA with executive VL'!$D22,'VL-Disb repo Apr - Nov'!$AM:$AM,'DSA with executive VL'!F$1,'VL-Disb repo Apr - Nov'!$T:$T,'DSA with executive VL'!$B22)/100000</f>
        <v>0</v>
      </c>
      <c r="G22" s="21">
        <v>0</v>
      </c>
      <c r="H22" s="48">
        <v>9</v>
      </c>
      <c r="I22" s="48">
        <v>0</v>
      </c>
      <c r="J22" s="49">
        <v>0</v>
      </c>
      <c r="K22" s="49">
        <v>0</v>
      </c>
      <c r="L22" s="49">
        <v>0</v>
      </c>
      <c r="M22" s="49">
        <v>0</v>
      </c>
      <c r="N22" s="49">
        <v>9</v>
      </c>
    </row>
    <row r="23" spans="1:14" ht="15" x14ac:dyDescent="0.25">
      <c r="A23" s="19" t="s">
        <v>53</v>
      </c>
      <c r="B23">
        <v>151638</v>
      </c>
      <c r="C23" t="s">
        <v>773</v>
      </c>
      <c r="D23" t="s">
        <v>774</v>
      </c>
      <c r="E23" s="37">
        <v>44734</v>
      </c>
      <c r="F23" s="21">
        <f>SUMIFS('VL-Disb repo Apr - Nov'!$I:$I,'VL-Disb repo Apr - Nov'!$Z:$Z,'DSA with executive VL'!$D23,'VL-Disb repo Apr - Nov'!$AM:$AM,'DSA with executive VL'!F$1,'VL-Disb repo Apr - Nov'!$T:$T,'DSA with executive VL'!$B23)/100000</f>
        <v>12.25</v>
      </c>
      <c r="G23" s="21">
        <v>0</v>
      </c>
      <c r="H23" s="48">
        <v>0</v>
      </c>
      <c r="I23" s="48">
        <v>3.5</v>
      </c>
      <c r="J23" s="49">
        <v>0</v>
      </c>
      <c r="K23" s="49">
        <v>0</v>
      </c>
      <c r="L23" s="49">
        <v>0</v>
      </c>
      <c r="M23" s="49">
        <v>0</v>
      </c>
      <c r="N23" s="49">
        <v>15.75</v>
      </c>
    </row>
    <row r="24" spans="1:14" ht="15" x14ac:dyDescent="0.25">
      <c r="A24" s="19" t="s">
        <v>53</v>
      </c>
      <c r="B24">
        <v>151882</v>
      </c>
      <c r="C24" t="s">
        <v>775</v>
      </c>
      <c r="D24" t="s">
        <v>776</v>
      </c>
      <c r="E24" s="37">
        <v>44783</v>
      </c>
      <c r="F24" s="21">
        <f>SUMIFS('VL-Disb repo Apr - Nov'!$I:$I,'VL-Disb repo Apr - Nov'!$Z:$Z,'DSA with executive VL'!$D24,'VL-Disb repo Apr - Nov'!$AM:$AM,'DSA with executive VL'!F$1,'VL-Disb repo Apr - Nov'!$T:$T,'DSA with executive VL'!$B24)/100000</f>
        <v>0</v>
      </c>
      <c r="G24" s="21">
        <v>11.6</v>
      </c>
      <c r="H24" s="48">
        <v>0</v>
      </c>
      <c r="I24" s="48">
        <v>13.5</v>
      </c>
      <c r="J24" s="49">
        <v>0</v>
      </c>
      <c r="K24" s="49">
        <v>0</v>
      </c>
      <c r="L24" s="49">
        <v>0</v>
      </c>
      <c r="M24" s="49">
        <v>6</v>
      </c>
      <c r="N24" s="49">
        <v>31.1</v>
      </c>
    </row>
    <row r="25" spans="1:14" ht="15" x14ac:dyDescent="0.25">
      <c r="A25" s="19" t="s">
        <v>53</v>
      </c>
      <c r="B25">
        <v>151765</v>
      </c>
      <c r="C25" t="s">
        <v>777</v>
      </c>
      <c r="D25" t="s">
        <v>778</v>
      </c>
      <c r="E25" s="37">
        <v>44761</v>
      </c>
      <c r="F25" s="21">
        <f>SUMIFS('VL-Disb repo Apr - Nov'!$I:$I,'VL-Disb repo Apr - Nov'!$Z:$Z,'DSA with executive VL'!$D25,'VL-Disb repo Apr - Nov'!$AM:$AM,'DSA with executive VL'!F$1,'VL-Disb repo Apr - Nov'!$T:$T,'DSA with executive VL'!$B25)/100000</f>
        <v>0</v>
      </c>
      <c r="G25" s="21">
        <v>0</v>
      </c>
      <c r="H25" s="48">
        <v>9</v>
      </c>
      <c r="I25" s="48">
        <v>0</v>
      </c>
      <c r="J25" s="49">
        <v>7.51</v>
      </c>
      <c r="K25" s="49">
        <v>67.2</v>
      </c>
      <c r="L25" s="49">
        <v>0</v>
      </c>
      <c r="M25" s="49">
        <v>0</v>
      </c>
      <c r="N25" s="49">
        <v>83.710000000000008</v>
      </c>
    </row>
    <row r="26" spans="1:14" ht="15" x14ac:dyDescent="0.25">
      <c r="A26" s="19" t="s">
        <v>53</v>
      </c>
      <c r="B26">
        <v>151765</v>
      </c>
      <c r="C26" t="s">
        <v>777</v>
      </c>
      <c r="D26" t="s">
        <v>780</v>
      </c>
      <c r="E26" s="37">
        <v>44761</v>
      </c>
      <c r="F26" s="21">
        <f>SUMIFS('VL-Disb repo Apr - Nov'!$I:$I,'VL-Disb repo Apr - Nov'!$Z:$Z,'DSA with executive VL'!$D26,'VL-Disb repo Apr - Nov'!$AM:$AM,'DSA with executive VL'!F$1,'VL-Disb repo Apr - Nov'!$T:$T,'DSA with executive VL'!$B26)/100000</f>
        <v>0</v>
      </c>
      <c r="G26" s="21">
        <v>0</v>
      </c>
      <c r="H26" s="48">
        <v>0</v>
      </c>
      <c r="I26" s="48">
        <v>19</v>
      </c>
      <c r="J26" s="49">
        <v>0</v>
      </c>
      <c r="K26" s="49">
        <v>0</v>
      </c>
      <c r="L26" s="49">
        <v>0</v>
      </c>
      <c r="M26" s="49">
        <v>0</v>
      </c>
      <c r="N26" s="49">
        <v>19</v>
      </c>
    </row>
    <row r="27" spans="1:14" ht="15" x14ac:dyDescent="0.25">
      <c r="A27" s="19" t="s">
        <v>19</v>
      </c>
      <c r="B27">
        <v>150895</v>
      </c>
      <c r="C27" t="s">
        <v>907</v>
      </c>
      <c r="D27" t="s">
        <v>788</v>
      </c>
      <c r="E27" s="37" t="e">
        <v>#N/A</v>
      </c>
      <c r="F27" s="21">
        <f>SUMIFS('VL-Disb repo Apr - Nov'!$I:$I,'VL-Disb repo Apr - Nov'!$Z:$Z,'DSA with executive VL'!$D27,'VL-Disb repo Apr - Nov'!$AM:$AM,'DSA with executive VL'!F$1,'VL-Disb repo Apr - Nov'!$T:$T,'DSA with executive VL'!$B27)/100000</f>
        <v>0</v>
      </c>
      <c r="G27" s="21">
        <v>35</v>
      </c>
      <c r="H27" s="48">
        <v>0</v>
      </c>
      <c r="I27" s="48">
        <v>0</v>
      </c>
      <c r="J27" s="49">
        <v>23.6</v>
      </c>
      <c r="K27" s="49">
        <v>40.5</v>
      </c>
      <c r="L27" s="49">
        <v>0</v>
      </c>
      <c r="M27" s="49">
        <v>0</v>
      </c>
      <c r="N27" s="49">
        <v>113.1</v>
      </c>
    </row>
    <row r="28" spans="1:14" ht="15" x14ac:dyDescent="0.25">
      <c r="A28" s="19" t="s">
        <v>19</v>
      </c>
      <c r="B28">
        <v>152223</v>
      </c>
      <c r="C28" t="s">
        <v>783</v>
      </c>
      <c r="D28" t="s">
        <v>908</v>
      </c>
      <c r="E28" s="37">
        <v>44848</v>
      </c>
      <c r="F28" s="21">
        <f>SUMIFS('VL-Disb repo Apr - Nov'!$I:$I,'VL-Disb repo Apr - Nov'!$Z:$Z,'DSA with executive VL'!$D28,'VL-Disb repo Apr - Nov'!$AM:$AM,'DSA with executive VL'!F$1,'VL-Disb repo Apr - Nov'!$T:$T,'DSA with executive VL'!$B28)/100000</f>
        <v>0</v>
      </c>
      <c r="G28" s="21">
        <v>0</v>
      </c>
      <c r="H28" s="48">
        <v>0</v>
      </c>
      <c r="I28" s="48">
        <v>0</v>
      </c>
      <c r="J28" s="49">
        <v>0</v>
      </c>
      <c r="K28" s="49">
        <v>0</v>
      </c>
      <c r="L28" s="49">
        <v>0</v>
      </c>
      <c r="M28" s="49">
        <v>2.5</v>
      </c>
      <c r="N28" s="49">
        <v>2.5</v>
      </c>
    </row>
    <row r="29" spans="1:14" ht="15" x14ac:dyDescent="0.25">
      <c r="A29" s="19" t="s">
        <v>19</v>
      </c>
      <c r="B29">
        <v>152366</v>
      </c>
      <c r="C29" t="s">
        <v>723</v>
      </c>
      <c r="D29" t="s">
        <v>909</v>
      </c>
      <c r="E29" s="37">
        <v>44868</v>
      </c>
      <c r="F29" s="21">
        <f>SUMIFS('VL-Disb repo Apr - Nov'!$I:$I,'VL-Disb repo Apr - Nov'!$Z:$Z,'DSA with executive VL'!$D29,'VL-Disb repo Apr - Nov'!$AM:$AM,'DSA with executive VL'!F$1,'VL-Disb repo Apr - Nov'!$T:$T,'DSA with executive VL'!$B29)/100000</f>
        <v>0</v>
      </c>
      <c r="G29" s="21">
        <v>0</v>
      </c>
      <c r="H29" s="48">
        <v>0</v>
      </c>
      <c r="I29" s="48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</row>
    <row r="30" spans="1:14" ht="15" x14ac:dyDescent="0.25">
      <c r="A30" s="19" t="s">
        <v>19</v>
      </c>
      <c r="B30">
        <v>150895</v>
      </c>
      <c r="C30" t="s">
        <v>907</v>
      </c>
      <c r="D30" t="s">
        <v>910</v>
      </c>
      <c r="E30" s="37" t="e">
        <v>#N/A</v>
      </c>
      <c r="F30" s="21">
        <f>SUMIFS('VL-Disb repo Apr - Nov'!$I:$I,'VL-Disb repo Apr - Nov'!$Z:$Z,'DSA with executive VL'!$D30,'VL-Disb repo Apr - Nov'!$AM:$AM,'DSA with executive VL'!F$1,'VL-Disb repo Apr - Nov'!$T:$T,'DSA with executive VL'!$B30)/100000</f>
        <v>0</v>
      </c>
      <c r="G30" s="21">
        <v>0</v>
      </c>
      <c r="H30" s="48">
        <v>0</v>
      </c>
      <c r="I30" s="48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</row>
    <row r="31" spans="1:14" ht="15" x14ac:dyDescent="0.25">
      <c r="A31" s="19" t="s">
        <v>19</v>
      </c>
      <c r="B31">
        <v>152366</v>
      </c>
      <c r="C31" t="s">
        <v>723</v>
      </c>
      <c r="D31" t="s">
        <v>911</v>
      </c>
      <c r="E31" s="37">
        <v>44868</v>
      </c>
      <c r="F31" s="21">
        <f>SUMIFS('VL-Disb repo Apr - Nov'!$I:$I,'VL-Disb repo Apr - Nov'!$Z:$Z,'DSA with executive VL'!$D31,'VL-Disb repo Apr - Nov'!$AM:$AM,'DSA with executive VL'!F$1,'VL-Disb repo Apr - Nov'!$T:$T,'DSA with executive VL'!$B31)/100000</f>
        <v>14.7</v>
      </c>
      <c r="G31" s="21">
        <v>35.4</v>
      </c>
      <c r="H31" s="48">
        <v>30.5</v>
      </c>
      <c r="I31" s="48">
        <v>7.8</v>
      </c>
      <c r="J31" s="49">
        <v>41</v>
      </c>
      <c r="K31" s="49">
        <v>32</v>
      </c>
      <c r="L31" s="49">
        <v>0</v>
      </c>
      <c r="M31" s="49">
        <v>0</v>
      </c>
      <c r="N31" s="49">
        <v>169.39999999999998</v>
      </c>
    </row>
    <row r="32" spans="1:14" ht="15" x14ac:dyDescent="0.25">
      <c r="A32" s="19" t="s">
        <v>19</v>
      </c>
      <c r="B32">
        <v>153052</v>
      </c>
      <c r="C32" t="s">
        <v>912</v>
      </c>
      <c r="D32" t="s">
        <v>913</v>
      </c>
      <c r="E32" s="37" t="e">
        <v>#N/A</v>
      </c>
      <c r="F32" s="21">
        <f>SUMIFS('VL-Disb repo Apr - Nov'!$I:$I,'VL-Disb repo Apr - Nov'!$Z:$Z,'DSA with executive VL'!$D32,'VL-Disb repo Apr - Nov'!$AM:$AM,'DSA with executive VL'!F$1,'VL-Disb repo Apr - Nov'!$T:$T,'DSA with executive VL'!$B32)/100000</f>
        <v>0</v>
      </c>
      <c r="G32" s="21">
        <v>0</v>
      </c>
      <c r="H32" s="48">
        <v>0</v>
      </c>
      <c r="I32" s="48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</row>
    <row r="33" spans="1:14" ht="15" x14ac:dyDescent="0.25">
      <c r="A33" s="19" t="s">
        <v>19</v>
      </c>
      <c r="B33">
        <v>153052</v>
      </c>
      <c r="C33" t="s">
        <v>912</v>
      </c>
      <c r="D33" t="s">
        <v>914</v>
      </c>
      <c r="E33" s="37" t="e">
        <v>#N/A</v>
      </c>
      <c r="F33" s="21">
        <f>SUMIFS('VL-Disb repo Apr - Nov'!$I:$I,'VL-Disb repo Apr - Nov'!$Z:$Z,'DSA with executive VL'!$D33,'VL-Disb repo Apr - Nov'!$AM:$AM,'DSA with executive VL'!F$1,'VL-Disb repo Apr - Nov'!$T:$T,'DSA with executive VL'!$B33)/100000</f>
        <v>0</v>
      </c>
      <c r="G33" s="21">
        <v>0</v>
      </c>
      <c r="H33" s="48">
        <v>0</v>
      </c>
      <c r="I33" s="48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</row>
    <row r="34" spans="1:14" ht="15" x14ac:dyDescent="0.25">
      <c r="A34" s="19" t="s">
        <v>19</v>
      </c>
      <c r="B34">
        <v>153423</v>
      </c>
      <c r="C34" t="s">
        <v>785</v>
      </c>
      <c r="D34" t="s">
        <v>915</v>
      </c>
      <c r="E34" s="37">
        <v>45217</v>
      </c>
      <c r="F34" s="21">
        <f>SUMIFS('VL-Disb repo Apr - Nov'!$I:$I,'VL-Disb repo Apr - Nov'!$Z:$Z,'DSA with executive VL'!$D34,'VL-Disb repo Apr - Nov'!$AM:$AM,'DSA with executive VL'!F$1,'VL-Disb repo Apr - Nov'!$T:$T,'DSA with executive VL'!$B34)/100000</f>
        <v>0</v>
      </c>
      <c r="G34" s="21">
        <v>0</v>
      </c>
      <c r="H34" s="48">
        <v>0</v>
      </c>
      <c r="I34" s="48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</row>
    <row r="35" spans="1:14" ht="15" x14ac:dyDescent="0.25">
      <c r="A35" s="19" t="s">
        <v>19</v>
      </c>
      <c r="B35">
        <v>152366</v>
      </c>
      <c r="C35" t="s">
        <v>723</v>
      </c>
      <c r="D35" t="s">
        <v>782</v>
      </c>
      <c r="E35" s="37">
        <v>44868</v>
      </c>
      <c r="F35" s="21">
        <f>SUMIFS('VL-Disb repo Apr - Nov'!$I:$I,'VL-Disb repo Apr - Nov'!$Z:$Z,'DSA with executive VL'!$D35,'VL-Disb repo Apr - Nov'!$AM:$AM,'DSA with executive VL'!F$1,'VL-Disb repo Apr - Nov'!$T:$T,'DSA with executive VL'!$B35)/100000</f>
        <v>10.5</v>
      </c>
      <c r="G35" s="21">
        <v>7.5</v>
      </c>
      <c r="H35" s="48">
        <v>7.5</v>
      </c>
      <c r="I35" s="48">
        <v>18.8</v>
      </c>
      <c r="J35" s="49">
        <v>0</v>
      </c>
      <c r="K35" s="49">
        <v>0</v>
      </c>
      <c r="L35" s="49">
        <v>0</v>
      </c>
      <c r="M35" s="49">
        <v>0</v>
      </c>
      <c r="N35" s="49">
        <v>44.3</v>
      </c>
    </row>
    <row r="36" spans="1:14" ht="15" x14ac:dyDescent="0.25">
      <c r="A36" s="19" t="s">
        <v>19</v>
      </c>
      <c r="B36">
        <v>150051</v>
      </c>
      <c r="C36" t="s">
        <v>787</v>
      </c>
      <c r="D36" t="s">
        <v>916</v>
      </c>
      <c r="E36" s="37">
        <v>44288</v>
      </c>
      <c r="F36" s="21">
        <f>SUMIFS('VL-Disb repo Apr - Nov'!$I:$I,'VL-Disb repo Apr - Nov'!$Z:$Z,'DSA with executive VL'!$D36,'VL-Disb repo Apr - Nov'!$AM:$AM,'DSA with executive VL'!F$1,'VL-Disb repo Apr - Nov'!$T:$T,'DSA with executive VL'!$B36)/100000</f>
        <v>0</v>
      </c>
      <c r="G36" s="21">
        <v>0</v>
      </c>
      <c r="H36" s="48">
        <v>0</v>
      </c>
      <c r="I36" s="48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</row>
    <row r="37" spans="1:14" ht="15" x14ac:dyDescent="0.25">
      <c r="A37" s="19" t="s">
        <v>19</v>
      </c>
      <c r="B37">
        <v>153423</v>
      </c>
      <c r="C37" t="s">
        <v>785</v>
      </c>
      <c r="D37" t="s">
        <v>917</v>
      </c>
      <c r="E37" s="37">
        <v>45217</v>
      </c>
      <c r="F37" s="21">
        <f>SUMIFS('VL-Disb repo Apr - Nov'!$I:$I,'VL-Disb repo Apr - Nov'!$Z:$Z,'DSA with executive VL'!$D37,'VL-Disb repo Apr - Nov'!$AM:$AM,'DSA with executive VL'!F$1,'VL-Disb repo Apr - Nov'!$T:$T,'DSA with executive VL'!$B37)/100000</f>
        <v>0</v>
      </c>
      <c r="G37" s="21">
        <v>0</v>
      </c>
      <c r="H37" s="48">
        <v>0</v>
      </c>
      <c r="I37" s="48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</row>
    <row r="38" spans="1:14" ht="15" x14ac:dyDescent="0.25">
      <c r="A38" s="19" t="s">
        <v>19</v>
      </c>
      <c r="B38">
        <v>152223</v>
      </c>
      <c r="C38" t="s">
        <v>783</v>
      </c>
      <c r="D38" t="s">
        <v>784</v>
      </c>
      <c r="E38" s="37">
        <v>44848</v>
      </c>
      <c r="F38" s="21">
        <f>SUMIFS('VL-Disb repo Apr - Nov'!$I:$I,'VL-Disb repo Apr - Nov'!$Z:$Z,'DSA with executive VL'!$D38,'VL-Disb repo Apr - Nov'!$AM:$AM,'DSA with executive VL'!F$1,'VL-Disb repo Apr - Nov'!$T:$T,'DSA with executive VL'!$B38)/100000</f>
        <v>18.5</v>
      </c>
      <c r="G38" s="21">
        <v>17.7</v>
      </c>
      <c r="H38" s="48">
        <v>0</v>
      </c>
      <c r="I38" s="48">
        <v>0</v>
      </c>
      <c r="J38" s="49">
        <v>0</v>
      </c>
      <c r="K38" s="49">
        <v>0</v>
      </c>
      <c r="L38" s="49">
        <v>0</v>
      </c>
      <c r="M38" s="49">
        <v>0</v>
      </c>
      <c r="N38" s="49">
        <v>36.200000000000003</v>
      </c>
    </row>
    <row r="39" spans="1:14" ht="15" x14ac:dyDescent="0.25">
      <c r="A39" s="19" t="s">
        <v>19</v>
      </c>
      <c r="B39">
        <v>152366</v>
      </c>
      <c r="C39" t="s">
        <v>723</v>
      </c>
      <c r="D39" t="s">
        <v>781</v>
      </c>
      <c r="E39" s="37">
        <v>44868</v>
      </c>
      <c r="F39" s="21">
        <f>SUMIFS('VL-Disb repo Apr - Nov'!$I:$I,'VL-Disb repo Apr - Nov'!$Z:$Z,'DSA with executive VL'!$D39,'VL-Disb repo Apr - Nov'!$AM:$AM,'DSA with executive VL'!F$1,'VL-Disb repo Apr - Nov'!$T:$T,'DSA with executive VL'!$B39)/100000</f>
        <v>22</v>
      </c>
      <c r="G39" s="21">
        <v>4.5</v>
      </c>
      <c r="H39" s="48">
        <v>0</v>
      </c>
      <c r="I39" s="48">
        <v>0</v>
      </c>
      <c r="J39" s="49">
        <v>0</v>
      </c>
      <c r="K39" s="49">
        <v>0</v>
      </c>
      <c r="L39" s="49">
        <v>0</v>
      </c>
      <c r="M39" s="49">
        <v>0</v>
      </c>
      <c r="N39" s="49">
        <v>26.5</v>
      </c>
    </row>
    <row r="40" spans="1:14" ht="15" x14ac:dyDescent="0.25">
      <c r="A40" s="19" t="s">
        <v>19</v>
      </c>
      <c r="B40">
        <v>153423</v>
      </c>
      <c r="C40" t="s">
        <v>785</v>
      </c>
      <c r="D40" t="s">
        <v>786</v>
      </c>
      <c r="E40" s="37">
        <v>45217</v>
      </c>
      <c r="F40" s="21">
        <f>SUMIFS('VL-Disb repo Apr - Nov'!$I:$I,'VL-Disb repo Apr - Nov'!$Z:$Z,'DSA with executive VL'!$D40,'VL-Disb repo Apr - Nov'!$AM:$AM,'DSA with executive VL'!F$1,'VL-Disb repo Apr - Nov'!$T:$T,'DSA with executive VL'!$B40)/100000</f>
        <v>20</v>
      </c>
      <c r="G40" s="21">
        <v>0</v>
      </c>
      <c r="H40" s="48">
        <v>0</v>
      </c>
      <c r="I40" s="48">
        <v>12.9</v>
      </c>
      <c r="J40" s="49">
        <v>0</v>
      </c>
      <c r="K40" s="49">
        <v>0</v>
      </c>
      <c r="L40" s="49">
        <v>0</v>
      </c>
      <c r="M40" s="49">
        <v>0</v>
      </c>
      <c r="N40" s="49">
        <v>32.9</v>
      </c>
    </row>
    <row r="41" spans="1:14" ht="15" x14ac:dyDescent="0.25">
      <c r="A41" s="19" t="s">
        <v>19</v>
      </c>
      <c r="B41">
        <v>152223</v>
      </c>
      <c r="C41" t="s">
        <v>783</v>
      </c>
      <c r="D41" t="s">
        <v>789</v>
      </c>
      <c r="E41" s="37">
        <v>44848</v>
      </c>
      <c r="F41" s="21">
        <f>SUMIFS('VL-Disb repo Apr - Nov'!$I:$I,'VL-Disb repo Apr - Nov'!$Z:$Z,'DSA with executive VL'!$D41,'VL-Disb repo Apr - Nov'!$AM:$AM,'DSA with executive VL'!F$1,'VL-Disb repo Apr - Nov'!$T:$T,'DSA with executive VL'!$B41)/100000</f>
        <v>0</v>
      </c>
      <c r="G41" s="21">
        <v>0</v>
      </c>
      <c r="H41" s="48">
        <v>26.9</v>
      </c>
      <c r="I41" s="48">
        <v>12.5</v>
      </c>
      <c r="J41" s="49">
        <v>7.2</v>
      </c>
      <c r="K41" s="49">
        <v>0</v>
      </c>
      <c r="L41" s="49">
        <v>0</v>
      </c>
      <c r="M41" s="49">
        <v>0</v>
      </c>
      <c r="N41" s="49">
        <v>46.599999999999994</v>
      </c>
    </row>
    <row r="42" spans="1:14" ht="15" x14ac:dyDescent="0.25">
      <c r="A42" s="19" t="s">
        <v>19</v>
      </c>
      <c r="B42">
        <v>153950</v>
      </c>
      <c r="C42" t="s">
        <v>790</v>
      </c>
      <c r="D42" t="s">
        <v>791</v>
      </c>
      <c r="E42" s="37">
        <v>45362</v>
      </c>
      <c r="F42" s="21">
        <f>SUMIFS('VL-Disb repo Apr - Nov'!$I:$I,'VL-Disb repo Apr - Nov'!$Z:$Z,'DSA with executive VL'!$D42,'VL-Disb repo Apr - Nov'!$AM:$AM,'DSA with executive VL'!F$1,'VL-Disb repo Apr - Nov'!$T:$T,'DSA with executive VL'!$B42)/100000</f>
        <v>0</v>
      </c>
      <c r="G42" s="21">
        <v>0</v>
      </c>
      <c r="H42" s="48">
        <v>0</v>
      </c>
      <c r="I42" s="48">
        <v>4.4000000000000004</v>
      </c>
      <c r="J42" s="49">
        <v>3.5</v>
      </c>
      <c r="K42" s="49">
        <v>0</v>
      </c>
      <c r="L42" s="49">
        <v>0</v>
      </c>
      <c r="M42" s="49">
        <v>0</v>
      </c>
      <c r="N42" s="49">
        <v>7.9</v>
      </c>
    </row>
    <row r="43" spans="1:14" ht="15" x14ac:dyDescent="0.25">
      <c r="A43" s="19" t="s">
        <v>693</v>
      </c>
      <c r="B43">
        <v>151645</v>
      </c>
      <c r="C43" t="s">
        <v>800</v>
      </c>
      <c r="D43" t="s">
        <v>715</v>
      </c>
      <c r="E43" s="37">
        <v>44735</v>
      </c>
      <c r="F43" s="21">
        <f>SUMIFS('VL-Disb repo Apr - Nov'!$I:$I,'VL-Disb repo Apr - Nov'!$Z:$Z,'DSA with executive VL'!$D43,'VL-Disb repo Apr - Nov'!$AM:$AM,'DSA with executive VL'!F$1,'VL-Disb repo Apr - Nov'!$T:$T,'DSA with executive VL'!$B43)/100000</f>
        <v>0</v>
      </c>
      <c r="G43" s="21">
        <v>5.2</v>
      </c>
      <c r="H43" s="48">
        <v>5.2</v>
      </c>
      <c r="I43" s="48">
        <v>10.4</v>
      </c>
      <c r="J43" s="49">
        <v>7</v>
      </c>
      <c r="K43" s="49">
        <v>0</v>
      </c>
      <c r="L43" s="49">
        <v>0</v>
      </c>
      <c r="M43" s="49">
        <v>0</v>
      </c>
      <c r="N43" s="49">
        <v>43.4</v>
      </c>
    </row>
    <row r="44" spans="1:14" ht="15" x14ac:dyDescent="0.25">
      <c r="A44" s="19" t="s">
        <v>693</v>
      </c>
      <c r="B44">
        <v>150644</v>
      </c>
      <c r="C44" t="s">
        <v>793</v>
      </c>
      <c r="D44" t="s">
        <v>918</v>
      </c>
      <c r="E44" s="37">
        <v>44449</v>
      </c>
      <c r="F44" s="21">
        <f>SUMIFS('VL-Disb repo Apr - Nov'!$I:$I,'VL-Disb repo Apr - Nov'!$Z:$Z,'DSA with executive VL'!$D44,'VL-Disb repo Apr - Nov'!$AM:$AM,'DSA with executive VL'!F$1,'VL-Disb repo Apr - Nov'!$T:$T,'DSA with executive VL'!$B44)/100000</f>
        <v>0</v>
      </c>
      <c r="G44" s="21">
        <v>0</v>
      </c>
      <c r="H44" s="48">
        <v>0</v>
      </c>
      <c r="I44" s="48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</row>
    <row r="45" spans="1:14" ht="15" x14ac:dyDescent="0.25">
      <c r="A45" s="19" t="s">
        <v>693</v>
      </c>
      <c r="B45">
        <v>150645</v>
      </c>
      <c r="C45" t="s">
        <v>795</v>
      </c>
      <c r="D45" t="s">
        <v>919</v>
      </c>
      <c r="E45" s="37">
        <v>44449</v>
      </c>
      <c r="F45" s="21">
        <f>SUMIFS('VL-Disb repo Apr - Nov'!$I:$I,'VL-Disb repo Apr - Nov'!$Z:$Z,'DSA with executive VL'!$D45,'VL-Disb repo Apr - Nov'!$AM:$AM,'DSA with executive VL'!F$1,'VL-Disb repo Apr - Nov'!$T:$T,'DSA with executive VL'!$B45)/100000</f>
        <v>0</v>
      </c>
      <c r="G45" s="21">
        <v>0</v>
      </c>
      <c r="H45" s="48">
        <v>0</v>
      </c>
      <c r="I45" s="48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</row>
    <row r="46" spans="1:14" ht="15" x14ac:dyDescent="0.25">
      <c r="A46" s="19" t="s">
        <v>693</v>
      </c>
      <c r="B46">
        <v>151009</v>
      </c>
      <c r="C46" t="s">
        <v>920</v>
      </c>
      <c r="D46" t="s">
        <v>921</v>
      </c>
      <c r="E46" s="37" t="e">
        <v>#N/A</v>
      </c>
      <c r="F46" s="21">
        <f>SUMIFS('VL-Disb repo Apr - Nov'!$I:$I,'VL-Disb repo Apr - Nov'!$Z:$Z,'DSA with executive VL'!$D46,'VL-Disb repo Apr - Nov'!$AM:$AM,'DSA with executive VL'!F$1,'VL-Disb repo Apr - Nov'!$T:$T,'DSA with executive VL'!$B46)/100000</f>
        <v>0</v>
      </c>
      <c r="G46" s="21">
        <v>0</v>
      </c>
      <c r="H46" s="48">
        <v>0</v>
      </c>
      <c r="I46" s="48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</row>
    <row r="47" spans="1:14" ht="15" x14ac:dyDescent="0.25">
      <c r="A47" s="19" t="s">
        <v>693</v>
      </c>
      <c r="B47">
        <v>151009</v>
      </c>
      <c r="C47" t="s">
        <v>920</v>
      </c>
      <c r="D47" t="s">
        <v>794</v>
      </c>
      <c r="E47" s="37" t="e">
        <v>#N/A</v>
      </c>
      <c r="F47" s="21">
        <f>SUMIFS('VL-Disb repo Apr - Nov'!$I:$I,'VL-Disb repo Apr - Nov'!$Z:$Z,'DSA with executive VL'!$D47,'VL-Disb repo Apr - Nov'!$AM:$AM,'DSA with executive VL'!F$1,'VL-Disb repo Apr - Nov'!$T:$T,'DSA with executive VL'!$B47)/100000</f>
        <v>0</v>
      </c>
      <c r="G47" s="21">
        <v>13.4</v>
      </c>
      <c r="H47" s="48">
        <v>0</v>
      </c>
      <c r="I47" s="48">
        <v>32.5</v>
      </c>
      <c r="J47" s="49">
        <v>0</v>
      </c>
      <c r="K47" s="49">
        <v>0</v>
      </c>
      <c r="L47" s="49">
        <v>0</v>
      </c>
      <c r="M47" s="49">
        <v>0</v>
      </c>
      <c r="N47" s="49">
        <v>60.4</v>
      </c>
    </row>
    <row r="48" spans="1:14" ht="15" x14ac:dyDescent="0.25">
      <c r="A48" s="19" t="s">
        <v>693</v>
      </c>
      <c r="B48">
        <v>150645</v>
      </c>
      <c r="C48" t="s">
        <v>795</v>
      </c>
      <c r="D48" t="s">
        <v>922</v>
      </c>
      <c r="E48" s="37">
        <v>44449</v>
      </c>
      <c r="F48" s="21">
        <f>SUMIFS('VL-Disb repo Apr - Nov'!$I:$I,'VL-Disb repo Apr - Nov'!$Z:$Z,'DSA with executive VL'!$D48,'VL-Disb repo Apr - Nov'!$AM:$AM,'DSA with executive VL'!F$1,'VL-Disb repo Apr - Nov'!$T:$T,'DSA with executive VL'!$B48)/100000</f>
        <v>0</v>
      </c>
      <c r="G48" s="21">
        <v>0</v>
      </c>
      <c r="H48" s="48">
        <v>0</v>
      </c>
      <c r="I48" s="48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</row>
    <row r="49" spans="1:14" ht="15" x14ac:dyDescent="0.25">
      <c r="A49" s="19" t="s">
        <v>693</v>
      </c>
      <c r="B49">
        <v>151009</v>
      </c>
      <c r="C49" t="s">
        <v>920</v>
      </c>
      <c r="D49" t="s">
        <v>923</v>
      </c>
      <c r="E49" s="37" t="e">
        <v>#N/A</v>
      </c>
      <c r="F49" s="21">
        <f>SUMIFS('VL-Disb repo Apr - Nov'!$I:$I,'VL-Disb repo Apr - Nov'!$Z:$Z,'DSA with executive VL'!$D49,'VL-Disb repo Apr - Nov'!$AM:$AM,'DSA with executive VL'!F$1,'VL-Disb repo Apr - Nov'!$T:$T,'DSA with executive VL'!$B49)/100000</f>
        <v>0</v>
      </c>
      <c r="G49" s="21">
        <v>0</v>
      </c>
      <c r="H49" s="48">
        <v>0</v>
      </c>
      <c r="I49" s="48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</row>
    <row r="50" spans="1:14" ht="15" x14ac:dyDescent="0.25">
      <c r="A50" s="19" t="s">
        <v>693</v>
      </c>
      <c r="B50">
        <v>150646</v>
      </c>
      <c r="C50" t="s">
        <v>792</v>
      </c>
      <c r="D50" t="s">
        <v>798</v>
      </c>
      <c r="E50" s="37">
        <v>44449</v>
      </c>
      <c r="F50" s="21">
        <f>SUMIFS('VL-Disb repo Apr - Nov'!$I:$I,'VL-Disb repo Apr - Nov'!$Z:$Z,'DSA with executive VL'!$D50,'VL-Disb repo Apr - Nov'!$AM:$AM,'DSA with executive VL'!F$1,'VL-Disb repo Apr - Nov'!$T:$T,'DSA with executive VL'!$B50)/100000</f>
        <v>0</v>
      </c>
      <c r="G50" s="21">
        <v>10.199999999999999</v>
      </c>
      <c r="H50" s="48">
        <v>4</v>
      </c>
      <c r="I50" s="48">
        <v>9.5</v>
      </c>
      <c r="J50" s="49">
        <v>30.900099999999998</v>
      </c>
      <c r="K50" s="49">
        <v>0</v>
      </c>
      <c r="L50" s="49">
        <v>0</v>
      </c>
      <c r="M50" s="49">
        <v>7.5</v>
      </c>
      <c r="N50" s="49">
        <v>67.600099999999998</v>
      </c>
    </row>
    <row r="51" spans="1:14" ht="15" x14ac:dyDescent="0.25">
      <c r="A51" s="19" t="s">
        <v>693</v>
      </c>
      <c r="B51">
        <v>151009</v>
      </c>
      <c r="C51" t="s">
        <v>920</v>
      </c>
      <c r="D51" t="s">
        <v>924</v>
      </c>
      <c r="E51" s="37" t="e">
        <v>#N/A</v>
      </c>
      <c r="F51" s="21">
        <f>SUMIFS('VL-Disb repo Apr - Nov'!$I:$I,'VL-Disb repo Apr - Nov'!$Z:$Z,'DSA with executive VL'!$D51,'VL-Disb repo Apr - Nov'!$AM:$AM,'DSA with executive VL'!F$1,'VL-Disb repo Apr - Nov'!$T:$T,'DSA with executive VL'!$B51)/100000</f>
        <v>0</v>
      </c>
      <c r="G51" s="21">
        <v>0</v>
      </c>
      <c r="H51" s="48">
        <v>0</v>
      </c>
      <c r="I51" s="48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</row>
    <row r="52" spans="1:14" ht="15" x14ac:dyDescent="0.25">
      <c r="A52" s="19" t="s">
        <v>693</v>
      </c>
      <c r="B52">
        <v>151645</v>
      </c>
      <c r="C52" t="s">
        <v>800</v>
      </c>
      <c r="D52" t="s">
        <v>801</v>
      </c>
      <c r="E52" s="37">
        <v>44735</v>
      </c>
      <c r="F52" s="21">
        <f>SUMIFS('VL-Disb repo Apr - Nov'!$I:$I,'VL-Disb repo Apr - Nov'!$Z:$Z,'DSA with executive VL'!$D52,'VL-Disb repo Apr - Nov'!$AM:$AM,'DSA with executive VL'!F$1,'VL-Disb repo Apr - Nov'!$T:$T,'DSA with executive VL'!$B52)/100000</f>
        <v>5</v>
      </c>
      <c r="G52" s="21">
        <v>0</v>
      </c>
      <c r="H52" s="48">
        <v>8.3000000000000007</v>
      </c>
      <c r="I52" s="48">
        <v>10.5</v>
      </c>
      <c r="J52" s="49">
        <v>0</v>
      </c>
      <c r="K52" s="49">
        <v>0</v>
      </c>
      <c r="L52" s="49">
        <v>0</v>
      </c>
      <c r="M52" s="49">
        <v>0</v>
      </c>
      <c r="N52" s="49">
        <v>23.8</v>
      </c>
    </row>
    <row r="53" spans="1:14" ht="15" x14ac:dyDescent="0.25">
      <c r="A53" s="19" t="s">
        <v>693</v>
      </c>
      <c r="B53">
        <v>151009</v>
      </c>
      <c r="C53" t="s">
        <v>920</v>
      </c>
      <c r="D53" t="s">
        <v>925</v>
      </c>
      <c r="E53" s="37" t="e">
        <v>#N/A</v>
      </c>
      <c r="F53" s="21">
        <f>SUMIFS('VL-Disb repo Apr - Nov'!$I:$I,'VL-Disb repo Apr - Nov'!$Z:$Z,'DSA with executive VL'!$D53,'VL-Disb repo Apr - Nov'!$AM:$AM,'DSA with executive VL'!F$1,'VL-Disb repo Apr - Nov'!$T:$T,'DSA with executive VL'!$B53)/100000</f>
        <v>0</v>
      </c>
      <c r="G53" s="21">
        <v>0</v>
      </c>
      <c r="H53" s="48">
        <v>0</v>
      </c>
      <c r="I53" s="48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</row>
    <row r="54" spans="1:14" ht="15" x14ac:dyDescent="0.25">
      <c r="A54" s="19" t="s">
        <v>693</v>
      </c>
      <c r="B54">
        <v>29392</v>
      </c>
      <c r="C54" t="s">
        <v>797</v>
      </c>
      <c r="D54" t="s">
        <v>799</v>
      </c>
      <c r="E54" s="37">
        <v>44098</v>
      </c>
      <c r="F54" s="21">
        <f>SUMIFS('VL-Disb repo Apr - Nov'!$I:$I,'VL-Disb repo Apr - Nov'!$Z:$Z,'DSA with executive VL'!$D54,'VL-Disb repo Apr - Nov'!$AM:$AM,'DSA with executive VL'!F$1,'VL-Disb repo Apr - Nov'!$T:$T,'DSA with executive VL'!$B54)/100000</f>
        <v>6.3</v>
      </c>
      <c r="G54" s="21">
        <v>6.4</v>
      </c>
      <c r="H54" s="48">
        <v>17.3</v>
      </c>
      <c r="I54" s="48">
        <v>6.56</v>
      </c>
      <c r="J54" s="49">
        <v>25.5</v>
      </c>
      <c r="K54" s="49">
        <v>0</v>
      </c>
      <c r="L54" s="49">
        <v>0</v>
      </c>
      <c r="M54" s="49">
        <v>0</v>
      </c>
      <c r="N54" s="49">
        <v>62.059999999999995</v>
      </c>
    </row>
    <row r="55" spans="1:14" ht="15" x14ac:dyDescent="0.25">
      <c r="A55" s="19" t="s">
        <v>693</v>
      </c>
      <c r="B55">
        <v>29392</v>
      </c>
      <c r="C55" t="s">
        <v>797</v>
      </c>
      <c r="D55" t="s">
        <v>926</v>
      </c>
      <c r="E55" s="37">
        <v>44098</v>
      </c>
      <c r="F55" s="21">
        <f>SUMIFS('VL-Disb repo Apr - Nov'!$I:$I,'VL-Disb repo Apr - Nov'!$Z:$Z,'DSA with executive VL'!$D55,'VL-Disb repo Apr - Nov'!$AM:$AM,'DSA with executive VL'!F$1,'VL-Disb repo Apr - Nov'!$T:$T,'DSA with executive VL'!$B55)/100000</f>
        <v>0</v>
      </c>
      <c r="G55" s="21">
        <v>0</v>
      </c>
      <c r="H55" s="48">
        <v>0</v>
      </c>
      <c r="I55" s="48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</row>
    <row r="56" spans="1:14" ht="15" x14ac:dyDescent="0.25">
      <c r="A56" s="19" t="s">
        <v>693</v>
      </c>
      <c r="B56">
        <v>150547</v>
      </c>
      <c r="C56" t="s">
        <v>804</v>
      </c>
      <c r="D56" t="s">
        <v>805</v>
      </c>
      <c r="E56" s="37">
        <v>44422</v>
      </c>
      <c r="F56" s="21">
        <f>SUMIFS('VL-Disb repo Apr - Nov'!$I:$I,'VL-Disb repo Apr - Nov'!$Z:$Z,'DSA with executive VL'!$D56,'VL-Disb repo Apr - Nov'!$AM:$AM,'DSA with executive VL'!F$1,'VL-Disb repo Apr - Nov'!$T:$T,'DSA with executive VL'!$B56)/100000</f>
        <v>0</v>
      </c>
      <c r="G56" s="21">
        <v>7</v>
      </c>
      <c r="H56" s="48">
        <v>8.5</v>
      </c>
      <c r="I56" s="48">
        <v>0</v>
      </c>
      <c r="J56" s="49">
        <v>0</v>
      </c>
      <c r="K56" s="49">
        <v>0</v>
      </c>
      <c r="L56" s="49">
        <v>0</v>
      </c>
      <c r="M56" s="49">
        <v>0</v>
      </c>
      <c r="N56" s="49">
        <v>15.5</v>
      </c>
    </row>
    <row r="57" spans="1:14" ht="15" x14ac:dyDescent="0.25">
      <c r="A57" s="19" t="s">
        <v>693</v>
      </c>
      <c r="B57">
        <v>29392</v>
      </c>
      <c r="C57" t="s">
        <v>797</v>
      </c>
      <c r="D57" t="s">
        <v>927</v>
      </c>
      <c r="E57" s="37">
        <v>44098</v>
      </c>
      <c r="F57" s="21">
        <f>SUMIFS('VL-Disb repo Apr - Nov'!$I:$I,'VL-Disb repo Apr - Nov'!$Z:$Z,'DSA with executive VL'!$D57,'VL-Disb repo Apr - Nov'!$AM:$AM,'DSA with executive VL'!F$1,'VL-Disb repo Apr - Nov'!$T:$T,'DSA with executive VL'!$B57)/100000</f>
        <v>0</v>
      </c>
      <c r="G57" s="21">
        <v>0</v>
      </c>
      <c r="H57" s="48">
        <v>0</v>
      </c>
      <c r="I57" s="48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</row>
    <row r="58" spans="1:14" ht="15" x14ac:dyDescent="0.25">
      <c r="A58" s="19" t="s">
        <v>693</v>
      </c>
      <c r="B58">
        <v>150645</v>
      </c>
      <c r="C58" t="s">
        <v>795</v>
      </c>
      <c r="D58" t="s">
        <v>796</v>
      </c>
      <c r="E58" s="37">
        <v>44449</v>
      </c>
      <c r="F58" s="21">
        <f>SUMIFS('VL-Disb repo Apr - Nov'!$I:$I,'VL-Disb repo Apr - Nov'!$Z:$Z,'DSA with executive VL'!$D58,'VL-Disb repo Apr - Nov'!$AM:$AM,'DSA with executive VL'!F$1,'VL-Disb repo Apr - Nov'!$T:$T,'DSA with executive VL'!$B58)/100000</f>
        <v>7</v>
      </c>
      <c r="G58" s="21">
        <v>0</v>
      </c>
      <c r="H58" s="48">
        <v>8</v>
      </c>
      <c r="I58" s="48">
        <v>2</v>
      </c>
      <c r="J58" s="49">
        <v>12.7</v>
      </c>
      <c r="K58" s="49">
        <v>0</v>
      </c>
      <c r="L58" s="49">
        <v>0</v>
      </c>
      <c r="M58" s="49">
        <v>0</v>
      </c>
      <c r="N58" s="49">
        <v>29.7</v>
      </c>
    </row>
    <row r="59" spans="1:14" ht="15" x14ac:dyDescent="0.25">
      <c r="A59" s="19" t="s">
        <v>693</v>
      </c>
      <c r="B59">
        <v>151645</v>
      </c>
      <c r="C59" t="s">
        <v>800</v>
      </c>
      <c r="D59" t="s">
        <v>802</v>
      </c>
      <c r="E59" s="37">
        <v>44735</v>
      </c>
      <c r="F59" s="21">
        <f>SUMIFS('VL-Disb repo Apr - Nov'!$I:$I,'VL-Disb repo Apr - Nov'!$Z:$Z,'DSA with executive VL'!$D59,'VL-Disb repo Apr - Nov'!$AM:$AM,'DSA with executive VL'!F$1,'VL-Disb repo Apr - Nov'!$T:$T,'DSA with executive VL'!$B59)/100000</f>
        <v>6.2</v>
      </c>
      <c r="G59" s="21">
        <v>4</v>
      </c>
      <c r="H59" s="48">
        <v>0</v>
      </c>
      <c r="I59" s="48">
        <v>0</v>
      </c>
      <c r="J59" s="49">
        <v>0</v>
      </c>
      <c r="K59" s="49">
        <v>0</v>
      </c>
      <c r="L59" s="49">
        <v>0</v>
      </c>
      <c r="M59" s="49">
        <v>0</v>
      </c>
      <c r="N59" s="49">
        <v>10.199999999999999</v>
      </c>
    </row>
    <row r="60" spans="1:14" ht="15" x14ac:dyDescent="0.25">
      <c r="A60" s="19" t="s">
        <v>693</v>
      </c>
      <c r="B60">
        <v>29392</v>
      </c>
      <c r="C60" t="s">
        <v>797</v>
      </c>
      <c r="D60" t="s">
        <v>803</v>
      </c>
      <c r="E60" s="37">
        <v>44098</v>
      </c>
      <c r="F60" s="21">
        <f>SUMIFS('VL-Disb repo Apr - Nov'!$I:$I,'VL-Disb repo Apr - Nov'!$Z:$Z,'DSA with executive VL'!$D60,'VL-Disb repo Apr - Nov'!$AM:$AM,'DSA with executive VL'!F$1,'VL-Disb repo Apr - Nov'!$T:$T,'DSA with executive VL'!$B60)/100000</f>
        <v>0</v>
      </c>
      <c r="G60" s="21">
        <v>6.4</v>
      </c>
      <c r="H60" s="48">
        <v>0</v>
      </c>
      <c r="I60" s="48">
        <v>0</v>
      </c>
      <c r="J60" s="49">
        <v>0</v>
      </c>
      <c r="K60" s="49">
        <v>18.45</v>
      </c>
      <c r="L60" s="49">
        <v>0</v>
      </c>
      <c r="M60" s="49">
        <v>0</v>
      </c>
      <c r="N60" s="49">
        <v>24.85</v>
      </c>
    </row>
    <row r="61" spans="1:14" ht="15" x14ac:dyDescent="0.25">
      <c r="A61" s="19" t="s">
        <v>693</v>
      </c>
      <c r="B61">
        <v>150644</v>
      </c>
      <c r="C61" t="s">
        <v>793</v>
      </c>
      <c r="D61" t="s">
        <v>806</v>
      </c>
      <c r="E61" s="37">
        <v>44449</v>
      </c>
      <c r="F61" s="21">
        <f>SUMIFS('VL-Disb repo Apr - Nov'!$I:$I,'VL-Disb repo Apr - Nov'!$Z:$Z,'DSA with executive VL'!$D61,'VL-Disb repo Apr - Nov'!$AM:$AM,'DSA with executive VL'!F$1,'VL-Disb repo Apr - Nov'!$T:$T,'DSA with executive VL'!$B61)/100000</f>
        <v>0</v>
      </c>
      <c r="G61" s="21">
        <v>0</v>
      </c>
      <c r="H61" s="48">
        <v>8</v>
      </c>
      <c r="I61" s="48">
        <v>8.8000000000000007</v>
      </c>
      <c r="J61" s="49">
        <v>0</v>
      </c>
      <c r="K61" s="49">
        <v>0</v>
      </c>
      <c r="L61" s="49">
        <v>0</v>
      </c>
      <c r="M61" s="49">
        <v>0</v>
      </c>
      <c r="N61" s="49">
        <v>16.8</v>
      </c>
    </row>
    <row r="62" spans="1:14" ht="15" x14ac:dyDescent="0.25">
      <c r="A62" s="19" t="s">
        <v>22</v>
      </c>
      <c r="B62">
        <v>151899</v>
      </c>
      <c r="C62" t="s">
        <v>928</v>
      </c>
      <c r="D62" t="s">
        <v>929</v>
      </c>
      <c r="E62" s="37" t="e">
        <v>#N/A</v>
      </c>
      <c r="F62" s="21">
        <f>SUMIFS('VL-Disb repo Apr - Nov'!$I:$I,'VL-Disb repo Apr - Nov'!$Z:$Z,'DSA with executive VL'!$D62,'VL-Disb repo Apr - Nov'!$AM:$AM,'DSA with executive VL'!F$1,'VL-Disb repo Apr - Nov'!$T:$T,'DSA with executive VL'!$B62)/100000</f>
        <v>0</v>
      </c>
      <c r="G62" s="21">
        <v>0</v>
      </c>
      <c r="H62" s="48">
        <v>0</v>
      </c>
      <c r="I62" s="48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</row>
    <row r="63" spans="1:14" ht="15" x14ac:dyDescent="0.25">
      <c r="A63" s="19" t="s">
        <v>22</v>
      </c>
      <c r="B63">
        <v>151649</v>
      </c>
      <c r="C63" t="s">
        <v>815</v>
      </c>
      <c r="D63" t="s">
        <v>814</v>
      </c>
      <c r="E63" s="37">
        <v>44736</v>
      </c>
      <c r="F63" s="21">
        <f>SUMIFS('VL-Disb repo Apr - Nov'!$I:$I,'VL-Disb repo Apr - Nov'!$Z:$Z,'DSA with executive VL'!$D63,'VL-Disb repo Apr - Nov'!$AM:$AM,'DSA with executive VL'!F$1,'VL-Disb repo Apr - Nov'!$T:$T,'DSA with executive VL'!$B63)/100000</f>
        <v>0</v>
      </c>
      <c r="G63" s="21">
        <v>5.75</v>
      </c>
      <c r="H63" s="48">
        <v>0</v>
      </c>
      <c r="I63" s="48">
        <v>0</v>
      </c>
      <c r="J63" s="49">
        <v>0</v>
      </c>
      <c r="K63" s="49">
        <v>0</v>
      </c>
      <c r="L63" s="49">
        <v>0</v>
      </c>
      <c r="M63" s="49">
        <v>4</v>
      </c>
      <c r="N63" s="49">
        <v>9.75</v>
      </c>
    </row>
    <row r="64" spans="1:14" ht="15" x14ac:dyDescent="0.25">
      <c r="A64" s="19" t="s">
        <v>22</v>
      </c>
      <c r="B64">
        <v>151649</v>
      </c>
      <c r="C64" t="s">
        <v>815</v>
      </c>
      <c r="D64" t="s">
        <v>808</v>
      </c>
      <c r="E64" s="37">
        <v>44736</v>
      </c>
      <c r="F64" s="21">
        <f>SUMIFS('VL-Disb repo Apr - Nov'!$I:$I,'VL-Disb repo Apr - Nov'!$Z:$Z,'DSA with executive VL'!$D64,'VL-Disb repo Apr - Nov'!$AM:$AM,'DSA with executive VL'!F$1,'VL-Disb repo Apr - Nov'!$T:$T,'DSA with executive VL'!$B64)/100000</f>
        <v>0</v>
      </c>
      <c r="G64" s="21">
        <v>0</v>
      </c>
      <c r="H64" s="48">
        <v>6.1</v>
      </c>
      <c r="I64" s="48">
        <v>14.6</v>
      </c>
      <c r="J64" s="49">
        <v>5.75</v>
      </c>
      <c r="K64" s="49">
        <v>0</v>
      </c>
      <c r="L64" s="49">
        <v>0</v>
      </c>
      <c r="M64" s="49">
        <v>0</v>
      </c>
      <c r="N64" s="49">
        <v>33.150000000000006</v>
      </c>
    </row>
    <row r="65" spans="1:14" ht="15" x14ac:dyDescent="0.25">
      <c r="A65" s="19" t="s">
        <v>22</v>
      </c>
      <c r="B65">
        <v>150722</v>
      </c>
      <c r="C65" t="s">
        <v>807</v>
      </c>
      <c r="D65" t="s">
        <v>930</v>
      </c>
      <c r="E65" s="37">
        <v>44470</v>
      </c>
      <c r="F65" s="21">
        <f>SUMIFS('VL-Disb repo Apr - Nov'!$I:$I,'VL-Disb repo Apr - Nov'!$Z:$Z,'DSA with executive VL'!$D65,'VL-Disb repo Apr - Nov'!$AM:$AM,'DSA with executive VL'!F$1,'VL-Disb repo Apr - Nov'!$T:$T,'DSA with executive VL'!$B65)/100000</f>
        <v>0</v>
      </c>
      <c r="G65" s="21">
        <v>0</v>
      </c>
      <c r="H65" s="48">
        <v>0</v>
      </c>
      <c r="I65" s="48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</row>
    <row r="66" spans="1:14" ht="15" x14ac:dyDescent="0.25">
      <c r="A66" s="19" t="s">
        <v>22</v>
      </c>
      <c r="B66">
        <v>150722</v>
      </c>
      <c r="C66" t="s">
        <v>807</v>
      </c>
      <c r="D66" t="s">
        <v>869</v>
      </c>
      <c r="E66" s="37">
        <v>44470</v>
      </c>
      <c r="F66" s="21">
        <f>SUMIFS('VL-Disb repo Apr - Nov'!$I:$I,'VL-Disb repo Apr - Nov'!$Z:$Z,'DSA with executive VL'!$D66,'VL-Disb repo Apr - Nov'!$AM:$AM,'DSA with executive VL'!F$1,'VL-Disb repo Apr - Nov'!$T:$T,'DSA with executive VL'!$B66)/100000</f>
        <v>0</v>
      </c>
      <c r="G66" s="21">
        <v>0</v>
      </c>
      <c r="H66" s="48">
        <v>0</v>
      </c>
      <c r="I66" s="48">
        <v>0</v>
      </c>
      <c r="J66" s="49">
        <v>2</v>
      </c>
      <c r="K66" s="49">
        <v>0</v>
      </c>
      <c r="L66" s="49">
        <v>0</v>
      </c>
      <c r="M66" s="49">
        <v>0</v>
      </c>
      <c r="N66" s="49">
        <v>2</v>
      </c>
    </row>
    <row r="67" spans="1:14" ht="15" x14ac:dyDescent="0.25">
      <c r="A67" s="19" t="s">
        <v>22</v>
      </c>
      <c r="B67">
        <v>150722</v>
      </c>
      <c r="C67" t="s">
        <v>807</v>
      </c>
      <c r="D67" t="s">
        <v>816</v>
      </c>
      <c r="E67" s="37">
        <v>44470</v>
      </c>
      <c r="F67" s="21">
        <f>SUMIFS('VL-Disb repo Apr - Nov'!$I:$I,'VL-Disb repo Apr - Nov'!$Z:$Z,'DSA with executive VL'!$D67,'VL-Disb repo Apr - Nov'!$AM:$AM,'DSA with executive VL'!F$1,'VL-Disb repo Apr - Nov'!$T:$T,'DSA with executive VL'!$B67)/100000</f>
        <v>0</v>
      </c>
      <c r="G67" s="21">
        <v>15.2</v>
      </c>
      <c r="H67" s="48">
        <v>5.8</v>
      </c>
      <c r="I67" s="48">
        <v>6</v>
      </c>
      <c r="J67" s="49">
        <v>0</v>
      </c>
      <c r="K67" s="49">
        <v>0</v>
      </c>
      <c r="L67" s="49">
        <v>0</v>
      </c>
      <c r="M67" s="49">
        <v>4.25</v>
      </c>
      <c r="N67" s="49">
        <v>31.25</v>
      </c>
    </row>
    <row r="68" spans="1:14" ht="15" x14ac:dyDescent="0.25">
      <c r="A68" s="19" t="s">
        <v>22</v>
      </c>
      <c r="B68">
        <v>152439</v>
      </c>
      <c r="C68" t="s">
        <v>713</v>
      </c>
      <c r="D68" t="s">
        <v>931</v>
      </c>
      <c r="E68" s="37">
        <v>44879</v>
      </c>
      <c r="F68" s="21">
        <f>SUMIFS('VL-Disb repo Apr - Nov'!$I:$I,'VL-Disb repo Apr - Nov'!$Z:$Z,'DSA with executive VL'!$D68,'VL-Disb repo Apr - Nov'!$AM:$AM,'DSA with executive VL'!F$1,'VL-Disb repo Apr - Nov'!$T:$T,'DSA with executive VL'!$B68)/100000</f>
        <v>0</v>
      </c>
      <c r="G68" s="21">
        <v>0</v>
      </c>
      <c r="H68" s="48">
        <v>0</v>
      </c>
      <c r="I68" s="48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</row>
    <row r="69" spans="1:14" ht="15" x14ac:dyDescent="0.25">
      <c r="A69" s="19" t="s">
        <v>22</v>
      </c>
      <c r="B69">
        <v>150722</v>
      </c>
      <c r="C69" t="s">
        <v>807</v>
      </c>
      <c r="D69" t="s">
        <v>932</v>
      </c>
      <c r="E69" s="37">
        <v>44470</v>
      </c>
      <c r="F69" s="21">
        <f>SUMIFS('VL-Disb repo Apr - Nov'!$I:$I,'VL-Disb repo Apr - Nov'!$Z:$Z,'DSA with executive VL'!$D69,'VL-Disb repo Apr - Nov'!$AM:$AM,'DSA with executive VL'!F$1,'VL-Disb repo Apr - Nov'!$T:$T,'DSA with executive VL'!$B69)/100000</f>
        <v>0</v>
      </c>
      <c r="G69" s="21">
        <v>0</v>
      </c>
      <c r="H69" s="48">
        <v>0</v>
      </c>
      <c r="I69" s="48">
        <v>0</v>
      </c>
      <c r="J69" s="50">
        <v>0</v>
      </c>
      <c r="K69" s="50">
        <v>0</v>
      </c>
      <c r="L69" s="50">
        <v>0</v>
      </c>
      <c r="M69" s="50">
        <v>0</v>
      </c>
      <c r="N69" s="49">
        <v>0</v>
      </c>
    </row>
    <row r="70" spans="1:14" ht="15" x14ac:dyDescent="0.25">
      <c r="A70" s="19" t="s">
        <v>22</v>
      </c>
      <c r="B70">
        <v>151899</v>
      </c>
      <c r="C70" t="s">
        <v>928</v>
      </c>
      <c r="D70" t="s">
        <v>933</v>
      </c>
      <c r="E70" s="37" t="e">
        <v>#N/A</v>
      </c>
      <c r="F70" s="21">
        <f>SUMIFS('VL-Disb repo Apr - Nov'!$I:$I,'VL-Disb repo Apr - Nov'!$Z:$Z,'DSA with executive VL'!$D70,'VL-Disb repo Apr - Nov'!$AM:$AM,'DSA with executive VL'!F$1,'VL-Disb repo Apr - Nov'!$T:$T,'DSA with executive VL'!$B70)/100000</f>
        <v>0</v>
      </c>
      <c r="G70" s="21">
        <v>0</v>
      </c>
      <c r="H70" s="48">
        <v>0</v>
      </c>
      <c r="I70" s="48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</row>
    <row r="71" spans="1:14" s="33" customFormat="1" ht="15" x14ac:dyDescent="0.25">
      <c r="A71" s="19" t="s">
        <v>22</v>
      </c>
      <c r="B71">
        <v>152439</v>
      </c>
      <c r="C71" t="s">
        <v>713</v>
      </c>
      <c r="D71" t="s">
        <v>934</v>
      </c>
      <c r="E71" s="37">
        <v>44879</v>
      </c>
      <c r="F71" s="21">
        <f>SUMIFS('VL-Disb repo Apr - Nov'!$I:$I,'VL-Disb repo Apr - Nov'!$Z:$Z,'DSA with executive VL'!$D71,'VL-Disb repo Apr - Nov'!$AM:$AM,'DSA with executive VL'!F$1,'VL-Disb repo Apr - Nov'!$T:$T,'DSA with executive VL'!$B71)/100000</f>
        <v>0</v>
      </c>
      <c r="G71" s="21">
        <v>0</v>
      </c>
      <c r="H71" s="48">
        <v>0</v>
      </c>
      <c r="I71" s="48">
        <v>0</v>
      </c>
      <c r="J71" s="49">
        <v>0</v>
      </c>
      <c r="K71" s="49">
        <v>0</v>
      </c>
      <c r="L71" s="49">
        <v>0</v>
      </c>
      <c r="M71" s="49">
        <v>0</v>
      </c>
      <c r="N71" s="50">
        <v>0</v>
      </c>
    </row>
    <row r="72" spans="1:14" ht="15" x14ac:dyDescent="0.25">
      <c r="A72" s="19" t="s">
        <v>22</v>
      </c>
      <c r="B72">
        <v>152439</v>
      </c>
      <c r="C72" t="s">
        <v>713</v>
      </c>
      <c r="D72" t="s">
        <v>23</v>
      </c>
      <c r="E72" s="37">
        <v>44879</v>
      </c>
      <c r="F72" s="21">
        <f>SUMIFS('VL-Disb repo Apr - Nov'!$I:$I,'VL-Disb repo Apr - Nov'!$Z:$Z,'DSA with executive VL'!$D72,'VL-Disb repo Apr - Nov'!$AM:$AM,'DSA with executive VL'!F$1,'VL-Disb repo Apr - Nov'!$T:$T,'DSA with executive VL'!$B72)/100000</f>
        <v>0</v>
      </c>
      <c r="G72" s="21">
        <v>0</v>
      </c>
      <c r="H72" s="48">
        <v>0</v>
      </c>
      <c r="I72" s="48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</row>
    <row r="73" spans="1:14" ht="15" x14ac:dyDescent="0.25">
      <c r="A73" s="19" t="s">
        <v>22</v>
      </c>
      <c r="B73">
        <v>153556</v>
      </c>
      <c r="C73" t="s">
        <v>773</v>
      </c>
      <c r="D73" t="s">
        <v>935</v>
      </c>
      <c r="E73" s="37">
        <v>45246</v>
      </c>
      <c r="F73" s="21">
        <f>SUMIFS('VL-Disb repo Apr - Nov'!$I:$I,'VL-Disb repo Apr - Nov'!$Z:$Z,'DSA with executive VL'!$D73,'VL-Disb repo Apr - Nov'!$AM:$AM,'DSA with executive VL'!F$1,'VL-Disb repo Apr - Nov'!$T:$T,'DSA with executive VL'!$B73)/100000</f>
        <v>0</v>
      </c>
      <c r="G73" s="21">
        <v>0</v>
      </c>
      <c r="H73" s="48">
        <v>0</v>
      </c>
      <c r="I73" s="48">
        <v>0</v>
      </c>
      <c r="J73" s="49">
        <v>0</v>
      </c>
      <c r="K73" s="49">
        <v>0</v>
      </c>
      <c r="L73" s="49">
        <v>0</v>
      </c>
      <c r="M73" s="49">
        <v>0</v>
      </c>
      <c r="N73" s="49">
        <v>0</v>
      </c>
    </row>
    <row r="74" spans="1:14" ht="15" x14ac:dyDescent="0.25">
      <c r="A74" s="19" t="s">
        <v>22</v>
      </c>
      <c r="B74">
        <v>152439</v>
      </c>
      <c r="C74" t="s">
        <v>713</v>
      </c>
      <c r="D74" t="s">
        <v>793</v>
      </c>
      <c r="E74" s="37">
        <v>44879</v>
      </c>
      <c r="F74" s="21">
        <f>SUMIFS('VL-Disb repo Apr - Nov'!$I:$I,'VL-Disb repo Apr - Nov'!$Z:$Z,'DSA with executive VL'!$D74,'VL-Disb repo Apr - Nov'!$AM:$AM,'DSA with executive VL'!F$1,'VL-Disb repo Apr - Nov'!$T:$T,'DSA with executive VL'!$B74)/100000</f>
        <v>0</v>
      </c>
      <c r="G74" s="21">
        <v>0</v>
      </c>
      <c r="H74" s="48">
        <v>0</v>
      </c>
      <c r="I74" s="48">
        <v>0</v>
      </c>
      <c r="J74" s="49">
        <v>5.5</v>
      </c>
      <c r="K74" s="49">
        <v>0</v>
      </c>
      <c r="L74" s="49">
        <v>0</v>
      </c>
      <c r="M74" s="49">
        <v>0</v>
      </c>
      <c r="N74" s="49">
        <v>5.5</v>
      </c>
    </row>
    <row r="75" spans="1:14" ht="15" x14ac:dyDescent="0.25">
      <c r="A75" s="19" t="s">
        <v>22</v>
      </c>
      <c r="B75">
        <v>153556</v>
      </c>
      <c r="C75" t="s">
        <v>773</v>
      </c>
      <c r="D75" t="s">
        <v>810</v>
      </c>
      <c r="E75" s="37">
        <v>45246</v>
      </c>
      <c r="F75" s="21">
        <f>SUMIFS('VL-Disb repo Apr - Nov'!$I:$I,'VL-Disb repo Apr - Nov'!$Z:$Z,'DSA with executive VL'!$D75,'VL-Disb repo Apr - Nov'!$AM:$AM,'DSA with executive VL'!F$1,'VL-Disb repo Apr - Nov'!$T:$T,'DSA with executive VL'!$B75)/100000</f>
        <v>0</v>
      </c>
      <c r="G75" s="21">
        <v>0</v>
      </c>
      <c r="H75" s="48">
        <v>0</v>
      </c>
      <c r="I75" s="48">
        <v>0</v>
      </c>
      <c r="J75" s="49">
        <v>0</v>
      </c>
      <c r="K75" s="49">
        <v>0</v>
      </c>
      <c r="L75" s="49">
        <v>0</v>
      </c>
      <c r="M75" s="49">
        <v>0</v>
      </c>
      <c r="N75" s="49">
        <v>6.9</v>
      </c>
    </row>
    <row r="76" spans="1:14" ht="15" x14ac:dyDescent="0.25">
      <c r="A76" s="19" t="s">
        <v>22</v>
      </c>
      <c r="B76">
        <v>150545</v>
      </c>
      <c r="C76" t="s">
        <v>811</v>
      </c>
      <c r="D76" t="s">
        <v>812</v>
      </c>
      <c r="E76" s="37">
        <v>44422</v>
      </c>
      <c r="F76" s="21">
        <f>SUMIFS('VL-Disb repo Apr - Nov'!$I:$I,'VL-Disb repo Apr - Nov'!$Z:$Z,'DSA with executive VL'!$D76,'VL-Disb repo Apr - Nov'!$AM:$AM,'DSA with executive VL'!F$1,'VL-Disb repo Apr - Nov'!$T:$T,'DSA with executive VL'!$B76)/100000</f>
        <v>6.5</v>
      </c>
      <c r="G76" s="21">
        <v>0</v>
      </c>
      <c r="H76" s="48">
        <v>0</v>
      </c>
      <c r="I76" s="48">
        <v>0</v>
      </c>
      <c r="J76" s="49">
        <v>0</v>
      </c>
      <c r="K76" s="49">
        <v>0</v>
      </c>
      <c r="L76" s="49">
        <v>0</v>
      </c>
      <c r="M76" s="49">
        <v>0</v>
      </c>
      <c r="N76" s="49">
        <v>6.5</v>
      </c>
    </row>
    <row r="77" spans="1:14" ht="15" x14ac:dyDescent="0.25">
      <c r="A77" s="19" t="s">
        <v>22</v>
      </c>
      <c r="B77">
        <v>150545</v>
      </c>
      <c r="C77" t="s">
        <v>811</v>
      </c>
      <c r="D77" t="s">
        <v>813</v>
      </c>
      <c r="E77" s="37">
        <v>44422</v>
      </c>
      <c r="F77" s="21">
        <f>SUMIFS('VL-Disb repo Apr - Nov'!$I:$I,'VL-Disb repo Apr - Nov'!$Z:$Z,'DSA with executive VL'!$D77,'VL-Disb repo Apr - Nov'!$AM:$AM,'DSA with executive VL'!F$1,'VL-Disb repo Apr - Nov'!$T:$T,'DSA with executive VL'!$B77)/100000</f>
        <v>0</v>
      </c>
      <c r="G77" s="21">
        <v>4.75</v>
      </c>
      <c r="H77" s="48">
        <v>0</v>
      </c>
      <c r="I77" s="48">
        <v>4.5999999999999996</v>
      </c>
      <c r="J77" s="49">
        <v>0</v>
      </c>
      <c r="K77" s="49">
        <v>0</v>
      </c>
      <c r="L77" s="49">
        <v>0</v>
      </c>
      <c r="M77" s="49">
        <v>0</v>
      </c>
      <c r="N77" s="49">
        <v>9.35</v>
      </c>
    </row>
    <row r="78" spans="1:14" ht="15" x14ac:dyDescent="0.25">
      <c r="A78" s="19" t="s">
        <v>22</v>
      </c>
      <c r="B78">
        <v>153556</v>
      </c>
      <c r="C78" t="s">
        <v>773</v>
      </c>
      <c r="D78" t="s">
        <v>817</v>
      </c>
      <c r="E78" s="37">
        <v>45246</v>
      </c>
      <c r="F78" s="21">
        <f>SUMIFS('VL-Disb repo Apr - Nov'!$I:$I,'VL-Disb repo Apr - Nov'!$Z:$Z,'DSA with executive VL'!$D78,'VL-Disb repo Apr - Nov'!$AM:$AM,'DSA with executive VL'!F$1,'VL-Disb repo Apr - Nov'!$T:$T,'DSA with executive VL'!$B78)/100000</f>
        <v>0</v>
      </c>
      <c r="G78" s="21">
        <v>6.9</v>
      </c>
      <c r="H78" s="48">
        <v>6.55</v>
      </c>
      <c r="I78" s="48">
        <v>13.35</v>
      </c>
      <c r="J78" s="49">
        <v>0</v>
      </c>
      <c r="K78" s="49">
        <v>0</v>
      </c>
      <c r="L78" s="49">
        <v>0</v>
      </c>
      <c r="M78" s="49">
        <v>0</v>
      </c>
      <c r="N78" s="49">
        <v>26.799999999999997</v>
      </c>
    </row>
    <row r="79" spans="1:14" ht="15" x14ac:dyDescent="0.25">
      <c r="A79" s="19" t="s">
        <v>22</v>
      </c>
      <c r="B79">
        <v>151649</v>
      </c>
      <c r="C79" t="s">
        <v>815</v>
      </c>
      <c r="D79" t="s">
        <v>818</v>
      </c>
      <c r="E79" s="37">
        <v>44736</v>
      </c>
      <c r="F79" s="21">
        <f>SUMIFS('VL-Disb repo Apr - Nov'!$I:$I,'VL-Disb repo Apr - Nov'!$Z:$Z,'DSA with executive VL'!$D79,'VL-Disb repo Apr - Nov'!$AM:$AM,'DSA with executive VL'!F$1,'VL-Disb repo Apr - Nov'!$T:$T,'DSA with executive VL'!$B79)/100000</f>
        <v>0</v>
      </c>
      <c r="G79" s="21">
        <v>3</v>
      </c>
      <c r="H79" s="48">
        <v>0</v>
      </c>
      <c r="I79" s="48">
        <v>0</v>
      </c>
      <c r="J79" s="49">
        <v>0</v>
      </c>
      <c r="K79" s="49">
        <v>0</v>
      </c>
      <c r="L79" s="49">
        <v>0</v>
      </c>
      <c r="M79" s="49">
        <v>0</v>
      </c>
      <c r="N79" s="49">
        <v>3</v>
      </c>
    </row>
    <row r="80" spans="1:14" ht="15" x14ac:dyDescent="0.25">
      <c r="A80" s="19" t="s">
        <v>22</v>
      </c>
      <c r="B80">
        <v>153328</v>
      </c>
      <c r="C80" t="s">
        <v>809</v>
      </c>
      <c r="D80" t="s">
        <v>819</v>
      </c>
      <c r="E80" s="37">
        <v>45189</v>
      </c>
      <c r="F80" s="21">
        <f>SUMIFS('VL-Disb repo Apr - Nov'!$I:$I,'VL-Disb repo Apr - Nov'!$Z:$Z,'DSA with executive VL'!$D80,'VL-Disb repo Apr - Nov'!$AM:$AM,'DSA with executive VL'!F$1,'VL-Disb repo Apr - Nov'!$T:$T,'DSA with executive VL'!$B80)/100000</f>
        <v>0</v>
      </c>
      <c r="G80" s="21">
        <v>0</v>
      </c>
      <c r="H80" s="48">
        <v>5.7</v>
      </c>
      <c r="I80" s="48">
        <v>6.75</v>
      </c>
      <c r="J80" s="49">
        <v>0</v>
      </c>
      <c r="K80" s="49">
        <v>0</v>
      </c>
      <c r="L80" s="49">
        <v>0</v>
      </c>
      <c r="M80" s="49">
        <v>0</v>
      </c>
      <c r="N80" s="49">
        <v>12.45</v>
      </c>
    </row>
    <row r="81" spans="1:14" ht="15" x14ac:dyDescent="0.25">
      <c r="A81" s="19" t="s">
        <v>22</v>
      </c>
      <c r="B81">
        <v>150722</v>
      </c>
      <c r="C81" t="s">
        <v>807</v>
      </c>
      <c r="D81" t="s">
        <v>820</v>
      </c>
      <c r="E81" s="37">
        <v>44470</v>
      </c>
      <c r="F81" s="21">
        <f>SUMIFS('VL-Disb repo Apr - Nov'!$I:$I,'VL-Disb repo Apr - Nov'!$Z:$Z,'DSA with executive VL'!$D81,'VL-Disb repo Apr - Nov'!$AM:$AM,'DSA with executive VL'!F$1,'VL-Disb repo Apr - Nov'!$T:$T,'DSA with executive VL'!$B81)/100000</f>
        <v>0</v>
      </c>
      <c r="G81" s="21">
        <v>0</v>
      </c>
      <c r="H81" s="48">
        <v>0</v>
      </c>
      <c r="I81" s="48">
        <v>15.1</v>
      </c>
      <c r="J81" s="49">
        <v>0</v>
      </c>
      <c r="K81" s="49">
        <v>0</v>
      </c>
      <c r="L81" s="49">
        <v>0</v>
      </c>
      <c r="M81" s="49">
        <v>5</v>
      </c>
      <c r="N81" s="49">
        <v>20.100000000000001</v>
      </c>
    </row>
    <row r="82" spans="1:14" ht="15" x14ac:dyDescent="0.25">
      <c r="A82" s="19" t="s">
        <v>22</v>
      </c>
      <c r="B82">
        <v>151649</v>
      </c>
      <c r="C82" t="s">
        <v>815</v>
      </c>
      <c r="D82" t="s">
        <v>821</v>
      </c>
      <c r="E82" s="37">
        <v>44736</v>
      </c>
      <c r="F82" s="21">
        <f>SUMIFS('VL-Disb repo Apr - Nov'!$I:$I,'VL-Disb repo Apr - Nov'!$Z:$Z,'DSA with executive VL'!$D82,'VL-Disb repo Apr - Nov'!$AM:$AM,'DSA with executive VL'!F$1,'VL-Disb repo Apr - Nov'!$T:$T,'DSA with executive VL'!$B82)/100000</f>
        <v>0</v>
      </c>
      <c r="G82" s="21">
        <v>0</v>
      </c>
      <c r="H82" s="48">
        <v>0</v>
      </c>
      <c r="I82" s="48">
        <v>5.4</v>
      </c>
      <c r="J82" s="49">
        <v>0</v>
      </c>
      <c r="K82" s="49">
        <v>0</v>
      </c>
      <c r="L82" s="49">
        <v>0</v>
      </c>
      <c r="M82" s="49">
        <v>0</v>
      </c>
      <c r="N82" s="49">
        <v>5.4</v>
      </c>
    </row>
    <row r="83" spans="1:14" ht="15" x14ac:dyDescent="0.25">
      <c r="A83" s="19" t="s">
        <v>22</v>
      </c>
      <c r="B83">
        <v>150722</v>
      </c>
      <c r="C83" t="s">
        <v>807</v>
      </c>
      <c r="D83" t="s">
        <v>822</v>
      </c>
      <c r="E83" s="37">
        <v>44470</v>
      </c>
      <c r="F83" s="21">
        <f>SUMIFS('VL-Disb repo Apr - Nov'!$I:$I,'VL-Disb repo Apr - Nov'!$Z:$Z,'DSA with executive VL'!$D83,'VL-Disb repo Apr - Nov'!$AM:$AM,'DSA with executive VL'!F$1,'VL-Disb repo Apr - Nov'!$T:$T,'DSA with executive VL'!$B83)/100000</f>
        <v>0</v>
      </c>
      <c r="G83" s="21">
        <v>0</v>
      </c>
      <c r="H83" s="48">
        <v>0</v>
      </c>
      <c r="I83" s="48">
        <v>8.5500000000000007</v>
      </c>
      <c r="J83" s="49">
        <v>45.2</v>
      </c>
      <c r="K83" s="49">
        <v>0</v>
      </c>
      <c r="L83" s="49">
        <v>0</v>
      </c>
      <c r="M83" s="49">
        <v>0</v>
      </c>
      <c r="N83" s="49">
        <v>53.75</v>
      </c>
    </row>
    <row r="84" spans="1:14" ht="15" x14ac:dyDescent="0.25">
      <c r="A84" s="19" t="s">
        <v>15</v>
      </c>
      <c r="B84">
        <v>151548</v>
      </c>
      <c r="C84" t="s">
        <v>823</v>
      </c>
      <c r="D84" t="s">
        <v>936</v>
      </c>
      <c r="E84" s="37">
        <v>44706</v>
      </c>
      <c r="F84" s="21">
        <f>SUMIFS('VL-Disb repo Apr - Nov'!$I:$I,'VL-Disb repo Apr - Nov'!$Z:$Z,'DSA with executive VL'!$D84,'VL-Disb repo Apr - Nov'!$AM:$AM,'DSA with executive VL'!F$1,'VL-Disb repo Apr - Nov'!$T:$T,'DSA with executive VL'!$B84)/100000</f>
        <v>0</v>
      </c>
      <c r="G84" s="21">
        <v>0</v>
      </c>
      <c r="H84" s="48">
        <v>0</v>
      </c>
      <c r="I84" s="48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</row>
    <row r="85" spans="1:14" ht="15" x14ac:dyDescent="0.25">
      <c r="A85" s="19" t="s">
        <v>15</v>
      </c>
      <c r="B85">
        <v>150733</v>
      </c>
      <c r="C85" t="s">
        <v>830</v>
      </c>
      <c r="D85" t="s">
        <v>937</v>
      </c>
      <c r="E85" s="37">
        <v>44475</v>
      </c>
      <c r="F85" s="21">
        <f>SUMIFS('VL-Disb repo Apr - Nov'!$I:$I,'VL-Disb repo Apr - Nov'!$Z:$Z,'DSA with executive VL'!$D85,'VL-Disb repo Apr - Nov'!$AM:$AM,'DSA with executive VL'!F$1,'VL-Disb repo Apr - Nov'!$T:$T,'DSA with executive VL'!$B85)/100000</f>
        <v>0</v>
      </c>
      <c r="G85" s="21">
        <v>0</v>
      </c>
      <c r="H85" s="48">
        <v>0</v>
      </c>
      <c r="I85" s="48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</row>
    <row r="86" spans="1:14" ht="15" x14ac:dyDescent="0.25">
      <c r="A86" s="19" t="s">
        <v>15</v>
      </c>
      <c r="B86">
        <v>150112</v>
      </c>
      <c r="C86" t="s">
        <v>828</v>
      </c>
      <c r="D86" t="s">
        <v>938</v>
      </c>
      <c r="E86" s="37">
        <v>44301</v>
      </c>
      <c r="F86" s="21">
        <f>SUMIFS('VL-Disb repo Apr - Nov'!$I:$I,'VL-Disb repo Apr - Nov'!$Z:$Z,'DSA with executive VL'!$D86,'VL-Disb repo Apr - Nov'!$AM:$AM,'DSA with executive VL'!F$1,'VL-Disb repo Apr - Nov'!$T:$T,'DSA with executive VL'!$B86)/100000</f>
        <v>0</v>
      </c>
      <c r="G86" s="21">
        <v>0</v>
      </c>
      <c r="H86" s="48">
        <v>0</v>
      </c>
      <c r="I86" s="48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</row>
    <row r="87" spans="1:14" ht="15" x14ac:dyDescent="0.25">
      <c r="A87" s="19" t="s">
        <v>15</v>
      </c>
      <c r="B87">
        <v>150497</v>
      </c>
      <c r="C87" t="s">
        <v>752</v>
      </c>
      <c r="D87" t="s">
        <v>831</v>
      </c>
      <c r="E87" s="37">
        <v>44412</v>
      </c>
      <c r="F87" s="21">
        <f>SUMIFS('VL-Disb repo Apr - Nov'!$I:$I,'VL-Disb repo Apr - Nov'!$Z:$Z,'DSA with executive VL'!$D87,'VL-Disb repo Apr - Nov'!$AM:$AM,'DSA with executive VL'!F$1,'VL-Disb repo Apr - Nov'!$T:$T,'DSA with executive VL'!$B87)/100000</f>
        <v>0</v>
      </c>
      <c r="G87" s="21">
        <v>10.8</v>
      </c>
      <c r="H87" s="48">
        <v>3.8</v>
      </c>
      <c r="I87" s="48">
        <v>11.6</v>
      </c>
      <c r="J87" s="49">
        <v>27.2</v>
      </c>
      <c r="K87" s="49">
        <v>0</v>
      </c>
      <c r="L87" s="49">
        <v>0</v>
      </c>
      <c r="M87" s="49">
        <v>10.1</v>
      </c>
      <c r="N87" s="49">
        <v>72.55</v>
      </c>
    </row>
    <row r="88" spans="1:14" ht="15" x14ac:dyDescent="0.25">
      <c r="A88" s="19" t="s">
        <v>15</v>
      </c>
      <c r="B88">
        <v>150112</v>
      </c>
      <c r="C88" t="s">
        <v>828</v>
      </c>
      <c r="D88" t="s">
        <v>939</v>
      </c>
      <c r="E88" s="37">
        <v>44301</v>
      </c>
      <c r="F88" s="21">
        <f>SUMIFS('VL-Disb repo Apr - Nov'!$I:$I,'VL-Disb repo Apr - Nov'!$Z:$Z,'DSA with executive VL'!$D88,'VL-Disb repo Apr - Nov'!$AM:$AM,'DSA with executive VL'!F$1,'VL-Disb repo Apr - Nov'!$T:$T,'DSA with executive VL'!$B88)/100000</f>
        <v>0</v>
      </c>
      <c r="G88" s="21">
        <v>0</v>
      </c>
      <c r="H88" s="48">
        <v>0</v>
      </c>
      <c r="I88" s="48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</row>
    <row r="89" spans="1:14" ht="15" x14ac:dyDescent="0.25">
      <c r="A89" s="19" t="s">
        <v>15</v>
      </c>
      <c r="B89">
        <v>150733</v>
      </c>
      <c r="C89" t="s">
        <v>830</v>
      </c>
      <c r="D89" t="s">
        <v>940</v>
      </c>
      <c r="E89" s="37">
        <v>44475</v>
      </c>
      <c r="F89" s="21">
        <f>SUMIFS('VL-Disb repo Apr - Nov'!$I:$I,'VL-Disb repo Apr - Nov'!$Z:$Z,'DSA with executive VL'!$D89,'VL-Disb repo Apr - Nov'!$AM:$AM,'DSA with executive VL'!F$1,'VL-Disb repo Apr - Nov'!$T:$T,'DSA with executive VL'!$B89)/100000</f>
        <v>0</v>
      </c>
      <c r="G89" s="21">
        <v>0</v>
      </c>
      <c r="H89" s="48">
        <v>0</v>
      </c>
      <c r="I89" s="48">
        <v>0</v>
      </c>
      <c r="J89" s="49">
        <v>0</v>
      </c>
      <c r="K89" s="49">
        <v>0</v>
      </c>
      <c r="L89" s="49">
        <v>0</v>
      </c>
      <c r="M89" s="49">
        <v>0</v>
      </c>
      <c r="N89" s="49">
        <v>0</v>
      </c>
    </row>
    <row r="90" spans="1:14" ht="15" x14ac:dyDescent="0.25">
      <c r="A90" s="19" t="s">
        <v>15</v>
      </c>
      <c r="B90">
        <v>29037</v>
      </c>
      <c r="C90" t="s">
        <v>826</v>
      </c>
      <c r="D90" t="s">
        <v>827</v>
      </c>
      <c r="E90" s="37">
        <v>43721</v>
      </c>
      <c r="F90" s="21">
        <f>SUMIFS('VL-Disb repo Apr - Nov'!$I:$I,'VL-Disb repo Apr - Nov'!$Z:$Z,'DSA with executive VL'!$D90,'VL-Disb repo Apr - Nov'!$AM:$AM,'DSA with executive VL'!F$1,'VL-Disb repo Apr - Nov'!$T:$T,'DSA with executive VL'!$B90)/100000</f>
        <v>4</v>
      </c>
      <c r="G90" s="21">
        <v>11.2</v>
      </c>
      <c r="H90" s="48">
        <v>0</v>
      </c>
      <c r="I90" s="48">
        <v>18.8</v>
      </c>
      <c r="J90" s="49">
        <v>6.7</v>
      </c>
      <c r="K90" s="49">
        <v>17.399999999999999</v>
      </c>
      <c r="L90" s="49">
        <v>0</v>
      </c>
      <c r="M90" s="49">
        <v>0</v>
      </c>
      <c r="N90" s="49">
        <v>58.099999999999994</v>
      </c>
    </row>
    <row r="91" spans="1:14" ht="15" x14ac:dyDescent="0.25">
      <c r="A91" s="19" t="s">
        <v>15</v>
      </c>
      <c r="B91">
        <v>151548</v>
      </c>
      <c r="C91" t="s">
        <v>823</v>
      </c>
      <c r="D91" t="s">
        <v>941</v>
      </c>
      <c r="E91" s="37">
        <v>44706</v>
      </c>
      <c r="F91" s="21">
        <f>SUMIFS('VL-Disb repo Apr - Nov'!$I:$I,'VL-Disb repo Apr - Nov'!$Z:$Z,'DSA with executive VL'!$D91,'VL-Disb repo Apr - Nov'!$AM:$AM,'DSA with executive VL'!F$1,'VL-Disb repo Apr - Nov'!$T:$T,'DSA with executive VL'!$B91)/100000</f>
        <v>0</v>
      </c>
      <c r="G91" s="21">
        <v>0</v>
      </c>
      <c r="H91" s="48">
        <v>0</v>
      </c>
      <c r="I91" s="48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</row>
    <row r="92" spans="1:14" ht="15" x14ac:dyDescent="0.25">
      <c r="A92" s="19" t="s">
        <v>15</v>
      </c>
      <c r="B92">
        <v>150133</v>
      </c>
      <c r="C92" t="s">
        <v>942</v>
      </c>
      <c r="D92" t="s">
        <v>832</v>
      </c>
      <c r="E92" s="37" t="e">
        <v>#N/A</v>
      </c>
      <c r="F92" s="21">
        <f>SUMIFS('VL-Disb repo Apr - Nov'!$I:$I,'VL-Disb repo Apr - Nov'!$Z:$Z,'DSA with executive VL'!$D92,'VL-Disb repo Apr - Nov'!$AM:$AM,'DSA with executive VL'!F$1,'VL-Disb repo Apr - Nov'!$T:$T,'DSA with executive VL'!$B92)/100000</f>
        <v>0</v>
      </c>
      <c r="G92" s="21">
        <v>0</v>
      </c>
      <c r="H92" s="48">
        <v>0</v>
      </c>
      <c r="I92" s="48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</row>
    <row r="93" spans="1:14" ht="15" x14ac:dyDescent="0.25">
      <c r="A93" s="19" t="s">
        <v>15</v>
      </c>
      <c r="B93">
        <v>151713</v>
      </c>
      <c r="C93" t="s">
        <v>832</v>
      </c>
      <c r="D93" t="s">
        <v>829</v>
      </c>
      <c r="E93" s="37">
        <v>44749</v>
      </c>
      <c r="F93" s="21">
        <f>SUMIFS('VL-Disb repo Apr - Nov'!$I:$I,'VL-Disb repo Apr - Nov'!$Z:$Z,'DSA with executive VL'!$D93,'VL-Disb repo Apr - Nov'!$AM:$AM,'DSA with executive VL'!F$1,'VL-Disb repo Apr - Nov'!$T:$T,'DSA with executive VL'!$B93)/100000</f>
        <v>0</v>
      </c>
      <c r="G93" s="21">
        <v>2.7</v>
      </c>
      <c r="H93" s="48">
        <v>5</v>
      </c>
      <c r="I93" s="48">
        <v>7.6</v>
      </c>
      <c r="J93" s="49">
        <v>15.1</v>
      </c>
      <c r="K93" s="49">
        <v>0</v>
      </c>
      <c r="L93" s="49">
        <v>0</v>
      </c>
      <c r="M93" s="49">
        <v>0</v>
      </c>
      <c r="N93" s="49">
        <v>32.9</v>
      </c>
    </row>
    <row r="94" spans="1:14" ht="15" x14ac:dyDescent="0.25">
      <c r="A94" s="19" t="s">
        <v>15</v>
      </c>
      <c r="B94">
        <v>151713</v>
      </c>
      <c r="C94" t="s">
        <v>832</v>
      </c>
      <c r="D94" t="s">
        <v>943</v>
      </c>
      <c r="E94" s="37">
        <v>44749</v>
      </c>
      <c r="F94" s="21">
        <f>SUMIFS('VL-Disb repo Apr - Nov'!$I:$I,'VL-Disb repo Apr - Nov'!$Z:$Z,'DSA with executive VL'!$D94,'VL-Disb repo Apr - Nov'!$AM:$AM,'DSA with executive VL'!F$1,'VL-Disb repo Apr - Nov'!$T:$T,'DSA with executive VL'!$B94)/100000</f>
        <v>0</v>
      </c>
      <c r="G94" s="21">
        <v>0</v>
      </c>
      <c r="H94" s="48">
        <v>0</v>
      </c>
      <c r="I94" s="48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</row>
    <row r="95" spans="1:14" ht="15" x14ac:dyDescent="0.25">
      <c r="A95" s="19" t="s">
        <v>15</v>
      </c>
      <c r="B95">
        <v>152711</v>
      </c>
      <c r="C95" t="s">
        <v>944</v>
      </c>
      <c r="D95" t="s">
        <v>945</v>
      </c>
      <c r="E95" s="37" t="e">
        <v>#N/A</v>
      </c>
      <c r="F95" s="21">
        <f>SUMIFS('VL-Disb repo Apr - Nov'!$I:$I,'VL-Disb repo Apr - Nov'!$Z:$Z,'DSA with executive VL'!$D95,'VL-Disb repo Apr - Nov'!$AM:$AM,'DSA with executive VL'!F$1,'VL-Disb repo Apr - Nov'!$T:$T,'DSA with executive VL'!$B95)/100000</f>
        <v>0</v>
      </c>
      <c r="G95" s="21">
        <v>0</v>
      </c>
      <c r="H95" s="48">
        <v>0</v>
      </c>
      <c r="I95" s="48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</row>
    <row r="96" spans="1:14" ht="15" x14ac:dyDescent="0.25">
      <c r="A96" s="19" t="s">
        <v>15</v>
      </c>
      <c r="B96">
        <v>152711</v>
      </c>
      <c r="C96" t="s">
        <v>944</v>
      </c>
      <c r="D96" t="s">
        <v>946</v>
      </c>
      <c r="E96" s="37" t="e">
        <v>#N/A</v>
      </c>
      <c r="F96" s="21">
        <f>SUMIFS('VL-Disb repo Apr - Nov'!$I:$I,'VL-Disb repo Apr - Nov'!$Z:$Z,'DSA with executive VL'!$D96,'VL-Disb repo Apr - Nov'!$AM:$AM,'DSA with executive VL'!F$1,'VL-Disb repo Apr - Nov'!$T:$T,'DSA with executive VL'!$B96)/100000</f>
        <v>0</v>
      </c>
      <c r="G96" s="21">
        <v>0</v>
      </c>
      <c r="H96" s="48">
        <v>0</v>
      </c>
      <c r="I96" s="48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</row>
    <row r="97" spans="1:14" ht="15" x14ac:dyDescent="0.25">
      <c r="A97" s="19" t="s">
        <v>15</v>
      </c>
      <c r="B97">
        <v>150497</v>
      </c>
      <c r="C97" t="s">
        <v>752</v>
      </c>
      <c r="D97" t="s">
        <v>947</v>
      </c>
      <c r="E97" s="37">
        <v>44412</v>
      </c>
      <c r="F97" s="21">
        <f>SUMIFS('VL-Disb repo Apr - Nov'!$I:$I,'VL-Disb repo Apr - Nov'!$Z:$Z,'DSA with executive VL'!$D97,'VL-Disb repo Apr - Nov'!$AM:$AM,'DSA with executive VL'!F$1,'VL-Disb repo Apr - Nov'!$T:$T,'DSA with executive VL'!$B97)/100000</f>
        <v>0</v>
      </c>
      <c r="G97" s="21">
        <v>0</v>
      </c>
      <c r="H97" s="48">
        <v>0</v>
      </c>
      <c r="I97" s="48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</row>
    <row r="98" spans="1:14" ht="15" x14ac:dyDescent="0.25">
      <c r="A98" s="19" t="s">
        <v>15</v>
      </c>
      <c r="B98">
        <v>151548</v>
      </c>
      <c r="C98" t="s">
        <v>823</v>
      </c>
      <c r="D98" t="s">
        <v>824</v>
      </c>
      <c r="E98" s="37">
        <v>44706</v>
      </c>
      <c r="F98" s="21">
        <f>SUMIFS('VL-Disb repo Apr - Nov'!$I:$I,'VL-Disb repo Apr - Nov'!$Z:$Z,'DSA with executive VL'!$D98,'VL-Disb repo Apr - Nov'!$AM:$AM,'DSA with executive VL'!F$1,'VL-Disb repo Apr - Nov'!$T:$T,'DSA with executive VL'!$B98)/100000</f>
        <v>11</v>
      </c>
      <c r="G98" s="21">
        <v>8.1</v>
      </c>
      <c r="H98" s="48">
        <v>16.8</v>
      </c>
      <c r="I98" s="48">
        <v>6.35</v>
      </c>
      <c r="J98" s="49">
        <v>14</v>
      </c>
      <c r="K98" s="49">
        <v>0</v>
      </c>
      <c r="L98" s="49">
        <v>0</v>
      </c>
      <c r="M98" s="49">
        <v>7.5</v>
      </c>
      <c r="N98" s="49">
        <v>63.750000000000007</v>
      </c>
    </row>
    <row r="99" spans="1:14" ht="15" x14ac:dyDescent="0.25">
      <c r="A99" s="19" t="s">
        <v>15</v>
      </c>
      <c r="B99">
        <v>151713</v>
      </c>
      <c r="C99" t="s">
        <v>832</v>
      </c>
      <c r="D99" t="s">
        <v>833</v>
      </c>
      <c r="E99" s="37">
        <v>44749</v>
      </c>
      <c r="F99" s="21">
        <f>SUMIFS('VL-Disb repo Apr - Nov'!$I:$I,'VL-Disb repo Apr - Nov'!$Z:$Z,'DSA with executive VL'!$D99,'VL-Disb repo Apr - Nov'!$AM:$AM,'DSA with executive VL'!F$1,'VL-Disb repo Apr - Nov'!$T:$T,'DSA with executive VL'!$B99)/100000</f>
        <v>5</v>
      </c>
      <c r="G99" s="21">
        <v>11.5</v>
      </c>
      <c r="H99" s="48">
        <v>4</v>
      </c>
      <c r="I99" s="48">
        <v>14.8</v>
      </c>
      <c r="J99" s="49">
        <v>5.5</v>
      </c>
      <c r="K99" s="49">
        <v>0</v>
      </c>
      <c r="L99" s="49">
        <v>0</v>
      </c>
      <c r="M99" s="49">
        <v>0</v>
      </c>
      <c r="N99" s="49">
        <v>40.799999999999997</v>
      </c>
    </row>
    <row r="100" spans="1:14" ht="15" x14ac:dyDescent="0.25">
      <c r="A100" s="19" t="s">
        <v>15</v>
      </c>
      <c r="B100">
        <v>153472</v>
      </c>
      <c r="C100" t="s">
        <v>835</v>
      </c>
      <c r="D100" t="s">
        <v>948</v>
      </c>
      <c r="E100" s="37">
        <v>45230</v>
      </c>
      <c r="F100" s="21">
        <f>SUMIFS('VL-Disb repo Apr - Nov'!$I:$I,'VL-Disb repo Apr - Nov'!$Z:$Z,'DSA with executive VL'!$D100,'VL-Disb repo Apr - Nov'!$AM:$AM,'DSA with executive VL'!F$1,'VL-Disb repo Apr - Nov'!$T:$T,'DSA with executive VL'!$B100)/100000</f>
        <v>0</v>
      </c>
      <c r="G100" s="21">
        <v>0</v>
      </c>
      <c r="H100" s="48">
        <v>0</v>
      </c>
      <c r="I100" s="48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</row>
    <row r="101" spans="1:14" ht="15" x14ac:dyDescent="0.25">
      <c r="A101" s="19" t="s">
        <v>15</v>
      </c>
      <c r="B101">
        <v>150497</v>
      </c>
      <c r="C101" t="s">
        <v>752</v>
      </c>
      <c r="D101" t="s">
        <v>825</v>
      </c>
      <c r="E101" s="37">
        <v>44412</v>
      </c>
      <c r="F101" s="21">
        <f>SUMIFS('VL-Disb repo Apr - Nov'!$I:$I,'VL-Disb repo Apr - Nov'!$Z:$Z,'DSA with executive VL'!$D101,'VL-Disb repo Apr - Nov'!$AM:$AM,'DSA with executive VL'!F$1,'VL-Disb repo Apr - Nov'!$T:$T,'DSA with executive VL'!$B101)/100000</f>
        <v>6.3</v>
      </c>
      <c r="G101" s="21">
        <v>5.3</v>
      </c>
      <c r="H101" s="48">
        <v>4.0999999999999996</v>
      </c>
      <c r="I101" s="48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15.7</v>
      </c>
    </row>
    <row r="102" spans="1:14" ht="15" x14ac:dyDescent="0.25">
      <c r="A102" s="19" t="s">
        <v>15</v>
      </c>
      <c r="B102">
        <v>153472</v>
      </c>
      <c r="C102" t="s">
        <v>835</v>
      </c>
      <c r="D102" t="s">
        <v>836</v>
      </c>
      <c r="E102" s="37">
        <v>45230</v>
      </c>
      <c r="F102" s="21">
        <f>SUMIFS('VL-Disb repo Apr - Nov'!$I:$I,'VL-Disb repo Apr - Nov'!$Z:$Z,'DSA with executive VL'!$D102,'VL-Disb repo Apr - Nov'!$AM:$AM,'DSA with executive VL'!F$1,'VL-Disb repo Apr - Nov'!$T:$T,'DSA with executive VL'!$B102)/100000</f>
        <v>0</v>
      </c>
      <c r="G102" s="21">
        <v>2.8</v>
      </c>
      <c r="H102" s="48">
        <v>0</v>
      </c>
      <c r="I102" s="48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2.8</v>
      </c>
    </row>
    <row r="103" spans="1:14" ht="15" x14ac:dyDescent="0.25">
      <c r="A103" s="19" t="s">
        <v>15</v>
      </c>
      <c r="B103">
        <v>29037</v>
      </c>
      <c r="C103" t="s">
        <v>826</v>
      </c>
      <c r="D103" t="s">
        <v>837</v>
      </c>
      <c r="E103" s="37">
        <v>43721</v>
      </c>
      <c r="F103" s="21">
        <f>SUMIFS('VL-Disb repo Apr - Nov'!$I:$I,'VL-Disb repo Apr - Nov'!$Z:$Z,'DSA with executive VL'!$D103,'VL-Disb repo Apr - Nov'!$AM:$AM,'DSA with executive VL'!F$1,'VL-Disb repo Apr - Nov'!$T:$T,'DSA with executive VL'!$B103)/100000</f>
        <v>0</v>
      </c>
      <c r="G103" s="21">
        <v>0</v>
      </c>
      <c r="H103" s="48">
        <v>3.8</v>
      </c>
      <c r="I103" s="48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3.8</v>
      </c>
    </row>
    <row r="104" spans="1:14" ht="15" x14ac:dyDescent="0.25">
      <c r="A104" s="19" t="s">
        <v>15</v>
      </c>
      <c r="B104">
        <v>151548</v>
      </c>
      <c r="C104" t="s">
        <v>823</v>
      </c>
      <c r="D104" t="s">
        <v>838</v>
      </c>
      <c r="E104" s="37">
        <v>44706</v>
      </c>
      <c r="F104" s="21">
        <f>SUMIFS('VL-Disb repo Apr - Nov'!$I:$I,'VL-Disb repo Apr - Nov'!$Z:$Z,'DSA with executive VL'!$D104,'VL-Disb repo Apr - Nov'!$AM:$AM,'DSA with executive VL'!F$1,'VL-Disb repo Apr - Nov'!$T:$T,'DSA with executive VL'!$B104)/100000</f>
        <v>0</v>
      </c>
      <c r="G104" s="21">
        <v>0</v>
      </c>
      <c r="H104" s="48">
        <v>4.8</v>
      </c>
      <c r="I104" s="48">
        <v>3</v>
      </c>
      <c r="J104" s="49">
        <v>0</v>
      </c>
      <c r="K104" s="49">
        <v>0</v>
      </c>
      <c r="L104" s="49">
        <v>0</v>
      </c>
      <c r="M104" s="49">
        <v>0</v>
      </c>
      <c r="N104" s="49">
        <v>7.8</v>
      </c>
    </row>
    <row r="105" spans="1:14" ht="15" x14ac:dyDescent="0.25">
      <c r="A105" s="19" t="s">
        <v>15</v>
      </c>
      <c r="B105">
        <v>29037</v>
      </c>
      <c r="C105" t="s">
        <v>826</v>
      </c>
      <c r="D105" t="s">
        <v>839</v>
      </c>
      <c r="E105" s="37">
        <v>43721</v>
      </c>
      <c r="F105" s="21">
        <f>SUMIFS('VL-Disb repo Apr - Nov'!$I:$I,'VL-Disb repo Apr - Nov'!$Z:$Z,'DSA with executive VL'!$D105,'VL-Disb repo Apr - Nov'!$AM:$AM,'DSA with executive VL'!F$1,'VL-Disb repo Apr - Nov'!$T:$T,'DSA with executive VL'!$B105)/100000</f>
        <v>0</v>
      </c>
      <c r="G105" s="21">
        <v>0</v>
      </c>
      <c r="H105" s="48">
        <v>4.8</v>
      </c>
      <c r="I105" s="48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4.8</v>
      </c>
    </row>
    <row r="106" spans="1:14" ht="15" x14ac:dyDescent="0.25">
      <c r="A106" s="19" t="s">
        <v>15</v>
      </c>
      <c r="B106">
        <v>153472</v>
      </c>
      <c r="C106" t="s">
        <v>835</v>
      </c>
      <c r="D106" t="s">
        <v>840</v>
      </c>
      <c r="E106" s="37">
        <v>45230</v>
      </c>
      <c r="F106" s="21">
        <f>SUMIFS('VL-Disb repo Apr - Nov'!$I:$I,'VL-Disb repo Apr - Nov'!$Z:$Z,'DSA with executive VL'!$D106,'VL-Disb repo Apr - Nov'!$AM:$AM,'DSA with executive VL'!F$1,'VL-Disb repo Apr - Nov'!$T:$T,'DSA with executive VL'!$B106)/100000</f>
        <v>0</v>
      </c>
      <c r="G106" s="21">
        <v>0</v>
      </c>
      <c r="H106" s="48">
        <v>0</v>
      </c>
      <c r="I106" s="48">
        <v>6.4</v>
      </c>
      <c r="J106" s="49">
        <v>7.7</v>
      </c>
      <c r="K106" s="49">
        <v>0</v>
      </c>
      <c r="L106" s="49">
        <v>0</v>
      </c>
      <c r="M106" s="49">
        <v>0</v>
      </c>
      <c r="N106" s="49">
        <v>14.100000000000001</v>
      </c>
    </row>
    <row r="107" spans="1:14" ht="15" x14ac:dyDescent="0.25">
      <c r="A107" s="19" t="s">
        <v>15</v>
      </c>
      <c r="B107">
        <v>154160</v>
      </c>
      <c r="C107" t="s">
        <v>834</v>
      </c>
      <c r="D107" t="s">
        <v>811</v>
      </c>
      <c r="E107" s="37">
        <v>45418</v>
      </c>
      <c r="F107" s="21">
        <f>SUMIFS('VL-Disb repo Apr - Nov'!$I:$I,'VL-Disb repo Apr - Nov'!$Z:$Z,'DSA with executive VL'!$D107,'VL-Disb repo Apr - Nov'!$AM:$AM,'DSA with executive VL'!F$1,'VL-Disb repo Apr - Nov'!$T:$T,'DSA with executive VL'!$B107)/100000</f>
        <v>0</v>
      </c>
      <c r="G107" s="21">
        <v>0</v>
      </c>
      <c r="H107" s="48">
        <v>0</v>
      </c>
      <c r="I107" s="48">
        <v>3.2</v>
      </c>
      <c r="J107" s="49">
        <v>0</v>
      </c>
      <c r="K107" s="49">
        <v>0</v>
      </c>
      <c r="L107" s="49">
        <v>0</v>
      </c>
      <c r="M107" s="49">
        <v>0</v>
      </c>
      <c r="N107" s="49">
        <v>3.2</v>
      </c>
    </row>
    <row r="108" spans="1:14" ht="15" x14ac:dyDescent="0.25">
      <c r="A108" s="19" t="s">
        <v>697</v>
      </c>
      <c r="B108">
        <v>29852</v>
      </c>
      <c r="C108" t="s">
        <v>707</v>
      </c>
      <c r="D108" t="s">
        <v>843</v>
      </c>
      <c r="E108" s="37">
        <v>44244</v>
      </c>
      <c r="F108" s="21">
        <f>SUMIFS('VL-Disb repo Apr - Nov'!$I:$I,'VL-Disb repo Apr - Nov'!$Z:$Z,'DSA with executive VL'!$D108,'VL-Disb repo Apr - Nov'!$AM:$AM,'DSA with executive VL'!F$1,'VL-Disb repo Apr - Nov'!$T:$T,'DSA with executive VL'!$B108)/100000</f>
        <v>2.5499999999999998</v>
      </c>
      <c r="G108" s="21">
        <v>0</v>
      </c>
      <c r="H108" s="48">
        <v>0</v>
      </c>
      <c r="I108" s="48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6.45</v>
      </c>
    </row>
    <row r="109" spans="1:14" ht="15" x14ac:dyDescent="0.25">
      <c r="A109" s="19" t="s">
        <v>697</v>
      </c>
      <c r="B109">
        <v>29852</v>
      </c>
      <c r="C109" t="s">
        <v>707</v>
      </c>
      <c r="D109" t="s">
        <v>846</v>
      </c>
      <c r="E109" s="37">
        <v>44244</v>
      </c>
      <c r="F109" s="21">
        <f>SUMIFS('VL-Disb repo Apr - Nov'!$I:$I,'VL-Disb repo Apr - Nov'!$Z:$Z,'DSA with executive VL'!$D109,'VL-Disb repo Apr - Nov'!$AM:$AM,'DSA with executive VL'!F$1,'VL-Disb repo Apr - Nov'!$T:$T,'DSA with executive VL'!$B109)/100000</f>
        <v>0</v>
      </c>
      <c r="G109" s="21">
        <v>7.6</v>
      </c>
      <c r="H109" s="48">
        <v>0</v>
      </c>
      <c r="I109" s="48">
        <v>4.8</v>
      </c>
      <c r="J109" s="49">
        <v>0</v>
      </c>
      <c r="K109" s="49">
        <v>0</v>
      </c>
      <c r="L109" s="49">
        <v>0</v>
      </c>
      <c r="M109" s="49">
        <v>0</v>
      </c>
      <c r="N109" s="49">
        <v>12.399999999999999</v>
      </c>
    </row>
    <row r="110" spans="1:14" ht="15" x14ac:dyDescent="0.25">
      <c r="A110" s="19" t="s">
        <v>697</v>
      </c>
      <c r="B110">
        <v>29998</v>
      </c>
      <c r="C110" t="s">
        <v>844</v>
      </c>
      <c r="D110" t="s">
        <v>949</v>
      </c>
      <c r="E110" s="37">
        <v>44272</v>
      </c>
      <c r="F110" s="21">
        <f>SUMIFS('VL-Disb repo Apr - Nov'!$I:$I,'VL-Disb repo Apr - Nov'!$Z:$Z,'DSA with executive VL'!$D110,'VL-Disb repo Apr - Nov'!$AM:$AM,'DSA with executive VL'!F$1,'VL-Disb repo Apr - Nov'!$T:$T,'DSA with executive VL'!$B110)/100000</f>
        <v>0</v>
      </c>
      <c r="G110" s="21">
        <v>0</v>
      </c>
      <c r="H110" s="48">
        <v>0</v>
      </c>
      <c r="I110" s="48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</row>
    <row r="111" spans="1:14" ht="15" x14ac:dyDescent="0.25">
      <c r="A111" s="19" t="s">
        <v>697</v>
      </c>
      <c r="B111">
        <v>29868</v>
      </c>
      <c r="C111" t="s">
        <v>872</v>
      </c>
      <c r="D111" t="s">
        <v>950</v>
      </c>
      <c r="E111" s="37">
        <v>44246</v>
      </c>
      <c r="F111" s="21">
        <f>SUMIFS('VL-Disb repo Apr - Nov'!$I:$I,'VL-Disb repo Apr - Nov'!$Z:$Z,'DSA with executive VL'!$D111,'VL-Disb repo Apr - Nov'!$AM:$AM,'DSA with executive VL'!F$1,'VL-Disb repo Apr - Nov'!$T:$T,'DSA with executive VL'!$B111)/100000</f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</row>
    <row r="112" spans="1:14" ht="15" x14ac:dyDescent="0.25">
      <c r="A112" s="19" t="s">
        <v>697</v>
      </c>
      <c r="B112">
        <v>29852</v>
      </c>
      <c r="C112" t="s">
        <v>707</v>
      </c>
      <c r="D112" t="s">
        <v>951</v>
      </c>
      <c r="E112" s="37">
        <v>44244</v>
      </c>
      <c r="F112" s="21">
        <f>SUMIFS('VL-Disb repo Apr - Nov'!$I:$I,'VL-Disb repo Apr - Nov'!$Z:$Z,'DSA with executive VL'!$D112,'VL-Disb repo Apr - Nov'!$AM:$AM,'DSA with executive VL'!F$1,'VL-Disb repo Apr - Nov'!$T:$T,'DSA with executive VL'!$B112)/100000</f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</row>
    <row r="113" spans="1:14" ht="15" x14ac:dyDescent="0.25">
      <c r="A113" s="19" t="s">
        <v>697</v>
      </c>
      <c r="B113">
        <v>152159</v>
      </c>
      <c r="C113" t="s">
        <v>841</v>
      </c>
      <c r="D113" t="s">
        <v>952</v>
      </c>
      <c r="E113" s="37">
        <v>44840</v>
      </c>
      <c r="F113" s="21">
        <f>SUMIFS('VL-Disb repo Apr - Nov'!$I:$I,'VL-Disb repo Apr - Nov'!$Z:$Z,'DSA with executive VL'!$D113,'VL-Disb repo Apr - Nov'!$AM:$AM,'DSA with executive VL'!F$1,'VL-Disb repo Apr - Nov'!$T:$T,'DSA with executive VL'!$B113)/100000</f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</row>
    <row r="114" spans="1:14" ht="15" x14ac:dyDescent="0.25">
      <c r="A114" s="19" t="s">
        <v>697</v>
      </c>
      <c r="B114">
        <v>152159</v>
      </c>
      <c r="C114" t="s">
        <v>841</v>
      </c>
      <c r="D114" t="s">
        <v>845</v>
      </c>
      <c r="E114" s="37">
        <v>44840</v>
      </c>
      <c r="F114" s="21">
        <f>SUMIFS('VL-Disb repo Apr - Nov'!$I:$I,'VL-Disb repo Apr - Nov'!$Z:$Z,'DSA with executive VL'!$D114,'VL-Disb repo Apr - Nov'!$AM:$AM,'DSA with executive VL'!F$1,'VL-Disb repo Apr - Nov'!$T:$T,'DSA with executive VL'!$B114)/100000</f>
        <v>0</v>
      </c>
      <c r="G114" s="49">
        <v>3.8</v>
      </c>
      <c r="H114" s="49">
        <v>0</v>
      </c>
      <c r="I114" s="49">
        <v>0</v>
      </c>
      <c r="J114" s="49">
        <v>4</v>
      </c>
      <c r="K114" s="49">
        <v>0</v>
      </c>
      <c r="L114" s="49">
        <v>0</v>
      </c>
      <c r="M114" s="49">
        <v>0</v>
      </c>
      <c r="N114" s="49">
        <v>7.8</v>
      </c>
    </row>
    <row r="115" spans="1:14" ht="15" x14ac:dyDescent="0.25">
      <c r="A115" s="19" t="s">
        <v>697</v>
      </c>
      <c r="B115">
        <v>28716</v>
      </c>
      <c r="C115" t="s">
        <v>953</v>
      </c>
      <c r="D115" t="s">
        <v>842</v>
      </c>
      <c r="E115" s="37" t="e">
        <v>#N/A</v>
      </c>
      <c r="F115" s="21">
        <f>SUMIFS('VL-Disb repo Apr - Nov'!$I:$I,'VL-Disb repo Apr - Nov'!$Z:$Z,'DSA with executive VL'!$D115,'VL-Disb repo Apr - Nov'!$AM:$AM,'DSA with executive VL'!F$1,'VL-Disb repo Apr - Nov'!$T:$T,'DSA with executive VL'!$B115)/100000</f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3.5</v>
      </c>
    </row>
    <row r="116" spans="1:14" ht="15" x14ac:dyDescent="0.25">
      <c r="A116" s="19" t="s">
        <v>697</v>
      </c>
      <c r="B116">
        <v>150045</v>
      </c>
      <c r="C116" t="s">
        <v>768</v>
      </c>
      <c r="D116" t="s">
        <v>954</v>
      </c>
      <c r="E116" s="37">
        <v>44286</v>
      </c>
      <c r="F116" s="21">
        <f>SUMIFS('VL-Disb repo Apr - Nov'!$I:$I,'VL-Disb repo Apr - Nov'!$Z:$Z,'DSA with executive VL'!$D116,'VL-Disb repo Apr - Nov'!$AM:$AM,'DSA with executive VL'!F$1,'VL-Disb repo Apr - Nov'!$T:$T,'DSA with executive VL'!$B116)/100000</f>
        <v>0</v>
      </c>
      <c r="G116" s="49"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3.1</v>
      </c>
      <c r="M116" s="49">
        <v>0</v>
      </c>
      <c r="N116" s="49">
        <v>3.1</v>
      </c>
    </row>
    <row r="117" spans="1:14" ht="15" x14ac:dyDescent="0.25">
      <c r="A117" s="19" t="s">
        <v>697</v>
      </c>
      <c r="B117">
        <v>152159</v>
      </c>
      <c r="C117" t="s">
        <v>841</v>
      </c>
      <c r="D117" t="s">
        <v>847</v>
      </c>
      <c r="E117" s="37">
        <v>44840</v>
      </c>
      <c r="F117" s="21">
        <f>SUMIFS('VL-Disb repo Apr - Nov'!$I:$I,'VL-Disb repo Apr - Nov'!$Z:$Z,'DSA with executive VL'!$D117,'VL-Disb repo Apr - Nov'!$AM:$AM,'DSA with executive VL'!F$1,'VL-Disb repo Apr - Nov'!$T:$T,'DSA with executive VL'!$B117)/100000</f>
        <v>0</v>
      </c>
      <c r="G117" s="49">
        <v>0</v>
      </c>
      <c r="H117" s="49">
        <v>2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2</v>
      </c>
    </row>
    <row r="118" spans="1:14" ht="15" x14ac:dyDescent="0.25">
      <c r="A118" s="19" t="s">
        <v>700</v>
      </c>
      <c r="B118">
        <v>152220</v>
      </c>
      <c r="C118" t="s">
        <v>955</v>
      </c>
      <c r="D118" t="s">
        <v>956</v>
      </c>
      <c r="E118" s="37" t="e">
        <v>#N/A</v>
      </c>
      <c r="F118" s="21">
        <f>SUMIFS('VL-Disb repo Apr - Nov'!$I:$I,'VL-Disb repo Apr - Nov'!$Z:$Z,'DSA with executive VL'!$D118,'VL-Disb repo Apr - Nov'!$AM:$AM,'DSA with executive VL'!F$1,'VL-Disb repo Apr - Nov'!$T:$T,'DSA with executive VL'!$B118)/100000</f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</row>
    <row r="119" spans="1:14" ht="15" x14ac:dyDescent="0.25">
      <c r="A119" s="19" t="s">
        <v>700</v>
      </c>
      <c r="B119">
        <v>151609</v>
      </c>
      <c r="C119" t="s">
        <v>848</v>
      </c>
      <c r="D119" t="s">
        <v>957</v>
      </c>
      <c r="E119" s="37">
        <v>44725</v>
      </c>
      <c r="F119" s="21">
        <f>SUMIFS('VL-Disb repo Apr - Nov'!$I:$I,'VL-Disb repo Apr - Nov'!$Z:$Z,'DSA with executive VL'!$D119,'VL-Disb repo Apr - Nov'!$AM:$AM,'DSA with executive VL'!F$1,'VL-Disb repo Apr - Nov'!$T:$T,'DSA with executive VL'!$B119)/100000</f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</row>
    <row r="120" spans="1:14" ht="15" x14ac:dyDescent="0.25">
      <c r="A120" s="19" t="s">
        <v>700</v>
      </c>
      <c r="B120">
        <v>151086</v>
      </c>
      <c r="C120" t="s">
        <v>958</v>
      </c>
      <c r="D120" t="s">
        <v>959</v>
      </c>
      <c r="E120" s="37" t="e">
        <v>#N/A</v>
      </c>
      <c r="F120" s="21">
        <f>SUMIFS('VL-Disb repo Apr - Nov'!$I:$I,'VL-Disb repo Apr - Nov'!$Z:$Z,'DSA with executive VL'!$D120,'VL-Disb repo Apr - Nov'!$AM:$AM,'DSA with executive VL'!F$1,'VL-Disb repo Apr - Nov'!$T:$T,'DSA with executive VL'!$B120)/100000</f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</row>
    <row r="121" spans="1:14" ht="15" x14ac:dyDescent="0.25">
      <c r="A121" s="19" t="s">
        <v>700</v>
      </c>
      <c r="B121">
        <v>151609</v>
      </c>
      <c r="C121" t="s">
        <v>848</v>
      </c>
      <c r="D121" t="s">
        <v>851</v>
      </c>
      <c r="E121" s="37">
        <v>44725</v>
      </c>
      <c r="F121" s="21">
        <f>SUMIFS('VL-Disb repo Apr - Nov'!$I:$I,'VL-Disb repo Apr - Nov'!$Z:$Z,'DSA with executive VL'!$D121,'VL-Disb repo Apr - Nov'!$AM:$AM,'DSA with executive VL'!F$1,'VL-Disb repo Apr - Nov'!$T:$T,'DSA with executive VL'!$B121)/100000</f>
        <v>0</v>
      </c>
      <c r="G121" s="49">
        <v>0</v>
      </c>
      <c r="H121" s="49">
        <v>3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3</v>
      </c>
    </row>
    <row r="122" spans="1:14" ht="15" x14ac:dyDescent="0.25">
      <c r="A122" s="19" t="s">
        <v>700</v>
      </c>
      <c r="B122">
        <v>151609</v>
      </c>
      <c r="C122" t="s">
        <v>848</v>
      </c>
      <c r="D122" t="s">
        <v>960</v>
      </c>
      <c r="E122" s="37">
        <v>44725</v>
      </c>
      <c r="F122" s="21">
        <f>SUMIFS('VL-Disb repo Apr - Nov'!$I:$I,'VL-Disb repo Apr - Nov'!$Z:$Z,'DSA with executive VL'!$D122,'VL-Disb repo Apr - Nov'!$AM:$AM,'DSA with executive VL'!F$1,'VL-Disb repo Apr - Nov'!$T:$T,'DSA with executive VL'!$B122)/100000</f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9">
        <v>0</v>
      </c>
    </row>
    <row r="123" spans="1:14" ht="15" x14ac:dyDescent="0.25">
      <c r="A123" s="19" t="s">
        <v>700</v>
      </c>
      <c r="B123">
        <v>151609</v>
      </c>
      <c r="C123" t="s">
        <v>848</v>
      </c>
      <c r="D123" t="s">
        <v>961</v>
      </c>
      <c r="E123" s="37">
        <v>44725</v>
      </c>
      <c r="F123" s="21">
        <f>SUMIFS('VL-Disb repo Apr - Nov'!$I:$I,'VL-Disb repo Apr - Nov'!$Z:$Z,'DSA with executive VL'!$D123,'VL-Disb repo Apr - Nov'!$AM:$AM,'DSA with executive VL'!F$1,'VL-Disb repo Apr - Nov'!$T:$T,'DSA with executive VL'!$B123)/100000</f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</row>
    <row r="124" spans="1:14" ht="15" x14ac:dyDescent="0.25">
      <c r="A124" s="19" t="s">
        <v>700</v>
      </c>
      <c r="B124">
        <v>151609</v>
      </c>
      <c r="C124" t="s">
        <v>848</v>
      </c>
      <c r="D124" t="s">
        <v>849</v>
      </c>
      <c r="E124" s="37">
        <v>44725</v>
      </c>
      <c r="F124" s="21">
        <f>SUMIFS('VL-Disb repo Apr - Nov'!$I:$I,'VL-Disb repo Apr - Nov'!$Z:$Z,'DSA with executive VL'!$D124,'VL-Disb repo Apr - Nov'!$AM:$AM,'DSA with executive VL'!F$1,'VL-Disb repo Apr - Nov'!$T:$T,'DSA with executive VL'!$B124)/100000</f>
        <v>12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12</v>
      </c>
    </row>
    <row r="125" spans="1:14" ht="15" x14ac:dyDescent="0.25">
      <c r="A125" s="19" t="s">
        <v>700</v>
      </c>
      <c r="B125">
        <v>151609</v>
      </c>
      <c r="C125" t="s">
        <v>848</v>
      </c>
      <c r="D125" t="s">
        <v>962</v>
      </c>
      <c r="E125" s="37">
        <v>44725</v>
      </c>
      <c r="F125" s="21">
        <f>SUMIFS('VL-Disb repo Apr - Nov'!$I:$I,'VL-Disb repo Apr - Nov'!$Z:$Z,'DSA with executive VL'!$D125,'VL-Disb repo Apr - Nov'!$AM:$AM,'DSA with executive VL'!F$1,'VL-Disb repo Apr - Nov'!$T:$T,'DSA with executive VL'!$B125)/100000</f>
        <v>0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9">
        <v>0</v>
      </c>
    </row>
    <row r="126" spans="1:14" ht="15" x14ac:dyDescent="0.25">
      <c r="A126" s="19" t="s">
        <v>700</v>
      </c>
      <c r="B126">
        <v>153512</v>
      </c>
      <c r="C126" t="s">
        <v>705</v>
      </c>
      <c r="D126" t="s">
        <v>850</v>
      </c>
      <c r="E126" s="37">
        <v>45237</v>
      </c>
      <c r="F126" s="21">
        <f>SUMIFS('VL-Disb repo Apr - Nov'!$I:$I,'VL-Disb repo Apr - Nov'!$Z:$Z,'DSA with executive VL'!$D126,'VL-Disb repo Apr - Nov'!$AM:$AM,'DSA with executive VL'!F$1,'VL-Disb repo Apr - Nov'!$T:$T,'DSA with executive VL'!$B126)/100000</f>
        <v>0</v>
      </c>
      <c r="G126" s="49">
        <v>14</v>
      </c>
      <c r="H126" s="49">
        <v>5</v>
      </c>
      <c r="I126" s="49">
        <v>5.5</v>
      </c>
      <c r="J126" s="49">
        <v>10</v>
      </c>
      <c r="K126" s="49">
        <v>0</v>
      </c>
      <c r="L126" s="49">
        <v>0</v>
      </c>
      <c r="M126" s="49">
        <v>0</v>
      </c>
      <c r="N126" s="49">
        <v>34.5</v>
      </c>
    </row>
    <row r="127" spans="1:14" ht="15" x14ac:dyDescent="0.25">
      <c r="A127" s="19" t="s">
        <v>700</v>
      </c>
      <c r="B127">
        <v>151609</v>
      </c>
      <c r="C127" t="s">
        <v>848</v>
      </c>
      <c r="D127" t="s">
        <v>852</v>
      </c>
      <c r="E127" s="37">
        <v>44725</v>
      </c>
      <c r="F127" s="21">
        <f>SUMIFS('VL-Disb repo Apr - Nov'!$I:$I,'VL-Disb repo Apr - Nov'!$Z:$Z,'DSA with executive VL'!$D127,'VL-Disb repo Apr - Nov'!$AM:$AM,'DSA with executive VL'!F$1,'VL-Disb repo Apr - Nov'!$T:$T,'DSA with executive VL'!$B127)/100000</f>
        <v>0</v>
      </c>
      <c r="G127" s="49">
        <v>0</v>
      </c>
      <c r="H127" s="49">
        <v>19.989999999999998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19.989999999999998</v>
      </c>
    </row>
    <row r="128" spans="1:14" ht="15" x14ac:dyDescent="0.25">
      <c r="A128" s="19" t="s">
        <v>701</v>
      </c>
      <c r="B128">
        <v>152561</v>
      </c>
      <c r="C128" t="s">
        <v>741</v>
      </c>
      <c r="D128" t="s">
        <v>963</v>
      </c>
      <c r="E128" s="37">
        <v>44896</v>
      </c>
      <c r="F128" s="21">
        <f>SUMIFS('VL-Disb repo Apr - Nov'!$I:$I,'VL-Disb repo Apr - Nov'!$Z:$Z,'DSA with executive VL'!$D128,'VL-Disb repo Apr - Nov'!$AM:$AM,'DSA with executive VL'!F$1,'VL-Disb repo Apr - Nov'!$T:$T,'DSA with executive VL'!$B128)/100000</f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</row>
    <row r="129" spans="1:14" ht="15" x14ac:dyDescent="0.25">
      <c r="A129" s="19" t="s">
        <v>701</v>
      </c>
      <c r="B129">
        <v>152746</v>
      </c>
      <c r="C129" t="s">
        <v>815</v>
      </c>
      <c r="D129" t="s">
        <v>964</v>
      </c>
      <c r="E129" s="37">
        <v>44935</v>
      </c>
      <c r="F129" s="21">
        <f>SUMIFS('VL-Disb repo Apr - Nov'!$I:$I,'VL-Disb repo Apr - Nov'!$Z:$Z,'DSA with executive VL'!$D129,'VL-Disb repo Apr - Nov'!$AM:$AM,'DSA with executive VL'!F$1,'VL-Disb repo Apr - Nov'!$T:$T,'DSA with executive VL'!$B129)/100000</f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</row>
    <row r="130" spans="1:14" ht="15" x14ac:dyDescent="0.25">
      <c r="A130" s="19" t="s">
        <v>701</v>
      </c>
      <c r="B130">
        <v>152596</v>
      </c>
      <c r="C130" t="s">
        <v>965</v>
      </c>
      <c r="D130" t="s">
        <v>966</v>
      </c>
      <c r="E130" s="37" t="e">
        <v>#N/A</v>
      </c>
      <c r="F130" s="21">
        <f>SUMIFS('VL-Disb repo Apr - Nov'!$I:$I,'VL-Disb repo Apr - Nov'!$Z:$Z,'DSA with executive VL'!$D130,'VL-Disb repo Apr - Nov'!$AM:$AM,'DSA with executive VL'!F$1,'VL-Disb repo Apr - Nov'!$T:$T,'DSA with executive VL'!$B130)/100000</f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</row>
    <row r="131" spans="1:14" ht="15" x14ac:dyDescent="0.25">
      <c r="A131" s="19" t="s">
        <v>701</v>
      </c>
      <c r="B131">
        <v>152746</v>
      </c>
      <c r="C131" t="s">
        <v>815</v>
      </c>
      <c r="D131" t="s">
        <v>855</v>
      </c>
      <c r="E131" s="37">
        <v>44935</v>
      </c>
      <c r="F131" s="21">
        <f>SUMIFS('VL-Disb repo Apr - Nov'!$I:$I,'VL-Disb repo Apr - Nov'!$Z:$Z,'DSA with executive VL'!$D131,'VL-Disb repo Apr - Nov'!$AM:$AM,'DSA with executive VL'!F$1,'VL-Disb repo Apr - Nov'!$T:$T,'DSA with executive VL'!$B131)/100000</f>
        <v>0</v>
      </c>
      <c r="G131" s="49">
        <v>3.2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17.12</v>
      </c>
      <c r="N131" s="49">
        <v>20.32</v>
      </c>
    </row>
    <row r="132" spans="1:14" ht="15" x14ac:dyDescent="0.25">
      <c r="A132" s="19" t="s">
        <v>701</v>
      </c>
      <c r="B132">
        <v>153501</v>
      </c>
      <c r="C132" t="s">
        <v>853</v>
      </c>
      <c r="D132" t="s">
        <v>854</v>
      </c>
      <c r="E132" s="37">
        <v>45234</v>
      </c>
      <c r="F132" s="21">
        <f>SUMIFS('VL-Disb repo Apr - Nov'!$I:$I,'VL-Disb repo Apr - Nov'!$Z:$Z,'DSA with executive VL'!$D132,'VL-Disb repo Apr - Nov'!$AM:$AM,'DSA with executive VL'!F$1,'VL-Disb repo Apr - Nov'!$T:$T,'DSA with executive VL'!$B132)/100000</f>
        <v>7.47</v>
      </c>
      <c r="G132" s="49">
        <v>0</v>
      </c>
      <c r="H132" s="49">
        <v>7</v>
      </c>
      <c r="I132" s="49">
        <v>17.329999999999998</v>
      </c>
      <c r="J132" s="49">
        <v>8.06</v>
      </c>
      <c r="K132" s="49">
        <v>0</v>
      </c>
      <c r="L132" s="49">
        <v>0</v>
      </c>
      <c r="M132" s="49">
        <v>10</v>
      </c>
      <c r="N132" s="49">
        <v>49.86</v>
      </c>
    </row>
    <row r="133" spans="1:14" ht="15" x14ac:dyDescent="0.25">
      <c r="A133" s="19" t="s">
        <v>701</v>
      </c>
      <c r="B133">
        <v>152561</v>
      </c>
      <c r="C133" t="s">
        <v>741</v>
      </c>
      <c r="D133" t="s">
        <v>856</v>
      </c>
      <c r="E133" s="37">
        <v>44896</v>
      </c>
      <c r="F133" s="21">
        <f>SUMIFS('VL-Disb repo Apr - Nov'!$I:$I,'VL-Disb repo Apr - Nov'!$Z:$Z,'DSA with executive VL'!$D133,'VL-Disb repo Apr - Nov'!$AM:$AM,'DSA with executive VL'!F$1,'VL-Disb repo Apr - Nov'!$T:$T,'DSA with executive VL'!$B133)/100000</f>
        <v>0</v>
      </c>
      <c r="G133" s="49">
        <v>7.1</v>
      </c>
      <c r="H133" s="49">
        <v>6.25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13.35</v>
      </c>
    </row>
    <row r="134" spans="1:14" ht="15" x14ac:dyDescent="0.25">
      <c r="A134" s="19" t="s">
        <v>693</v>
      </c>
      <c r="B134">
        <v>151645</v>
      </c>
      <c r="C134" t="s">
        <v>800</v>
      </c>
      <c r="D134" t="s">
        <v>755</v>
      </c>
      <c r="E134" s="37">
        <v>44735</v>
      </c>
      <c r="F134" s="21">
        <f>SUMIFS('VL-Disb repo Apr - Nov'!$I:$I,'VL-Disb repo Apr - Nov'!$Z:$Z,'DSA with executive VL'!$D134,'VL-Disb repo Apr - Nov'!$AM:$AM,'DSA with executive VL'!F$1,'VL-Disb repo Apr - Nov'!$T:$T,'DSA with executive VL'!$B134)/100000</f>
        <v>0</v>
      </c>
      <c r="G134" s="49">
        <v>0</v>
      </c>
      <c r="H134" s="49">
        <v>0</v>
      </c>
      <c r="I134" s="49">
        <v>17</v>
      </c>
      <c r="J134" s="49">
        <v>15.6</v>
      </c>
      <c r="K134" s="49">
        <v>0</v>
      </c>
      <c r="L134" s="49">
        <v>0</v>
      </c>
      <c r="M134" s="49">
        <v>5.9</v>
      </c>
      <c r="N134" s="49">
        <v>38.5</v>
      </c>
    </row>
    <row r="135" spans="1:14" ht="15" x14ac:dyDescent="0.25">
      <c r="A135" s="19" t="s">
        <v>700</v>
      </c>
      <c r="B135">
        <v>151609</v>
      </c>
      <c r="C135" t="s">
        <v>848</v>
      </c>
      <c r="D135" t="s">
        <v>874</v>
      </c>
      <c r="E135" s="37">
        <v>44725</v>
      </c>
      <c r="F135" s="21">
        <f>SUMIFS('VL-Disb repo Apr - Nov'!$I:$I,'VL-Disb repo Apr - Nov'!$Z:$Z,'DSA with executive VL'!$D135,'VL-Disb repo Apr - Nov'!$AM:$AM,'DSA with executive VL'!F$1,'VL-Disb repo Apr - Nov'!$T:$T,'DSA with executive VL'!$B135)/100000</f>
        <v>0</v>
      </c>
      <c r="G135" s="49">
        <v>0</v>
      </c>
      <c r="H135" s="49">
        <v>0</v>
      </c>
      <c r="I135" s="49">
        <v>7</v>
      </c>
      <c r="J135" s="49">
        <v>0</v>
      </c>
      <c r="K135" s="49">
        <v>0</v>
      </c>
      <c r="L135" s="49">
        <v>0</v>
      </c>
      <c r="M135" s="49">
        <v>0</v>
      </c>
      <c r="N135" s="49">
        <v>7</v>
      </c>
    </row>
    <row r="136" spans="1:14" ht="15" x14ac:dyDescent="0.25">
      <c r="A136" s="19" t="s">
        <v>53</v>
      </c>
      <c r="B136">
        <v>151882</v>
      </c>
      <c r="C136" t="s">
        <v>775</v>
      </c>
      <c r="D136" t="s">
        <v>857</v>
      </c>
      <c r="E136" s="37">
        <v>44783</v>
      </c>
      <c r="F136" s="21">
        <f>SUMIFS('VL-Disb repo Apr - Nov'!$I:$I,'VL-Disb repo Apr - Nov'!$Z:$Z,'DSA with executive VL'!$D136,'VL-Disb repo Apr - Nov'!$AM:$AM,'DSA with executive VL'!F$1,'VL-Disb repo Apr - Nov'!$T:$T,'DSA with executive VL'!$B136)/100000</f>
        <v>0</v>
      </c>
      <c r="G136" s="49">
        <v>0</v>
      </c>
      <c r="H136" s="49">
        <v>0</v>
      </c>
      <c r="I136" s="49">
        <v>6.415</v>
      </c>
      <c r="J136" s="49">
        <v>0</v>
      </c>
      <c r="K136" s="49">
        <v>0</v>
      </c>
      <c r="L136" s="49">
        <v>0</v>
      </c>
      <c r="M136" s="49">
        <v>12.12</v>
      </c>
      <c r="N136" s="49">
        <v>18.535</v>
      </c>
    </row>
    <row r="137" spans="1:14" ht="15" x14ac:dyDescent="0.25">
      <c r="A137" s="19" t="s">
        <v>19</v>
      </c>
      <c r="B137">
        <v>154049</v>
      </c>
      <c r="C137" t="s">
        <v>722</v>
      </c>
      <c r="D137" t="s">
        <v>860</v>
      </c>
      <c r="E137" s="37">
        <v>45384</v>
      </c>
      <c r="F137" s="21">
        <f>SUMIFS('VL-Disb repo Apr - Nov'!$I:$I,'VL-Disb repo Apr - Nov'!$Z:$Z,'DSA with executive VL'!$D137,'VL-Disb repo Apr - Nov'!$AM:$AM,'DSA with executive VL'!F$1,'VL-Disb repo Apr - Nov'!$T:$T,'DSA with executive VL'!$B137)/100000</f>
        <v>0</v>
      </c>
      <c r="G137" s="49">
        <v>0</v>
      </c>
      <c r="H137" s="49">
        <v>0</v>
      </c>
      <c r="I137" s="49">
        <v>35.4</v>
      </c>
      <c r="J137" s="49">
        <v>0</v>
      </c>
      <c r="K137" s="49">
        <v>31.4</v>
      </c>
      <c r="L137" s="49">
        <v>0</v>
      </c>
      <c r="M137" s="49">
        <v>9.8000000000000007</v>
      </c>
      <c r="N137" s="49">
        <v>76.599999999999994</v>
      </c>
    </row>
    <row r="138" spans="1:14" ht="15" x14ac:dyDescent="0.25">
      <c r="A138" s="19" t="s">
        <v>22</v>
      </c>
      <c r="B138">
        <v>150722</v>
      </c>
      <c r="C138" t="s">
        <v>807</v>
      </c>
      <c r="D138" t="s">
        <v>864</v>
      </c>
      <c r="E138" s="37">
        <v>44470</v>
      </c>
      <c r="F138" s="21">
        <f>SUMIFS('VL-Disb repo Apr - Nov'!$I:$I,'VL-Disb repo Apr - Nov'!$Z:$Z,'DSA with executive VL'!$D138,'VL-Disb repo Apr - Nov'!$AM:$AM,'DSA with executive VL'!F$1,'VL-Disb repo Apr - Nov'!$T:$T,'DSA with executive VL'!$B138)/100000</f>
        <v>0</v>
      </c>
      <c r="G138" s="49">
        <v>0</v>
      </c>
      <c r="H138" s="49">
        <v>0</v>
      </c>
      <c r="I138" s="49">
        <v>6.15</v>
      </c>
      <c r="J138" s="49">
        <v>0</v>
      </c>
      <c r="K138" s="49">
        <v>0</v>
      </c>
      <c r="L138" s="49">
        <v>0</v>
      </c>
      <c r="M138" s="49">
        <v>0</v>
      </c>
      <c r="N138" s="49">
        <v>6.15</v>
      </c>
    </row>
    <row r="139" spans="1:14" ht="15" x14ac:dyDescent="0.25">
      <c r="A139" s="19" t="s">
        <v>22</v>
      </c>
      <c r="B139">
        <v>150722</v>
      </c>
      <c r="C139" t="s">
        <v>807</v>
      </c>
      <c r="D139" t="s">
        <v>865</v>
      </c>
      <c r="E139" s="37">
        <v>44470</v>
      </c>
      <c r="F139" s="21">
        <f>SUMIFS('VL-Disb repo Apr - Nov'!$I:$I,'VL-Disb repo Apr - Nov'!$Z:$Z,'DSA with executive VL'!$D139,'VL-Disb repo Apr - Nov'!$AM:$AM,'DSA with executive VL'!F$1,'VL-Disb repo Apr - Nov'!$T:$T,'DSA with executive VL'!$B139)/100000</f>
        <v>0</v>
      </c>
      <c r="G139" s="49">
        <v>0</v>
      </c>
      <c r="H139" s="49">
        <v>0</v>
      </c>
      <c r="I139" s="49">
        <v>7.05</v>
      </c>
      <c r="J139" s="49">
        <v>0</v>
      </c>
      <c r="K139" s="49">
        <v>0</v>
      </c>
      <c r="L139" s="49">
        <v>0</v>
      </c>
      <c r="M139" s="49">
        <v>0</v>
      </c>
      <c r="N139" s="49">
        <v>7.05</v>
      </c>
    </row>
    <row r="140" spans="1:14" ht="15" x14ac:dyDescent="0.25">
      <c r="A140" s="19" t="s">
        <v>22</v>
      </c>
      <c r="B140">
        <v>152439</v>
      </c>
      <c r="C140" t="s">
        <v>713</v>
      </c>
      <c r="D140" t="s">
        <v>866</v>
      </c>
      <c r="E140" s="37">
        <v>44879</v>
      </c>
      <c r="F140" s="21">
        <f>SUMIFS('VL-Disb repo Apr - Nov'!$I:$I,'VL-Disb repo Apr - Nov'!$Z:$Z,'DSA with executive VL'!$D140,'VL-Disb repo Apr - Nov'!$AM:$AM,'DSA with executive VL'!F$1,'VL-Disb repo Apr - Nov'!$T:$T,'DSA with executive VL'!$B140)/100000</f>
        <v>0</v>
      </c>
      <c r="G140" s="49">
        <v>0</v>
      </c>
      <c r="H140" s="49">
        <v>0</v>
      </c>
      <c r="I140" s="49">
        <v>5</v>
      </c>
      <c r="J140" s="49">
        <v>0</v>
      </c>
      <c r="K140" s="49">
        <v>0</v>
      </c>
      <c r="L140" s="49">
        <v>0</v>
      </c>
      <c r="M140" s="49">
        <v>0</v>
      </c>
      <c r="N140" s="49">
        <v>5</v>
      </c>
    </row>
    <row r="141" spans="1:14" ht="15" x14ac:dyDescent="0.25">
      <c r="A141" s="19" t="s">
        <v>22</v>
      </c>
      <c r="B141">
        <v>151649</v>
      </c>
      <c r="C141" t="s">
        <v>815</v>
      </c>
      <c r="D141" t="s">
        <v>867</v>
      </c>
      <c r="E141" s="37">
        <v>44736</v>
      </c>
      <c r="F141" s="21">
        <f>SUMIFS('VL-Disb repo Apr - Nov'!$I:$I,'VL-Disb repo Apr - Nov'!$Z:$Z,'DSA with executive VL'!$D141,'VL-Disb repo Apr - Nov'!$AM:$AM,'DSA with executive VL'!F$1,'VL-Disb repo Apr - Nov'!$T:$T,'DSA with executive VL'!$B141)/100000</f>
        <v>0</v>
      </c>
      <c r="G141" s="49">
        <v>0</v>
      </c>
      <c r="H141" s="49">
        <v>0</v>
      </c>
      <c r="I141" s="49">
        <v>5</v>
      </c>
      <c r="J141" s="49">
        <v>0</v>
      </c>
      <c r="K141" s="49">
        <v>0</v>
      </c>
      <c r="L141" s="49">
        <v>0</v>
      </c>
      <c r="M141" s="49">
        <v>0</v>
      </c>
      <c r="N141" s="49">
        <v>5</v>
      </c>
    </row>
    <row r="142" spans="1:14" ht="15" x14ac:dyDescent="0.25">
      <c r="A142" s="19" t="s">
        <v>697</v>
      </c>
      <c r="B142">
        <v>152159</v>
      </c>
      <c r="C142" t="s">
        <v>841</v>
      </c>
      <c r="D142" t="s">
        <v>871</v>
      </c>
      <c r="E142" s="37">
        <v>44840</v>
      </c>
      <c r="F142" s="21">
        <f>SUMIFS('VL-Disb repo Apr - Nov'!$I:$I,'VL-Disb repo Apr - Nov'!$Z:$Z,'DSA with executive VL'!$D142,'VL-Disb repo Apr - Nov'!$AM:$AM,'DSA with executive VL'!F$1,'VL-Disb repo Apr - Nov'!$T:$T,'DSA with executive VL'!$B142)/100000</f>
        <v>0</v>
      </c>
      <c r="G142" s="49">
        <v>0</v>
      </c>
      <c r="H142" s="49">
        <v>0</v>
      </c>
      <c r="I142" s="49">
        <v>4</v>
      </c>
      <c r="J142" s="49">
        <v>0</v>
      </c>
      <c r="K142" s="49">
        <v>0</v>
      </c>
      <c r="L142" s="49">
        <v>0</v>
      </c>
      <c r="M142" s="49">
        <v>0</v>
      </c>
      <c r="N142" s="49">
        <v>4</v>
      </c>
    </row>
    <row r="143" spans="1:14" ht="15" x14ac:dyDescent="0.25">
      <c r="A143" s="19" t="s">
        <v>53</v>
      </c>
      <c r="B143">
        <v>151654</v>
      </c>
      <c r="C143" t="s">
        <v>770</v>
      </c>
      <c r="D143" t="s">
        <v>858</v>
      </c>
      <c r="E143" s="37">
        <v>44736</v>
      </c>
      <c r="F143" s="21">
        <f>SUMIFS('VL-Disb repo Apr - Nov'!$I:$I,'VL-Disb repo Apr - Nov'!$Z:$Z,'DSA with executive VL'!$D143,'VL-Disb repo Apr - Nov'!$AM:$AM,'DSA with executive VL'!F$1,'VL-Disb repo Apr - Nov'!$T:$T,'DSA with executive VL'!$B143)/100000</f>
        <v>0</v>
      </c>
      <c r="G143" s="49">
        <v>0</v>
      </c>
      <c r="H143" s="49">
        <v>0</v>
      </c>
      <c r="I143" s="49">
        <v>0</v>
      </c>
      <c r="J143" s="49">
        <v>6.25</v>
      </c>
      <c r="K143" s="49">
        <v>0</v>
      </c>
      <c r="L143" s="49">
        <v>0</v>
      </c>
      <c r="M143" s="49">
        <v>0</v>
      </c>
      <c r="N143" s="49">
        <v>6.25</v>
      </c>
    </row>
    <row r="144" spans="1:14" ht="15" x14ac:dyDescent="0.25">
      <c r="A144" s="19" t="s">
        <v>19</v>
      </c>
      <c r="B144">
        <v>154099</v>
      </c>
      <c r="C144" t="s">
        <v>728</v>
      </c>
      <c r="D144" t="s">
        <v>967</v>
      </c>
      <c r="E144" s="37">
        <v>45401</v>
      </c>
      <c r="F144" s="21">
        <f>SUMIFS('VL-Disb repo Apr - Nov'!$I:$I,'VL-Disb repo Apr - Nov'!$Z:$Z,'DSA with executive VL'!$D144,'VL-Disb repo Apr - Nov'!$AM:$AM,'DSA with executive VL'!F$1,'VL-Disb repo Apr - Nov'!$T:$T,'DSA with executive VL'!$B144)/100000</f>
        <v>0</v>
      </c>
      <c r="G144" s="49">
        <v>0</v>
      </c>
      <c r="H144" s="49">
        <v>0</v>
      </c>
      <c r="I144" s="49">
        <v>0</v>
      </c>
      <c r="J144" s="49">
        <v>2.8</v>
      </c>
      <c r="K144" s="49">
        <v>0</v>
      </c>
      <c r="L144" s="49">
        <v>0</v>
      </c>
      <c r="M144" s="49">
        <v>0</v>
      </c>
      <c r="N144" s="49">
        <v>2.8</v>
      </c>
    </row>
    <row r="145" spans="1:14" ht="15" x14ac:dyDescent="0.25">
      <c r="A145" s="19" t="s">
        <v>19</v>
      </c>
      <c r="B145">
        <v>152366</v>
      </c>
      <c r="C145" t="s">
        <v>723</v>
      </c>
      <c r="D145" t="s">
        <v>968</v>
      </c>
      <c r="E145" s="37">
        <v>44868</v>
      </c>
      <c r="F145" s="21">
        <f>SUMIFS('VL-Disb repo Apr - Nov'!$I:$I,'VL-Disb repo Apr - Nov'!$Z:$Z,'DSA with executive VL'!$D145,'VL-Disb repo Apr - Nov'!$AM:$AM,'DSA with executive VL'!F$1,'VL-Disb repo Apr - Nov'!$T:$T,'DSA with executive VL'!$B145)/100000</f>
        <v>0</v>
      </c>
      <c r="G145" s="49">
        <v>0</v>
      </c>
      <c r="H145" s="49">
        <v>0</v>
      </c>
      <c r="I145" s="49">
        <v>0</v>
      </c>
      <c r="J145" s="49">
        <v>4.8</v>
      </c>
      <c r="K145" s="49">
        <v>0</v>
      </c>
      <c r="L145" s="49">
        <v>0</v>
      </c>
      <c r="M145" s="49">
        <v>0</v>
      </c>
      <c r="N145" s="49">
        <v>4.8</v>
      </c>
    </row>
    <row r="146" spans="1:14" ht="15" x14ac:dyDescent="0.25">
      <c r="A146" s="19" t="s">
        <v>19</v>
      </c>
      <c r="B146">
        <v>154099</v>
      </c>
      <c r="C146" t="s">
        <v>728</v>
      </c>
      <c r="D146" t="s">
        <v>861</v>
      </c>
      <c r="E146" s="37">
        <v>45401</v>
      </c>
      <c r="F146" s="21">
        <f>SUMIFS('VL-Disb repo Apr - Nov'!$I:$I,'VL-Disb repo Apr - Nov'!$Z:$Z,'DSA with executive VL'!$D146,'VL-Disb repo Apr - Nov'!$AM:$AM,'DSA with executive VL'!F$1,'VL-Disb repo Apr - Nov'!$T:$T,'DSA with executive VL'!$B146)/100000</f>
        <v>0</v>
      </c>
      <c r="G146" s="49">
        <v>0</v>
      </c>
      <c r="H146" s="49">
        <v>0</v>
      </c>
      <c r="I146" s="49">
        <v>0</v>
      </c>
      <c r="J146" s="49">
        <v>8.5</v>
      </c>
      <c r="K146" s="49">
        <v>0</v>
      </c>
      <c r="L146" s="49">
        <v>0</v>
      </c>
      <c r="M146" s="49">
        <v>2.5</v>
      </c>
      <c r="N146" s="49">
        <v>11</v>
      </c>
    </row>
    <row r="147" spans="1:14" ht="15" x14ac:dyDescent="0.25">
      <c r="A147" s="19" t="s">
        <v>19</v>
      </c>
      <c r="B147">
        <v>150051</v>
      </c>
      <c r="C147" t="s">
        <v>787</v>
      </c>
      <c r="D147" t="s">
        <v>862</v>
      </c>
      <c r="E147" s="37">
        <v>44288</v>
      </c>
      <c r="F147" s="21">
        <f>SUMIFS('VL-Disb repo Apr - Nov'!$I:$I,'VL-Disb repo Apr - Nov'!$Z:$Z,'DSA with executive VL'!$D147,'VL-Disb repo Apr - Nov'!$AM:$AM,'DSA with executive VL'!F$1,'VL-Disb repo Apr - Nov'!$T:$T,'DSA with executive VL'!$B147)/100000</f>
        <v>0</v>
      </c>
      <c r="G147" s="49">
        <v>0</v>
      </c>
      <c r="H147" s="49">
        <v>0</v>
      </c>
      <c r="I147" s="49">
        <v>0</v>
      </c>
      <c r="J147" s="49">
        <v>3.3</v>
      </c>
      <c r="K147" s="49">
        <v>0</v>
      </c>
      <c r="L147" s="49">
        <v>0</v>
      </c>
      <c r="M147" s="49">
        <v>0</v>
      </c>
      <c r="N147" s="49">
        <v>3.3</v>
      </c>
    </row>
    <row r="148" spans="1:14" ht="15" x14ac:dyDescent="0.25">
      <c r="A148" s="19" t="s">
        <v>700</v>
      </c>
      <c r="B148">
        <v>154244</v>
      </c>
      <c r="C148" t="s">
        <v>716</v>
      </c>
      <c r="D148" t="s">
        <v>875</v>
      </c>
      <c r="E148" s="37">
        <v>45429</v>
      </c>
      <c r="F148" s="21">
        <f>SUMIFS('VL-Disb repo Apr - Nov'!$I:$I,'VL-Disb repo Apr - Nov'!$Z:$Z,'DSA with executive VL'!$D148,'VL-Disb repo Apr - Nov'!$AM:$AM,'DSA with executive VL'!F$1,'VL-Disb repo Apr - Nov'!$T:$T,'DSA with executive VL'!$B148)/100000</f>
        <v>0</v>
      </c>
      <c r="G148" s="49">
        <v>0</v>
      </c>
      <c r="H148" s="49">
        <v>0</v>
      </c>
      <c r="I148" s="49">
        <v>0</v>
      </c>
      <c r="J148" s="49">
        <v>21.6</v>
      </c>
      <c r="K148" s="49">
        <v>0</v>
      </c>
      <c r="L148" s="49">
        <v>0</v>
      </c>
      <c r="M148" s="49">
        <v>0</v>
      </c>
      <c r="N148" s="49">
        <v>21.6</v>
      </c>
    </row>
    <row r="149" spans="1:14" ht="15" x14ac:dyDescent="0.25">
      <c r="A149" s="19" t="s">
        <v>693</v>
      </c>
      <c r="B149">
        <v>150547</v>
      </c>
      <c r="C149" t="s">
        <v>804</v>
      </c>
      <c r="D149" t="s">
        <v>863</v>
      </c>
      <c r="E149" s="37">
        <v>44422</v>
      </c>
      <c r="F149" s="21">
        <f>SUMIFS('VL-Disb repo Apr - Nov'!$I:$I,'VL-Disb repo Apr - Nov'!$Z:$Z,'DSA with executive VL'!$D149,'VL-Disb repo Apr - Nov'!$AM:$AM,'DSA with executive VL'!F$1,'VL-Disb repo Apr - Nov'!$T:$T,'DSA with executive VL'!$B149)/100000</f>
        <v>0</v>
      </c>
      <c r="G149" s="49">
        <v>0</v>
      </c>
      <c r="H149" s="49">
        <v>0</v>
      </c>
      <c r="I149" s="49">
        <v>0</v>
      </c>
      <c r="J149" s="49">
        <v>10.1</v>
      </c>
      <c r="K149" s="49">
        <v>0</v>
      </c>
      <c r="L149" s="49">
        <v>0</v>
      </c>
      <c r="M149" s="49">
        <v>0</v>
      </c>
      <c r="N149" s="49">
        <v>10.1</v>
      </c>
    </row>
    <row r="150" spans="1:14" ht="15" x14ac:dyDescent="0.25">
      <c r="A150" s="19" t="s">
        <v>22</v>
      </c>
      <c r="B150">
        <v>150722</v>
      </c>
      <c r="C150" t="s">
        <v>807</v>
      </c>
      <c r="D150" t="s">
        <v>868</v>
      </c>
      <c r="E150" s="37">
        <v>44470</v>
      </c>
      <c r="F150" s="21">
        <f>SUMIFS('VL-Disb repo Apr - Nov'!$I:$I,'VL-Disb repo Apr - Nov'!$Z:$Z,'DSA with executive VL'!$D150,'VL-Disb repo Apr - Nov'!$AM:$AM,'DSA with executive VL'!F$1,'VL-Disb repo Apr - Nov'!$T:$T,'DSA with executive VL'!$B150)/100000</f>
        <v>0</v>
      </c>
      <c r="G150" s="49">
        <v>0</v>
      </c>
      <c r="H150" s="49">
        <v>0</v>
      </c>
      <c r="I150" s="49">
        <v>0</v>
      </c>
      <c r="J150" s="49">
        <v>8</v>
      </c>
      <c r="K150" s="49">
        <v>0</v>
      </c>
      <c r="L150" s="49">
        <v>0</v>
      </c>
      <c r="M150" s="49">
        <v>0</v>
      </c>
      <c r="N150" s="49">
        <v>8</v>
      </c>
    </row>
    <row r="151" spans="1:14" ht="15" x14ac:dyDescent="0.25">
      <c r="A151" s="19" t="s">
        <v>15</v>
      </c>
      <c r="B151">
        <v>151548</v>
      </c>
      <c r="C151" t="s">
        <v>823</v>
      </c>
      <c r="D151" t="s">
        <v>870</v>
      </c>
      <c r="E151" s="37">
        <v>44706</v>
      </c>
      <c r="F151" s="21">
        <f>SUMIFS('VL-Disb repo Apr - Nov'!$I:$I,'VL-Disb repo Apr - Nov'!$Z:$Z,'DSA with executive VL'!$D151,'VL-Disb repo Apr - Nov'!$AM:$AM,'DSA with executive VL'!F$1,'VL-Disb repo Apr - Nov'!$T:$T,'DSA with executive VL'!$B151)/100000</f>
        <v>0</v>
      </c>
      <c r="G151" s="49">
        <v>0</v>
      </c>
      <c r="H151" s="49">
        <v>0</v>
      </c>
      <c r="I151" s="49">
        <v>0</v>
      </c>
      <c r="J151" s="49">
        <v>12</v>
      </c>
      <c r="K151" s="49">
        <v>0</v>
      </c>
      <c r="L151" s="49">
        <v>0</v>
      </c>
      <c r="M151" s="49">
        <v>0</v>
      </c>
      <c r="N151" s="49">
        <v>12</v>
      </c>
    </row>
    <row r="152" spans="1:14" ht="15" x14ac:dyDescent="0.25">
      <c r="A152" s="19" t="s">
        <v>697</v>
      </c>
      <c r="B152">
        <v>29868</v>
      </c>
      <c r="C152" t="s">
        <v>872</v>
      </c>
      <c r="D152" t="s">
        <v>873</v>
      </c>
      <c r="E152" s="37">
        <v>44246</v>
      </c>
      <c r="F152" s="21">
        <f>SUMIFS('VL-Disb repo Apr - Nov'!$I:$I,'VL-Disb repo Apr - Nov'!$Z:$Z,'DSA with executive VL'!$D152,'VL-Disb repo Apr - Nov'!$AM:$AM,'DSA with executive VL'!F$1,'VL-Disb repo Apr - Nov'!$T:$T,'DSA with executive VL'!$B152)/100000</f>
        <v>0</v>
      </c>
      <c r="G152" s="49">
        <v>0</v>
      </c>
      <c r="H152" s="49">
        <v>0</v>
      </c>
      <c r="I152" s="49">
        <v>0</v>
      </c>
      <c r="J152" s="49">
        <v>3</v>
      </c>
      <c r="K152" s="49">
        <v>0</v>
      </c>
      <c r="L152" s="49">
        <v>0</v>
      </c>
      <c r="M152" s="49">
        <v>0</v>
      </c>
      <c r="N152" s="49">
        <v>3</v>
      </c>
    </row>
    <row r="153" spans="1:14" ht="15" x14ac:dyDescent="0.25">
      <c r="A153" s="19" t="s">
        <v>22</v>
      </c>
      <c r="B153">
        <v>151649</v>
      </c>
      <c r="C153" t="s">
        <v>815</v>
      </c>
      <c r="D153" t="s">
        <v>878</v>
      </c>
      <c r="E153" s="37">
        <v>44736</v>
      </c>
      <c r="F153" s="21">
        <f>SUMIFS('VL-Disb repo Apr - Nov'!$I:$I,'VL-Disb repo Apr - Nov'!$Z:$Z,'DSA with executive VL'!$D153,'VL-Disb repo Apr - Nov'!$AM:$AM,'DSA with executive VL'!F$1,'VL-Disb repo Apr - Nov'!$T:$T,'DSA with executive VL'!$B153)/100000</f>
        <v>0</v>
      </c>
      <c r="G153" s="49">
        <v>0</v>
      </c>
      <c r="H153" s="49">
        <v>0</v>
      </c>
      <c r="I153" s="49">
        <v>0</v>
      </c>
      <c r="J153" s="49">
        <v>5.4</v>
      </c>
      <c r="K153" s="49">
        <v>0</v>
      </c>
      <c r="L153" s="49">
        <v>0</v>
      </c>
      <c r="M153" s="49">
        <v>0</v>
      </c>
      <c r="N153" s="49">
        <v>5.4</v>
      </c>
    </row>
    <row r="154" spans="1:14" ht="15" x14ac:dyDescent="0.25">
      <c r="A154" s="19" t="s">
        <v>53</v>
      </c>
      <c r="B154">
        <v>154411</v>
      </c>
      <c r="C154" t="s">
        <v>761</v>
      </c>
      <c r="D154" t="s">
        <v>879</v>
      </c>
      <c r="E154" s="37">
        <v>45481</v>
      </c>
      <c r="F154" s="21">
        <f>SUMIFS('VL-Disb repo Apr - Nov'!$I:$I,'VL-Disb repo Apr - Nov'!$Z:$Z,'DSA with executive VL'!$D154,'VL-Disb repo Apr - Nov'!$AM:$AM,'DSA with executive VL'!F$1,'VL-Disb repo Apr - Nov'!$T:$T,'DSA with executive VL'!$B154)/100000</f>
        <v>0</v>
      </c>
      <c r="G154" s="49">
        <v>0</v>
      </c>
      <c r="H154" s="49">
        <v>0</v>
      </c>
      <c r="I154" s="49">
        <v>0</v>
      </c>
      <c r="J154" s="49">
        <v>19.2</v>
      </c>
      <c r="K154" s="49">
        <v>0</v>
      </c>
      <c r="L154" s="49">
        <v>0</v>
      </c>
      <c r="M154" s="49">
        <v>7.8</v>
      </c>
      <c r="N154" s="49">
        <v>27</v>
      </c>
    </row>
    <row r="155" spans="1:14" ht="15" x14ac:dyDescent="0.25">
      <c r="A155" s="19" t="s">
        <v>19</v>
      </c>
      <c r="B155">
        <v>152223</v>
      </c>
      <c r="C155" t="s">
        <v>783</v>
      </c>
      <c r="D155" t="s">
        <v>969</v>
      </c>
      <c r="E155" s="37">
        <v>44848</v>
      </c>
      <c r="F155" s="21">
        <f>SUMIFS('VL-Disb repo Apr - Nov'!$I:$I,'VL-Disb repo Apr - Nov'!$Z:$Z,'DSA with executive VL'!$D155,'VL-Disb repo Apr - Nov'!$AM:$AM,'DSA with executive VL'!F$1,'VL-Disb repo Apr - Nov'!$T:$T,'DSA with executive VL'!$B155)/100000</f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31.5</v>
      </c>
      <c r="L155" s="49">
        <v>0</v>
      </c>
      <c r="M155" s="49">
        <v>0</v>
      </c>
      <c r="N155" s="49">
        <v>31.5</v>
      </c>
    </row>
    <row r="156" spans="1:14" ht="15" x14ac:dyDescent="0.25">
      <c r="A156" s="19" t="s">
        <v>697</v>
      </c>
      <c r="B156">
        <v>153641</v>
      </c>
      <c r="C156" t="s">
        <v>880</v>
      </c>
      <c r="D156" t="s">
        <v>881</v>
      </c>
      <c r="E156" s="37">
        <v>45266</v>
      </c>
      <c r="F156" s="21">
        <f>SUMIFS('VL-Disb repo Apr - Nov'!$I:$I,'VL-Disb repo Apr - Nov'!$Z:$Z,'DSA with executive VL'!$D156,'VL-Disb repo Apr - Nov'!$AM:$AM,'DSA with executive VL'!F$1,'VL-Disb repo Apr - Nov'!$T:$T,'DSA with executive VL'!$B156)/100000</f>
        <v>0</v>
      </c>
      <c r="G156" s="49">
        <v>0</v>
      </c>
      <c r="H156" s="49">
        <v>0</v>
      </c>
      <c r="I156" s="49">
        <v>0</v>
      </c>
      <c r="J156" s="49">
        <v>18</v>
      </c>
      <c r="K156" s="49">
        <v>0</v>
      </c>
      <c r="L156" s="49">
        <v>0</v>
      </c>
      <c r="M156" s="49">
        <v>0</v>
      </c>
      <c r="N156" s="49">
        <v>18</v>
      </c>
    </row>
    <row r="157" spans="1:14" ht="15" x14ac:dyDescent="0.25">
      <c r="A157" s="19" t="s">
        <v>697</v>
      </c>
      <c r="B157">
        <v>153470</v>
      </c>
      <c r="C157" t="s">
        <v>743</v>
      </c>
      <c r="D157" t="s">
        <v>970</v>
      </c>
      <c r="E157" s="37">
        <v>45230</v>
      </c>
      <c r="F157" s="21">
        <f>SUMIFS('VL-Disb repo Apr - Nov'!$I:$I,'VL-Disb repo Apr - Nov'!$Z:$Z,'DSA with executive VL'!$D157,'VL-Disb repo Apr - Nov'!$AM:$AM,'DSA with executive VL'!F$1,'VL-Disb repo Apr - Nov'!$T:$T,'DSA with executive VL'!$B157)/100000</f>
        <v>0</v>
      </c>
      <c r="G157" s="49">
        <v>0</v>
      </c>
      <c r="H157" s="49">
        <v>0</v>
      </c>
      <c r="I157" s="49">
        <v>0</v>
      </c>
      <c r="J157" s="49">
        <v>0</v>
      </c>
      <c r="K157" s="49">
        <v>9.9</v>
      </c>
      <c r="L157" s="49">
        <v>0</v>
      </c>
      <c r="M157" s="49">
        <v>0</v>
      </c>
      <c r="N157" s="49">
        <v>9.9</v>
      </c>
    </row>
    <row r="158" spans="1:14" ht="15" x14ac:dyDescent="0.25">
      <c r="A158" s="19" t="s">
        <v>19</v>
      </c>
      <c r="B158">
        <v>152366</v>
      </c>
      <c r="C158" t="s">
        <v>723</v>
      </c>
      <c r="D158" t="s">
        <v>971</v>
      </c>
      <c r="E158" s="37">
        <v>44868</v>
      </c>
      <c r="F158" s="21">
        <f>SUMIFS('VL-Disb repo Apr - Nov'!$I:$I,'VL-Disb repo Apr - Nov'!$Z:$Z,'DSA with executive VL'!$D158,'VL-Disb repo Apr - Nov'!$AM:$AM,'DSA with executive VL'!F$1,'VL-Disb repo Apr - Nov'!$T:$T,'DSA with executive VL'!$B158)/100000</f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8.8000000000000007</v>
      </c>
      <c r="M158" s="49">
        <v>0</v>
      </c>
      <c r="N158" s="49">
        <v>8.8000000000000007</v>
      </c>
    </row>
    <row r="159" spans="1:14" ht="15" x14ac:dyDescent="0.25">
      <c r="A159" s="19" t="s">
        <v>697</v>
      </c>
      <c r="B159">
        <v>153611</v>
      </c>
      <c r="C159" t="s">
        <v>972</v>
      </c>
      <c r="D159" t="s">
        <v>973</v>
      </c>
      <c r="E159" s="37">
        <v>45260</v>
      </c>
      <c r="F159" s="21">
        <f>SUMIFS('VL-Disb repo Apr - Nov'!$I:$I,'VL-Disb repo Apr - Nov'!$Z:$Z,'DSA with executive VL'!$D159,'VL-Disb repo Apr - Nov'!$AM:$AM,'DSA with executive VL'!F$1,'VL-Disb repo Apr - Nov'!$T:$T,'DSA with executive VL'!$B159)/100000</f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3.8</v>
      </c>
      <c r="N159" s="49">
        <v>3.8</v>
      </c>
    </row>
    <row r="160" spans="1:14" ht="15" x14ac:dyDescent="0.25">
      <c r="A160" s="19" t="s">
        <v>697</v>
      </c>
      <c r="B160">
        <v>153470</v>
      </c>
      <c r="C160" t="s">
        <v>743</v>
      </c>
      <c r="D160" t="s">
        <v>974</v>
      </c>
      <c r="E160" s="37">
        <v>45230</v>
      </c>
      <c r="F160" s="21">
        <f>SUMIFS('VL-Disb repo Apr - Nov'!$I:$I,'VL-Disb repo Apr - Nov'!$Z:$Z,'DSA with executive VL'!$D160,'VL-Disb repo Apr - Nov'!$AM:$AM,'DSA with executive VL'!F$1,'VL-Disb repo Apr - Nov'!$T:$T,'DSA with executive VL'!$B160)/100000</f>
        <v>0</v>
      </c>
      <c r="G160" s="49">
        <v>0</v>
      </c>
      <c r="H160" s="49">
        <v>0</v>
      </c>
      <c r="I160" s="49">
        <v>0</v>
      </c>
      <c r="J160" s="49">
        <v>0</v>
      </c>
      <c r="K160" s="49">
        <v>0</v>
      </c>
      <c r="L160" s="49">
        <v>0</v>
      </c>
      <c r="M160" s="49">
        <v>2.5</v>
      </c>
      <c r="N160" s="49">
        <v>2.5</v>
      </c>
    </row>
    <row r="161" spans="1:14" ht="15" x14ac:dyDescent="0.25">
      <c r="A161" s="19" t="s">
        <v>693</v>
      </c>
      <c r="B161">
        <v>150547</v>
      </c>
      <c r="C161" t="s">
        <v>804</v>
      </c>
      <c r="D161" t="s">
        <v>975</v>
      </c>
      <c r="E161" s="37">
        <v>44422</v>
      </c>
      <c r="F161" s="21">
        <f>SUMIFS('VL-Disb repo Apr - Nov'!$I:$I,'VL-Disb repo Apr - Nov'!$Z:$Z,'DSA with executive VL'!$D161,'VL-Disb repo Apr - Nov'!$AM:$AM,'DSA with executive VL'!F$1,'VL-Disb repo Apr - Nov'!$T:$T,'DSA with executive VL'!$B161)/100000</f>
        <v>0</v>
      </c>
      <c r="G161" s="49">
        <v>0</v>
      </c>
      <c r="H161" s="49">
        <v>0</v>
      </c>
      <c r="I161" s="49">
        <v>0</v>
      </c>
      <c r="J161" s="49">
        <v>0</v>
      </c>
      <c r="K161" s="49">
        <v>0</v>
      </c>
      <c r="L161" s="49">
        <v>0</v>
      </c>
      <c r="M161" s="49">
        <v>6.5</v>
      </c>
      <c r="N161" s="49">
        <v>6.5</v>
      </c>
    </row>
    <row r="162" spans="1:14" x14ac:dyDescent="0.2">
      <c r="F162" s="49">
        <f>SUM(F2:F161)</f>
        <v>192.27</v>
      </c>
      <c r="G162" s="49">
        <f t="shared" ref="G162:N162" si="0">SUM(G2:G161)</f>
        <v>288.00000000000006</v>
      </c>
      <c r="H162" s="49">
        <f t="shared" si="0"/>
        <v>275.69000000000005</v>
      </c>
      <c r="I162" s="49">
        <f t="shared" si="0"/>
        <v>439.40500000000003</v>
      </c>
      <c r="J162" s="49">
        <f t="shared" si="0"/>
        <v>516.52010000000007</v>
      </c>
      <c r="K162" s="49">
        <f t="shared" si="0"/>
        <v>248.35</v>
      </c>
      <c r="L162" s="49">
        <f t="shared" si="0"/>
        <v>11.9</v>
      </c>
      <c r="M162" s="49">
        <f t="shared" si="0"/>
        <v>124.89</v>
      </c>
      <c r="N162" s="49">
        <f t="shared" si="0"/>
        <v>2191.4750999999997</v>
      </c>
    </row>
    <row r="164" spans="1:14" x14ac:dyDescent="0.2">
      <c r="F164" s="49">
        <v>286.72000000000003</v>
      </c>
      <c r="G164" s="49">
        <v>288.00000000000006</v>
      </c>
      <c r="H164" s="49">
        <v>275.69000000000005</v>
      </c>
      <c r="I164" s="49">
        <v>439.40500000000003</v>
      </c>
      <c r="J164" s="49">
        <v>516.52010000000007</v>
      </c>
      <c r="K164" s="49">
        <v>248.35</v>
      </c>
      <c r="L164" s="49">
        <v>11.9</v>
      </c>
      <c r="M164" s="49">
        <v>124.89</v>
      </c>
      <c r="N164" s="49">
        <v>2191.4750999999997</v>
      </c>
    </row>
  </sheetData>
  <phoneticPr fontId="5" type="noConversion"/>
  <conditionalFormatting sqref="C2:C66">
    <cfRule type="duplicateValues" dxfId="2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5 9 h D P q w A A A D 3 A A A A E g A A A E N v b m Z p Z y 9 Q Y W N r Y W d l L n h t b I S P s Q r C M B i E d 8 F 3 K N m b p B E U y t 9 0 c L U g F M U 1 t K E N t o k 0 q e m 7 O f h I v o I t W n V z v L s P 7 u 5 x u 0 M 6 t E 1 w l Z 1 V R i c o w h Q F 1 g l d i s Z o m S B t U M q X C 9 i L 4 i w q G Y y 0 t v F g y w T V z l 1 i Q r z 3 2 K + w 6 S r C K I 3 I K d v l R S 1 b g T 6 w + g + H S k + 1 h U Q c j q 8 1 n O G I r T F j G 0 y B z C Z k S n 8 B N g 6 e 0 h 8 T t n 3 j + k 5 y q c N D D m S W Q N 4 f + B M A A P / / A w B Q S w M E F A A C A A g A A A A h A B 6 3 M s o k A Q A A I g g A A B M A A A B G b 3 J t d W x h c y 9 T Z W N 0 a W 9 u M S 5 t 7 J L L S 8 M w G M D v h f 0 P I b u 0 U A b d V T z U t o e C T l 0 H n t P 0 k 5 X l U f K Q i f i / m y b b r M L u C s 3 l e z / y 8 d N A T S 8 F a o L M b q J I 7 4 m C D j 1 b U O 8 Z u k U M z C J C 7 j X S K g r O U x 0 p s F V h l Q J h X q Q 6 t F I e 4 i Q N a U t c H Q c i O t e j k M K 4 F O x q d q R l s A o R r x e S W S 7 i 0 D R F + J y b o g / c o I 1 0 C r 5 T R N A 9 2 h A O E 7 M u R y M f B t Z T 4 r c P n n t J x K m w s N p I D u p S 6 m M l M d 9 G z q X 1 4 3 B O j S V s 4 q i 3 2 1 H s Q F j l C 6 q H e h R l r 1 u r N H C 3 5 y T 9 h / s 8 o + K D + 3 7 n 9 X E J 9 P i K G s J A u + s B t a Z / 8 6 E n J T t L z W X P c J U M f 8 5 n 8 G d I F l E v r n L 1 i 9 b 1 T O t M 6 3 + g d Y l P v M b r B M / Q z t D + Y W i / A A A A / / 8 D A F B L A Q I t A B Q A B g A I A A A A I Q A q 3 a p A 0 g A A A D c B A A A T A A A A A A A A A A A A A A A A A A A A A A B b Q 2 9 u d G V u d F 9 U e X B l c 1 0 u e G 1 s U E s B A i 0 A F A A C A A g A A A A h A O f Y Q z 6 s A A A A 9 w A A A B I A A A A A A A A A A A A A A A A A C w M A A E N v b m Z p Z y 9 Q Y W N r Y W d l L n h t b F B L A Q I t A B Q A A g A I A A A A I Q A e t z L K J A E A A C I I A A A T A A A A A A A A A A A A A A A A A O c D A A B G b 3 J t d W x h c y 9 T Z W N 0 a W 9 u M S 5 t U E s F B g A A A A A D A A M A w g A A A D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N Q A A A A A A A I E 1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z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F Q x M D o 0 M z o w O S 4 2 O D I 1 M D U 2 W i I v P j x F b n R y e S B U e X B l P S J G a W x s Q 2 9 s d W 1 u V H l w Z X M i I F Z h b H V l P S J z Q U F B Q U F B Q U F B Q U F B Q U F B Q U F B Q U F B Q U F B Q m c 9 P S I v P j x F b n R y e S B U e X B l P S J G a W x s Q 2 9 s d W 1 u T m F t Z X M i I F Z h b H V l P S J z W y Z x d W 9 0 O 1 M g T m 8 m c X V v d D s s J n F 1 b 3 Q 7 Q n J h b m N o I E 5 h b W U m c X V v d D s s J n F 1 b 3 Q 7 Q n J h b m N o I E l E J n F 1 b 3 Q 7 L C Z x d W 9 0 O 0 F w c G x p Y 2 F 0 a W 9 u I E l E J n F 1 b 3 Q 7 L C Z x d W 9 0 O 0 x v Y W 4 g T m 8 m c X V v d D s s J n F 1 b 3 Q 7 Q 3 V z d G 9 t Z X I g T m F t Z S Z x d W 9 0 O y w m c X V v d D t M b 2 F u I E R h d G U m c X V v d D s s J n F 1 b 3 Q 7 T G 9 h b i B B b W 9 1 b n Q m c X V v d D s s J n F 1 b 3 Q 7 Q W N 0 d W F s I E F t b 3 V u d C Z x d W 9 0 O y w m c X V v d D t J U l I m c X V v d D s s J n F 1 b 3 Q 7 V G V u d X J l J n F 1 b 3 Q 7 L C Z x d W 9 0 O 0 V N S S Z x d W 9 0 O y w m c X V v d D t E a X N i d X J z Z W 1 l b n Q g Q W 1 v d W 5 0 J n F 1 b 3 Q 7 L C Z x d W 9 0 O 0 R p c 2 J 1 c n N l b W V u d C B E Y X R l J n F 1 b 3 Q 7 L C Z x d W 9 0 O 0 V t c C B D b 2 R l J n F 1 b 3 Q 7 L C Z x d W 9 0 O 0 5 h b W U g T 2 Y g U 2 F s Z X M g R X h l Y 3 V 0 a X Z l J n F 1 b 3 Q 7 L C Z x d W 9 0 O 1 B y b 2 R 1 Y 3 Q g T m F t Z S Z x d W 9 0 O y w m c X V v d D t D b 2 x 1 b W 4 x J n F 1 b 3 Q 7 L C Z x d W 9 0 O 0 5 h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z Z G J h Z j k 0 L T B j Z W M t N D Y 0 N S 0 4 O W J k L T U 3 Y m R j M j I 1 M j h k M i I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1 M g T m 8 s M H 0 m c X V v d D s s J n F 1 b 3 Q 7 U 2 V j d G l v b j E v U X V l c n k x L 0 F 1 d G 9 S Z W 1 v d m V k Q 2 9 s d W 1 u c z E u e 0 J y Y W 5 j a C B O Y W 1 l L D F 9 J n F 1 b 3 Q 7 L C Z x d W 9 0 O 1 N l Y 3 R p b 2 4 x L 1 F 1 Z X J 5 M S 9 B d X R v U m V t b 3 Z l Z E N v b H V t b n M x L n t C c m F u Y 2 g g S U Q s M n 0 m c X V v d D s s J n F 1 b 3 Q 7 U 2 V j d G l v b j E v U X V l c n k x L 0 F 1 d G 9 S Z W 1 v d m V k Q 2 9 s d W 1 u c z E u e 0 F w c G x p Y 2 F 0 a W 9 u I E l E L D N 9 J n F 1 b 3 Q 7 L C Z x d W 9 0 O 1 N l Y 3 R p b 2 4 x L 1 F 1 Z X J 5 M S 9 B d X R v U m V t b 3 Z l Z E N v b H V t b n M x L n t M b 2 F u I E 5 v L D R 9 J n F 1 b 3 Q 7 L C Z x d W 9 0 O 1 N l Y 3 R p b 2 4 x L 1 F 1 Z X J 5 M S 9 B d X R v U m V t b 3 Z l Z E N v b H V t b n M x L n t D d X N 0 b 2 1 l c i B O Y W 1 l L D V 9 J n F 1 b 3 Q 7 L C Z x d W 9 0 O 1 N l Y 3 R p b 2 4 x L 1 F 1 Z X J 5 M S 9 B d X R v U m V t b 3 Z l Z E N v b H V t b n M x L n t M b 2 F u I E R h d G U s N n 0 m c X V v d D s s J n F 1 b 3 Q 7 U 2 V j d G l v b j E v U X V l c n k x L 0 F 1 d G 9 S Z W 1 v d m V k Q 2 9 s d W 1 u c z E u e 0 x v Y W 4 g Q W 1 v d W 5 0 L D d 9 J n F 1 b 3 Q 7 L C Z x d W 9 0 O 1 N l Y 3 R p b 2 4 x L 1 F 1 Z X J 5 M S 9 B d X R v U m V t b 3 Z l Z E N v b H V t b n M x L n t B Y 3 R 1 Y W w g Q W 1 v d W 5 0 L D h 9 J n F 1 b 3 Q 7 L C Z x d W 9 0 O 1 N l Y 3 R p b 2 4 x L 1 F 1 Z X J 5 M S 9 B d X R v U m V t b 3 Z l Z E N v b H V t b n M x L n t J U l I s O X 0 m c X V v d D s s J n F 1 b 3 Q 7 U 2 V j d G l v b j E v U X V l c n k x L 0 F 1 d G 9 S Z W 1 v d m V k Q 2 9 s d W 1 u c z E u e 1 R l b n V y Z S w x M H 0 m c X V v d D s s J n F 1 b 3 Q 7 U 2 V j d G l v b j E v U X V l c n k x L 0 F 1 d G 9 S Z W 1 v d m V k Q 2 9 s d W 1 u c z E u e 0 V N S S w x M X 0 m c X V v d D s s J n F 1 b 3 Q 7 U 2 V j d G l v b j E v U X V l c n k x L 0 F 1 d G 9 S Z W 1 v d m V k Q 2 9 s d W 1 u c z E u e 0 R p c 2 J 1 c n N l b W V u d C B B b W 9 1 b n Q s M T J 9 J n F 1 b 3 Q 7 L C Z x d W 9 0 O 1 N l Y 3 R p b 2 4 x L 1 F 1 Z X J 5 M S 9 B d X R v U m V t b 3 Z l Z E N v b H V t b n M x L n t E a X N i d X J z Z W 1 l b n Q g R G F 0 Z S w x M 3 0 m c X V v d D s s J n F 1 b 3 Q 7 U 2 V j d G l v b j E v U X V l c n k x L 0 F 1 d G 9 S Z W 1 v d m V k Q 2 9 s d W 1 u c z E u e 0 V t c C B D b 2 R l L D E 0 f S Z x d W 9 0 O y w m c X V v d D t T Z W N 0 a W 9 u M S 9 R d W V y e T E v Q X V 0 b 1 J l b W 9 2 Z W R D b 2 x 1 b W 5 z M S 5 7 T m F t Z S B P Z i B T Y W x l c y B F e G V j d X R p d m U s M T V 9 J n F 1 b 3 Q 7 L C Z x d W 9 0 O 1 N l Y 3 R p b 2 4 x L 1 F 1 Z X J 5 M S 9 B d X R v U m V t b 3 Z l Z E N v b H V t b n M x L n t Q c m 9 k d W N 0 I E 5 h b W U s M T Z 9 J n F 1 b 3 Q 7 L C Z x d W 9 0 O 1 N l Y 3 R p b 2 4 x L 1 F 1 Z X J 5 M S 9 B d X R v U m V t b 3 Z l Z E N v b H V t b n M x L n t D b 2 x 1 b W 4 x L D E 3 f S Z x d W 9 0 O y w m c X V v d D t T Z W N 0 a W 9 u M S 9 R d W V y e T E v Q X V 0 b 1 J l b W 9 2 Z W R D b 2 x 1 b W 5 z M S 5 7 T m F t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F 1 Z X J 5 M S 9 B d X R v U m V t b 3 Z l Z E N v b H V t b n M x L n t T I E 5 v L D B 9 J n F 1 b 3 Q 7 L C Z x d W 9 0 O 1 N l Y 3 R p b 2 4 x L 1 F 1 Z X J 5 M S 9 B d X R v U m V t b 3 Z l Z E N v b H V t b n M x L n t C c m F u Y 2 g g T m F t Z S w x f S Z x d W 9 0 O y w m c X V v d D t T Z W N 0 a W 9 u M S 9 R d W V y e T E v Q X V 0 b 1 J l b W 9 2 Z W R D b 2 x 1 b W 5 z M S 5 7 Q n J h b m N o I E l E L D J 9 J n F 1 b 3 Q 7 L C Z x d W 9 0 O 1 N l Y 3 R p b 2 4 x L 1 F 1 Z X J 5 M S 9 B d X R v U m V t b 3 Z l Z E N v b H V t b n M x L n t B c H B s a W N h d G l v b i B J R C w z f S Z x d W 9 0 O y w m c X V v d D t T Z W N 0 a W 9 u M S 9 R d W V y e T E v Q X V 0 b 1 J l b W 9 2 Z W R D b 2 x 1 b W 5 z M S 5 7 T G 9 h b i B O b y w 0 f S Z x d W 9 0 O y w m c X V v d D t T Z W N 0 a W 9 u M S 9 R d W V y e T E v Q X V 0 b 1 J l b W 9 2 Z W R D b 2 x 1 b W 5 z M S 5 7 Q 3 V z d G 9 t Z X I g T m F t Z S w 1 f S Z x d W 9 0 O y w m c X V v d D t T Z W N 0 a W 9 u M S 9 R d W V y e T E v Q X V 0 b 1 J l b W 9 2 Z W R D b 2 x 1 b W 5 z M S 5 7 T G 9 h b i B E Y X R l L D Z 9 J n F 1 b 3 Q 7 L C Z x d W 9 0 O 1 N l Y 3 R p b 2 4 x L 1 F 1 Z X J 5 M S 9 B d X R v U m V t b 3 Z l Z E N v b H V t b n M x L n t M b 2 F u I E F t b 3 V u d C w 3 f S Z x d W 9 0 O y w m c X V v d D t T Z W N 0 a W 9 u M S 9 R d W V y e T E v Q X V 0 b 1 J l b W 9 2 Z W R D b 2 x 1 b W 5 z M S 5 7 Q W N 0 d W F s I E F t b 3 V u d C w 4 f S Z x d W 9 0 O y w m c X V v d D t T Z W N 0 a W 9 u M S 9 R d W V y e T E v Q X V 0 b 1 J l b W 9 2 Z W R D b 2 x 1 b W 5 z M S 5 7 S V J S L D l 9 J n F 1 b 3 Q 7 L C Z x d W 9 0 O 1 N l Y 3 R p b 2 4 x L 1 F 1 Z X J 5 M S 9 B d X R v U m V t b 3 Z l Z E N v b H V t b n M x L n t U Z W 5 1 c m U s M T B 9 J n F 1 b 3 Q 7 L C Z x d W 9 0 O 1 N l Y 3 R p b 2 4 x L 1 F 1 Z X J 5 M S 9 B d X R v U m V t b 3 Z l Z E N v b H V t b n M x L n t F T U k s M T F 9 J n F 1 b 3 Q 7 L C Z x d W 9 0 O 1 N l Y 3 R p b 2 4 x L 1 F 1 Z X J 5 M S 9 B d X R v U m V t b 3 Z l Z E N v b H V t b n M x L n t E a X N i d X J z Z W 1 l b n Q g Q W 1 v d W 5 0 L D E y f S Z x d W 9 0 O y w m c X V v d D t T Z W N 0 a W 9 u M S 9 R d W V y e T E v Q X V 0 b 1 J l b W 9 2 Z W R D b 2 x 1 b W 5 z M S 5 7 R G l z Y n V y c 2 V t Z W 5 0 I E R h d G U s M T N 9 J n F 1 b 3 Q 7 L C Z x d W 9 0 O 1 N l Y 3 R p b 2 4 x L 1 F 1 Z X J 5 M S 9 B d X R v U m V t b 3 Z l Z E N v b H V t b n M x L n t F b X A g Q 2 9 k Z S w x N H 0 m c X V v d D s s J n F 1 b 3 Q 7 U 2 V j d G l v b j E v U X V l c n k x L 0 F 1 d G 9 S Z W 1 v d m V k Q 2 9 s d W 1 u c z E u e 0 5 h b W U g T 2 Y g U 2 F s Z X M g R X h l Y 3 V 0 a X Z l L D E 1 f S Z x d W 9 0 O y w m c X V v d D t T Z W N 0 a W 9 u M S 9 R d W V y e T E v Q X V 0 b 1 J l b W 9 2 Z W R D b 2 x 1 b W 5 z M S 5 7 U H J v Z H V j d C B O Y W 1 l L D E 2 f S Z x d W 9 0 O y w m c X V v d D t T Z W N 0 a W 9 u M S 9 R d W V y e T E v Q X V 0 b 1 J l b W 9 2 Z W R D b 2 x 1 b W 5 z M S 5 7 Q 2 9 s d W 1 u M S w x N 3 0 m c X V v d D s s J n F 1 b 3 Q 7 U 2 V j d G l v b j E v U X V l c n k x L 0 F 1 d G 9 S Z W 1 v d m V k Q 2 9 s d W 1 u c z E u e 0 5 h b W U s M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E 0 V D E w O j U 2 O j U 3 L j g x M z U 4 M j J a I i 8 + P E V u d H J 5 I F R 5 c G U 9 I k Z p b G x D b 2 x 1 b W 5 U e X B l c y I g V m F s d W U 9 I n N B Q U F B Q U F B Q U F B Q U F B Q U F B Q U F B Q U F B Q U F C Z z 0 9 I i 8 + P E V u d H J 5 I F R 5 c G U 9 I k Z p b G x D b 2 x 1 b W 5 O Y W 1 l c y I g V m F s d W U 9 I n N b J n F 1 b 3 Q 7 U y B O b y Z x d W 9 0 O y w m c X V v d D t C c m F u Y 2 g g T m F t Z S Z x d W 9 0 O y w m c X V v d D t C c m F u Y 2 g g S U Q m c X V v d D s s J n F 1 b 3 Q 7 Q X B w b G l j Y X R p b 2 4 g S U Q m c X V v d D s s J n F 1 b 3 Q 7 T G 9 h b i B O b y Z x d W 9 0 O y w m c X V v d D t D d X N 0 b 2 1 l c i B O Y W 1 l J n F 1 b 3 Q 7 L C Z x d W 9 0 O 0 x v Y W 4 g R G F 0 Z S Z x d W 9 0 O y w m c X V v d D t M b 2 F u I E F t b 3 V u d C Z x d W 9 0 O y w m c X V v d D t B Y 3 R 1 Y W w g Q W 1 v d W 5 0 J n F 1 b 3 Q 7 L C Z x d W 9 0 O 0 l S U i Z x d W 9 0 O y w m c X V v d D t U Z W 5 1 c m U m c X V v d D s s J n F 1 b 3 Q 7 R U 1 J J n F 1 b 3 Q 7 L C Z x d W 9 0 O 0 R p c 2 J 1 c n N l b W V u d C B B b W 9 1 b n Q m c X V v d D s s J n F 1 b 3 Q 7 R G l z Y n V y c 2 V t Z W 5 0 I E R h d G U m c X V v d D s s J n F 1 b 3 Q 7 R W 1 w I E N v Z G U m c X V v d D s s J n F 1 b 3 Q 7 T m F t Z S B P Z i B T Y W x l c y B F e G V j d X R p d m U m c X V v d D s s J n F 1 b 3 Q 7 U H J v Z H V j d C B O Y W 1 l J n F 1 b 3 Q 7 L C Z x d W 9 0 O 0 N v b H V t b j E m c X V v d D s s J n F 1 b 3 Q 7 T m F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Y 3 N 2 N i Z m M t Z D F k M S 0 0 Y j c z L W E 0 Y 2 Q t N T Q w M G F k Y j B l N G Y 5 I i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U y B O b y w w f S Z x d W 9 0 O y w m c X V v d D t T Z W N 0 a W 9 u M S 9 R d W V y e T I v Q X V 0 b 1 J l b W 9 2 Z W R D b 2 x 1 b W 5 z M S 5 7 Q n J h b m N o I E 5 h b W U s M X 0 m c X V v d D s s J n F 1 b 3 Q 7 U 2 V j d G l v b j E v U X V l c n k y L 0 F 1 d G 9 S Z W 1 v d m V k Q 2 9 s d W 1 u c z E u e 0 J y Y W 5 j a C B J R C w y f S Z x d W 9 0 O y w m c X V v d D t T Z W N 0 a W 9 u M S 9 R d W V y e T I v Q X V 0 b 1 J l b W 9 2 Z W R D b 2 x 1 b W 5 z M S 5 7 Q X B w b G l j Y X R p b 2 4 g S U Q s M 3 0 m c X V v d D s s J n F 1 b 3 Q 7 U 2 V j d G l v b j E v U X V l c n k y L 0 F 1 d G 9 S Z W 1 v d m V k Q 2 9 s d W 1 u c z E u e 0 x v Y W 4 g T m 8 s N H 0 m c X V v d D s s J n F 1 b 3 Q 7 U 2 V j d G l v b j E v U X V l c n k y L 0 F 1 d G 9 S Z W 1 v d m V k Q 2 9 s d W 1 u c z E u e 0 N 1 c 3 R v b W V y I E 5 h b W U s N X 0 m c X V v d D s s J n F 1 b 3 Q 7 U 2 V j d G l v b j E v U X V l c n k y L 0 F 1 d G 9 S Z W 1 v d m V k Q 2 9 s d W 1 u c z E u e 0 x v Y W 4 g R G F 0 Z S w 2 f S Z x d W 9 0 O y w m c X V v d D t T Z W N 0 a W 9 u M S 9 R d W V y e T I v Q X V 0 b 1 J l b W 9 2 Z W R D b 2 x 1 b W 5 z M S 5 7 T G 9 h b i B B b W 9 1 b n Q s N 3 0 m c X V v d D s s J n F 1 b 3 Q 7 U 2 V j d G l v b j E v U X V l c n k y L 0 F 1 d G 9 S Z W 1 v d m V k Q 2 9 s d W 1 u c z E u e 0 F j d H V h b C B B b W 9 1 b n Q s O H 0 m c X V v d D s s J n F 1 b 3 Q 7 U 2 V j d G l v b j E v U X V l c n k y L 0 F 1 d G 9 S Z W 1 v d m V k Q 2 9 s d W 1 u c z E u e 0 l S U i w 5 f S Z x d W 9 0 O y w m c X V v d D t T Z W N 0 a W 9 u M S 9 R d W V y e T I v Q X V 0 b 1 J l b W 9 2 Z W R D b 2 x 1 b W 5 z M S 5 7 V G V u d X J l L D E w f S Z x d W 9 0 O y w m c X V v d D t T Z W N 0 a W 9 u M S 9 R d W V y e T I v Q X V 0 b 1 J l b W 9 2 Z W R D b 2 x 1 b W 5 z M S 5 7 R U 1 J L D E x f S Z x d W 9 0 O y w m c X V v d D t T Z W N 0 a W 9 u M S 9 R d W V y e T I v Q X V 0 b 1 J l b W 9 2 Z W R D b 2 x 1 b W 5 z M S 5 7 R G l z Y n V y c 2 V t Z W 5 0 I E F t b 3 V u d C w x M n 0 m c X V v d D s s J n F 1 b 3 Q 7 U 2 V j d G l v b j E v U X V l c n k y L 0 F 1 d G 9 S Z W 1 v d m V k Q 2 9 s d W 1 u c z E u e 0 R p c 2 J 1 c n N l b W V u d C B E Y X R l L D E z f S Z x d W 9 0 O y w m c X V v d D t T Z W N 0 a W 9 u M S 9 R d W V y e T I v Q X V 0 b 1 J l b W 9 2 Z W R D b 2 x 1 b W 5 z M S 5 7 R W 1 w I E N v Z G U s M T R 9 J n F 1 b 3 Q 7 L C Z x d W 9 0 O 1 N l Y 3 R p b 2 4 x L 1 F 1 Z X J 5 M i 9 B d X R v U m V t b 3 Z l Z E N v b H V t b n M x L n t O Y W 1 l I E 9 m I F N h b G V z I E V 4 Z W N 1 d G l 2 Z S w x N X 0 m c X V v d D s s J n F 1 b 3 Q 7 U 2 V j d G l v b j E v U X V l c n k y L 0 F 1 d G 9 S Z W 1 v d m V k Q 2 9 s d W 1 u c z E u e 1 B y b 2 R 1 Y 3 Q g T m F t Z S w x N n 0 m c X V v d D s s J n F 1 b 3 Q 7 U 2 V j d G l v b j E v U X V l c n k y L 0 F 1 d G 9 S Z W 1 v d m V k Q 2 9 s d W 1 u c z E u e 0 N v b H V t b j E s M T d 9 J n F 1 b 3 Q 7 L C Z x d W 9 0 O 1 N l Y 3 R p b 2 4 x L 1 F 1 Z X J 5 M i 9 B d X R v U m V t b 3 Z l Z E N v b H V t b n M x L n t O Y W 1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X V l c n k y L 0 F 1 d G 9 S Z W 1 v d m V k Q 2 9 s d W 1 u c z E u e 1 M g T m 8 s M H 0 m c X V v d D s s J n F 1 b 3 Q 7 U 2 V j d G l v b j E v U X V l c n k y L 0 F 1 d G 9 S Z W 1 v d m V k Q 2 9 s d W 1 u c z E u e 0 J y Y W 5 j a C B O Y W 1 l L D F 9 J n F 1 b 3 Q 7 L C Z x d W 9 0 O 1 N l Y 3 R p b 2 4 x L 1 F 1 Z X J 5 M i 9 B d X R v U m V t b 3 Z l Z E N v b H V t b n M x L n t C c m F u Y 2 g g S U Q s M n 0 m c X V v d D s s J n F 1 b 3 Q 7 U 2 V j d G l v b j E v U X V l c n k y L 0 F 1 d G 9 S Z W 1 v d m V k Q 2 9 s d W 1 u c z E u e 0 F w c G x p Y 2 F 0 a W 9 u I E l E L D N 9 J n F 1 b 3 Q 7 L C Z x d W 9 0 O 1 N l Y 3 R p b 2 4 x L 1 F 1 Z X J 5 M i 9 B d X R v U m V t b 3 Z l Z E N v b H V t b n M x L n t M b 2 F u I E 5 v L D R 9 J n F 1 b 3 Q 7 L C Z x d W 9 0 O 1 N l Y 3 R p b 2 4 x L 1 F 1 Z X J 5 M i 9 B d X R v U m V t b 3 Z l Z E N v b H V t b n M x L n t D d X N 0 b 2 1 l c i B O Y W 1 l L D V 9 J n F 1 b 3 Q 7 L C Z x d W 9 0 O 1 N l Y 3 R p b 2 4 x L 1 F 1 Z X J 5 M i 9 B d X R v U m V t b 3 Z l Z E N v b H V t b n M x L n t M b 2 F u I E R h d G U s N n 0 m c X V v d D s s J n F 1 b 3 Q 7 U 2 V j d G l v b j E v U X V l c n k y L 0 F 1 d G 9 S Z W 1 v d m V k Q 2 9 s d W 1 u c z E u e 0 x v Y W 4 g Q W 1 v d W 5 0 L D d 9 J n F 1 b 3 Q 7 L C Z x d W 9 0 O 1 N l Y 3 R p b 2 4 x L 1 F 1 Z X J 5 M i 9 B d X R v U m V t b 3 Z l Z E N v b H V t b n M x L n t B Y 3 R 1 Y W w g Q W 1 v d W 5 0 L D h 9 J n F 1 b 3 Q 7 L C Z x d W 9 0 O 1 N l Y 3 R p b 2 4 x L 1 F 1 Z X J 5 M i 9 B d X R v U m V t b 3 Z l Z E N v b H V t b n M x L n t J U l I s O X 0 m c X V v d D s s J n F 1 b 3 Q 7 U 2 V j d G l v b j E v U X V l c n k y L 0 F 1 d G 9 S Z W 1 v d m V k Q 2 9 s d W 1 u c z E u e 1 R l b n V y Z S w x M H 0 m c X V v d D s s J n F 1 b 3 Q 7 U 2 V j d G l v b j E v U X V l c n k y L 0 F 1 d G 9 S Z W 1 v d m V k Q 2 9 s d W 1 u c z E u e 0 V N S S w x M X 0 m c X V v d D s s J n F 1 b 3 Q 7 U 2 V j d G l v b j E v U X V l c n k y L 0 F 1 d G 9 S Z W 1 v d m V k Q 2 9 s d W 1 u c z E u e 0 R p c 2 J 1 c n N l b W V u d C B B b W 9 1 b n Q s M T J 9 J n F 1 b 3 Q 7 L C Z x d W 9 0 O 1 N l Y 3 R p b 2 4 x L 1 F 1 Z X J 5 M i 9 B d X R v U m V t b 3 Z l Z E N v b H V t b n M x L n t E a X N i d X J z Z W 1 l b n Q g R G F 0 Z S w x M 3 0 m c X V v d D s s J n F 1 b 3 Q 7 U 2 V j d G l v b j E v U X V l c n k y L 0 F 1 d G 9 S Z W 1 v d m V k Q 2 9 s d W 1 u c z E u e 0 V t c C B D b 2 R l L D E 0 f S Z x d W 9 0 O y w m c X V v d D t T Z W N 0 a W 9 u M S 9 R d W V y e T I v Q X V 0 b 1 J l b W 9 2 Z W R D b 2 x 1 b W 5 z M S 5 7 T m F t Z S B P Z i B T Y W x l c y B F e G V j d X R p d m U s M T V 9 J n F 1 b 3 Q 7 L C Z x d W 9 0 O 1 N l Y 3 R p b 2 4 x L 1 F 1 Z X J 5 M i 9 B d X R v U m V t b 3 Z l Z E N v b H V t b n M x L n t Q c m 9 k d W N 0 I E 5 h b W U s M T Z 9 J n F 1 b 3 Q 7 L C Z x d W 9 0 O 1 N l Y 3 R p b 2 4 x L 1 F 1 Z X J 5 M i 9 B d X R v U m V t b 3 Z l Z E N v b H V t b n M x L n t D b 2 x 1 b W 4 x L D E 3 f S Z x d W 9 0 O y w m c X V v d D t T Z W N 0 a W 9 u M S 9 R d W V y e T I v Q X V 0 b 1 J l b W 9 2 Z W R D b 2 x 1 b W 5 z M S 5 7 T m F t Z S w x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F 1 Z X J 5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M t M T R U M T A 6 N T Y 6 N T c u O D E z N T g y M l o i L z 4 8 R W 5 0 c n k g V H l w Z T 0 i R m l s b E N v b H V t b l R 5 c G V z I i B W Y W x 1 Z T 0 i c 0 F B Q U F B Q U F B Q U F B Q U F B Q U F B Q U F B Q U F B Q U J n P T 0 i L z 4 8 R W 5 0 c n k g V H l w Z T 0 i R m l s b E N v b H V t b k 5 h b W V z I i B W Y W x 1 Z T 0 i c 1 s m c X V v d D t T I E 5 v J n F 1 b 3 Q 7 L C Z x d W 9 0 O 0 J y Y W 5 j a C B O Y W 1 l J n F 1 b 3 Q 7 L C Z x d W 9 0 O 0 J y Y W 5 j a C B J R C Z x d W 9 0 O y w m c X V v d D t B c H B s a W N h d G l v b i B J R C Z x d W 9 0 O y w m c X V v d D t M b 2 F u I E 5 v J n F 1 b 3 Q 7 L C Z x d W 9 0 O 0 N 1 c 3 R v b W V y I E 5 h b W U m c X V v d D s s J n F 1 b 3 Q 7 T G 9 h b i B E Y X R l J n F 1 b 3 Q 7 L C Z x d W 9 0 O 0 x v Y W 4 g Q W 1 v d W 5 0 J n F 1 b 3 Q 7 L C Z x d W 9 0 O 0 F j d H V h b C B B b W 9 1 b n Q m c X V v d D s s J n F 1 b 3 Q 7 S V J S J n F 1 b 3 Q 7 L C Z x d W 9 0 O 1 R l b n V y Z S Z x d W 9 0 O y w m c X V v d D t F T U k m c X V v d D s s J n F 1 b 3 Q 7 R G l z Y n V y c 2 V t Z W 5 0 I E F t b 3 V u d C Z x d W 9 0 O y w m c X V v d D t E a X N i d X J z Z W 1 l b n Q g R G F 0 Z S Z x d W 9 0 O y w m c X V v d D t F b X A g Q 2 9 k Z S Z x d W 9 0 O y w m c X V v d D t O Y W 1 l I E 9 m I F N h b G V z I E V 4 Z W N 1 d G l 2 Z S Z x d W 9 0 O y w m c X V v d D t Q c m 9 k d W N 0 I E 5 h b W U m c X V v d D s s J n F 1 b 3 Q 7 Q 2 9 s d W 1 u M S Z x d W 9 0 O y w m c X V v d D t O Y W 1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z N k N m I 4 N S 0 z M z c 0 L T Q 3 Y z c t Y j J i Y y 0 2 M W Q 4 N z J k O G F j Z j g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t T I E 5 v L D B 9 J n F 1 b 3 Q 7 L C Z x d W 9 0 O 1 N l Y 3 R p b 2 4 x L 1 F 1 Z X J 5 M i 9 B d X R v U m V t b 3 Z l Z E N v b H V t b n M x L n t C c m F u Y 2 g g T m F t Z S w x f S Z x d W 9 0 O y w m c X V v d D t T Z W N 0 a W 9 u M S 9 R d W V y e T I v Q X V 0 b 1 J l b W 9 2 Z W R D b 2 x 1 b W 5 z M S 5 7 Q n J h b m N o I E l E L D J 9 J n F 1 b 3 Q 7 L C Z x d W 9 0 O 1 N l Y 3 R p b 2 4 x L 1 F 1 Z X J 5 M i 9 B d X R v U m V t b 3 Z l Z E N v b H V t b n M x L n t B c H B s a W N h d G l v b i B J R C w z f S Z x d W 9 0 O y w m c X V v d D t T Z W N 0 a W 9 u M S 9 R d W V y e T I v Q X V 0 b 1 J l b W 9 2 Z W R D b 2 x 1 b W 5 z M S 5 7 T G 9 h b i B O b y w 0 f S Z x d W 9 0 O y w m c X V v d D t T Z W N 0 a W 9 u M S 9 R d W V y e T I v Q X V 0 b 1 J l b W 9 2 Z W R D b 2 x 1 b W 5 z M S 5 7 Q 3 V z d G 9 t Z X I g T m F t Z S w 1 f S Z x d W 9 0 O y w m c X V v d D t T Z W N 0 a W 9 u M S 9 R d W V y e T I v Q X V 0 b 1 J l b W 9 2 Z W R D b 2 x 1 b W 5 z M S 5 7 T G 9 h b i B E Y X R l L D Z 9 J n F 1 b 3 Q 7 L C Z x d W 9 0 O 1 N l Y 3 R p b 2 4 x L 1 F 1 Z X J 5 M i 9 B d X R v U m V t b 3 Z l Z E N v b H V t b n M x L n t M b 2 F u I E F t b 3 V u d C w 3 f S Z x d W 9 0 O y w m c X V v d D t T Z W N 0 a W 9 u M S 9 R d W V y e T I v Q X V 0 b 1 J l b W 9 2 Z W R D b 2 x 1 b W 5 z M S 5 7 Q W N 0 d W F s I E F t b 3 V u d C w 4 f S Z x d W 9 0 O y w m c X V v d D t T Z W N 0 a W 9 u M S 9 R d W V y e T I v Q X V 0 b 1 J l b W 9 2 Z W R D b 2 x 1 b W 5 z M S 5 7 S V J S L D l 9 J n F 1 b 3 Q 7 L C Z x d W 9 0 O 1 N l Y 3 R p b 2 4 x L 1 F 1 Z X J 5 M i 9 B d X R v U m V t b 3 Z l Z E N v b H V t b n M x L n t U Z W 5 1 c m U s M T B 9 J n F 1 b 3 Q 7 L C Z x d W 9 0 O 1 N l Y 3 R p b 2 4 x L 1 F 1 Z X J 5 M i 9 B d X R v U m V t b 3 Z l Z E N v b H V t b n M x L n t F T U k s M T F 9 J n F 1 b 3 Q 7 L C Z x d W 9 0 O 1 N l Y 3 R p b 2 4 x L 1 F 1 Z X J 5 M i 9 B d X R v U m V t b 3 Z l Z E N v b H V t b n M x L n t E a X N i d X J z Z W 1 l b n Q g Q W 1 v d W 5 0 L D E y f S Z x d W 9 0 O y w m c X V v d D t T Z W N 0 a W 9 u M S 9 R d W V y e T I v Q X V 0 b 1 J l b W 9 2 Z W R D b 2 x 1 b W 5 z M S 5 7 R G l z Y n V y c 2 V t Z W 5 0 I E R h d G U s M T N 9 J n F 1 b 3 Q 7 L C Z x d W 9 0 O 1 N l Y 3 R p b 2 4 x L 1 F 1 Z X J 5 M i 9 B d X R v U m V t b 3 Z l Z E N v b H V t b n M x L n t F b X A g Q 2 9 k Z S w x N H 0 m c X V v d D s s J n F 1 b 3 Q 7 U 2 V j d G l v b j E v U X V l c n k y L 0 F 1 d G 9 S Z W 1 v d m V k Q 2 9 s d W 1 u c z E u e 0 5 h b W U g T 2 Y g U 2 F s Z X M g R X h l Y 3 V 0 a X Z l L D E 1 f S Z x d W 9 0 O y w m c X V v d D t T Z W N 0 a W 9 u M S 9 R d W V y e T I v Q X V 0 b 1 J l b W 9 2 Z W R D b 2 x 1 b W 5 z M S 5 7 U H J v Z H V j d C B O Y W 1 l L D E 2 f S Z x d W 9 0 O y w m c X V v d D t T Z W N 0 a W 9 u M S 9 R d W V y e T I v Q X V 0 b 1 J l b W 9 2 Z W R D b 2 x 1 b W 5 z M S 5 7 Q 2 9 s d W 1 u M S w x N 3 0 m c X V v d D s s J n F 1 b 3 Q 7 U 2 V j d G l v b j E v U X V l c n k y L 0 F 1 d G 9 S Z W 1 v d m V k Q 2 9 s d W 1 u c z E u e 0 5 h b W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R d W V y e T I v Q X V 0 b 1 J l b W 9 2 Z W R D b 2 x 1 b W 5 z M S 5 7 U y B O b y w w f S Z x d W 9 0 O y w m c X V v d D t T Z W N 0 a W 9 u M S 9 R d W V y e T I v Q X V 0 b 1 J l b W 9 2 Z W R D b 2 x 1 b W 5 z M S 5 7 Q n J h b m N o I E 5 h b W U s M X 0 m c X V v d D s s J n F 1 b 3 Q 7 U 2 V j d G l v b j E v U X V l c n k y L 0 F 1 d G 9 S Z W 1 v d m V k Q 2 9 s d W 1 u c z E u e 0 J y Y W 5 j a C B J R C w y f S Z x d W 9 0 O y w m c X V v d D t T Z W N 0 a W 9 u M S 9 R d W V y e T I v Q X V 0 b 1 J l b W 9 2 Z W R D b 2 x 1 b W 5 z M S 5 7 Q X B w b G l j Y X R p b 2 4 g S U Q s M 3 0 m c X V v d D s s J n F 1 b 3 Q 7 U 2 V j d G l v b j E v U X V l c n k y L 0 F 1 d G 9 S Z W 1 v d m V k Q 2 9 s d W 1 u c z E u e 0 x v Y W 4 g T m 8 s N H 0 m c X V v d D s s J n F 1 b 3 Q 7 U 2 V j d G l v b j E v U X V l c n k y L 0 F 1 d G 9 S Z W 1 v d m V k Q 2 9 s d W 1 u c z E u e 0 N 1 c 3 R v b W V y I E 5 h b W U s N X 0 m c X V v d D s s J n F 1 b 3 Q 7 U 2 V j d G l v b j E v U X V l c n k y L 0 F 1 d G 9 S Z W 1 v d m V k Q 2 9 s d W 1 u c z E u e 0 x v Y W 4 g R G F 0 Z S w 2 f S Z x d W 9 0 O y w m c X V v d D t T Z W N 0 a W 9 u M S 9 R d W V y e T I v Q X V 0 b 1 J l b W 9 2 Z W R D b 2 x 1 b W 5 z M S 5 7 T G 9 h b i B B b W 9 1 b n Q s N 3 0 m c X V v d D s s J n F 1 b 3 Q 7 U 2 V j d G l v b j E v U X V l c n k y L 0 F 1 d G 9 S Z W 1 v d m V k Q 2 9 s d W 1 u c z E u e 0 F j d H V h b C B B b W 9 1 b n Q s O H 0 m c X V v d D s s J n F 1 b 3 Q 7 U 2 V j d G l v b j E v U X V l c n k y L 0 F 1 d G 9 S Z W 1 v d m V k Q 2 9 s d W 1 u c z E u e 0 l S U i w 5 f S Z x d W 9 0 O y w m c X V v d D t T Z W N 0 a W 9 u M S 9 R d W V y e T I v Q X V 0 b 1 J l b W 9 2 Z W R D b 2 x 1 b W 5 z M S 5 7 V G V u d X J l L D E w f S Z x d W 9 0 O y w m c X V v d D t T Z W N 0 a W 9 u M S 9 R d W V y e T I v Q X V 0 b 1 J l b W 9 2 Z W R D b 2 x 1 b W 5 z M S 5 7 R U 1 J L D E x f S Z x d W 9 0 O y w m c X V v d D t T Z W N 0 a W 9 u M S 9 R d W V y e T I v Q X V 0 b 1 J l b W 9 2 Z W R D b 2 x 1 b W 5 z M S 5 7 R G l z Y n V y c 2 V t Z W 5 0 I E F t b 3 V u d C w x M n 0 m c X V v d D s s J n F 1 b 3 Q 7 U 2 V j d G l v b j E v U X V l c n k y L 0 F 1 d G 9 S Z W 1 v d m V k Q 2 9 s d W 1 u c z E u e 0 R p c 2 J 1 c n N l b W V u d C B E Y X R l L D E z f S Z x d W 9 0 O y w m c X V v d D t T Z W N 0 a W 9 u M S 9 R d W V y e T I v Q X V 0 b 1 J l b W 9 2 Z W R D b 2 x 1 b W 5 z M S 5 7 R W 1 w I E N v Z G U s M T R 9 J n F 1 b 3 Q 7 L C Z x d W 9 0 O 1 N l Y 3 R p b 2 4 x L 1 F 1 Z X J 5 M i 9 B d X R v U m V t b 3 Z l Z E N v b H V t b n M x L n t O Y W 1 l I E 9 m I F N h b G V z I E V 4 Z W N 1 d G l 2 Z S w x N X 0 m c X V v d D s s J n F 1 b 3 Q 7 U 2 V j d G l v b j E v U X V l c n k y L 0 F 1 d G 9 S Z W 1 v d m V k Q 2 9 s d W 1 u c z E u e 1 B y b 2 R 1 Y 3 Q g T m F t Z S w x N n 0 m c X V v d D s s J n F 1 b 3 Q 7 U 2 V j d G l v b j E v U X V l c n k y L 0 F 1 d G 9 S Z W 1 v d m V k Q 2 9 s d W 1 u c z E u e 0 N v b H V t b j E s M T d 9 J n F 1 b 3 Q 7 L C Z x d W 9 0 O 1 N l Y 3 R p b 2 4 x L 1 F 1 Z X J 5 M i 9 B d X R v U m V t b 3 Z l Z E N v b H V t b n M x L n t O Y W 1 l L D E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S 9 F e H B h b m R l Z C U y M E N v b n R l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i 9 F e H B h b m R l Z C U y M E N v b n R l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F 1 Z X J 5 M i U y M C g y K S 9 F e H B h b m R l Z C U y M E N v b n R l b n Q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R g o u 1 F + Z 5 A m t i Z A Z R q L C I A A A A A A g A A A A A A E G Y A A A A B A A A g A A A A B f Z n 8 i 1 r i X y B c s U A 2 x 0 i h e k s w j X y V X 7 1 h N H r I w j q B W Q A A A A A D o A A A A A C A A A g A A A A l i Q N x 2 o Z O 9 W H w c a / B o o C I z z n i 9 X L D l R x f r v 7 b a q + b 3 p Q A A A A f r S w k l l O h G 3 a Y R y K 6 A A F Z r n M 8 w j P u j s e i R 3 U X q r P q r v o k G 2 0 J C d e E 0 p l r Y Y v v H l n y r g Q x Y z C 8 G A n I 5 0 l Y F 6 l x q 9 S n 6 r L 0 N U G P o / K e 7 J K n T h A A A A A c y i s 6 c r M d W s 4 r e J v I c g 2 B G R 6 F + P X V e j o 4 7 5 t q f W Y O L t k + T r D v j f c h L c O Z j H 5 z N 7 q e h G 8 W J M j E D f z G / a Y t z i d u w = = < / D a t a M a s h u p > 
</file>

<file path=customXml/itemProps1.xml><?xml version="1.0" encoding="utf-8"?>
<ds:datastoreItem xmlns:ds="http://schemas.openxmlformats.org/officeDocument/2006/customXml" ds:itemID="{2E9F2383-CDDA-4DBB-9531-305558757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Assumptions</vt:lpstr>
      <vt:lpstr>VL-Disb repo Apr - Nov</vt:lpstr>
      <vt:lpstr>Yield VL</vt:lpstr>
      <vt:lpstr>Branch wise VL</vt:lpstr>
      <vt:lpstr>Product name VL</vt:lpstr>
      <vt:lpstr>Monthly Yield line VL</vt:lpstr>
      <vt:lpstr>Branch wise yield VL</vt:lpstr>
      <vt:lpstr>Disb trend VL</vt:lpstr>
      <vt:lpstr>DSA with executive VL</vt:lpstr>
      <vt:lpstr>Sales executive with branch VL</vt:lpstr>
      <vt:lpstr>Type of loan VL</vt:lpstr>
      <vt:lpstr>Disb repo Apr-May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 Management Maafin</dc:creator>
  <cp:lastModifiedBy>Risk Management Maafin</cp:lastModifiedBy>
  <dcterms:created xsi:type="dcterms:W3CDTF">2024-03-14T10:04:03Z</dcterms:created>
  <dcterms:modified xsi:type="dcterms:W3CDTF">2024-12-27T10:25:28Z</dcterms:modified>
</cp:coreProperties>
</file>