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HALIL\Desktop\Bilel Hamza + Mohamed Khalil Hammoudi\Bilel Hamza + Mohamed Khalil Hammoudi\"/>
    </mc:Choice>
  </mc:AlternateContent>
  <xr:revisionPtr revIDLastSave="0" documentId="13_ncr:1_{B8F9DE61-6BCA-4289-82B2-332F41A5526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UM itteration" sheetId="10" r:id="rId1"/>
    <sheet name="Evaporation Factor" sheetId="5" r:id="rId2"/>
    <sheet name="Updated Pheromone Value" sheetId="6" r:id="rId3"/>
    <sheet name="Elite strategy" sheetId="9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9" l="1"/>
  <c r="L26" i="10"/>
  <c r="L7" i="6"/>
  <c r="L8" i="6"/>
  <c r="F100" i="6"/>
  <c r="L9" i="6" s="1"/>
  <c r="F17" i="6"/>
  <c r="L5" i="6" s="1"/>
  <c r="F39" i="6"/>
  <c r="L6" i="6" s="1"/>
  <c r="F60" i="6"/>
  <c r="F80" i="6"/>
  <c r="L6" i="5"/>
  <c r="G100" i="10"/>
  <c r="F99" i="10"/>
  <c r="F98" i="10"/>
  <c r="F97" i="10"/>
  <c r="F96" i="10"/>
  <c r="F95" i="10"/>
  <c r="F94" i="10"/>
  <c r="F93" i="10"/>
  <c r="F92" i="10"/>
  <c r="F91" i="10"/>
  <c r="F90" i="10"/>
  <c r="F89" i="10"/>
  <c r="G79" i="10"/>
  <c r="L25" i="10" s="1"/>
  <c r="F78" i="10"/>
  <c r="F77" i="10"/>
  <c r="F76" i="10"/>
  <c r="F75" i="10"/>
  <c r="F74" i="10"/>
  <c r="F73" i="10"/>
  <c r="F72" i="10"/>
  <c r="F71" i="10"/>
  <c r="F70" i="10"/>
  <c r="F69" i="10"/>
  <c r="F68" i="10"/>
  <c r="G58" i="10"/>
  <c r="F57" i="10"/>
  <c r="F56" i="10"/>
  <c r="F55" i="10"/>
  <c r="F54" i="10"/>
  <c r="F53" i="10"/>
  <c r="F52" i="10"/>
  <c r="F51" i="10"/>
  <c r="F50" i="10"/>
  <c r="F49" i="10"/>
  <c r="F48" i="10"/>
  <c r="F47" i="10"/>
  <c r="G37" i="10"/>
  <c r="L23" i="10" s="1"/>
  <c r="F36" i="10"/>
  <c r="F35" i="10"/>
  <c r="F34" i="10"/>
  <c r="F33" i="10"/>
  <c r="F32" i="10"/>
  <c r="F31" i="10"/>
  <c r="F30" i="10"/>
  <c r="F29" i="10"/>
  <c r="F28" i="10"/>
  <c r="F27" i="10"/>
  <c r="F26" i="10"/>
  <c r="F37" i="10" s="1"/>
  <c r="K23" i="10" s="1"/>
  <c r="L24" i="10"/>
  <c r="G17" i="10"/>
  <c r="E97" i="6"/>
  <c r="E98" i="6"/>
  <c r="E99" i="6"/>
  <c r="E77" i="6"/>
  <c r="E78" i="6"/>
  <c r="E79" i="6"/>
  <c r="E57" i="6"/>
  <c r="E58" i="6"/>
  <c r="E59" i="6"/>
  <c r="E36" i="6"/>
  <c r="E37" i="6"/>
  <c r="E38" i="6"/>
  <c r="E14" i="6"/>
  <c r="E15" i="6"/>
  <c r="E16" i="6"/>
  <c r="F20" i="9"/>
  <c r="G12" i="9"/>
  <c r="F6" i="9"/>
  <c r="F7" i="9"/>
  <c r="F8" i="9"/>
  <c r="F9" i="9"/>
  <c r="F10" i="9"/>
  <c r="F19" i="9"/>
  <c r="F11" i="9"/>
  <c r="F18" i="9"/>
  <c r="F17" i="9"/>
  <c r="F16" i="9"/>
  <c r="F15" i="9"/>
  <c r="F14" i="9"/>
  <c r="F13" i="9"/>
  <c r="G40" i="5"/>
  <c r="L5" i="5" s="1"/>
  <c r="G84" i="5"/>
  <c r="L7" i="5" s="1"/>
  <c r="F83" i="5"/>
  <c r="F82" i="5"/>
  <c r="F81" i="5"/>
  <c r="G61" i="5"/>
  <c r="F60" i="5"/>
  <c r="F59" i="5"/>
  <c r="F58" i="5"/>
  <c r="G18" i="5"/>
  <c r="L4" i="5" s="1"/>
  <c r="F17" i="5"/>
  <c r="F16" i="5"/>
  <c r="F15" i="5"/>
  <c r="F39" i="5"/>
  <c r="F38" i="5"/>
  <c r="F37" i="5"/>
  <c r="E90" i="6"/>
  <c r="E91" i="6"/>
  <c r="E92" i="6"/>
  <c r="E93" i="6"/>
  <c r="E94" i="6"/>
  <c r="E95" i="6"/>
  <c r="E96" i="6"/>
  <c r="E89" i="6"/>
  <c r="E100" i="6" s="1"/>
  <c r="K9" i="6" s="1"/>
  <c r="E70" i="6"/>
  <c r="E71" i="6"/>
  <c r="E72" i="6"/>
  <c r="E73" i="6"/>
  <c r="E74" i="6"/>
  <c r="E75" i="6"/>
  <c r="E76" i="6"/>
  <c r="E69" i="6"/>
  <c r="E80" i="6" s="1"/>
  <c r="K8" i="6" s="1"/>
  <c r="E50" i="6"/>
  <c r="E51" i="6"/>
  <c r="E52" i="6"/>
  <c r="E53" i="6"/>
  <c r="E54" i="6"/>
  <c r="E55" i="6"/>
  <c r="E56" i="6"/>
  <c r="E49" i="6"/>
  <c r="E60" i="6" s="1"/>
  <c r="K7" i="6" s="1"/>
  <c r="E29" i="6"/>
  <c r="E30" i="6"/>
  <c r="E39" i="6" s="1"/>
  <c r="K6" i="6" s="1"/>
  <c r="E31" i="6"/>
  <c r="E32" i="6"/>
  <c r="E33" i="6"/>
  <c r="E34" i="6"/>
  <c r="E35" i="6"/>
  <c r="E28" i="6"/>
  <c r="E7" i="6"/>
  <c r="E8" i="6"/>
  <c r="E9" i="6"/>
  <c r="E10" i="6"/>
  <c r="E11" i="6"/>
  <c r="E12" i="6"/>
  <c r="E13" i="6"/>
  <c r="E6" i="6"/>
  <c r="E17" i="6" s="1"/>
  <c r="K5" i="6" s="1"/>
  <c r="F80" i="5"/>
  <c r="F79" i="5"/>
  <c r="F78" i="5"/>
  <c r="F77" i="5"/>
  <c r="F76" i="5"/>
  <c r="F75" i="5"/>
  <c r="F74" i="5"/>
  <c r="F73" i="5"/>
  <c r="F57" i="5"/>
  <c r="F56" i="5"/>
  <c r="F55" i="5"/>
  <c r="F54" i="5"/>
  <c r="F53" i="5"/>
  <c r="F52" i="5"/>
  <c r="F51" i="5"/>
  <c r="F50" i="5"/>
  <c r="F36" i="5"/>
  <c r="F35" i="5"/>
  <c r="F34" i="5"/>
  <c r="F33" i="5"/>
  <c r="F32" i="5"/>
  <c r="F31" i="5"/>
  <c r="F30" i="5"/>
  <c r="F29" i="5"/>
  <c r="F40" i="5" s="1"/>
  <c r="F14" i="5"/>
  <c r="F13" i="5"/>
  <c r="F12" i="5"/>
  <c r="F11" i="5"/>
  <c r="F10" i="5"/>
  <c r="F9" i="5"/>
  <c r="F8" i="5"/>
  <c r="F7" i="5"/>
  <c r="F79" i="10" l="1"/>
  <c r="K25" i="10" s="1"/>
  <c r="F84" i="5"/>
  <c r="K7" i="5" s="1"/>
  <c r="F21" i="9"/>
  <c r="F18" i="5"/>
  <c r="K4" i="5" s="1"/>
  <c r="F58" i="10"/>
  <c r="K24" i="10" s="1"/>
  <c r="F100" i="10"/>
  <c r="K26" i="10" s="1"/>
  <c r="F12" i="9"/>
  <c r="F61" i="5"/>
  <c r="K6" i="5" s="1"/>
  <c r="K5" i="5"/>
</calcChain>
</file>

<file path=xl/sharedStrings.xml><?xml version="1.0" encoding="utf-8"?>
<sst xmlns="http://schemas.openxmlformats.org/spreadsheetml/2006/main" count="321" uniqueCount="52">
  <si>
    <t>NUMBER_OF_ITERATIONS = 100 ; EVAPORATION_FACTOR = 0.5 ;               UPDATED_PHEROMONE_VALUE = 7  ;  ALPHA = 1  ;  BETA = 1</t>
  </si>
  <si>
    <t>Instances</t>
  </si>
  <si>
    <t>Solution    ACO</t>
  </si>
  <si>
    <t>CPU Time in seconds</t>
  </si>
  <si>
    <t>Designation</t>
  </si>
  <si>
    <t>Number of cities</t>
  </si>
  <si>
    <t>TSP1</t>
  </si>
  <si>
    <t>TSP2</t>
  </si>
  <si>
    <t>TSP3</t>
  </si>
  <si>
    <t>TSP4</t>
  </si>
  <si>
    <t>TSP5</t>
  </si>
  <si>
    <t xml:space="preserve">Reference Solution </t>
  </si>
  <si>
    <t>TSP6</t>
  </si>
  <si>
    <t>TSP7</t>
  </si>
  <si>
    <t>TSP8</t>
  </si>
  <si>
    <t>NUMBER_OF_ITERATIONS = 70 ; EVAPORATION_FACTOR = 0.5 ;               UPDATED_PHEROMONE_VALUE = 7  ;  ALPHA = 1  ;  BETA = 1</t>
  </si>
  <si>
    <t>2.327373</t>
  </si>
  <si>
    <t>NUMBER_OF_ITERATIONS = 50 ; EVAPORATION_FACTOR = 0.5 ;               UPDATED_PHEROMONE_VALUE = 7  ;  ALPHA = 1  ;  BETA = 1</t>
  </si>
  <si>
    <t>NUMBER_OF_ITERATIONS = 130 ; EVAPORATION_FACTOR = 0.5 ;               UPDATED_PHEROMONE_VALUE = 7  ;  ALPHA = 1  ;  BETA = 1</t>
  </si>
  <si>
    <t>NUMBER_OF_ITERATIONS = 150 ; EVAPORATION_FACTOR = 0.5 ;               UPDATED_PHEROMONE_VALUE = 7  ;  ALPHA = 1  ;  BETA = 1</t>
  </si>
  <si>
    <t>NUMBER_OF_ITERATIONS = 100 ; EVAPORATION_FACTOR = 0.6 ;               UPDATED_PHEROMONE_VALUE = 7  ;  ALPHA = 1  ;  BETA = 1</t>
  </si>
  <si>
    <t>NUMBER_OF_ITERATIONS = 100 ; EVAPORATION_FACTOR = 0.8 ;               UPDATED_PHEROMONE_VALUE = 7  ;  ALPHA = 1  ;  BETA = 1</t>
  </si>
  <si>
    <t>NUMBER_OF_ITERATIONS = 100 ; EVAPORATION_FACTOR = 0.4 ;               UPDATED_PHEROMONE_VALUE = 7  ;  ALPHA = 1  ;  BETA = 1</t>
  </si>
  <si>
    <t>NUMBER_OF_ITERATIONS = 100 ; EVAPORATION_FACTOR = 0.2 ;               UPDATED_PHEROMONE_VALUE = 7  ;  ALPHA = 1  ;  BETA = 1</t>
  </si>
  <si>
    <t>NUMBER_OF_ITERATIONS = 100 ; EVAPORATION_FACTOR = 0.5 ;               UPDATED_PHEROMONE_VALUE = 8  ;  ALPHA = 1  ;  BETA = 1</t>
  </si>
  <si>
    <t>NUMBER_OF_ITERATIONS = 100 ; EVAPORATION_FACTOR = 0.5 ;               UPDATED_PHEROMONE_VALUE = 9  ;  ALPHA = 1  ;  BETA = 1</t>
  </si>
  <si>
    <t>NUMBER_OF_ITERATIONS = 100 ; EVAPORATION_FACTOR = 0.5 ;               UPDATED_PHEROMONE_VALUE = 6  ;  ALPHA = 1  ;  BETA = 1</t>
  </si>
  <si>
    <t>NUMBER_OF_ITERATIONS = 100 ; EVAPORATION_FACTOR = 0.5 ;               UPDATED_PHEROMONE_VALUE = 5  ;  ALPHA = 1  ;  BETA = 1</t>
  </si>
  <si>
    <t>NUMBER_OF_ITERATIONS = 100 ; EVAPORATION_FACTOR = 0.5 ;               UPDATED_PHEROMONE_VALUE = 4  ;  ALPHA = 1  ;  BETA = 1</t>
  </si>
  <si>
    <t>AVERAGE</t>
  </si>
  <si>
    <t>GAP%</t>
  </si>
  <si>
    <t>AVG GAP %</t>
  </si>
  <si>
    <t>CPU TIME(SEC)</t>
  </si>
  <si>
    <t>Number of iter</t>
  </si>
  <si>
    <t>EVAPORATION FACTOR</t>
  </si>
  <si>
    <t>UPDATED PHEROMONE VALUE</t>
  </si>
  <si>
    <t>TSP9</t>
  </si>
  <si>
    <t>TSP10</t>
  </si>
  <si>
    <t>TSP11</t>
  </si>
  <si>
    <t>TSP12</t>
  </si>
  <si>
    <t xml:space="preserve">Solution    ACO </t>
  </si>
  <si>
    <t>1.859559</t>
  </si>
  <si>
    <t>elite strategy</t>
  </si>
  <si>
    <t>TSP13</t>
  </si>
  <si>
    <t>750.71924</t>
  </si>
  <si>
    <t>if number of cities is less than 30, classic ACO is better</t>
  </si>
  <si>
    <t>if number of cities is more than 30, Elite Ant optimization  is better</t>
  </si>
  <si>
    <t>TSP14</t>
  </si>
  <si>
    <t>880.77066</t>
  </si>
  <si>
    <t>cpu time for ACO</t>
  </si>
  <si>
    <t>222.926763</t>
  </si>
  <si>
    <t>17.558839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</si>
</sst>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164" fontId="5" fillId="0" borderId="7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2" fillId="5" borderId="1" xfId="0" applyNumberFormat="1" applyFont="1" applyFill="1" applyBorder="1" applyAlignment="1">
      <alignment vertical="center"/>
    </xf>
    <xf numFmtId="4" fontId="5" fillId="0" borderId="1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right" vertical="center"/>
    </xf>
    <xf numFmtId="164" fontId="2" fillId="5" borderId="6" xfId="0" applyNumberFormat="1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/>
        <i val="0"/>
      </font>
      <numFmt numFmtId="0" formatCode="General"/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Time versus</a:t>
            </a:r>
            <a:r>
              <a:rPr lang="en-US" baseline="0"/>
              <a:t> Number of cities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'[1]Num of iter'!$G$4</c:f>
              <c:strCache>
                <c:ptCount val="1"/>
                <c:pt idx="0">
                  <c:v>CPU Time in seconds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'[1]Num of iter'!$C$6:$C$16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70</c:v>
                </c:pt>
                <c:pt idx="9">
                  <c:v>130</c:v>
                </c:pt>
                <c:pt idx="10">
                  <c:v>200</c:v>
                </c:pt>
              </c:numCache>
            </c:numRef>
          </c:cat>
          <c:val>
            <c:numRef>
              <c:f>'[1]Num of iter'!$G$6:$G$16</c:f>
              <c:numCache>
                <c:formatCode>General</c:formatCode>
                <c:ptCount val="11"/>
                <c:pt idx="0">
                  <c:v>0.14733289999999999</c:v>
                </c:pt>
                <c:pt idx="1">
                  <c:v>0.20286480000000001</c:v>
                </c:pt>
                <c:pt idx="2">
                  <c:v>0.68176899999999996</c:v>
                </c:pt>
                <c:pt idx="3">
                  <c:v>0.55764599999999998</c:v>
                </c:pt>
                <c:pt idx="4">
                  <c:v>1.092992</c:v>
                </c:pt>
                <c:pt idx="5">
                  <c:v>1.5302469999999999</c:v>
                </c:pt>
                <c:pt idx="6">
                  <c:v>2.3092920000000001</c:v>
                </c:pt>
                <c:pt idx="7">
                  <c:v>4.7326674000000004</c:v>
                </c:pt>
                <c:pt idx="8">
                  <c:v>18.78</c:v>
                </c:pt>
                <c:pt idx="9">
                  <c:v>127.9949</c:v>
                </c:pt>
                <c:pt idx="10">
                  <c:v>498.92340000000002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4-44E4-9718-003A7B608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81471"/>
        <c:axId val="51282303"/>
      </c:lineChart>
      <c:catAx>
        <c:axId val="5128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282303"/>
        <c:crosses val="autoZero"/>
        <c:auto val="1"/>
        <c:lblAlgn val="ctr"/>
        <c:lblOffset val="100"/>
        <c:noMultiLvlLbl val="0"/>
      </c:catAx>
      <c:valAx>
        <c:axId val="5128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</a:t>
                </a:r>
                <a:r>
                  <a:rPr lang="fr-FR" baseline="0"/>
                  <a:t> (SEC)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28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'[1]Num of iter'!$D$24</c:f>
              <c:strCache>
                <c:ptCount val="1"/>
                <c:pt idx="0">
                  <c:v>Reference Solution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'[1]Num of iter'!$C$26:$C$33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'[1]Num of iter'!$D$25:$D$33</c:f>
              <c:numCache>
                <c:formatCode>General</c:formatCode>
                <c:ptCount val="9"/>
                <c:pt idx="1">
                  <c:v>6534.5218000000004</c:v>
                </c:pt>
                <c:pt idx="2">
                  <c:v>8736.3986999999997</c:v>
                </c:pt>
                <c:pt idx="3">
                  <c:v>10608.8024</c:v>
                </c:pt>
                <c:pt idx="4">
                  <c:v>11685.2945</c:v>
                </c:pt>
                <c:pt idx="5">
                  <c:v>13787.4941</c:v>
                </c:pt>
                <c:pt idx="6">
                  <c:v>15887.786700000001</c:v>
                </c:pt>
                <c:pt idx="7">
                  <c:v>23517.3433</c:v>
                </c:pt>
                <c:pt idx="8">
                  <c:v>24525.834558317099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9-45E0-9437-87B8207B648A}"/>
            </c:ext>
          </c:extLst>
        </c:ser>
        <c:ser>
          <c:idx val="1"/>
          <c:order val="1"/>
          <c:tx>
            <c:strRef>
              <c:f>'[1]Num of iter'!$E$24</c:f>
              <c:strCache>
                <c:ptCount val="1"/>
                <c:pt idx="0">
                  <c:v>Solution    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'[1]Num of iter'!$C$26:$C$33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'[1]Num of iter'!$E$25:$E$33</c:f>
              <c:numCache>
                <c:formatCode>General</c:formatCode>
                <c:ptCount val="9"/>
                <c:pt idx="1">
                  <c:v>6534.52</c:v>
                </c:pt>
                <c:pt idx="2">
                  <c:v>8736.4</c:v>
                </c:pt>
                <c:pt idx="3">
                  <c:v>10705.03</c:v>
                </c:pt>
                <c:pt idx="4">
                  <c:v>11883.99</c:v>
                </c:pt>
                <c:pt idx="5">
                  <c:v>13523.54</c:v>
                </c:pt>
                <c:pt idx="6">
                  <c:v>16545.832954713402</c:v>
                </c:pt>
                <c:pt idx="7">
                  <c:v>24173.77</c:v>
                </c:pt>
                <c:pt idx="8">
                  <c:v>24327.388481089602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9-45E0-9437-87B8207B648A}"/>
            </c:ext>
          </c:extLst>
        </c:ser>
        <c:ser>
          <c:idx val="2"/>
          <c:order val="2"/>
          <c:tx>
            <c:strRef>
              <c:f>'[1]Num of iter'!$F$24</c:f>
              <c:strCache>
                <c:ptCount val="1"/>
                <c:pt idx="0">
                  <c:v>GAP%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'[1]Num of iter'!$C$26:$C$33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'[1]Num of iter'!$F$26:$F$33</c:f>
              <c:numCache>
                <c:formatCode>General</c:formatCode>
                <c:ptCount val="8"/>
                <c:pt idx="0">
                  <c:v>-2.7546009564202698E-5</c:v>
                </c:pt>
                <c:pt idx="1">
                  <c:v>1.4880273262952696E-5</c:v>
                </c:pt>
                <c:pt idx="2">
                  <c:v>0.90705431557477367</c:v>
                </c:pt>
                <c:pt idx="3">
                  <c:v>1.7003893226653364</c:v>
                </c:pt>
                <c:pt idx="4">
                  <c:v>-1.9144457875053524</c:v>
                </c:pt>
                <c:pt idx="5">
                  <c:v>4.1418371680015138</c:v>
                </c:pt>
                <c:pt idx="6">
                  <c:v>2.791245131842762</c:v>
                </c:pt>
                <c:pt idx="7">
                  <c:v>-0.80913078311621278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9-45E0-9437-87B8207B6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87327"/>
        <c:axId val="59891071"/>
      </c:lineChart>
      <c:catAx>
        <c:axId val="5988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91071"/>
        <c:crosses val="autoZero"/>
        <c:auto val="1"/>
        <c:lblAlgn val="ctr"/>
        <c:lblOffset val="100"/>
        <c:noMultiLvlLbl val="0"/>
      </c:catAx>
      <c:valAx>
        <c:axId val="5989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88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'[1]Updated Pheromone Value'!$C$26</c:f>
              <c:strCache>
                <c:ptCount val="1"/>
                <c:pt idx="0">
                  <c:v>Reference Solution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'[1]Updated Pheromone Value'!$B$28:$B$35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'[1]Updated Pheromone Value'!$C$28:$C$35</c:f>
              <c:numCache>
                <c:formatCode>General</c:formatCode>
                <c:ptCount val="8"/>
                <c:pt idx="0">
                  <c:v>6534.5218000000004</c:v>
                </c:pt>
                <c:pt idx="1">
                  <c:v>8736.3986999999997</c:v>
                </c:pt>
                <c:pt idx="2">
                  <c:v>10608.8024</c:v>
                </c:pt>
                <c:pt idx="3">
                  <c:v>11685.2945</c:v>
                </c:pt>
                <c:pt idx="4">
                  <c:v>13787.4941</c:v>
                </c:pt>
                <c:pt idx="5">
                  <c:v>15887.786700000001</c:v>
                </c:pt>
                <c:pt idx="6">
                  <c:v>23517.3433</c:v>
                </c:pt>
                <c:pt idx="7">
                  <c:v>24525.834558317099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B-490C-831F-A048CF6D039B}"/>
            </c:ext>
          </c:extLst>
        </c:ser>
        <c:ser>
          <c:idx val="1"/>
          <c:order val="1"/>
          <c:tx>
            <c:strRef>
              <c:f>'[1]Updated Pheromone Value'!$D$26</c:f>
              <c:strCache>
                <c:ptCount val="1"/>
                <c:pt idx="0">
                  <c:v>Solution    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'[1]Updated Pheromone Value'!$D$28:$D$35</c:f>
              <c:numCache>
                <c:formatCode>General</c:formatCode>
                <c:ptCount val="8"/>
                <c:pt idx="0">
                  <c:v>6638.7839439999998</c:v>
                </c:pt>
                <c:pt idx="1">
                  <c:v>8754.5941600000006</c:v>
                </c:pt>
                <c:pt idx="2">
                  <c:v>10705.030172000001</c:v>
                </c:pt>
                <c:pt idx="3">
                  <c:v>11687.778736</c:v>
                </c:pt>
                <c:pt idx="4">
                  <c:v>14060.765549</c:v>
                </c:pt>
                <c:pt idx="5">
                  <c:v>15667.706695999999</c:v>
                </c:pt>
                <c:pt idx="6">
                  <c:v>23188.000764</c:v>
                </c:pt>
                <c:pt idx="7">
                  <c:v>24883.036553000002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B-490C-831F-A048CF6D039B}"/>
            </c:ext>
          </c:extLst>
        </c:ser>
        <c:ser>
          <c:idx val="2"/>
          <c:order val="2"/>
          <c:tx>
            <c:strRef>
              <c:f>'[1]Updated Pheromone Value'!$E$26</c:f>
              <c:strCache>
                <c:ptCount val="1"/>
                <c:pt idx="0">
                  <c:v>GAP%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'[1]Updated Pheromone Value'!$E$28:$E$35</c:f>
              <c:numCache>
                <c:formatCode>General</c:formatCode>
                <c:ptCount val="8"/>
                <c:pt idx="0">
                  <c:v>1.5955588976686763</c:v>
                </c:pt>
                <c:pt idx="1">
                  <c:v>0.20827185920442048</c:v>
                </c:pt>
                <c:pt idx="2">
                  <c:v>0.90705593686993535</c:v>
                </c:pt>
                <c:pt idx="3">
                  <c:v>2.1259506981191081E-2</c:v>
                </c:pt>
                <c:pt idx="4">
                  <c:v>1.9820240503312334</c:v>
                </c:pt>
                <c:pt idx="5">
                  <c:v>-1.3852149966237983</c:v>
                </c:pt>
                <c:pt idx="6">
                  <c:v>-1.4004240691592069</c:v>
                </c:pt>
                <c:pt idx="7">
                  <c:v>1.4564315592749908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B-490C-831F-A048CF6D0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994703"/>
        <c:axId val="432995535"/>
      </c:lineChart>
      <c:catAx>
        <c:axId val="43299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2995535"/>
        <c:crosses val="autoZero"/>
        <c:auto val="1"/>
        <c:lblAlgn val="ctr"/>
        <c:lblOffset val="100"/>
        <c:noMultiLvlLbl val="0"/>
      </c:catAx>
      <c:valAx>
        <c:axId val="43299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299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'[1]Updated Pheromone Value'!$C$47</c:f>
              <c:strCache>
                <c:ptCount val="1"/>
                <c:pt idx="0">
                  <c:v>Reference Solution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'[1]Updated Pheromone Value'!$C$48:$C$56</c:f>
              <c:numCache>
                <c:formatCode>General</c:formatCode>
                <c:ptCount val="9"/>
                <c:pt idx="1">
                  <c:v>6534.5218000000004</c:v>
                </c:pt>
                <c:pt idx="2">
                  <c:v>8736.3986999999997</c:v>
                </c:pt>
                <c:pt idx="3">
                  <c:v>10608.8024</c:v>
                </c:pt>
                <c:pt idx="4">
                  <c:v>11685.2945</c:v>
                </c:pt>
                <c:pt idx="5">
                  <c:v>13787.4941</c:v>
                </c:pt>
                <c:pt idx="6">
                  <c:v>15887.786700000001</c:v>
                </c:pt>
                <c:pt idx="7">
                  <c:v>23517.3433</c:v>
                </c:pt>
                <c:pt idx="8">
                  <c:v>24525.834558317099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D1-4E49-B132-61D677411CAD}"/>
            </c:ext>
          </c:extLst>
        </c:ser>
        <c:ser>
          <c:idx val="1"/>
          <c:order val="1"/>
          <c:tx>
            <c:strRef>
              <c:f>'[1]Updated Pheromone Value'!$D$47</c:f>
              <c:strCache>
                <c:ptCount val="1"/>
                <c:pt idx="0">
                  <c:v>Solution    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'[1]Updated Pheromone Value'!$D$48:$D$56</c:f>
              <c:numCache>
                <c:formatCode>General</c:formatCode>
                <c:ptCount val="9"/>
                <c:pt idx="1">
                  <c:v>6534.5218139999997</c:v>
                </c:pt>
                <c:pt idx="2">
                  <c:v>8754.5941600000006</c:v>
                </c:pt>
                <c:pt idx="3">
                  <c:v>10617.237961999999</c:v>
                </c:pt>
                <c:pt idx="4">
                  <c:v>11630.607334</c:v>
                </c:pt>
                <c:pt idx="5">
                  <c:v>13152.191396</c:v>
                </c:pt>
                <c:pt idx="6">
                  <c:v>15858.509688</c:v>
                </c:pt>
                <c:pt idx="7">
                  <c:v>23253.986091999999</c:v>
                </c:pt>
                <c:pt idx="8">
                  <c:v>24976.718864999999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D1-4E49-B132-61D677411CAD}"/>
            </c:ext>
          </c:extLst>
        </c:ser>
        <c:ser>
          <c:idx val="2"/>
          <c:order val="2"/>
          <c:tx>
            <c:strRef>
              <c:f>'[1]Updated Pheromone Value'!$E$47</c:f>
              <c:strCache>
                <c:ptCount val="1"/>
                <c:pt idx="0">
                  <c:v>GAP%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'[1]Updated Pheromone Value'!$E$48:$E$56</c:f>
              <c:numCache>
                <c:formatCode>General</c:formatCode>
                <c:ptCount val="9"/>
                <c:pt idx="1">
                  <c:v>2.1424673007491337E-7</c:v>
                </c:pt>
                <c:pt idx="2">
                  <c:v>0.20827185920442048</c:v>
                </c:pt>
                <c:pt idx="3">
                  <c:v>7.9514743341800323E-2</c:v>
                </c:pt>
                <c:pt idx="4">
                  <c:v>-0.46799989508180306</c:v>
                </c:pt>
                <c:pt idx="5">
                  <c:v>-4.6078185012604989</c:v>
                </c:pt>
                <c:pt idx="6">
                  <c:v>-0.18427369748110017</c:v>
                </c:pt>
                <c:pt idx="7">
                  <c:v>-1.1198425121429481</c:v>
                </c:pt>
                <c:pt idx="8">
                  <c:v>1.8384055621462938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D1-4E49-B132-61D677411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46079"/>
        <c:axId val="57136095"/>
      </c:lineChart>
      <c:catAx>
        <c:axId val="57146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36095"/>
        <c:crosses val="autoZero"/>
        <c:auto val="1"/>
        <c:lblAlgn val="ctr"/>
        <c:lblOffset val="100"/>
        <c:noMultiLvlLbl val="0"/>
      </c:catAx>
      <c:valAx>
        <c:axId val="5713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4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PLAYING WITH THE NUMBER OF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'[1]Num of iter'!$K$22</c:f>
              <c:strCache>
                <c:ptCount val="1"/>
                <c:pt idx="0">
                  <c:v>AVG GAP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'[1]Num of iter'!$I$23:$J$26</c:f>
              <c:multiLvlStrCache>
                <c:ptCount val="4"/>
                <c:lvl/>
                <c:lvl>
                  <c:pt idx="0">
                    <c:v>70</c:v>
                  </c:pt>
                  <c:pt idx="1">
                    <c:v>50</c:v>
                  </c:pt>
                  <c:pt idx="2">
                    <c:v>130</c:v>
                  </c:pt>
                  <c:pt idx="3">
                    <c:v>150</c:v>
                  </c:pt>
                </c:lvl>
              </c:multiLvlStrCache>
            </c:multiLvlStrRef>
          </c:cat>
          <c:val>
            <c:numRef>
              <c:f>'[1]Num of iter'!$K$23:$K$26</c:f>
              <c:numCache>
                <c:formatCode>General</c:formatCode>
                <c:ptCount val="4"/>
                <c:pt idx="0">
                  <c:v>1.7769736837741457</c:v>
                </c:pt>
                <c:pt idx="1">
                  <c:v>1.8527736332524058</c:v>
                </c:pt>
                <c:pt idx="2">
                  <c:v>-0.16789555230323427</c:v>
                </c:pt>
                <c:pt idx="3">
                  <c:v>0.10713635975599954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EE5-9DE9-344B0BB8E8C7}"/>
            </c:ext>
          </c:extLst>
        </c:ser>
        <c:ser>
          <c:idx val="1"/>
          <c:order val="1"/>
          <c:tx>
            <c:strRef>
              <c:f>'[1]Num of iter'!$L$22</c:f>
              <c:strCache>
                <c:ptCount val="1"/>
                <c:pt idx="0">
                  <c:v>CPU TIME(SEC)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'[1]Num of iter'!$I$23:$J$26</c:f>
              <c:multiLvlStrCache>
                <c:ptCount val="4"/>
                <c:lvl/>
                <c:lvl>
                  <c:pt idx="0">
                    <c:v>70</c:v>
                  </c:pt>
                  <c:pt idx="1">
                    <c:v>50</c:v>
                  </c:pt>
                  <c:pt idx="2">
                    <c:v>130</c:v>
                  </c:pt>
                  <c:pt idx="3">
                    <c:v>150</c:v>
                  </c:pt>
                </c:lvl>
              </c:multiLvlStrCache>
            </c:multiLvlStrRef>
          </c:cat>
          <c:val>
            <c:numRef>
              <c:f>'[1]Num of iter'!$L$23:$L$26</c:f>
              <c:numCache>
                <c:formatCode>General</c:formatCode>
                <c:ptCount val="4"/>
                <c:pt idx="0">
                  <c:v>51.9393466</c:v>
                </c:pt>
                <c:pt idx="1">
                  <c:v>26.988354909090905</c:v>
                </c:pt>
                <c:pt idx="2">
                  <c:v>81.664158272727263</c:v>
                </c:pt>
                <c:pt idx="3">
                  <c:v>4.0612009999999996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1B-4EE5-9DE9-344B0BB8E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44767"/>
        <c:axId val="239848511"/>
      </c:lineChart>
      <c:catAx>
        <c:axId val="239844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iterations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848511"/>
        <c:crosses val="autoZero"/>
        <c:auto val="1"/>
        <c:lblAlgn val="ctr"/>
        <c:lblOffset val="100"/>
        <c:noMultiLvlLbl val="0"/>
      </c:catAx>
      <c:valAx>
        <c:axId val="23984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84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PLAYING WITH THE EVAPORATION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'Evaporation Factor'!$K$3</c:f>
              <c:strCache>
                <c:ptCount val="1"/>
                <c:pt idx="0">
                  <c:v>AVG GAP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'Evaporation Factor'!$I$4:$J$7</c:f>
              <c:strCache>
                <c:ptCount val="4"/>
                <c:pt idx="0">
                  <c:v>0,6</c:v>
                </c:pt>
                <c:pt idx="1">
                  <c:v>0,8</c:v>
                </c:pt>
                <c:pt idx="2">
                  <c:v>0,4</c:v>
                </c:pt>
                <c:pt idx="3">
                  <c:v>0,2</c:v>
                </c:pt>
              </c:strCache>
            </c:strRef>
          </c:cat>
          <c:val>
            <c:numRef>
              <c:f>'Evaporation Factor'!$K$4:$K$7</c:f>
              <c:numCache>
                <c:formatCode>#\ ##0.00000</c:formatCode>
                <c:ptCount val="4"/>
                <c:pt idx="0">
                  <c:v>-2.6877288921834494E-3</c:v>
                </c:pt>
                <c:pt idx="1">
                  <c:v>0.63480831900604984</c:v>
                </c:pt>
                <c:pt idx="2">
                  <c:v>0.46425727920871229</c:v>
                </c:pt>
                <c:pt idx="3">
                  <c:v>0.47992967126198721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7-48D2-9953-AA251176B430}"/>
            </c:ext>
          </c:extLst>
        </c:ser>
        <c:ser>
          <c:idx val="1"/>
          <c:order val="1"/>
          <c:tx>
            <c:strRef>
              <c:f>'Evaporation Factor'!$L$3</c:f>
              <c:strCache>
                <c:ptCount val="1"/>
                <c:pt idx="0">
                  <c:v>CPU TIME(SEC)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'Evaporation Factor'!$I$4:$J$7</c:f>
              <c:strCache>
                <c:ptCount val="4"/>
                <c:pt idx="0">
                  <c:v>0,6</c:v>
                </c:pt>
                <c:pt idx="1">
                  <c:v>0,8</c:v>
                </c:pt>
                <c:pt idx="2">
                  <c:v>0,4</c:v>
                </c:pt>
                <c:pt idx="3">
                  <c:v>0,2</c:v>
                </c:pt>
              </c:strCache>
            </c:strRef>
          </c:cat>
          <c:val>
            <c:numRef>
              <c:f>'Evaporation Factor'!$L$4:$L$7</c:f>
              <c:numCache>
                <c:formatCode>#\ ##0.00000</c:formatCode>
                <c:ptCount val="4"/>
                <c:pt idx="0">
                  <c:v>60.567300272727273</c:v>
                </c:pt>
                <c:pt idx="1">
                  <c:v>60.206704272727272</c:v>
                </c:pt>
                <c:pt idx="2">
                  <c:v>60.021815818181814</c:v>
                </c:pt>
                <c:pt idx="3">
                  <c:v>60.370959545454546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7-48D2-9953-AA251176B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184911"/>
        <c:axId val="434174927"/>
      </c:lineChart>
      <c:catAx>
        <c:axId val="43418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EVAPORATION</a:t>
                </a:r>
                <a:r>
                  <a:rPr lang="fr-FR" baseline="0"/>
                  <a:t> FACTOR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174927"/>
        <c:crosses val="autoZero"/>
        <c:auto val="1"/>
        <c:lblAlgn val="ctr"/>
        <c:lblOffset val="100"/>
        <c:noMultiLvlLbl val="0"/>
      </c:catAx>
      <c:valAx>
        <c:axId val="43417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18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PLAYING WITH THE PHEROMONE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'Updated Pheromone Value'!$K$4</c:f>
              <c:strCache>
                <c:ptCount val="1"/>
                <c:pt idx="0">
                  <c:v>AVG GAP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'Updated Pheromone Value'!$H$5:$J$9</c:f>
              <c:strCache>
                <c:ptCount val="5"/>
                <c:pt idx="0">
                  <c:v>8</c:v>
                </c:pt>
                <c:pt idx="1">
                  <c:v>9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</c:strCache>
            </c:strRef>
          </c:cat>
          <c:val>
            <c:numRef>
              <c:f>'Updated Pheromone Value'!$K$5:$K$9</c:f>
              <c:numCache>
                <c:formatCode>#\ ##0.00000</c:formatCode>
                <c:ptCount val="5"/>
                <c:pt idx="0">
                  <c:v>-0.3103721605512304</c:v>
                </c:pt>
                <c:pt idx="1">
                  <c:v>0.76075110406751945</c:v>
                </c:pt>
                <c:pt idx="2">
                  <c:v>-0.15967745637928815</c:v>
                </c:pt>
                <c:pt idx="3">
                  <c:v>-1.4348665732350425E-2</c:v>
                </c:pt>
                <c:pt idx="4">
                  <c:v>-5.6121934859209646E-2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7-4D7F-ACEC-D8971C1C2C5D}"/>
            </c:ext>
          </c:extLst>
        </c:ser>
        <c:ser>
          <c:idx val="1"/>
          <c:order val="1"/>
          <c:tx>
            <c:strRef>
              <c:f>'Updated Pheromone Value'!$L$4</c:f>
              <c:strCache>
                <c:ptCount val="1"/>
                <c:pt idx="0">
                  <c:v>CPU TIME(SEC)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'Updated Pheromone Value'!$H$5:$J$9</c:f>
              <c:strCache>
                <c:ptCount val="5"/>
                <c:pt idx="0">
                  <c:v>8</c:v>
                </c:pt>
                <c:pt idx="1">
                  <c:v>9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</c:strCache>
            </c:strRef>
          </c:cat>
          <c:val>
            <c:numRef>
              <c:f>'Updated Pheromone Value'!$L$5:$L$9</c:f>
              <c:numCache>
                <c:formatCode>#\ ##0.00000</c:formatCode>
                <c:ptCount val="5"/>
                <c:pt idx="0">
                  <c:v>100.88347963636365</c:v>
                </c:pt>
                <c:pt idx="1">
                  <c:v>49.363802636363637</c:v>
                </c:pt>
                <c:pt idx="2">
                  <c:v>85.516693909090904</c:v>
                </c:pt>
                <c:pt idx="3">
                  <c:v>80.046455000000009</c:v>
                </c:pt>
                <c:pt idx="4">
                  <c:v>54.134826199999999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67-4D7F-ACEC-D8971C1C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252927"/>
        <c:axId val="514244607"/>
      </c:lineChart>
      <c:catAx>
        <c:axId val="51425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4244607"/>
        <c:crosses val="autoZero"/>
        <c:auto val="1"/>
        <c:lblAlgn val="ctr"/>
        <c:lblOffset val="100"/>
        <c:noMultiLvlLbl val="0"/>
      </c:catAx>
      <c:valAx>
        <c:axId val="51424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425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'Elite strategy'!$F$4:$F$5</c:f>
              <c:strCache>
                <c:ptCount val="2"/>
                <c:pt idx="0">
                  <c:v>GAP%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('Elite strategy'!$C$6:$C$11,'Elite strategy'!$C$13:$C$20)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70</c:v>
                </c:pt>
                <c:pt idx="9">
                  <c:v>100</c:v>
                </c:pt>
                <c:pt idx="10">
                  <c:v>130</c:v>
                </c:pt>
                <c:pt idx="11">
                  <c:v>200</c:v>
                </c:pt>
                <c:pt idx="12">
                  <c:v>230</c:v>
                </c:pt>
                <c:pt idx="13">
                  <c:v>300</c:v>
                </c:pt>
              </c:numCache>
            </c:numRef>
          </c:cat>
          <c:val>
            <c:numRef>
              <c:f>('Elite strategy'!$F$6:$F$11,'Elite strategy'!$F$13:$F$20)</c:f>
              <c:numCache>
                <c:formatCode>#,##0.00</c:formatCode>
                <c:ptCount val="14"/>
                <c:pt idx="0">
                  <c:v>-7.1656276362870273</c:v>
                </c:pt>
                <c:pt idx="1">
                  <c:v>-0.78855123679280037</c:v>
                </c:pt>
                <c:pt idx="2">
                  <c:v>0.59021695040713762</c:v>
                </c:pt>
                <c:pt idx="3">
                  <c:v>12.296910445859972</c:v>
                </c:pt>
                <c:pt idx="4">
                  <c:v>29.735878690240018</c:v>
                </c:pt>
                <c:pt idx="5">
                  <c:v>22.950833674019545</c:v>
                </c:pt>
                <c:pt idx="6">
                  <c:v>-12.744756794021034</c:v>
                </c:pt>
                <c:pt idx="7">
                  <c:v>-12.495098672505195</c:v>
                </c:pt>
                <c:pt idx="8">
                  <c:v>-0.53125286914166636</c:v>
                </c:pt>
                <c:pt idx="9">
                  <c:v>-2.3597842686504102</c:v>
                </c:pt>
                <c:pt idx="10">
                  <c:v>2.0744128863537048</c:v>
                </c:pt>
                <c:pt idx="11">
                  <c:v>-4.5711705288108693</c:v>
                </c:pt>
                <c:pt idx="12">
                  <c:v>-1.729122440143914</c:v>
                </c:pt>
                <c:pt idx="13">
                  <c:v>-7.8339351935258392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D-4793-92D1-C67B1783C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868342239"/>
        <c:axId val="1868341407"/>
      </c:lineChart>
      <c:catAx>
        <c:axId val="186834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341407"/>
        <c:crosses val="autoZero"/>
        <c:auto val="1"/>
        <c:lblAlgn val="ctr"/>
        <c:lblOffset val="100"/>
        <c:noMultiLvlLbl val="0"/>
      </c:catAx>
      <c:valAx>
        <c:axId val="186834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GAP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_ ;[Green]\-#,##0\ 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34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8792</xdr:colOff>
      <xdr:row>0</xdr:row>
      <xdr:rowOff>94077</xdr:rowOff>
    </xdr:from>
    <xdr:to>
      <xdr:col>15</xdr:col>
      <xdr:colOff>196362</xdr:colOff>
      <xdr:row>18</xdr:row>
      <xdr:rowOff>94077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CDB32-5EB6-4B38-A63E-B24F4FD9F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543365</xdr:colOff>
      <xdr:row>19</xdr:row>
      <xdr:rowOff>16705</xdr:rowOff>
    </xdr:from>
    <xdr:to>
      <xdr:col>24</xdr:col>
      <xdr:colOff>238565</xdr:colOff>
      <xdr:row>36</xdr:row>
      <xdr:rowOff>198413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4C4B53-5DFD-46D4-8489-E8D57E232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320040</xdr:colOff>
      <xdr:row>197</xdr:row>
      <xdr:rowOff>41910</xdr:rowOff>
    </xdr:from>
    <xdr:to>
      <xdr:col>17</xdr:col>
      <xdr:colOff>15240</xdr:colOff>
      <xdr:row>212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D181CD-66F5-49BC-B11F-6B8588374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68580</xdr:colOff>
      <xdr:row>216</xdr:row>
      <xdr:rowOff>11430</xdr:rowOff>
    </xdr:from>
    <xdr:to>
      <xdr:col>16</xdr:col>
      <xdr:colOff>373380</xdr:colOff>
      <xdr:row>231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89072F-739E-4832-9495-8C1244CC4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507022</xdr:colOff>
      <xdr:row>31</xdr:row>
      <xdr:rowOff>41032</xdr:rowOff>
    </xdr:from>
    <xdr:to>
      <xdr:col>14</xdr:col>
      <xdr:colOff>524607</xdr:colOff>
      <xdr:row>49</xdr:row>
      <xdr:rowOff>11725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0D30F2-AE46-46FC-A156-C722B16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553918</xdr:colOff>
      <xdr:row>7</xdr:row>
      <xdr:rowOff>146546</xdr:rowOff>
    </xdr:from>
    <xdr:to>
      <xdr:col>13</xdr:col>
      <xdr:colOff>155333</xdr:colOff>
      <xdr:row>25</xdr:row>
      <xdr:rowOff>99652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C3755-16F6-490A-A4F9-352850F57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442546</xdr:colOff>
      <xdr:row>10</xdr:row>
      <xdr:rowOff>5861</xdr:rowOff>
    </xdr:from>
    <xdr:to>
      <xdr:col>12</xdr:col>
      <xdr:colOff>284285</xdr:colOff>
      <xdr:row>27</xdr:row>
      <xdr:rowOff>158261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3AFCF-F59B-4690-A205-DBB40AA71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297180</xdr:colOff>
      <xdr:row>8</xdr:row>
      <xdr:rowOff>156210</xdr:rowOff>
    </xdr:from>
    <xdr:to>
      <xdr:col>15</xdr:col>
      <xdr:colOff>601980</xdr:colOff>
      <xdr:row>23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C5A75-F745-410E-8361-2724455A0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instanc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m of iter"/>
      <sheetName val="Evaporation Factor"/>
      <sheetName val="Updated Pheromone Value"/>
      <sheetName val="All with charts"/>
      <sheetName val="Elite strategy"/>
      <sheetName val="Sheet2"/>
      <sheetName val="Num of itterations"/>
    </sheetNames>
    <sheetDataSet>
      <sheetData sheetId="0">
        <row r="4">
          <cell r="G4" t="str">
            <v>CPU Time in seconds</v>
          </cell>
        </row>
        <row r="6">
          <cell r="C6">
            <v>5</v>
          </cell>
          <cell r="G6">
            <v>0.14733289999999999</v>
          </cell>
        </row>
        <row r="7">
          <cell r="C7">
            <v>10</v>
          </cell>
          <cell r="G7">
            <v>0.20286480000000001</v>
          </cell>
        </row>
        <row r="8">
          <cell r="C8">
            <v>15</v>
          </cell>
          <cell r="G8">
            <v>0.68176899999999996</v>
          </cell>
        </row>
        <row r="9">
          <cell r="C9">
            <v>20</v>
          </cell>
          <cell r="G9">
            <v>0.55764599999999998</v>
          </cell>
        </row>
        <row r="10">
          <cell r="C10">
            <v>25</v>
          </cell>
          <cell r="G10">
            <v>1.092992</v>
          </cell>
        </row>
        <row r="11">
          <cell r="C11">
            <v>30</v>
          </cell>
          <cell r="G11">
            <v>1.5302469999999999</v>
          </cell>
        </row>
        <row r="12">
          <cell r="C12">
            <v>35</v>
          </cell>
          <cell r="G12">
            <v>2.3092920000000001</v>
          </cell>
        </row>
        <row r="13">
          <cell r="C13">
            <v>40</v>
          </cell>
          <cell r="G13">
            <v>4.7326674000000004</v>
          </cell>
        </row>
        <row r="14">
          <cell r="C14">
            <v>70</v>
          </cell>
          <cell r="G14">
            <v>18.78</v>
          </cell>
        </row>
        <row r="15">
          <cell r="C15">
            <v>130</v>
          </cell>
          <cell r="G15">
            <v>127.9949</v>
          </cell>
        </row>
        <row r="16">
          <cell r="C16">
            <v>200</v>
          </cell>
          <cell r="G16">
            <v>498.92340000000002</v>
          </cell>
        </row>
        <row r="22">
          <cell r="K22" t="str">
            <v>AVG GAP %</v>
          </cell>
          <cell r="L22" t="str">
            <v>CPU TIME(SEC)</v>
          </cell>
        </row>
        <row r="23">
          <cell r="I23">
            <v>70</v>
          </cell>
          <cell r="J23"/>
          <cell r="K23">
            <v>1.7769736837741457</v>
          </cell>
          <cell r="L23">
            <v>51.9393466</v>
          </cell>
        </row>
        <row r="24">
          <cell r="D24" t="str">
            <v xml:space="preserve">Reference Solution </v>
          </cell>
          <cell r="E24" t="str">
            <v>Solution    ACO</v>
          </cell>
          <cell r="F24" t="str">
            <v>GAP%</v>
          </cell>
          <cell r="I24">
            <v>50</v>
          </cell>
          <cell r="J24"/>
          <cell r="K24">
            <v>1.8527736332524058</v>
          </cell>
          <cell r="L24">
            <v>26.988354909090905</v>
          </cell>
        </row>
        <row r="25">
          <cell r="D25"/>
          <cell r="E25"/>
          <cell r="I25">
            <v>130</v>
          </cell>
          <cell r="J25"/>
          <cell r="K25">
            <v>-0.16789555230323427</v>
          </cell>
          <cell r="L25">
            <v>81.664158272727263</v>
          </cell>
        </row>
        <row r="26">
          <cell r="C26">
            <v>5</v>
          </cell>
          <cell r="D26">
            <v>6534.5218000000004</v>
          </cell>
          <cell r="E26">
            <v>6534.52</v>
          </cell>
          <cell r="F26">
            <v>-2.7546009564202698E-5</v>
          </cell>
          <cell r="I26">
            <v>150</v>
          </cell>
          <cell r="J26"/>
          <cell r="K26">
            <v>0.10713635975599954</v>
          </cell>
          <cell r="L26">
            <v>4.0612009999999996</v>
          </cell>
        </row>
        <row r="27">
          <cell r="C27">
            <v>10</v>
          </cell>
          <cell r="D27">
            <v>8736.3986999999997</v>
          </cell>
          <cell r="E27">
            <v>8736.4</v>
          </cell>
          <cell r="F27">
            <v>1.4880273262952696E-5</v>
          </cell>
        </row>
        <row r="28">
          <cell r="C28">
            <v>15</v>
          </cell>
          <cell r="D28">
            <v>10608.8024</v>
          </cell>
          <cell r="E28">
            <v>10705.03</v>
          </cell>
          <cell r="F28">
            <v>0.90705431557477367</v>
          </cell>
        </row>
        <row r="29">
          <cell r="C29">
            <v>20</v>
          </cell>
          <cell r="D29">
            <v>11685.2945</v>
          </cell>
          <cell r="E29">
            <v>11883.99</v>
          </cell>
          <cell r="F29">
            <v>1.7003893226653364</v>
          </cell>
        </row>
        <row r="30">
          <cell r="C30">
            <v>25</v>
          </cell>
          <cell r="D30">
            <v>13787.4941</v>
          </cell>
          <cell r="E30">
            <v>13523.54</v>
          </cell>
          <cell r="F30">
            <v>-1.9144457875053524</v>
          </cell>
        </row>
        <row r="31">
          <cell r="C31">
            <v>30</v>
          </cell>
          <cell r="D31">
            <v>15887.786700000001</v>
          </cell>
          <cell r="E31">
            <v>16545.832954713402</v>
          </cell>
          <cell r="F31">
            <v>4.1418371680015138</v>
          </cell>
        </row>
        <row r="32">
          <cell r="C32">
            <v>35</v>
          </cell>
          <cell r="D32">
            <v>23517.3433</v>
          </cell>
          <cell r="E32">
            <v>24173.77</v>
          </cell>
          <cell r="F32">
            <v>2.791245131842762</v>
          </cell>
        </row>
        <row r="33">
          <cell r="C33">
            <v>40</v>
          </cell>
          <cell r="D33">
            <v>24525.834558317099</v>
          </cell>
          <cell r="E33">
            <v>24327.388481089602</v>
          </cell>
          <cell r="F33">
            <v>-0.80913078311621278</v>
          </cell>
        </row>
      </sheetData>
      <sheetData sheetId="1"/>
      <sheetData sheetId="2">
        <row r="26">
          <cell r="C26" t="str">
            <v xml:space="preserve">Reference Solution </v>
          </cell>
          <cell r="D26" t="str">
            <v>Solution    ACO</v>
          </cell>
          <cell r="E26" t="str">
            <v>GAP%</v>
          </cell>
        </row>
        <row r="28">
          <cell r="B28">
            <v>5</v>
          </cell>
          <cell r="C28">
            <v>6534.5218000000004</v>
          </cell>
          <cell r="D28">
            <v>6638.7839439999998</v>
          </cell>
          <cell r="E28">
            <v>1.5955588976686763</v>
          </cell>
        </row>
        <row r="29">
          <cell r="B29">
            <v>10</v>
          </cell>
          <cell r="C29">
            <v>8736.3986999999997</v>
          </cell>
          <cell r="D29">
            <v>8754.5941600000006</v>
          </cell>
          <cell r="E29">
            <v>0.20827185920442048</v>
          </cell>
        </row>
        <row r="30">
          <cell r="B30">
            <v>15</v>
          </cell>
          <cell r="C30">
            <v>10608.8024</v>
          </cell>
          <cell r="D30">
            <v>10705.030172000001</v>
          </cell>
          <cell r="E30">
            <v>0.90705593686993535</v>
          </cell>
        </row>
        <row r="31">
          <cell r="B31">
            <v>20</v>
          </cell>
          <cell r="C31">
            <v>11685.2945</v>
          </cell>
          <cell r="D31">
            <v>11687.778736</v>
          </cell>
          <cell r="E31">
            <v>2.1259506981191081E-2</v>
          </cell>
        </row>
        <row r="32">
          <cell r="B32">
            <v>25</v>
          </cell>
          <cell r="C32">
            <v>13787.4941</v>
          </cell>
          <cell r="D32">
            <v>14060.765549</v>
          </cell>
          <cell r="E32">
            <v>1.9820240503312334</v>
          </cell>
        </row>
        <row r="33">
          <cell r="B33">
            <v>30</v>
          </cell>
          <cell r="C33">
            <v>15887.786700000001</v>
          </cell>
          <cell r="D33">
            <v>15667.706695999999</v>
          </cell>
          <cell r="E33">
            <v>-1.3852149966237983</v>
          </cell>
        </row>
        <row r="34">
          <cell r="B34">
            <v>35</v>
          </cell>
          <cell r="C34">
            <v>23517.3433</v>
          </cell>
          <cell r="D34">
            <v>23188.000764</v>
          </cell>
          <cell r="E34">
            <v>-1.4004240691592069</v>
          </cell>
        </row>
        <row r="35">
          <cell r="B35">
            <v>40</v>
          </cell>
          <cell r="C35">
            <v>24525.834558317099</v>
          </cell>
          <cell r="D35">
            <v>24883.036553000002</v>
          </cell>
          <cell r="E35">
            <v>1.4564315592749908</v>
          </cell>
        </row>
        <row r="47">
          <cell r="C47" t="str">
            <v xml:space="preserve">Reference Solution </v>
          </cell>
          <cell r="D47" t="str">
            <v>Solution    ACO</v>
          </cell>
          <cell r="E47" t="str">
            <v>GAP%</v>
          </cell>
        </row>
        <row r="48">
          <cell r="C48"/>
          <cell r="D48"/>
          <cell r="E48"/>
        </row>
        <row r="49">
          <cell r="C49">
            <v>6534.5218000000004</v>
          </cell>
          <cell r="D49">
            <v>6534.5218139999997</v>
          </cell>
          <cell r="E49">
            <v>2.1424673007491337E-7</v>
          </cell>
        </row>
        <row r="50">
          <cell r="C50">
            <v>8736.3986999999997</v>
          </cell>
          <cell r="D50">
            <v>8754.5941600000006</v>
          </cell>
          <cell r="E50">
            <v>0.20827185920442048</v>
          </cell>
        </row>
        <row r="51">
          <cell r="C51">
            <v>10608.8024</v>
          </cell>
          <cell r="D51">
            <v>10617.237961999999</v>
          </cell>
          <cell r="E51">
            <v>7.9514743341800323E-2</v>
          </cell>
        </row>
        <row r="52">
          <cell r="C52">
            <v>11685.2945</v>
          </cell>
          <cell r="D52">
            <v>11630.607334</v>
          </cell>
          <cell r="E52">
            <v>-0.46799989508180306</v>
          </cell>
        </row>
        <row r="53">
          <cell r="C53">
            <v>13787.4941</v>
          </cell>
          <cell r="D53">
            <v>13152.191396</v>
          </cell>
          <cell r="E53">
            <v>-4.6078185012604989</v>
          </cell>
        </row>
        <row r="54">
          <cell r="C54">
            <v>15887.786700000001</v>
          </cell>
          <cell r="D54">
            <v>15858.509688</v>
          </cell>
          <cell r="E54">
            <v>-0.18427369748110017</v>
          </cell>
        </row>
        <row r="55">
          <cell r="C55">
            <v>23517.3433</v>
          </cell>
          <cell r="D55">
            <v>23253.986091999999</v>
          </cell>
          <cell r="E55">
            <v>-1.1198425121429481</v>
          </cell>
        </row>
        <row r="56">
          <cell r="C56">
            <v>24525.834558317099</v>
          </cell>
          <cell r="D56">
            <v>24976.718864999999</v>
          </cell>
          <cell r="E56">
            <v>1.8384055621462938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78A1-2641-413F-97F0-307067D2DB70}">
  <dimension ref="B1:L100"/>
  <sheetViews>
    <sheetView topLeftCell="A94" workbookViewId="0">
      <selection activeCell="D97" sqref="D97:D99"/>
    </sheetView>
  </sheetViews>
  <sheetFormatPr defaultRowHeight="14.4" x14ac:dyDescent="0.3"/>
  <cols>
    <col min="1" max="2" width="8.88671875" style="5"/>
    <col min="3" max="4" width="14.44140625" style="5" customWidth="1"/>
    <col min="5" max="6" width="16.33203125" style="5" customWidth="1"/>
    <col min="7" max="7" width="20" style="5" customWidth="1"/>
    <col min="8" max="10" width="8.88671875" style="5"/>
    <col min="11" max="11" width="10.5546875" style="5" customWidth="1"/>
    <col min="12" max="12" width="14.5546875" style="5" customWidth="1"/>
    <col min="13" max="16384" width="8.88671875" style="5"/>
  </cols>
  <sheetData>
    <row r="1" spans="2:7" x14ac:dyDescent="0.3">
      <c r="C1" s="28" t="s">
        <v>0</v>
      </c>
      <c r="D1" s="28"/>
      <c r="E1" s="28"/>
      <c r="F1" s="28"/>
      <c r="G1" s="28"/>
    </row>
    <row r="2" spans="2:7" x14ac:dyDescent="0.3">
      <c r="C2" s="28"/>
      <c r="D2" s="28"/>
      <c r="E2" s="28"/>
      <c r="F2" s="28"/>
      <c r="G2" s="28"/>
    </row>
    <row r="4" spans="2:7" x14ac:dyDescent="0.3">
      <c r="B4" s="29" t="s">
        <v>1</v>
      </c>
      <c r="C4" s="29"/>
      <c r="D4" s="30" t="s">
        <v>11</v>
      </c>
      <c r="E4" s="32" t="s">
        <v>2</v>
      </c>
      <c r="F4" s="3"/>
      <c r="G4" s="32" t="s">
        <v>3</v>
      </c>
    </row>
    <row r="5" spans="2:7" x14ac:dyDescent="0.3">
      <c r="B5" s="6" t="s">
        <v>4</v>
      </c>
      <c r="C5" s="6" t="s">
        <v>5</v>
      </c>
      <c r="D5" s="31"/>
      <c r="E5" s="32"/>
      <c r="F5" s="3"/>
      <c r="G5" s="32"/>
    </row>
    <row r="6" spans="2:7" x14ac:dyDescent="0.3">
      <c r="B6" s="6" t="s">
        <v>6</v>
      </c>
      <c r="C6" s="1">
        <v>5</v>
      </c>
      <c r="D6" s="1"/>
      <c r="E6" s="2">
        <v>6534.5218000000004</v>
      </c>
      <c r="F6" s="2"/>
      <c r="G6" s="2">
        <v>0.14733289999999999</v>
      </c>
    </row>
    <row r="7" spans="2:7" x14ac:dyDescent="0.3">
      <c r="B7" s="6" t="s">
        <v>7</v>
      </c>
      <c r="C7" s="1">
        <v>10</v>
      </c>
      <c r="D7" s="1"/>
      <c r="E7" s="2">
        <v>8736.3986999999997</v>
      </c>
      <c r="F7" s="2"/>
      <c r="G7" s="2">
        <v>0.20286480000000001</v>
      </c>
    </row>
    <row r="8" spans="2:7" x14ac:dyDescent="0.3">
      <c r="B8" s="6" t="s">
        <v>8</v>
      </c>
      <c r="C8" s="1">
        <v>15</v>
      </c>
      <c r="D8" s="1"/>
      <c r="E8" s="2">
        <v>10608.8024</v>
      </c>
      <c r="F8" s="2"/>
      <c r="G8" s="2">
        <v>0.68176899999999996</v>
      </c>
    </row>
    <row r="9" spans="2:7" x14ac:dyDescent="0.3">
      <c r="B9" s="6" t="s">
        <v>9</v>
      </c>
      <c r="C9" s="1">
        <v>20</v>
      </c>
      <c r="D9" s="1"/>
      <c r="E9" s="2">
        <v>11685.2945</v>
      </c>
      <c r="F9" s="2"/>
      <c r="G9" s="2">
        <v>0.55764599999999998</v>
      </c>
    </row>
    <row r="10" spans="2:7" x14ac:dyDescent="0.3">
      <c r="B10" s="6" t="s">
        <v>10</v>
      </c>
      <c r="C10" s="1">
        <v>25</v>
      </c>
      <c r="D10" s="1"/>
      <c r="E10" s="2">
        <v>13787.4941</v>
      </c>
      <c r="F10" s="2"/>
      <c r="G10" s="2">
        <v>1.092992</v>
      </c>
    </row>
    <row r="11" spans="2:7" x14ac:dyDescent="0.3">
      <c r="B11" s="6" t="s">
        <v>12</v>
      </c>
      <c r="C11" s="1">
        <v>30</v>
      </c>
      <c r="D11" s="1"/>
      <c r="E11" s="2">
        <v>15887.786700000001</v>
      </c>
      <c r="F11" s="2"/>
      <c r="G11" s="2">
        <v>1.5302469999999999</v>
      </c>
    </row>
    <row r="12" spans="2:7" x14ac:dyDescent="0.3">
      <c r="B12" s="6" t="s">
        <v>13</v>
      </c>
      <c r="C12" s="1">
        <v>35</v>
      </c>
      <c r="D12" s="1"/>
      <c r="E12" s="2">
        <v>23517.3433</v>
      </c>
      <c r="F12" s="2"/>
      <c r="G12" s="2">
        <v>2.3092920000000001</v>
      </c>
    </row>
    <row r="13" spans="2:7" x14ac:dyDescent="0.3">
      <c r="B13" s="6" t="s">
        <v>14</v>
      </c>
      <c r="C13" s="1">
        <v>40</v>
      </c>
      <c r="D13" s="1"/>
      <c r="E13" s="2">
        <v>24525.834558317099</v>
      </c>
      <c r="F13" s="2"/>
      <c r="G13" s="2">
        <v>4.7326674000000004</v>
      </c>
    </row>
    <row r="14" spans="2:7" x14ac:dyDescent="0.3">
      <c r="B14" s="6" t="s">
        <v>36</v>
      </c>
      <c r="C14" s="1">
        <v>70</v>
      </c>
      <c r="D14" s="1"/>
      <c r="E14" s="2">
        <v>25595.633999999998</v>
      </c>
      <c r="F14" s="2"/>
      <c r="G14" s="2">
        <v>18.78</v>
      </c>
    </row>
    <row r="15" spans="2:7" x14ac:dyDescent="0.3">
      <c r="B15" s="6" t="s">
        <v>37</v>
      </c>
      <c r="C15" s="1">
        <v>130</v>
      </c>
      <c r="D15" s="1"/>
      <c r="E15" s="2">
        <v>36209.671900000001</v>
      </c>
      <c r="F15" s="2"/>
      <c r="G15" s="2">
        <v>127.9949</v>
      </c>
    </row>
    <row r="16" spans="2:7" x14ac:dyDescent="0.3">
      <c r="B16" s="6" t="s">
        <v>38</v>
      </c>
      <c r="C16" s="1">
        <v>200</v>
      </c>
      <c r="D16" s="1"/>
      <c r="E16" s="2">
        <v>47832.464249999997</v>
      </c>
      <c r="F16" s="2"/>
      <c r="G16" s="2">
        <v>498.92340000000002</v>
      </c>
    </row>
    <row r="17" spans="2:12" ht="18" x14ac:dyDescent="0.3">
      <c r="B17" s="27" t="s">
        <v>29</v>
      </c>
      <c r="C17" s="27"/>
      <c r="D17" s="27"/>
      <c r="E17" s="27"/>
      <c r="F17" s="8"/>
      <c r="G17" s="9">
        <f>AVERAGE(G6:G16)</f>
        <v>59.723010100000003</v>
      </c>
    </row>
    <row r="21" spans="2:12" ht="14.4" customHeight="1" x14ac:dyDescent="0.3">
      <c r="C21" s="28" t="s">
        <v>15</v>
      </c>
      <c r="D21" s="28"/>
      <c r="E21" s="28"/>
      <c r="F21" s="28"/>
      <c r="G21" s="28"/>
    </row>
    <row r="22" spans="2:12" ht="15.6" x14ac:dyDescent="0.3">
      <c r="C22" s="28"/>
      <c r="D22" s="28"/>
      <c r="E22" s="28"/>
      <c r="F22" s="28"/>
      <c r="G22" s="28"/>
      <c r="I22" s="34" t="s">
        <v>33</v>
      </c>
      <c r="J22" s="35"/>
      <c r="K22" s="10" t="s">
        <v>31</v>
      </c>
      <c r="L22" s="10" t="s">
        <v>32</v>
      </c>
    </row>
    <row r="23" spans="2:12" ht="15.6" x14ac:dyDescent="0.3">
      <c r="I23" s="33">
        <v>70</v>
      </c>
      <c r="J23" s="33"/>
      <c r="K23" s="11">
        <f>F37</f>
        <v>0.85211708771581496</v>
      </c>
      <c r="L23" s="11">
        <f>G37</f>
        <v>51.9393466</v>
      </c>
    </row>
    <row r="24" spans="2:12" ht="15.6" x14ac:dyDescent="0.3">
      <c r="B24" s="29" t="s">
        <v>1</v>
      </c>
      <c r="C24" s="29"/>
      <c r="D24" s="30" t="s">
        <v>11</v>
      </c>
      <c r="E24" s="32" t="s">
        <v>2</v>
      </c>
      <c r="F24" s="30" t="s">
        <v>30</v>
      </c>
      <c r="G24" s="32" t="s">
        <v>3</v>
      </c>
      <c r="I24" s="33">
        <v>50</v>
      </c>
      <c r="J24" s="33"/>
      <c r="K24" s="11">
        <f>F58</f>
        <v>1.8527736332524058</v>
      </c>
      <c r="L24" s="11">
        <f>G58</f>
        <v>26.988354909090905</v>
      </c>
    </row>
    <row r="25" spans="2:12" ht="15.6" x14ac:dyDescent="0.3">
      <c r="B25" s="6" t="s">
        <v>4</v>
      </c>
      <c r="C25" s="6" t="s">
        <v>5</v>
      </c>
      <c r="D25" s="31"/>
      <c r="E25" s="32"/>
      <c r="F25" s="31"/>
      <c r="G25" s="32"/>
      <c r="I25" s="33">
        <v>130</v>
      </c>
      <c r="J25" s="33"/>
      <c r="K25" s="11">
        <f>F79</f>
        <v>-0.16789555230323427</v>
      </c>
      <c r="L25" s="11">
        <f>G79</f>
        <v>81.664158272727263</v>
      </c>
    </row>
    <row r="26" spans="2:12" ht="15.6" x14ac:dyDescent="0.3">
      <c r="B26" s="6" t="s">
        <v>6</v>
      </c>
      <c r="C26" s="1">
        <v>5</v>
      </c>
      <c r="D26" s="2">
        <v>6534.5218000000004</v>
      </c>
      <c r="E26" s="2">
        <v>6534.52</v>
      </c>
      <c r="F26" s="2">
        <f>(E26-D26)*100/D26</f>
        <v>-2.7546009564202698E-5</v>
      </c>
      <c r="G26" s="2">
        <v>4.1605999999999997E-2</v>
      </c>
      <c r="I26" s="33">
        <v>150</v>
      </c>
      <c r="J26" s="33"/>
      <c r="K26" s="11">
        <f>F100</f>
        <v>0.10713635975599954</v>
      </c>
      <c r="L26" s="11">
        <f>G100</f>
        <v>83.374204181818186</v>
      </c>
    </row>
    <row r="27" spans="2:12" x14ac:dyDescent="0.3">
      <c r="B27" s="6" t="s">
        <v>7</v>
      </c>
      <c r="C27" s="1">
        <v>10</v>
      </c>
      <c r="D27" s="2">
        <v>8736.3986999999997</v>
      </c>
      <c r="E27" s="2">
        <v>8736.4</v>
      </c>
      <c r="F27" s="2">
        <f t="shared" ref="F27:F32" si="0">(E27-D27)*100/D27</f>
        <v>1.4880273262952696E-5</v>
      </c>
      <c r="G27" s="2">
        <v>0.13695399999999999</v>
      </c>
    </row>
    <row r="28" spans="2:12" x14ac:dyDescent="0.3">
      <c r="B28" s="6" t="s">
        <v>8</v>
      </c>
      <c r="C28" s="1">
        <v>15</v>
      </c>
      <c r="D28" s="2">
        <v>10608.8024</v>
      </c>
      <c r="E28" s="2">
        <v>10705.03</v>
      </c>
      <c r="F28" s="2">
        <f t="shared" si="0"/>
        <v>0.90705431557477367</v>
      </c>
      <c r="G28" s="2">
        <v>0.17304600000000001</v>
      </c>
    </row>
    <row r="29" spans="2:12" x14ac:dyDescent="0.3">
      <c r="B29" s="6" t="s">
        <v>9</v>
      </c>
      <c r="C29" s="1">
        <v>20</v>
      </c>
      <c r="D29" s="2">
        <v>11685.2945</v>
      </c>
      <c r="E29" s="2">
        <v>11883.99</v>
      </c>
      <c r="F29" s="2">
        <f t="shared" si="0"/>
        <v>1.7003893226653364</v>
      </c>
      <c r="G29" s="2">
        <v>0.36366599999999999</v>
      </c>
    </row>
    <row r="30" spans="2:12" x14ac:dyDescent="0.3">
      <c r="B30" s="6" t="s">
        <v>10</v>
      </c>
      <c r="C30" s="1">
        <v>25</v>
      </c>
      <c r="D30" s="2">
        <v>13787.4941</v>
      </c>
      <c r="E30" s="2">
        <v>13523.54</v>
      </c>
      <c r="F30" s="2">
        <f t="shared" si="0"/>
        <v>-1.9144457875053524</v>
      </c>
      <c r="G30" s="2">
        <v>0.69938100000000003</v>
      </c>
    </row>
    <row r="31" spans="2:12" x14ac:dyDescent="0.3">
      <c r="B31" s="6" t="s">
        <v>12</v>
      </c>
      <c r="C31" s="1">
        <v>30</v>
      </c>
      <c r="D31" s="2">
        <v>15887.786700000001</v>
      </c>
      <c r="E31" s="2">
        <v>16545.832954713402</v>
      </c>
      <c r="F31" s="2">
        <f t="shared" si="0"/>
        <v>4.1418371680015138</v>
      </c>
      <c r="G31" s="2">
        <v>1.084533</v>
      </c>
    </row>
    <row r="32" spans="2:12" x14ac:dyDescent="0.3">
      <c r="B32" s="6" t="s">
        <v>13</v>
      </c>
      <c r="C32" s="1">
        <v>35</v>
      </c>
      <c r="D32" s="2">
        <v>23517.3433</v>
      </c>
      <c r="E32" s="2">
        <v>24173.77</v>
      </c>
      <c r="F32" s="2">
        <f t="shared" si="0"/>
        <v>2.791245131842762</v>
      </c>
      <c r="G32" s="2">
        <v>1.7106650000000001</v>
      </c>
    </row>
    <row r="33" spans="2:7" x14ac:dyDescent="0.3">
      <c r="B33" s="6" t="s">
        <v>14</v>
      </c>
      <c r="C33" s="1">
        <v>40</v>
      </c>
      <c r="D33" s="2">
        <v>24525.834558317099</v>
      </c>
      <c r="E33" s="2">
        <v>24327.388481089602</v>
      </c>
      <c r="F33" s="2">
        <f>(E33-D33)*100/D33</f>
        <v>-0.80913078311621278</v>
      </c>
      <c r="G33" s="2" t="s">
        <v>16</v>
      </c>
    </row>
    <row r="34" spans="2:7" x14ac:dyDescent="0.3">
      <c r="B34" s="6" t="s">
        <v>36</v>
      </c>
      <c r="C34" s="1">
        <v>70</v>
      </c>
      <c r="D34" s="2">
        <v>25595.633999999998</v>
      </c>
      <c r="E34" s="2">
        <v>26521.819701796201</v>
      </c>
      <c r="F34" s="2">
        <f t="shared" ref="F34:F36" si="1">(E34-D34)*100/D34</f>
        <v>3.618530026629553</v>
      </c>
      <c r="G34" s="2">
        <v>11.624021000000001</v>
      </c>
    </row>
    <row r="35" spans="2:7" x14ac:dyDescent="0.3">
      <c r="B35" s="6" t="s">
        <v>37</v>
      </c>
      <c r="C35" s="1">
        <v>130</v>
      </c>
      <c r="D35" s="2">
        <v>36209.671900000001</v>
      </c>
      <c r="E35" s="2">
        <v>39085.513091000001</v>
      </c>
      <c r="F35" s="2">
        <f t="shared" si="1"/>
        <v>7.9421906913218931</v>
      </c>
      <c r="G35" s="2">
        <v>95.387603999999996</v>
      </c>
    </row>
    <row r="36" spans="2:7" x14ac:dyDescent="0.3">
      <c r="B36" s="6" t="s">
        <v>38</v>
      </c>
      <c r="C36" s="1">
        <v>200</v>
      </c>
      <c r="D36" s="2">
        <v>47832.464249999997</v>
      </c>
      <c r="E36" s="2">
        <v>48391.651157</v>
      </c>
      <c r="F36" s="2">
        <f t="shared" si="1"/>
        <v>1.1690531018376353</v>
      </c>
      <c r="G36" s="2">
        <v>408.17198999999999</v>
      </c>
    </row>
    <row r="37" spans="2:7" ht="18" x14ac:dyDescent="0.3">
      <c r="B37" s="27" t="s">
        <v>29</v>
      </c>
      <c r="C37" s="27"/>
      <c r="D37" s="27"/>
      <c r="E37" s="27"/>
      <c r="F37" s="8">
        <f>AVERAGE(F26:F33)</f>
        <v>0.85211708771581496</v>
      </c>
      <c r="G37" s="9">
        <f>AVERAGE(G26:G36)</f>
        <v>51.9393466</v>
      </c>
    </row>
    <row r="42" spans="2:7" ht="14.4" customHeight="1" x14ac:dyDescent="0.3">
      <c r="C42" s="28" t="s">
        <v>17</v>
      </c>
      <c r="D42" s="28"/>
      <c r="E42" s="28"/>
      <c r="F42" s="28"/>
      <c r="G42" s="28"/>
    </row>
    <row r="43" spans="2:7" x14ac:dyDescent="0.3">
      <c r="C43" s="28"/>
      <c r="D43" s="28"/>
      <c r="E43" s="28"/>
      <c r="F43" s="28"/>
      <c r="G43" s="28"/>
    </row>
    <row r="45" spans="2:7" x14ac:dyDescent="0.3">
      <c r="B45" s="29" t="s">
        <v>1</v>
      </c>
      <c r="C45" s="29"/>
      <c r="D45" s="30" t="s">
        <v>11</v>
      </c>
      <c r="E45" s="32" t="s">
        <v>2</v>
      </c>
      <c r="F45" s="30" t="s">
        <v>30</v>
      </c>
      <c r="G45" s="32" t="s">
        <v>3</v>
      </c>
    </row>
    <row r="46" spans="2:7" x14ac:dyDescent="0.3">
      <c r="B46" s="6" t="s">
        <v>4</v>
      </c>
      <c r="C46" s="6" t="s">
        <v>5</v>
      </c>
      <c r="D46" s="31"/>
      <c r="E46" s="32"/>
      <c r="F46" s="31"/>
      <c r="G46" s="32"/>
    </row>
    <row r="47" spans="2:7" x14ac:dyDescent="0.3">
      <c r="B47" s="6" t="s">
        <v>6</v>
      </c>
      <c r="C47" s="1">
        <v>5</v>
      </c>
      <c r="D47" s="2">
        <v>6534.5218000000004</v>
      </c>
      <c r="E47" s="2">
        <v>6534.5218139999997</v>
      </c>
      <c r="F47" s="2">
        <f xml:space="preserve"> (E47-D47)*100/D47</f>
        <v>2.1424673007491337E-7</v>
      </c>
      <c r="G47" s="2">
        <v>6.6669999999999993E-2</v>
      </c>
    </row>
    <row r="48" spans="2:7" x14ac:dyDescent="0.3">
      <c r="B48" s="6" t="s">
        <v>7</v>
      </c>
      <c r="C48" s="1">
        <v>10</v>
      </c>
      <c r="D48" s="2">
        <v>8736.3986999999997</v>
      </c>
      <c r="E48" s="2">
        <v>8757.7517979999993</v>
      </c>
      <c r="F48" s="2">
        <f t="shared" ref="F48:F54" si="2" xml:space="preserve"> (E48-D48)*100/D48</f>
        <v>0.24441533328829865</v>
      </c>
      <c r="G48" s="2">
        <v>0.14965999999999999</v>
      </c>
    </row>
    <row r="49" spans="2:7" x14ac:dyDescent="0.3">
      <c r="B49" s="6" t="s">
        <v>8</v>
      </c>
      <c r="C49" s="1">
        <v>15</v>
      </c>
      <c r="D49" s="2">
        <v>10608.8024</v>
      </c>
      <c r="E49" s="2">
        <v>10797.113213000001</v>
      </c>
      <c r="F49" s="2">
        <f t="shared" si="2"/>
        <v>1.7750430812058489</v>
      </c>
      <c r="G49" s="2">
        <v>0.31735200000000002</v>
      </c>
    </row>
    <row r="50" spans="2:7" x14ac:dyDescent="0.3">
      <c r="B50" s="6" t="s">
        <v>9</v>
      </c>
      <c r="C50" s="1">
        <v>20</v>
      </c>
      <c r="D50" s="2">
        <v>11685.2945</v>
      </c>
      <c r="E50" s="2">
        <v>11707.623473</v>
      </c>
      <c r="F50" s="2">
        <f t="shared" si="2"/>
        <v>0.19108609543387783</v>
      </c>
      <c r="G50" s="2">
        <v>0.57955400000000001</v>
      </c>
    </row>
    <row r="51" spans="2:7" x14ac:dyDescent="0.3">
      <c r="B51" s="6" t="s">
        <v>10</v>
      </c>
      <c r="C51" s="1">
        <v>25</v>
      </c>
      <c r="D51" s="2">
        <v>13787.4941</v>
      </c>
      <c r="E51" s="2">
        <v>13678.322077000001</v>
      </c>
      <c r="F51" s="2">
        <f t="shared" si="2"/>
        <v>-0.7918191819933339</v>
      </c>
      <c r="G51" s="2">
        <v>1.052802</v>
      </c>
    </row>
    <row r="52" spans="2:7" x14ac:dyDescent="0.3">
      <c r="B52" s="6" t="s">
        <v>12</v>
      </c>
      <c r="C52" s="1">
        <v>30</v>
      </c>
      <c r="D52" s="2">
        <v>15887.786700000001</v>
      </c>
      <c r="E52" s="2">
        <v>16006.603654</v>
      </c>
      <c r="F52" s="2">
        <f t="shared" si="2"/>
        <v>0.74785088850670367</v>
      </c>
      <c r="G52" s="2">
        <v>1.5931040000000001</v>
      </c>
    </row>
    <row r="53" spans="2:7" x14ac:dyDescent="0.3">
      <c r="B53" s="6" t="s">
        <v>13</v>
      </c>
      <c r="C53" s="1">
        <v>35</v>
      </c>
      <c r="D53" s="2">
        <v>23517.3433</v>
      </c>
      <c r="E53" s="2">
        <v>24168.062112</v>
      </c>
      <c r="F53" s="2">
        <f t="shared" si="2"/>
        <v>2.7669741590241581</v>
      </c>
      <c r="G53" s="2">
        <v>2.5596209999999999</v>
      </c>
    </row>
    <row r="54" spans="2:7" x14ac:dyDescent="0.3">
      <c r="B54" s="6" t="s">
        <v>14</v>
      </c>
      <c r="C54" s="1">
        <v>40</v>
      </c>
      <c r="D54" s="2">
        <v>24525.834558317099</v>
      </c>
      <c r="E54" s="2">
        <v>25547.996885</v>
      </c>
      <c r="F54" s="2">
        <f t="shared" si="2"/>
        <v>4.1676964111146608</v>
      </c>
      <c r="G54" s="2">
        <v>2.821332</v>
      </c>
    </row>
    <row r="55" spans="2:7" x14ac:dyDescent="0.3">
      <c r="B55" s="6" t="s">
        <v>36</v>
      </c>
      <c r="C55" s="17">
        <v>70</v>
      </c>
      <c r="D55" s="2">
        <v>25595.633999999998</v>
      </c>
      <c r="E55" s="2">
        <v>26497.392048999998</v>
      </c>
      <c r="F55" s="2">
        <f t="shared" ref="F55:F57" si="3">(E55-D55)*100/D55</f>
        <v>3.5230932314472074</v>
      </c>
      <c r="G55" s="2">
        <v>8.9419880000000003</v>
      </c>
    </row>
    <row r="56" spans="2:7" x14ac:dyDescent="0.3">
      <c r="B56" s="6" t="s">
        <v>37</v>
      </c>
      <c r="C56" s="17">
        <v>130</v>
      </c>
      <c r="D56" s="2">
        <v>36209.671900000001</v>
      </c>
      <c r="E56" s="2">
        <v>38502.075782</v>
      </c>
      <c r="F56" s="2">
        <f t="shared" si="3"/>
        <v>6.330915917523126</v>
      </c>
      <c r="G56" s="2">
        <v>57.695768999999999</v>
      </c>
    </row>
    <row r="57" spans="2:7" x14ac:dyDescent="0.3">
      <c r="B57" s="6" t="s">
        <v>38</v>
      </c>
      <c r="C57" s="17">
        <v>200</v>
      </c>
      <c r="D57" s="2">
        <v>47832.464249999997</v>
      </c>
      <c r="E57" s="2">
        <v>48514.198272000001</v>
      </c>
      <c r="F57" s="2">
        <f t="shared" si="3"/>
        <v>1.4252538159791845</v>
      </c>
      <c r="G57" s="2">
        <v>221.094052</v>
      </c>
    </row>
    <row r="58" spans="2:7" ht="18" x14ac:dyDescent="0.3">
      <c r="B58" s="27" t="s">
        <v>29</v>
      </c>
      <c r="C58" s="27"/>
      <c r="D58" s="27"/>
      <c r="E58" s="27"/>
      <c r="F58" s="8">
        <f>AVERAGE(F47:F57)</f>
        <v>1.8527736332524058</v>
      </c>
      <c r="G58" s="9">
        <f>AVERAGE(G47:G57)</f>
        <v>26.988354909090905</v>
      </c>
    </row>
    <row r="63" spans="2:7" ht="14.4" customHeight="1" x14ac:dyDescent="0.3">
      <c r="C63" s="28" t="s">
        <v>18</v>
      </c>
      <c r="D63" s="28"/>
      <c r="E63" s="28"/>
      <c r="F63" s="28"/>
      <c r="G63" s="28"/>
    </row>
    <row r="64" spans="2:7" x14ac:dyDescent="0.3">
      <c r="C64" s="28"/>
      <c r="D64" s="28"/>
      <c r="E64" s="28"/>
      <c r="F64" s="28"/>
      <c r="G64" s="28"/>
    </row>
    <row r="66" spans="2:7" x14ac:dyDescent="0.3">
      <c r="B66" s="29" t="s">
        <v>1</v>
      </c>
      <c r="C66" s="29"/>
      <c r="D66" s="30" t="s">
        <v>11</v>
      </c>
      <c r="E66" s="32" t="s">
        <v>2</v>
      </c>
      <c r="F66" s="30" t="s">
        <v>30</v>
      </c>
      <c r="G66" s="32" t="s">
        <v>3</v>
      </c>
    </row>
    <row r="67" spans="2:7" x14ac:dyDescent="0.3">
      <c r="B67" s="6" t="s">
        <v>4</v>
      </c>
      <c r="C67" s="6" t="s">
        <v>5</v>
      </c>
      <c r="D67" s="31"/>
      <c r="E67" s="32"/>
      <c r="F67" s="31"/>
      <c r="G67" s="32"/>
    </row>
    <row r="68" spans="2:7" x14ac:dyDescent="0.3">
      <c r="B68" s="6" t="s">
        <v>6</v>
      </c>
      <c r="C68" s="1">
        <v>5</v>
      </c>
      <c r="D68" s="2">
        <v>6534.5218000000004</v>
      </c>
      <c r="E68" s="2">
        <v>6534.5218139999997</v>
      </c>
      <c r="F68" s="2">
        <f>(E68-D68)*100/D68</f>
        <v>2.1424673007491337E-7</v>
      </c>
      <c r="G68" s="2">
        <v>0.176231</v>
      </c>
    </row>
    <row r="69" spans="2:7" x14ac:dyDescent="0.3">
      <c r="B69" s="6" t="s">
        <v>7</v>
      </c>
      <c r="C69" s="1">
        <v>10</v>
      </c>
      <c r="D69" s="2">
        <v>8736.3986999999997</v>
      </c>
      <c r="E69" s="2">
        <v>8757.7517979999993</v>
      </c>
      <c r="F69" s="2">
        <f t="shared" ref="F69:F78" si="4">(E69-D69)*100/D69</f>
        <v>0.24441533328829865</v>
      </c>
      <c r="G69" s="2">
        <v>0.24549199999999999</v>
      </c>
    </row>
    <row r="70" spans="2:7" x14ac:dyDescent="0.3">
      <c r="B70" s="6" t="s">
        <v>8</v>
      </c>
      <c r="C70" s="1">
        <v>15</v>
      </c>
      <c r="D70" s="2">
        <v>10608.8024</v>
      </c>
      <c r="E70" s="2">
        <v>10726.383259</v>
      </c>
      <c r="F70" s="2">
        <f t="shared" si="4"/>
        <v>1.108333010331116</v>
      </c>
      <c r="G70" s="2">
        <v>0.71479199999999998</v>
      </c>
    </row>
    <row r="71" spans="2:7" x14ac:dyDescent="0.3">
      <c r="B71" s="6" t="s">
        <v>9</v>
      </c>
      <c r="C71" s="1">
        <v>20</v>
      </c>
      <c r="D71" s="2">
        <v>11685.2945</v>
      </c>
      <c r="E71" s="2">
        <v>11676.323623</v>
      </c>
      <c r="F71" s="2">
        <f t="shared" si="4"/>
        <v>-7.6770653918904183E-2</v>
      </c>
      <c r="G71" s="2">
        <v>1.2073739999999999</v>
      </c>
    </row>
    <row r="72" spans="2:7" x14ac:dyDescent="0.3">
      <c r="B72" s="6" t="s">
        <v>10</v>
      </c>
      <c r="C72" s="1">
        <v>25</v>
      </c>
      <c r="D72" s="2">
        <v>13787.4941</v>
      </c>
      <c r="E72" s="2">
        <v>13553.924928</v>
      </c>
      <c r="F72" s="2">
        <f t="shared" si="4"/>
        <v>-1.6940654357197478</v>
      </c>
      <c r="G72" s="2">
        <v>2.889891</v>
      </c>
    </row>
    <row r="73" spans="2:7" x14ac:dyDescent="0.3">
      <c r="B73" s="6" t="s">
        <v>12</v>
      </c>
      <c r="C73" s="1">
        <v>30</v>
      </c>
      <c r="D73" s="2">
        <v>15887.786700000001</v>
      </c>
      <c r="E73" s="2">
        <v>15552.351112</v>
      </c>
      <c r="F73" s="2">
        <f t="shared" si="4"/>
        <v>-2.1112795276890282</v>
      </c>
      <c r="G73" s="2">
        <v>6.1453090000000001</v>
      </c>
    </row>
    <row r="74" spans="2:7" x14ac:dyDescent="0.3">
      <c r="B74" s="6" t="s">
        <v>13</v>
      </c>
      <c r="C74" s="1">
        <v>35</v>
      </c>
      <c r="D74" s="2">
        <v>23517.3433</v>
      </c>
      <c r="E74" s="2">
        <v>23158.430136999999</v>
      </c>
      <c r="F74" s="2">
        <f t="shared" si="4"/>
        <v>-1.526163727005682</v>
      </c>
      <c r="G74" s="2">
        <v>6.9128170000000004</v>
      </c>
    </row>
    <row r="75" spans="2:7" x14ac:dyDescent="0.3">
      <c r="B75" s="6" t="s">
        <v>14</v>
      </c>
      <c r="C75" s="1">
        <v>40</v>
      </c>
      <c r="D75" s="2">
        <v>24525.834558317099</v>
      </c>
      <c r="E75" s="2">
        <v>24925.599630000001</v>
      </c>
      <c r="F75" s="2">
        <f t="shared" si="4"/>
        <v>1.629975407084912</v>
      </c>
      <c r="G75" s="2">
        <v>11.319909000000001</v>
      </c>
    </row>
    <row r="76" spans="2:7" x14ac:dyDescent="0.3">
      <c r="B76" s="6" t="s">
        <v>36</v>
      </c>
      <c r="C76" s="17">
        <v>70</v>
      </c>
      <c r="D76" s="2">
        <v>25595.633999999998</v>
      </c>
      <c r="E76" s="2">
        <v>26448.431032</v>
      </c>
      <c r="F76" s="2">
        <f t="shared" si="4"/>
        <v>3.3318066354597908</v>
      </c>
      <c r="G76" s="2">
        <v>23.059449000000001</v>
      </c>
    </row>
    <row r="77" spans="2:7" x14ac:dyDescent="0.3">
      <c r="B77" s="6" t="s">
        <v>37</v>
      </c>
      <c r="C77" s="17">
        <v>130</v>
      </c>
      <c r="D77" s="2">
        <v>36209.671900000001</v>
      </c>
      <c r="E77" s="2">
        <v>36020.667034999999</v>
      </c>
      <c r="F77" s="2">
        <f t="shared" si="4"/>
        <v>-0.52197342611105679</v>
      </c>
      <c r="G77" s="2">
        <v>146.161113</v>
      </c>
    </row>
    <row r="78" spans="2:7" x14ac:dyDescent="0.3">
      <c r="B78" s="6" t="s">
        <v>38</v>
      </c>
      <c r="C78" s="17">
        <v>200</v>
      </c>
      <c r="D78" s="2">
        <v>47832.464249999997</v>
      </c>
      <c r="E78" s="2">
        <v>46765.260313999999</v>
      </c>
      <c r="F78" s="2">
        <f t="shared" si="4"/>
        <v>-2.2311289053020054</v>
      </c>
      <c r="G78" s="2">
        <v>699.47336399999995</v>
      </c>
    </row>
    <row r="79" spans="2:7" ht="18" x14ac:dyDescent="0.3">
      <c r="B79" s="27" t="s">
        <v>29</v>
      </c>
      <c r="C79" s="27"/>
      <c r="D79" s="27"/>
      <c r="E79" s="27"/>
      <c r="F79" s="8">
        <f>AVERAGE(F68:F78)</f>
        <v>-0.16789555230323427</v>
      </c>
      <c r="G79" s="9">
        <f>AVERAGE(G68:G78)</f>
        <v>81.664158272727263</v>
      </c>
    </row>
    <row r="84" spans="2:7" ht="14.4" customHeight="1" x14ac:dyDescent="0.3">
      <c r="C84" s="28" t="s">
        <v>19</v>
      </c>
      <c r="D84" s="28"/>
      <c r="E84" s="28"/>
      <c r="F84" s="28"/>
      <c r="G84" s="28"/>
    </row>
    <row r="85" spans="2:7" x14ac:dyDescent="0.3">
      <c r="C85" s="28"/>
      <c r="D85" s="28"/>
      <c r="E85" s="28"/>
      <c r="F85" s="28"/>
      <c r="G85" s="28"/>
    </row>
    <row r="87" spans="2:7" x14ac:dyDescent="0.3">
      <c r="B87" s="29" t="s">
        <v>1</v>
      </c>
      <c r="C87" s="29"/>
      <c r="D87" s="30" t="s">
        <v>11</v>
      </c>
      <c r="E87" s="32" t="s">
        <v>2</v>
      </c>
      <c r="F87" s="30" t="s">
        <v>30</v>
      </c>
      <c r="G87" s="32" t="s">
        <v>3</v>
      </c>
    </row>
    <row r="88" spans="2:7" x14ac:dyDescent="0.3">
      <c r="B88" s="6" t="s">
        <v>4</v>
      </c>
      <c r="C88" s="6" t="s">
        <v>5</v>
      </c>
      <c r="D88" s="31"/>
      <c r="E88" s="32"/>
      <c r="F88" s="31"/>
      <c r="G88" s="32"/>
    </row>
    <row r="89" spans="2:7" x14ac:dyDescent="0.3">
      <c r="B89" s="6" t="s">
        <v>6</v>
      </c>
      <c r="C89" s="1">
        <v>5</v>
      </c>
      <c r="D89" s="2">
        <v>6534.5218000000004</v>
      </c>
      <c r="E89" s="2">
        <v>6534.5218139999997</v>
      </c>
      <c r="F89" s="2">
        <f>(E89-D89)*100/D89</f>
        <v>2.1424673007491337E-7</v>
      </c>
      <c r="G89" s="2">
        <v>0.18412800000000001</v>
      </c>
    </row>
    <row r="90" spans="2:7" x14ac:dyDescent="0.3">
      <c r="B90" s="6" t="s">
        <v>7</v>
      </c>
      <c r="C90" s="1">
        <v>10</v>
      </c>
      <c r="D90" s="2">
        <v>8736.3986999999997</v>
      </c>
      <c r="E90" s="2">
        <v>8736.3987109999998</v>
      </c>
      <c r="F90" s="2">
        <f t="shared" ref="F90:F99" si="5">(E90-D90)*100/D90</f>
        <v>1.2591000552566937E-7</v>
      </c>
      <c r="G90" s="2">
        <v>0.46488600000000002</v>
      </c>
    </row>
    <row r="91" spans="2:7" x14ac:dyDescent="0.3">
      <c r="B91" s="6" t="s">
        <v>8</v>
      </c>
      <c r="C91" s="1">
        <v>15</v>
      </c>
      <c r="D91" s="2">
        <v>10608.8024</v>
      </c>
      <c r="E91" s="2">
        <v>10608.802422999999</v>
      </c>
      <c r="F91" s="2">
        <f t="shared" si="5"/>
        <v>2.1680108483663874E-7</v>
      </c>
      <c r="G91" s="2">
        <v>0.92939099999999997</v>
      </c>
    </row>
    <row r="92" spans="2:7" x14ac:dyDescent="0.3">
      <c r="B92" s="6" t="s">
        <v>9</v>
      </c>
      <c r="C92" s="1">
        <v>20</v>
      </c>
      <c r="D92" s="2">
        <v>11685.2945</v>
      </c>
      <c r="E92" s="2">
        <v>11537.083194000001</v>
      </c>
      <c r="F92" s="2">
        <f t="shared" si="5"/>
        <v>-1.2683574727192304</v>
      </c>
      <c r="G92" s="2">
        <v>2.033874</v>
      </c>
    </row>
    <row r="93" spans="2:7" x14ac:dyDescent="0.3">
      <c r="B93" s="6" t="s">
        <v>10</v>
      </c>
      <c r="C93" s="1">
        <v>25</v>
      </c>
      <c r="D93" s="2">
        <v>13787.4941</v>
      </c>
      <c r="E93" s="2">
        <v>13628.075206</v>
      </c>
      <c r="F93" s="2">
        <f t="shared" si="5"/>
        <v>-1.1562572055787887</v>
      </c>
      <c r="G93" s="2">
        <v>2.9716369999999999</v>
      </c>
    </row>
    <row r="94" spans="2:7" x14ac:dyDescent="0.3">
      <c r="B94" s="6" t="s">
        <v>12</v>
      </c>
      <c r="C94" s="1">
        <v>30</v>
      </c>
      <c r="D94" s="2">
        <v>15887.786700000001</v>
      </c>
      <c r="E94" s="2">
        <v>15904.379080999999</v>
      </c>
      <c r="F94" s="2">
        <f t="shared" si="5"/>
        <v>0.10443481721716825</v>
      </c>
      <c r="G94" s="2">
        <v>5.5398069999999997</v>
      </c>
    </row>
    <row r="95" spans="2:7" x14ac:dyDescent="0.3">
      <c r="B95" s="6" t="s">
        <v>13</v>
      </c>
      <c r="C95" s="1">
        <v>35</v>
      </c>
      <c r="D95" s="2">
        <v>23517.3433</v>
      </c>
      <c r="E95" s="2">
        <v>23241.442276999998</v>
      </c>
      <c r="F95" s="2">
        <f t="shared" si="5"/>
        <v>-1.1731810837663885</v>
      </c>
      <c r="G95" s="2">
        <v>7.5461499999999999</v>
      </c>
    </row>
    <row r="96" spans="2:7" x14ac:dyDescent="0.3">
      <c r="B96" s="6" t="s">
        <v>14</v>
      </c>
      <c r="C96" s="1">
        <v>40</v>
      </c>
      <c r="D96" s="2">
        <v>24525.834558317099</v>
      </c>
      <c r="E96" s="2">
        <v>24845.465327999998</v>
      </c>
      <c r="F96" s="2">
        <f t="shared" si="5"/>
        <v>1.3032411554554302</v>
      </c>
      <c r="G96" s="2">
        <v>12.819735</v>
      </c>
    </row>
    <row r="97" spans="2:7" x14ac:dyDescent="0.3">
      <c r="B97" s="6" t="s">
        <v>36</v>
      </c>
      <c r="C97" s="17">
        <v>70</v>
      </c>
      <c r="D97" s="2">
        <v>25595.633999999998</v>
      </c>
      <c r="E97" s="2">
        <v>25948.894012000001</v>
      </c>
      <c r="F97" s="2">
        <f t="shared" si="5"/>
        <v>1.3801573033901113</v>
      </c>
      <c r="G97" s="2">
        <v>37.278846999999999</v>
      </c>
    </row>
    <row r="98" spans="2:7" x14ac:dyDescent="0.3">
      <c r="B98" s="6" t="s">
        <v>37</v>
      </c>
      <c r="C98" s="17">
        <v>130</v>
      </c>
      <c r="D98" s="2">
        <v>36209.671900000001</v>
      </c>
      <c r="E98" s="2">
        <v>37471.347926000002</v>
      </c>
      <c r="F98" s="2">
        <f t="shared" si="5"/>
        <v>3.4843619392198937</v>
      </c>
      <c r="G98" s="2">
        <v>180.639139</v>
      </c>
    </row>
    <row r="99" spans="2:7" x14ac:dyDescent="0.3">
      <c r="B99" s="6" t="s">
        <v>38</v>
      </c>
      <c r="C99" s="17">
        <v>200</v>
      </c>
      <c r="D99" s="2">
        <v>47832.464249999997</v>
      </c>
      <c r="E99" s="2">
        <v>47116.938391999996</v>
      </c>
      <c r="F99" s="2">
        <f t="shared" si="5"/>
        <v>-1.4959000528600215</v>
      </c>
      <c r="G99" s="2">
        <v>666.70865200000003</v>
      </c>
    </row>
    <row r="100" spans="2:7" ht="18" x14ac:dyDescent="0.3">
      <c r="B100" s="27" t="s">
        <v>29</v>
      </c>
      <c r="C100" s="27"/>
      <c r="D100" s="27"/>
      <c r="E100" s="27"/>
      <c r="F100" s="8">
        <f>AVERAGE(F89:F99)</f>
        <v>0.10713635975599954</v>
      </c>
      <c r="G100" s="9">
        <f>AVERAGE(G89:G99)</f>
        <v>83.374204181818186</v>
      </c>
    </row>
  </sheetData>
  <mergeCells count="39">
    <mergeCell ref="B17:E17"/>
    <mergeCell ref="C1:G2"/>
    <mergeCell ref="B4:C4"/>
    <mergeCell ref="D4:D5"/>
    <mergeCell ref="E4:E5"/>
    <mergeCell ref="G4:G5"/>
    <mergeCell ref="C21:G22"/>
    <mergeCell ref="I22:J22"/>
    <mergeCell ref="I23:J23"/>
    <mergeCell ref="B24:C24"/>
    <mergeCell ref="D24:D25"/>
    <mergeCell ref="E24:E25"/>
    <mergeCell ref="F24:F25"/>
    <mergeCell ref="G24:G25"/>
    <mergeCell ref="I24:J24"/>
    <mergeCell ref="I25:J25"/>
    <mergeCell ref="I26:J26"/>
    <mergeCell ref="B37:E37"/>
    <mergeCell ref="C42:G43"/>
    <mergeCell ref="B45:C45"/>
    <mergeCell ref="D45:D46"/>
    <mergeCell ref="E45:E46"/>
    <mergeCell ref="F45:F46"/>
    <mergeCell ref="G45:G46"/>
    <mergeCell ref="B58:E58"/>
    <mergeCell ref="C63:G64"/>
    <mergeCell ref="B66:C66"/>
    <mergeCell ref="D66:D67"/>
    <mergeCell ref="E66:E67"/>
    <mergeCell ref="F66:F67"/>
    <mergeCell ref="G66:G67"/>
    <mergeCell ref="B100:E100"/>
    <mergeCell ref="B79:E79"/>
    <mergeCell ref="C84:G85"/>
    <mergeCell ref="B87:C87"/>
    <mergeCell ref="D87:D88"/>
    <mergeCell ref="E87:E88"/>
    <mergeCell ref="F87:F88"/>
    <mergeCell ref="G87:G88"/>
  </mergeCells>
  <conditionalFormatting sqref="F26:F36">
    <cfRule type="cellIs" dxfId="13" priority="7" operator="lessThan">
      <formula>0</formula>
    </cfRule>
  </conditionalFormatting>
  <conditionalFormatting sqref="F47:F57">
    <cfRule type="cellIs" dxfId="12" priority="3" operator="lessThan">
      <formula>0</formula>
    </cfRule>
  </conditionalFormatting>
  <conditionalFormatting sqref="F68:F78">
    <cfRule type="cellIs" dxfId="11" priority="2" operator="lessThan">
      <formula>0</formula>
    </cfRule>
  </conditionalFormatting>
  <conditionalFormatting sqref="F89:F99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50AF-A956-4475-A13E-136B6A60BB37}">
  <sheetPr>
    <tabColor rgb="FFFFFF00"/>
  </sheetPr>
  <dimension ref="B2:L85"/>
  <sheetViews>
    <sheetView topLeftCell="A10" zoomScale="130" zoomScaleNormal="130" workbookViewId="0">
      <selection activeCell="G17" sqref="G15:G17"/>
    </sheetView>
  </sheetViews>
  <sheetFormatPr defaultRowHeight="14.4" x14ac:dyDescent="0.3"/>
  <cols>
    <col min="4" max="7" width="15.6640625" customWidth="1"/>
    <col min="10" max="10" width="14.21875" customWidth="1"/>
    <col min="11" max="12" width="15.77734375" customWidth="1"/>
  </cols>
  <sheetData>
    <row r="2" spans="2:12" x14ac:dyDescent="0.3">
      <c r="B2" s="5"/>
      <c r="C2" s="39" t="s">
        <v>20</v>
      </c>
      <c r="D2" s="39"/>
      <c r="E2" s="39"/>
      <c r="F2" s="39"/>
      <c r="G2" s="39"/>
    </row>
    <row r="3" spans="2:12" ht="15.6" x14ac:dyDescent="0.3">
      <c r="B3" s="5"/>
      <c r="C3" s="39"/>
      <c r="D3" s="39"/>
      <c r="E3" s="39"/>
      <c r="F3" s="39"/>
      <c r="G3" s="39"/>
      <c r="I3" s="36" t="s">
        <v>34</v>
      </c>
      <c r="J3" s="36"/>
      <c r="K3" s="12" t="s">
        <v>31</v>
      </c>
      <c r="L3" s="12" t="s">
        <v>32</v>
      </c>
    </row>
    <row r="4" spans="2:12" ht="15.6" x14ac:dyDescent="0.3">
      <c r="B4" s="5"/>
      <c r="C4" s="5"/>
      <c r="D4" s="5"/>
      <c r="E4" s="5"/>
      <c r="F4" s="5"/>
      <c r="G4" s="5"/>
      <c r="I4" s="36">
        <v>0.6</v>
      </c>
      <c r="J4" s="36"/>
      <c r="K4" s="13">
        <f>F18</f>
        <v>-2.6877288921834494E-3</v>
      </c>
      <c r="L4" s="13">
        <f>G18</f>
        <v>60.567300272727273</v>
      </c>
    </row>
    <row r="5" spans="2:12" ht="15.6" x14ac:dyDescent="0.3">
      <c r="B5" s="40" t="s">
        <v>1</v>
      </c>
      <c r="C5" s="40"/>
      <c r="D5" s="41" t="s">
        <v>11</v>
      </c>
      <c r="E5" s="43" t="s">
        <v>2</v>
      </c>
      <c r="F5" s="41" t="s">
        <v>30</v>
      </c>
      <c r="G5" s="43" t="s">
        <v>3</v>
      </c>
      <c r="I5" s="36">
        <v>0.8</v>
      </c>
      <c r="J5" s="36"/>
      <c r="K5" s="13">
        <f>F40</f>
        <v>0.63480831900604984</v>
      </c>
      <c r="L5" s="13">
        <f>G40</f>
        <v>60.206704272727272</v>
      </c>
    </row>
    <row r="6" spans="2:12" ht="15.6" x14ac:dyDescent="0.3">
      <c r="B6" s="4" t="s">
        <v>4</v>
      </c>
      <c r="C6" s="4" t="s">
        <v>5</v>
      </c>
      <c r="D6" s="42"/>
      <c r="E6" s="43"/>
      <c r="F6" s="42"/>
      <c r="G6" s="43"/>
      <c r="I6" s="37">
        <v>0.4</v>
      </c>
      <c r="J6" s="38"/>
      <c r="K6" s="13">
        <f>F61</f>
        <v>0.46425727920871229</v>
      </c>
      <c r="L6" s="13">
        <f>G61</f>
        <v>60.021815818181814</v>
      </c>
    </row>
    <row r="7" spans="2:12" ht="15.6" x14ac:dyDescent="0.3">
      <c r="B7" s="4" t="s">
        <v>6</v>
      </c>
      <c r="C7" s="1">
        <v>5</v>
      </c>
      <c r="D7" s="2">
        <v>6534.5218000000004</v>
      </c>
      <c r="E7" s="2">
        <v>6534.5218139999997</v>
      </c>
      <c r="F7" s="2">
        <f t="shared" ref="F7:F17" si="0">(E7 -D7)/D7</f>
        <v>2.1424673007491336E-9</v>
      </c>
      <c r="G7" s="2">
        <v>0.133155</v>
      </c>
      <c r="I7" s="37">
        <v>0.2</v>
      </c>
      <c r="J7" s="38"/>
      <c r="K7" s="13">
        <f>F84</f>
        <v>0.47992967126198721</v>
      </c>
      <c r="L7" s="13">
        <f>G84</f>
        <v>60.370959545454546</v>
      </c>
    </row>
    <row r="8" spans="2:12" x14ac:dyDescent="0.3">
      <c r="B8" s="4" t="s">
        <v>7</v>
      </c>
      <c r="C8" s="1">
        <v>10</v>
      </c>
      <c r="D8" s="2">
        <v>8736.3986999999997</v>
      </c>
      <c r="E8" s="2">
        <v>8736.3987109999998</v>
      </c>
      <c r="F8" s="2">
        <f t="shared" si="0"/>
        <v>1.2591000552566939E-9</v>
      </c>
      <c r="G8" s="2">
        <v>0.28486400000000001</v>
      </c>
    </row>
    <row r="9" spans="2:12" x14ac:dyDescent="0.3">
      <c r="B9" s="4" t="s">
        <v>8</v>
      </c>
      <c r="C9" s="1">
        <v>15</v>
      </c>
      <c r="D9" s="2">
        <v>10608.8024</v>
      </c>
      <c r="E9" s="2">
        <v>10608.802422999999</v>
      </c>
      <c r="F9" s="2">
        <f t="shared" si="0"/>
        <v>2.1680108483663875E-9</v>
      </c>
      <c r="G9" s="2">
        <v>0.708202</v>
      </c>
    </row>
    <row r="10" spans="2:12" x14ac:dyDescent="0.3">
      <c r="B10" s="4" t="s">
        <v>9</v>
      </c>
      <c r="C10" s="1">
        <v>20</v>
      </c>
      <c r="D10" s="2">
        <v>11685.2945</v>
      </c>
      <c r="E10" s="2">
        <v>11624.875405000001</v>
      </c>
      <c r="F10" s="2">
        <f t="shared" si="0"/>
        <v>-5.1705239435770566E-3</v>
      </c>
      <c r="G10" s="2">
        <v>1.42126</v>
      </c>
    </row>
    <row r="11" spans="2:12" x14ac:dyDescent="0.3">
      <c r="B11" s="4" t="s">
        <v>10</v>
      </c>
      <c r="C11" s="1">
        <v>25</v>
      </c>
      <c r="D11" s="2">
        <v>13787.4941</v>
      </c>
      <c r="E11" s="2">
        <v>13477.702509999999</v>
      </c>
      <c r="F11" s="2">
        <f t="shared" si="0"/>
        <v>-2.2469027928722792E-2</v>
      </c>
      <c r="G11" s="2">
        <v>1.8278490000000001</v>
      </c>
    </row>
    <row r="12" spans="2:12" x14ac:dyDescent="0.3">
      <c r="B12" s="4" t="s">
        <v>12</v>
      </c>
      <c r="C12" s="1">
        <v>30</v>
      </c>
      <c r="D12" s="2">
        <v>15887.786700000001</v>
      </c>
      <c r="E12" s="2">
        <v>15885.710783</v>
      </c>
      <c r="F12" s="2">
        <f t="shared" si="0"/>
        <v>-1.3066118265548702E-4</v>
      </c>
      <c r="G12" s="2">
        <v>4.3330529999999996</v>
      </c>
    </row>
    <row r="13" spans="2:12" x14ac:dyDescent="0.3">
      <c r="B13" s="4" t="s">
        <v>13</v>
      </c>
      <c r="C13" s="1">
        <v>35</v>
      </c>
      <c r="D13" s="2">
        <v>23517.3433</v>
      </c>
      <c r="E13" s="2">
        <v>23177.117182999998</v>
      </c>
      <c r="F13" s="2">
        <f t="shared" si="0"/>
        <v>-1.4467030253370582E-2</v>
      </c>
      <c r="G13" s="2">
        <v>5.7444660000000001</v>
      </c>
    </row>
    <row r="14" spans="2:12" x14ac:dyDescent="0.3">
      <c r="B14" s="4" t="s">
        <v>14</v>
      </c>
      <c r="C14" s="1">
        <v>40</v>
      </c>
      <c r="D14" s="2">
        <v>24525.834558317099</v>
      </c>
      <c r="E14" s="2">
        <v>24372.742442999999</v>
      </c>
      <c r="F14" s="2">
        <f t="shared" si="0"/>
        <v>-6.2420756754711241E-3</v>
      </c>
      <c r="G14" s="2">
        <v>9.8904639999999997</v>
      </c>
    </row>
    <row r="15" spans="2:12" x14ac:dyDescent="0.3">
      <c r="B15" s="16" t="s">
        <v>36</v>
      </c>
      <c r="C15" s="17">
        <v>70</v>
      </c>
      <c r="D15" s="2">
        <v>25595.633999999998</v>
      </c>
      <c r="E15" s="2">
        <v>25741.093349999999</v>
      </c>
      <c r="F15" s="2">
        <f t="shared" si="0"/>
        <v>5.682975073014445E-3</v>
      </c>
      <c r="G15" s="2">
        <v>19.346800000000002</v>
      </c>
    </row>
    <row r="16" spans="2:12" x14ac:dyDescent="0.3">
      <c r="B16" s="16" t="s">
        <v>37</v>
      </c>
      <c r="C16" s="17">
        <v>130</v>
      </c>
      <c r="D16" s="2">
        <v>36209.671900000001</v>
      </c>
      <c r="E16" s="2">
        <v>36541.273419999998</v>
      </c>
      <c r="F16" s="2">
        <f t="shared" si="0"/>
        <v>9.1578162021400834E-3</v>
      </c>
      <c r="G16" s="2">
        <v>128.00519</v>
      </c>
    </row>
    <row r="17" spans="2:7" x14ac:dyDescent="0.3">
      <c r="B17" s="16" t="s">
        <v>38</v>
      </c>
      <c r="C17" s="17">
        <v>200</v>
      </c>
      <c r="D17" s="2">
        <v>47832.464249999997</v>
      </c>
      <c r="E17" s="2">
        <v>48027.31</v>
      </c>
      <c r="F17" s="2">
        <f t="shared" si="0"/>
        <v>4.0735043250463608E-3</v>
      </c>
      <c r="G17" s="2">
        <v>494.54500000000002</v>
      </c>
    </row>
    <row r="18" spans="2:7" ht="18" x14ac:dyDescent="0.3">
      <c r="B18" s="27" t="s">
        <v>29</v>
      </c>
      <c r="C18" s="27"/>
      <c r="D18" s="27"/>
      <c r="E18" s="27"/>
      <c r="F18" s="8">
        <f>AVERAGE(F7:F17)</f>
        <v>-2.6877288921834494E-3</v>
      </c>
      <c r="G18" s="9">
        <f>AVERAGE(G7:G17)</f>
        <v>60.567300272727273</v>
      </c>
    </row>
    <row r="19" spans="2:7" x14ac:dyDescent="0.3">
      <c r="B19" s="5"/>
      <c r="C19" s="5"/>
      <c r="D19" s="5"/>
      <c r="E19" s="5"/>
      <c r="F19" s="5"/>
      <c r="G19" s="5"/>
    </row>
    <row r="20" spans="2:7" x14ac:dyDescent="0.3">
      <c r="B20" s="5"/>
      <c r="C20" s="5"/>
      <c r="D20" s="5"/>
      <c r="E20" s="5"/>
      <c r="F20" s="5"/>
      <c r="G20" s="5"/>
    </row>
    <row r="21" spans="2:7" x14ac:dyDescent="0.3">
      <c r="B21" s="5"/>
      <c r="C21" s="5"/>
      <c r="D21" s="5"/>
      <c r="E21" s="5"/>
      <c r="F21" s="5"/>
      <c r="G21" s="5"/>
    </row>
    <row r="22" spans="2:7" x14ac:dyDescent="0.3">
      <c r="B22" s="5"/>
      <c r="C22" s="5"/>
      <c r="D22" s="5"/>
      <c r="E22" s="5"/>
      <c r="F22" s="5"/>
      <c r="G22" s="5"/>
    </row>
    <row r="23" spans="2:7" x14ac:dyDescent="0.3">
      <c r="B23" s="5"/>
      <c r="C23" s="5"/>
      <c r="D23" s="5"/>
      <c r="E23" s="5"/>
      <c r="F23" s="5"/>
      <c r="G23" s="5"/>
    </row>
    <row r="24" spans="2:7" x14ac:dyDescent="0.3">
      <c r="B24" s="5"/>
      <c r="C24" s="39" t="s">
        <v>21</v>
      </c>
      <c r="D24" s="39"/>
      <c r="E24" s="39"/>
      <c r="F24" s="39"/>
      <c r="G24" s="39"/>
    </row>
    <row r="25" spans="2:7" ht="15.6" customHeight="1" x14ac:dyDescent="0.3">
      <c r="B25" s="5"/>
      <c r="C25" s="39"/>
      <c r="D25" s="39"/>
      <c r="E25" s="39"/>
      <c r="F25" s="39"/>
      <c r="G25" s="39"/>
    </row>
    <row r="26" spans="2:7" x14ac:dyDescent="0.3">
      <c r="B26" s="5"/>
      <c r="C26" s="5"/>
      <c r="D26" s="5"/>
      <c r="E26" s="5"/>
      <c r="F26" s="5"/>
      <c r="G26" s="5"/>
    </row>
    <row r="27" spans="2:7" x14ac:dyDescent="0.3">
      <c r="B27" s="40" t="s">
        <v>1</v>
      </c>
      <c r="C27" s="40"/>
      <c r="D27" s="41" t="s">
        <v>11</v>
      </c>
      <c r="E27" s="43" t="s">
        <v>2</v>
      </c>
      <c r="F27" s="41" t="s">
        <v>30</v>
      </c>
      <c r="G27" s="43" t="s">
        <v>3</v>
      </c>
    </row>
    <row r="28" spans="2:7" x14ac:dyDescent="0.3">
      <c r="B28" s="4" t="s">
        <v>4</v>
      </c>
      <c r="C28" s="4" t="s">
        <v>5</v>
      </c>
      <c r="D28" s="42"/>
      <c r="E28" s="43"/>
      <c r="F28" s="42"/>
      <c r="G28" s="43"/>
    </row>
    <row r="29" spans="2:7" x14ac:dyDescent="0.3">
      <c r="B29" s="4" t="s">
        <v>6</v>
      </c>
      <c r="C29" s="1">
        <v>5</v>
      </c>
      <c r="D29" s="2">
        <v>6534.5218000000004</v>
      </c>
      <c r="E29" s="2">
        <v>6534.5218139999997</v>
      </c>
      <c r="F29" s="2">
        <f t="shared" ref="F29:F39" si="1">(E29-D29)*100/D29</f>
        <v>2.1424673007491337E-7</v>
      </c>
      <c r="G29" s="2">
        <v>0.131717</v>
      </c>
    </row>
    <row r="30" spans="2:7" x14ac:dyDescent="0.3">
      <c r="B30" s="4" t="s">
        <v>7</v>
      </c>
      <c r="C30" s="1">
        <v>10</v>
      </c>
      <c r="D30" s="2">
        <v>8736.3986999999997</v>
      </c>
      <c r="E30" s="2">
        <v>8736.3987109999998</v>
      </c>
      <c r="F30" s="2">
        <f t="shared" si="1"/>
        <v>1.2591000552566937E-7</v>
      </c>
      <c r="G30" s="2">
        <v>0.32045699999999999</v>
      </c>
    </row>
    <row r="31" spans="2:7" x14ac:dyDescent="0.3">
      <c r="B31" s="4" t="s">
        <v>8</v>
      </c>
      <c r="C31" s="1">
        <v>15</v>
      </c>
      <c r="D31" s="2">
        <v>10608.8024</v>
      </c>
      <c r="E31" s="2">
        <v>10705.030172000001</v>
      </c>
      <c r="F31" s="2">
        <f t="shared" si="1"/>
        <v>0.90705593686993535</v>
      </c>
      <c r="G31" s="2">
        <v>0.60416199999999998</v>
      </c>
    </row>
    <row r="32" spans="2:7" x14ac:dyDescent="0.3">
      <c r="B32" s="4" t="s">
        <v>9</v>
      </c>
      <c r="C32" s="1">
        <v>20</v>
      </c>
      <c r="D32" s="2">
        <v>11685.2945</v>
      </c>
      <c r="E32" s="2">
        <v>11507.294569</v>
      </c>
      <c r="F32" s="2">
        <f t="shared" si="1"/>
        <v>-1.5232815142142997</v>
      </c>
      <c r="G32" s="2">
        <v>0.89522800000000002</v>
      </c>
    </row>
    <row r="33" spans="2:7" x14ac:dyDescent="0.3">
      <c r="B33" s="4" t="s">
        <v>10</v>
      </c>
      <c r="C33" s="1">
        <v>25</v>
      </c>
      <c r="D33" s="2">
        <v>13787.4941</v>
      </c>
      <c r="E33" s="2">
        <v>13990.054630000001</v>
      </c>
      <c r="F33" s="2">
        <f t="shared" si="1"/>
        <v>1.4691613177190819</v>
      </c>
      <c r="G33" s="2">
        <v>1.9896739999999999</v>
      </c>
    </row>
    <row r="34" spans="2:7" x14ac:dyDescent="0.3">
      <c r="B34" s="4" t="s">
        <v>12</v>
      </c>
      <c r="C34" s="1">
        <v>30</v>
      </c>
      <c r="D34" s="2">
        <v>15887.786700000001</v>
      </c>
      <c r="E34" s="2">
        <v>15878.47553</v>
      </c>
      <c r="F34" s="2">
        <f t="shared" si="1"/>
        <v>-5.8605834631458492E-2</v>
      </c>
      <c r="G34" s="2">
        <v>4.3742979999999996</v>
      </c>
    </row>
    <row r="35" spans="2:7" x14ac:dyDescent="0.3">
      <c r="B35" s="4" t="s">
        <v>13</v>
      </c>
      <c r="C35" s="1">
        <v>35</v>
      </c>
      <c r="D35" s="2">
        <v>23517.3433</v>
      </c>
      <c r="E35" s="2">
        <v>23726.783583</v>
      </c>
      <c r="F35" s="2">
        <f t="shared" si="1"/>
        <v>0.89057798888363338</v>
      </c>
      <c r="G35" s="2">
        <v>5.7461479999999998</v>
      </c>
    </row>
    <row r="36" spans="2:7" x14ac:dyDescent="0.3">
      <c r="B36" s="4" t="s">
        <v>14</v>
      </c>
      <c r="C36" s="1">
        <v>40</v>
      </c>
      <c r="D36" s="2">
        <v>24525.834558317099</v>
      </c>
      <c r="E36" s="2">
        <v>24948.670045999999</v>
      </c>
      <c r="F36" s="2">
        <f t="shared" si="1"/>
        <v>1.7240411806476514</v>
      </c>
      <c r="G36" s="2">
        <v>8.2369629999999994</v>
      </c>
    </row>
    <row r="37" spans="2:7" x14ac:dyDescent="0.3">
      <c r="B37" s="16" t="s">
        <v>36</v>
      </c>
      <c r="C37" s="17">
        <v>70</v>
      </c>
      <c r="D37" s="2">
        <v>25595.633999999998</v>
      </c>
      <c r="E37" s="2">
        <v>26255.576099999998</v>
      </c>
      <c r="F37" s="2">
        <f t="shared" si="1"/>
        <v>2.5783385557083691</v>
      </c>
      <c r="G37" s="2">
        <v>20.452000000000002</v>
      </c>
    </row>
    <row r="38" spans="2:7" x14ac:dyDescent="0.3">
      <c r="B38" s="16" t="s">
        <v>37</v>
      </c>
      <c r="C38" s="17">
        <v>130</v>
      </c>
      <c r="D38" s="2">
        <v>36209.671900000001</v>
      </c>
      <c r="E38" s="2">
        <v>37253.270100000002</v>
      </c>
      <c r="F38" s="2">
        <f t="shared" si="1"/>
        <v>2.8820979181531889</v>
      </c>
      <c r="G38" s="2">
        <v>131.6241</v>
      </c>
    </row>
    <row r="39" spans="2:7" x14ac:dyDescent="0.3">
      <c r="B39" s="16" t="s">
        <v>38</v>
      </c>
      <c r="C39" s="17">
        <v>200</v>
      </c>
      <c r="D39" s="2">
        <v>47832.464249999997</v>
      </c>
      <c r="E39" s="2">
        <v>46930.107499999998</v>
      </c>
      <c r="F39" s="2">
        <f t="shared" si="1"/>
        <v>-1.8864943802262897</v>
      </c>
      <c r="G39" s="2">
        <v>487.899</v>
      </c>
    </row>
    <row r="40" spans="2:7" ht="18" x14ac:dyDescent="0.3">
      <c r="B40" s="27" t="s">
        <v>29</v>
      </c>
      <c r="C40" s="27"/>
      <c r="D40" s="27"/>
      <c r="E40" s="27"/>
      <c r="F40" s="8">
        <f>AVERAGE(F29:F39)</f>
        <v>0.63480831900604984</v>
      </c>
      <c r="G40" s="9">
        <f>AVERAGE(G29:G39)</f>
        <v>60.206704272727272</v>
      </c>
    </row>
    <row r="41" spans="2:7" x14ac:dyDescent="0.3">
      <c r="B41" s="5"/>
      <c r="C41" s="5"/>
      <c r="D41" s="5"/>
      <c r="E41" s="5"/>
      <c r="F41" s="5"/>
      <c r="G41" s="5"/>
    </row>
    <row r="42" spans="2:7" x14ac:dyDescent="0.3">
      <c r="B42" s="5"/>
      <c r="C42" s="5"/>
      <c r="D42" s="5"/>
      <c r="E42" s="5"/>
      <c r="F42" s="5"/>
      <c r="G42" s="5"/>
    </row>
    <row r="43" spans="2:7" x14ac:dyDescent="0.3">
      <c r="B43" s="5"/>
      <c r="C43" s="5"/>
      <c r="D43" s="5"/>
      <c r="E43" s="5"/>
      <c r="F43" s="5"/>
      <c r="G43" s="5"/>
    </row>
    <row r="44" spans="2:7" x14ac:dyDescent="0.3">
      <c r="B44" s="5"/>
      <c r="C44" s="5"/>
      <c r="D44" s="5"/>
      <c r="E44" s="5"/>
      <c r="F44" s="5"/>
      <c r="G44" s="5"/>
    </row>
    <row r="45" spans="2:7" x14ac:dyDescent="0.3">
      <c r="B45" s="5"/>
      <c r="C45" s="39" t="s">
        <v>22</v>
      </c>
      <c r="D45" s="39"/>
      <c r="E45" s="39"/>
      <c r="F45" s="39"/>
      <c r="G45" s="39"/>
    </row>
    <row r="46" spans="2:7" x14ac:dyDescent="0.3">
      <c r="B46" s="5"/>
      <c r="C46" s="39"/>
      <c r="D46" s="39"/>
      <c r="E46" s="39"/>
      <c r="F46" s="39"/>
      <c r="G46" s="39"/>
    </row>
    <row r="47" spans="2:7" x14ac:dyDescent="0.3">
      <c r="B47" s="5"/>
      <c r="C47" s="5"/>
      <c r="D47" s="5"/>
      <c r="E47" s="5"/>
      <c r="F47" s="5"/>
      <c r="G47" s="5"/>
    </row>
    <row r="48" spans="2:7" x14ac:dyDescent="0.3">
      <c r="B48" s="40" t="s">
        <v>1</v>
      </c>
      <c r="C48" s="40"/>
      <c r="D48" s="41" t="s">
        <v>11</v>
      </c>
      <c r="E48" s="43" t="s">
        <v>2</v>
      </c>
      <c r="F48" s="41" t="s">
        <v>30</v>
      </c>
      <c r="G48" s="43" t="s">
        <v>3</v>
      </c>
    </row>
    <row r="49" spans="2:7" x14ac:dyDescent="0.3">
      <c r="B49" s="4" t="s">
        <v>4</v>
      </c>
      <c r="C49" s="4" t="s">
        <v>5</v>
      </c>
      <c r="D49" s="42"/>
      <c r="E49" s="43"/>
      <c r="F49" s="42"/>
      <c r="G49" s="43"/>
    </row>
    <row r="50" spans="2:7" x14ac:dyDescent="0.3">
      <c r="B50" s="4" t="s">
        <v>6</v>
      </c>
      <c r="C50" s="1">
        <v>5</v>
      </c>
      <c r="D50" s="2">
        <v>6534.5218000000004</v>
      </c>
      <c r="E50" s="2">
        <v>6534.5218139999997</v>
      </c>
      <c r="F50" s="2">
        <f t="shared" ref="F50:F60" si="2" xml:space="preserve"> (E50-D50)*100/D50</f>
        <v>2.1424673007491337E-7</v>
      </c>
      <c r="G50" s="2">
        <v>0.112321</v>
      </c>
    </row>
    <row r="51" spans="2:7" x14ac:dyDescent="0.3">
      <c r="B51" s="4" t="s">
        <v>7</v>
      </c>
      <c r="C51" s="1">
        <v>10</v>
      </c>
      <c r="D51" s="2">
        <v>8736.3986999999997</v>
      </c>
      <c r="E51" s="2">
        <v>8754.5941600000006</v>
      </c>
      <c r="F51" s="2">
        <f t="shared" si="2"/>
        <v>0.20827185920442048</v>
      </c>
      <c r="G51" s="2">
        <v>0.37610700000000002</v>
      </c>
    </row>
    <row r="52" spans="2:7" x14ac:dyDescent="0.3">
      <c r="B52" s="4" t="s">
        <v>8</v>
      </c>
      <c r="C52" s="1">
        <v>15</v>
      </c>
      <c r="D52" s="2">
        <v>10608.8024</v>
      </c>
      <c r="E52" s="2">
        <v>10617.237961999999</v>
      </c>
      <c r="F52" s="2">
        <f t="shared" si="2"/>
        <v>7.9514743341800323E-2</v>
      </c>
      <c r="G52" s="2">
        <v>0.60667099999999996</v>
      </c>
    </row>
    <row r="53" spans="2:7" x14ac:dyDescent="0.3">
      <c r="B53" s="4" t="s">
        <v>9</v>
      </c>
      <c r="C53" s="1">
        <v>20</v>
      </c>
      <c r="D53" s="2">
        <v>11685.2945</v>
      </c>
      <c r="E53" s="2">
        <v>11672.485579</v>
      </c>
      <c r="F53" s="2">
        <f t="shared" si="2"/>
        <v>-0.10961573112256458</v>
      </c>
      <c r="G53" s="2">
        <v>1.1340190000000001</v>
      </c>
    </row>
    <row r="54" spans="2:7" x14ac:dyDescent="0.3">
      <c r="B54" s="4" t="s">
        <v>10</v>
      </c>
      <c r="C54" s="1">
        <v>25</v>
      </c>
      <c r="D54" s="2">
        <v>13787.4941</v>
      </c>
      <c r="E54" s="2">
        <v>13635.464593000001</v>
      </c>
      <c r="F54" s="2">
        <f t="shared" si="2"/>
        <v>-1.1026623539951272</v>
      </c>
      <c r="G54" s="2">
        <v>1.3300240000000001</v>
      </c>
    </row>
    <row r="55" spans="2:7" x14ac:dyDescent="0.3">
      <c r="B55" s="4" t="s">
        <v>12</v>
      </c>
      <c r="C55" s="1">
        <v>30</v>
      </c>
      <c r="D55" s="2">
        <v>15887.786700000001</v>
      </c>
      <c r="E55" s="2">
        <v>15856.680866000001</v>
      </c>
      <c r="F55" s="2">
        <f t="shared" si="2"/>
        <v>-0.19578456450450685</v>
      </c>
      <c r="G55" s="2">
        <v>3.931257</v>
      </c>
    </row>
    <row r="56" spans="2:7" x14ac:dyDescent="0.3">
      <c r="B56" s="4" t="s">
        <v>13</v>
      </c>
      <c r="C56" s="1">
        <v>35</v>
      </c>
      <c r="D56" s="2">
        <v>23517.3433</v>
      </c>
      <c r="E56" s="2">
        <v>24393.049816999999</v>
      </c>
      <c r="F56" s="2">
        <f t="shared" si="2"/>
        <v>3.7236626001032977</v>
      </c>
      <c r="G56" s="2">
        <v>5.8449049999999998</v>
      </c>
    </row>
    <row r="57" spans="2:7" x14ac:dyDescent="0.3">
      <c r="B57" s="4" t="s">
        <v>14</v>
      </c>
      <c r="C57" s="1">
        <v>40</v>
      </c>
      <c r="D57" s="2">
        <v>24525.834558317099</v>
      </c>
      <c r="E57" s="2">
        <v>24534.565814000001</v>
      </c>
      <c r="F57" s="2">
        <f t="shared" si="2"/>
        <v>3.5600238850755299E-2</v>
      </c>
      <c r="G57" s="2">
        <v>9.5241699999999998</v>
      </c>
    </row>
    <row r="58" spans="2:7" x14ac:dyDescent="0.3">
      <c r="B58" s="16" t="s">
        <v>36</v>
      </c>
      <c r="C58" s="17">
        <v>70</v>
      </c>
      <c r="D58" s="2">
        <v>25595.633999999998</v>
      </c>
      <c r="E58" s="2">
        <v>24938.85</v>
      </c>
      <c r="F58" s="2">
        <f t="shared" si="2"/>
        <v>-2.5660001233022776</v>
      </c>
      <c r="G58" s="2">
        <v>19.431000000000001</v>
      </c>
    </row>
    <row r="59" spans="2:7" x14ac:dyDescent="0.3">
      <c r="B59" s="16" t="s">
        <v>37</v>
      </c>
      <c r="C59" s="17">
        <v>130</v>
      </c>
      <c r="D59" s="2">
        <v>36209.671900000001</v>
      </c>
      <c r="E59" s="2">
        <v>37594.815799999997</v>
      </c>
      <c r="F59" s="2">
        <f t="shared" si="2"/>
        <v>3.8253423113728777</v>
      </c>
      <c r="G59" s="2">
        <v>132.756</v>
      </c>
    </row>
    <row r="60" spans="2:7" x14ac:dyDescent="0.3">
      <c r="B60" s="16" t="s">
        <v>38</v>
      </c>
      <c r="C60" s="17">
        <v>200</v>
      </c>
      <c r="D60" s="2">
        <v>47832.464249999997</v>
      </c>
      <c r="E60" s="2">
        <v>48410.52</v>
      </c>
      <c r="F60" s="2">
        <f t="shared" si="2"/>
        <v>1.20850087710043</v>
      </c>
      <c r="G60" s="2">
        <v>485.19349999999997</v>
      </c>
    </row>
    <row r="61" spans="2:7" ht="18" x14ac:dyDescent="0.3">
      <c r="B61" s="27" t="s">
        <v>29</v>
      </c>
      <c r="C61" s="27"/>
      <c r="D61" s="27"/>
      <c r="E61" s="27"/>
      <c r="F61" s="8">
        <f>AVERAGE(F50:F60)</f>
        <v>0.46425727920871229</v>
      </c>
      <c r="G61" s="9">
        <f>AVERAGE(G50:G60)</f>
        <v>60.021815818181814</v>
      </c>
    </row>
    <row r="62" spans="2:7" x14ac:dyDescent="0.3">
      <c r="B62" s="5"/>
      <c r="C62" s="5"/>
      <c r="D62" s="5"/>
      <c r="E62" s="5"/>
      <c r="F62" s="5"/>
      <c r="G62" s="5"/>
    </row>
    <row r="63" spans="2:7" x14ac:dyDescent="0.3">
      <c r="B63" s="5"/>
      <c r="C63" s="5"/>
      <c r="D63" s="5"/>
      <c r="E63" s="5"/>
      <c r="F63" s="5"/>
      <c r="G63" s="5"/>
    </row>
    <row r="64" spans="2:7" x14ac:dyDescent="0.3">
      <c r="B64" s="5"/>
      <c r="C64" s="5"/>
      <c r="D64" s="5"/>
      <c r="E64" s="5"/>
      <c r="F64" s="5"/>
      <c r="G64" s="5"/>
    </row>
    <row r="65" spans="2:7" x14ac:dyDescent="0.3">
      <c r="B65" s="5"/>
      <c r="C65" s="5"/>
      <c r="D65" s="5"/>
      <c r="E65" s="5"/>
      <c r="F65" s="5"/>
      <c r="G65" s="5"/>
    </row>
    <row r="66" spans="2:7" x14ac:dyDescent="0.3">
      <c r="B66" s="5"/>
      <c r="C66" s="5"/>
      <c r="D66" s="5"/>
      <c r="E66" s="5"/>
      <c r="F66" s="5"/>
      <c r="G66" s="5"/>
    </row>
    <row r="67" spans="2:7" x14ac:dyDescent="0.3">
      <c r="B67" s="5"/>
      <c r="C67" s="5"/>
      <c r="D67" s="5"/>
      <c r="E67" s="5"/>
      <c r="F67" s="5"/>
      <c r="G67" s="5"/>
    </row>
    <row r="68" spans="2:7" x14ac:dyDescent="0.3">
      <c r="B68" s="5"/>
      <c r="C68" s="39" t="s">
        <v>23</v>
      </c>
      <c r="D68" s="39"/>
      <c r="E68" s="39"/>
      <c r="F68" s="39"/>
      <c r="G68" s="39"/>
    </row>
    <row r="69" spans="2:7" x14ac:dyDescent="0.3">
      <c r="B69" s="5"/>
      <c r="C69" s="39"/>
      <c r="D69" s="39"/>
      <c r="E69" s="39"/>
      <c r="F69" s="39"/>
      <c r="G69" s="39"/>
    </row>
    <row r="70" spans="2:7" x14ac:dyDescent="0.3">
      <c r="B70" s="5"/>
      <c r="C70" s="5"/>
      <c r="D70" s="5"/>
      <c r="E70" s="5"/>
      <c r="F70" s="5"/>
      <c r="G70" s="5"/>
    </row>
    <row r="71" spans="2:7" x14ac:dyDescent="0.3">
      <c r="B71" s="40" t="s">
        <v>1</v>
      </c>
      <c r="C71" s="40"/>
      <c r="D71" s="41" t="s">
        <v>11</v>
      </c>
      <c r="E71" s="43" t="s">
        <v>2</v>
      </c>
      <c r="F71" s="41" t="s">
        <v>30</v>
      </c>
      <c r="G71" s="43" t="s">
        <v>3</v>
      </c>
    </row>
    <row r="72" spans="2:7" x14ac:dyDescent="0.3">
      <c r="B72" s="4" t="s">
        <v>4</v>
      </c>
      <c r="C72" s="4" t="s">
        <v>5</v>
      </c>
      <c r="D72" s="42"/>
      <c r="E72" s="43"/>
      <c r="F72" s="42"/>
      <c r="G72" s="43"/>
    </row>
    <row r="73" spans="2:7" x14ac:dyDescent="0.3">
      <c r="B73" s="4" t="s">
        <v>6</v>
      </c>
      <c r="C73" s="1">
        <v>5</v>
      </c>
      <c r="D73" s="2">
        <v>6534.5218000000004</v>
      </c>
      <c r="E73" s="2">
        <v>6534.5218139999997</v>
      </c>
      <c r="F73" s="2">
        <f t="shared" ref="F73:F83" si="3">(E73-D73)*100/D73</f>
        <v>2.1424673007491337E-7</v>
      </c>
      <c r="G73" s="2">
        <v>0.13163</v>
      </c>
    </row>
    <row r="74" spans="2:7" x14ac:dyDescent="0.3">
      <c r="B74" s="4" t="s">
        <v>7</v>
      </c>
      <c r="C74" s="1">
        <v>10</v>
      </c>
      <c r="D74" s="2">
        <v>8736.3986999999997</v>
      </c>
      <c r="E74" s="2">
        <v>8736.3987109999998</v>
      </c>
      <c r="F74" s="2">
        <f t="shared" si="3"/>
        <v>1.2591000552566937E-7</v>
      </c>
      <c r="G74" s="2">
        <v>0.30430000000000001</v>
      </c>
    </row>
    <row r="75" spans="2:7" x14ac:dyDescent="0.3">
      <c r="B75" s="4" t="s">
        <v>8</v>
      </c>
      <c r="C75" s="1">
        <v>15</v>
      </c>
      <c r="D75" s="2">
        <v>10608.8024</v>
      </c>
      <c r="E75" s="2">
        <v>10705.030172000001</v>
      </c>
      <c r="F75" s="2">
        <f t="shared" si="3"/>
        <v>0.90705593686993535</v>
      </c>
      <c r="G75" s="2">
        <v>0.53960699999999995</v>
      </c>
    </row>
    <row r="76" spans="2:7" x14ac:dyDescent="0.3">
      <c r="B76" s="4" t="s">
        <v>9</v>
      </c>
      <c r="C76" s="1">
        <v>20</v>
      </c>
      <c r="D76" s="2">
        <v>11685.2945</v>
      </c>
      <c r="E76" s="2">
        <v>11849.099624</v>
      </c>
      <c r="F76" s="2">
        <f t="shared" si="3"/>
        <v>1.4018056968953623</v>
      </c>
      <c r="G76" s="2">
        <v>1.1042419999999999</v>
      </c>
    </row>
    <row r="77" spans="2:7" x14ac:dyDescent="0.3">
      <c r="B77" s="4" t="s">
        <v>10</v>
      </c>
      <c r="C77" s="1">
        <v>25</v>
      </c>
      <c r="D77" s="2">
        <v>13787.4941</v>
      </c>
      <c r="E77" s="2">
        <v>13108.001774</v>
      </c>
      <c r="F77" s="2">
        <f t="shared" si="3"/>
        <v>-4.9283236030541593</v>
      </c>
      <c r="G77" s="2">
        <v>2.6935150000000001</v>
      </c>
    </row>
    <row r="78" spans="2:7" x14ac:dyDescent="0.3">
      <c r="B78" s="4" t="s">
        <v>12</v>
      </c>
      <c r="C78" s="1">
        <v>30</v>
      </c>
      <c r="D78" s="2">
        <v>15887.786700000001</v>
      </c>
      <c r="E78" s="2">
        <v>15898.921259000001</v>
      </c>
      <c r="F78" s="2">
        <f t="shared" si="3"/>
        <v>7.0082505576438039E-2</v>
      </c>
      <c r="G78" s="2">
        <v>4.7872389999999996</v>
      </c>
    </row>
    <row r="79" spans="2:7" x14ac:dyDescent="0.3">
      <c r="B79" s="4" t="s">
        <v>13</v>
      </c>
      <c r="C79" s="1">
        <v>35</v>
      </c>
      <c r="D79" s="2">
        <v>23517.3433</v>
      </c>
      <c r="E79" s="2">
        <v>23757.010327</v>
      </c>
      <c r="F79" s="2">
        <f t="shared" si="3"/>
        <v>1.0191075749614944</v>
      </c>
      <c r="G79" s="2">
        <v>5.4160259999999996</v>
      </c>
    </row>
    <row r="80" spans="2:7" x14ac:dyDescent="0.3">
      <c r="B80" s="4" t="s">
        <v>14</v>
      </c>
      <c r="C80" s="1">
        <v>40</v>
      </c>
      <c r="D80" s="2">
        <v>24525.834558317099</v>
      </c>
      <c r="E80" s="2">
        <v>24823.315831</v>
      </c>
      <c r="F80" s="2">
        <f t="shared" si="3"/>
        <v>1.212930275524589</v>
      </c>
      <c r="G80" s="2">
        <v>8.6193960000000001</v>
      </c>
    </row>
    <row r="81" spans="2:7" x14ac:dyDescent="0.3">
      <c r="B81" s="16" t="s">
        <v>36</v>
      </c>
      <c r="C81" s="17">
        <v>70</v>
      </c>
      <c r="D81" s="2">
        <v>25595.633999999998</v>
      </c>
      <c r="E81" s="2">
        <v>26262</v>
      </c>
      <c r="F81" s="2">
        <f t="shared" si="3"/>
        <v>2.6034361954073959</v>
      </c>
      <c r="G81" s="2">
        <v>21.591200000000001</v>
      </c>
    </row>
    <row r="82" spans="2:7" x14ac:dyDescent="0.3">
      <c r="B82" s="16" t="s">
        <v>37</v>
      </c>
      <c r="C82" s="17">
        <v>130</v>
      </c>
      <c r="D82" s="2">
        <v>36209.671900000001</v>
      </c>
      <c r="E82" s="2">
        <v>36421.97</v>
      </c>
      <c r="F82" s="2">
        <f t="shared" si="3"/>
        <v>0.58630219181853449</v>
      </c>
      <c r="G82" s="2">
        <v>130.85339999999999</v>
      </c>
    </row>
    <row r="83" spans="2:7" x14ac:dyDescent="0.3">
      <c r="B83" s="16" t="s">
        <v>38</v>
      </c>
      <c r="C83" s="17">
        <v>200</v>
      </c>
      <c r="D83" s="2">
        <v>47832.464249999997</v>
      </c>
      <c r="E83" s="2">
        <v>48983.71</v>
      </c>
      <c r="F83" s="2">
        <f t="shared" si="3"/>
        <v>2.4068292697255336</v>
      </c>
      <c r="G83" s="2">
        <v>488.04</v>
      </c>
    </row>
    <row r="84" spans="2:7" ht="18" x14ac:dyDescent="0.3">
      <c r="B84" s="27" t="s">
        <v>29</v>
      </c>
      <c r="C84" s="27"/>
      <c r="D84" s="27"/>
      <c r="E84" s="27"/>
      <c r="F84" s="8">
        <f>AVERAGE(F73:F83)</f>
        <v>0.47992967126198721</v>
      </c>
      <c r="G84" s="9">
        <f>AVERAGE(G73:G83)</f>
        <v>60.370959545454546</v>
      </c>
    </row>
    <row r="85" spans="2:7" x14ac:dyDescent="0.3">
      <c r="B85" s="5"/>
      <c r="C85" s="5"/>
      <c r="D85" s="5"/>
      <c r="E85" s="5"/>
      <c r="F85" s="5"/>
      <c r="G85" s="5"/>
    </row>
  </sheetData>
  <mergeCells count="33">
    <mergeCell ref="B40:E40"/>
    <mergeCell ref="B61:E61"/>
    <mergeCell ref="B84:E84"/>
    <mergeCell ref="B18:E18"/>
    <mergeCell ref="C68:G69"/>
    <mergeCell ref="B71:C71"/>
    <mergeCell ref="D71:D72"/>
    <mergeCell ref="E71:E72"/>
    <mergeCell ref="F71:F72"/>
    <mergeCell ref="G71:G72"/>
    <mergeCell ref="C45:G46"/>
    <mergeCell ref="B48:C48"/>
    <mergeCell ref="D48:D49"/>
    <mergeCell ref="E48:E49"/>
    <mergeCell ref="F48:F49"/>
    <mergeCell ref="G48:G49"/>
    <mergeCell ref="C24:G25"/>
    <mergeCell ref="B27:C27"/>
    <mergeCell ref="D27:D28"/>
    <mergeCell ref="E27:E28"/>
    <mergeCell ref="F27:F28"/>
    <mergeCell ref="G27:G28"/>
    <mergeCell ref="C2:G3"/>
    <mergeCell ref="B5:C5"/>
    <mergeCell ref="D5:D6"/>
    <mergeCell ref="E5:E6"/>
    <mergeCell ref="F5:F6"/>
    <mergeCell ref="G5:G6"/>
    <mergeCell ref="I3:J3"/>
    <mergeCell ref="I5:J5"/>
    <mergeCell ref="I6:J6"/>
    <mergeCell ref="I7:J7"/>
    <mergeCell ref="I4:J4"/>
  </mergeCells>
  <phoneticPr fontId="3" type="noConversion"/>
  <conditionalFormatting sqref="F7:F17">
    <cfRule type="cellIs" dxfId="9" priority="4" operator="lessThan">
      <formula>0</formula>
    </cfRule>
  </conditionalFormatting>
  <conditionalFormatting sqref="F29:F39">
    <cfRule type="cellIs" dxfId="8" priority="3" operator="lessThan">
      <formula>0</formula>
    </cfRule>
  </conditionalFormatting>
  <conditionalFormatting sqref="F50:F60">
    <cfRule type="cellIs" dxfId="7" priority="2" operator="lessThan">
      <formula>0</formula>
    </cfRule>
  </conditionalFormatting>
  <conditionalFormatting sqref="F73:F83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F11C-83DA-4259-93E4-1AF4A7E5ED03}">
  <sheetPr>
    <tabColor theme="5" tint="-0.249977111117893"/>
  </sheetPr>
  <dimension ref="A1:L100"/>
  <sheetViews>
    <sheetView topLeftCell="A106" zoomScale="130" zoomScaleNormal="130" workbookViewId="0">
      <selection activeCell="C97" sqref="C97:D99"/>
    </sheetView>
  </sheetViews>
  <sheetFormatPr defaultRowHeight="14.4" x14ac:dyDescent="0.3"/>
  <cols>
    <col min="3" max="6" width="13.6640625" customWidth="1"/>
    <col min="10" max="10" width="13.5546875" customWidth="1"/>
    <col min="11" max="12" width="14.33203125" customWidth="1"/>
  </cols>
  <sheetData>
    <row r="1" spans="1:12" x14ac:dyDescent="0.3">
      <c r="A1" s="5"/>
      <c r="B1" s="52" t="s">
        <v>24</v>
      </c>
      <c r="C1" s="52"/>
      <c r="D1" s="52"/>
      <c r="E1" s="52"/>
      <c r="F1" s="52"/>
    </row>
    <row r="2" spans="1:12" x14ac:dyDescent="0.3">
      <c r="A2" s="5"/>
      <c r="B2" s="52"/>
      <c r="C2" s="52"/>
      <c r="D2" s="52"/>
      <c r="E2" s="52"/>
      <c r="F2" s="52"/>
    </row>
    <row r="3" spans="1:12" x14ac:dyDescent="0.3">
      <c r="A3" s="5"/>
      <c r="B3" s="5"/>
      <c r="C3" s="5"/>
      <c r="D3" s="5"/>
      <c r="E3" s="5"/>
      <c r="F3" s="5"/>
    </row>
    <row r="4" spans="1:12" ht="15.6" x14ac:dyDescent="0.3">
      <c r="A4" s="53" t="s">
        <v>1</v>
      </c>
      <c r="B4" s="53"/>
      <c r="C4" s="50" t="s">
        <v>11</v>
      </c>
      <c r="D4" s="54" t="s">
        <v>2</v>
      </c>
      <c r="E4" s="50" t="s">
        <v>30</v>
      </c>
      <c r="F4" s="54" t="s">
        <v>3</v>
      </c>
      <c r="H4" s="14" t="s">
        <v>35</v>
      </c>
      <c r="I4" s="14"/>
      <c r="J4" s="14"/>
      <c r="K4" s="15" t="s">
        <v>31</v>
      </c>
      <c r="L4" s="15" t="s">
        <v>32</v>
      </c>
    </row>
    <row r="5" spans="1:12" ht="15.6" x14ac:dyDescent="0.3">
      <c r="A5" s="7" t="s">
        <v>4</v>
      </c>
      <c r="B5" s="7" t="s">
        <v>5</v>
      </c>
      <c r="C5" s="51"/>
      <c r="D5" s="54"/>
      <c r="E5" s="51"/>
      <c r="F5" s="54"/>
      <c r="H5" s="47">
        <v>8</v>
      </c>
      <c r="I5" s="48"/>
      <c r="J5" s="49"/>
      <c r="K5" s="13">
        <f>E17</f>
        <v>-0.3103721605512304</v>
      </c>
      <c r="L5" s="13">
        <f>F17</f>
        <v>100.88347963636365</v>
      </c>
    </row>
    <row r="6" spans="1:12" ht="15.6" x14ac:dyDescent="0.3">
      <c r="A6" s="7" t="s">
        <v>6</v>
      </c>
      <c r="B6" s="1">
        <v>5</v>
      </c>
      <c r="C6" s="2">
        <v>6534.5218000000004</v>
      </c>
      <c r="D6" s="2">
        <v>6534.5218139999997</v>
      </c>
      <c r="E6" s="2">
        <f xml:space="preserve"> (D6-C6)*100/C6</f>
        <v>2.1424673007491337E-7</v>
      </c>
      <c r="F6" s="2">
        <v>0.123014</v>
      </c>
      <c r="H6" s="47">
        <v>9</v>
      </c>
      <c r="I6" s="48"/>
      <c r="J6" s="49"/>
      <c r="K6" s="13">
        <f>E39</f>
        <v>0.76075110406751945</v>
      </c>
      <c r="L6" s="13">
        <f>F39</f>
        <v>49.363802636363637</v>
      </c>
    </row>
    <row r="7" spans="1:12" ht="15.6" x14ac:dyDescent="0.3">
      <c r="A7" s="7" t="s">
        <v>7</v>
      </c>
      <c r="B7" s="1">
        <v>10</v>
      </c>
      <c r="C7" s="2">
        <v>8736.3986999999997</v>
      </c>
      <c r="D7" s="2">
        <v>8736.3987109999998</v>
      </c>
      <c r="E7" s="2">
        <f t="shared" ref="E7:E16" si="0" xml:space="preserve"> (D7-C7)*100/C7</f>
        <v>1.2591000552566937E-7</v>
      </c>
      <c r="F7" s="2">
        <v>0.29994700000000002</v>
      </c>
      <c r="H7" s="47">
        <v>6</v>
      </c>
      <c r="I7" s="48"/>
      <c r="J7" s="49"/>
      <c r="K7" s="13">
        <f>E60</f>
        <v>-0.15967745637928815</v>
      </c>
      <c r="L7" s="13">
        <f>F60</f>
        <v>85.516693909090904</v>
      </c>
    </row>
    <row r="8" spans="1:12" ht="15.6" x14ac:dyDescent="0.3">
      <c r="A8" s="7" t="s">
        <v>8</v>
      </c>
      <c r="B8" s="1">
        <v>15</v>
      </c>
      <c r="C8" s="2">
        <v>10608.8024</v>
      </c>
      <c r="D8" s="2">
        <v>10617.237961999999</v>
      </c>
      <c r="E8" s="2">
        <f t="shared" si="0"/>
        <v>7.9514743341800323E-2</v>
      </c>
      <c r="F8" s="2">
        <v>0.60977800000000004</v>
      </c>
      <c r="H8" s="47">
        <v>5</v>
      </c>
      <c r="I8" s="48"/>
      <c r="J8" s="49"/>
      <c r="K8" s="13">
        <f>E80</f>
        <v>-1.4348665732350425E-2</v>
      </c>
      <c r="L8" s="13">
        <f>F80</f>
        <v>80.046455000000009</v>
      </c>
    </row>
    <row r="9" spans="1:12" ht="15.6" x14ac:dyDescent="0.3">
      <c r="A9" s="7" t="s">
        <v>9</v>
      </c>
      <c r="B9" s="1">
        <v>20</v>
      </c>
      <c r="C9" s="2">
        <v>11685.2945</v>
      </c>
      <c r="D9" s="2">
        <v>11507.294569</v>
      </c>
      <c r="E9" s="2">
        <f t="shared" si="0"/>
        <v>-1.5232815142142997</v>
      </c>
      <c r="F9" s="2">
        <v>1.3055540000000001</v>
      </c>
      <c r="H9" s="47">
        <v>4</v>
      </c>
      <c r="I9" s="48"/>
      <c r="J9" s="49"/>
      <c r="K9" s="13">
        <f>E100</f>
        <v>-5.6121934859209646E-2</v>
      </c>
      <c r="L9" s="13">
        <f>F100</f>
        <v>54.134826199999999</v>
      </c>
    </row>
    <row r="10" spans="1:12" x14ac:dyDescent="0.3">
      <c r="A10" s="7" t="s">
        <v>10</v>
      </c>
      <c r="B10" s="1">
        <v>25</v>
      </c>
      <c r="C10" s="2">
        <v>13787.4941</v>
      </c>
      <c r="D10" s="2">
        <v>13517.608858</v>
      </c>
      <c r="E10" s="2">
        <f t="shared" si="0"/>
        <v>-1.9574640615802714</v>
      </c>
      <c r="F10" s="2">
        <v>2.79521</v>
      </c>
    </row>
    <row r="11" spans="1:12" x14ac:dyDescent="0.3">
      <c r="A11" s="7" t="s">
        <v>12</v>
      </c>
      <c r="B11" s="1">
        <v>30</v>
      </c>
      <c r="C11" s="2">
        <v>15887.786700000001</v>
      </c>
      <c r="D11" s="2">
        <v>15685.592114999999</v>
      </c>
      <c r="E11" s="2">
        <f t="shared" si="0"/>
        <v>-1.2726416134476497</v>
      </c>
      <c r="F11" s="2">
        <v>4.75197</v>
      </c>
    </row>
    <row r="12" spans="1:12" x14ac:dyDescent="0.3">
      <c r="A12" s="7" t="s">
        <v>13</v>
      </c>
      <c r="B12" s="1">
        <v>35</v>
      </c>
      <c r="C12" s="2">
        <v>23517.3433</v>
      </c>
      <c r="D12" s="2">
        <v>22664.642804999999</v>
      </c>
      <c r="E12" s="2">
        <f t="shared" si="0"/>
        <v>-3.6258368308124367</v>
      </c>
      <c r="F12" s="2">
        <v>5.1350259999999999</v>
      </c>
    </row>
    <row r="13" spans="1:12" x14ac:dyDescent="0.3">
      <c r="A13" s="7" t="s">
        <v>14</v>
      </c>
      <c r="B13" s="1">
        <v>40</v>
      </c>
      <c r="C13" s="2">
        <v>24525.834558317099</v>
      </c>
      <c r="D13" s="2">
        <v>25502.308531999999</v>
      </c>
      <c r="E13" s="2">
        <f t="shared" si="0"/>
        <v>3.9814097716473498</v>
      </c>
      <c r="F13" s="2">
        <v>9.0374759999999998</v>
      </c>
    </row>
    <row r="14" spans="1:12" x14ac:dyDescent="0.3">
      <c r="A14" s="7" t="s">
        <v>36</v>
      </c>
      <c r="B14" s="22">
        <v>70</v>
      </c>
      <c r="C14" s="2">
        <v>25595.633999999998</v>
      </c>
      <c r="D14" s="26">
        <v>25352.316255999998</v>
      </c>
      <c r="E14" s="2">
        <f t="shared" si="0"/>
        <v>-0.95062206312217146</v>
      </c>
      <c r="F14" s="2">
        <v>29.988758000000001</v>
      </c>
    </row>
    <row r="15" spans="1:12" x14ac:dyDescent="0.3">
      <c r="A15" s="7" t="s">
        <v>37</v>
      </c>
      <c r="B15" s="22">
        <v>130</v>
      </c>
      <c r="C15" s="2">
        <v>36209.671900000001</v>
      </c>
      <c r="D15" s="26">
        <v>36708.804760609601</v>
      </c>
      <c r="E15" s="2">
        <f t="shared" si="0"/>
        <v>1.3784517627998707</v>
      </c>
      <c r="F15" s="2">
        <v>370.17402800000002</v>
      </c>
    </row>
    <row r="16" spans="1:12" x14ac:dyDescent="0.3">
      <c r="A16" s="7" t="s">
        <v>38</v>
      </c>
      <c r="B16" s="22">
        <v>200</v>
      </c>
      <c r="C16" s="2">
        <v>47832.464249999997</v>
      </c>
      <c r="D16" s="26">
        <v>48060.326485999998</v>
      </c>
      <c r="E16" s="2">
        <f t="shared" si="0"/>
        <v>0.47637569916753947</v>
      </c>
      <c r="F16" s="2">
        <v>685.49751500000002</v>
      </c>
    </row>
    <row r="17" spans="1:6" ht="18" x14ac:dyDescent="0.3">
      <c r="A17" s="44" t="s">
        <v>29</v>
      </c>
      <c r="B17" s="45"/>
      <c r="C17" s="45"/>
      <c r="D17" s="46"/>
      <c r="E17" s="8">
        <f>AVERAGE(E6:E16)</f>
        <v>-0.3103721605512304</v>
      </c>
      <c r="F17" s="8">
        <f>AVERAGE(F6:F16)</f>
        <v>100.88347963636365</v>
      </c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2" t="s">
        <v>25</v>
      </c>
      <c r="C23" s="52"/>
      <c r="D23" s="52"/>
      <c r="E23" s="52"/>
      <c r="F23" s="52"/>
    </row>
    <row r="24" spans="1:6" x14ac:dyDescent="0.3">
      <c r="A24" s="5"/>
      <c r="B24" s="52"/>
      <c r="C24" s="52"/>
      <c r="D24" s="52"/>
      <c r="E24" s="52"/>
      <c r="F24" s="52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3" t="s">
        <v>1</v>
      </c>
      <c r="B26" s="53"/>
      <c r="C26" s="50" t="s">
        <v>11</v>
      </c>
      <c r="D26" s="54" t="s">
        <v>2</v>
      </c>
      <c r="E26" s="50" t="s">
        <v>30</v>
      </c>
      <c r="F26" s="54" t="s">
        <v>3</v>
      </c>
    </row>
    <row r="27" spans="1:6" x14ac:dyDescent="0.3">
      <c r="A27" s="7" t="s">
        <v>4</v>
      </c>
      <c r="B27" s="7" t="s">
        <v>5</v>
      </c>
      <c r="C27" s="51"/>
      <c r="D27" s="54"/>
      <c r="E27" s="51"/>
      <c r="F27" s="54"/>
    </row>
    <row r="28" spans="1:6" x14ac:dyDescent="0.3">
      <c r="A28" s="7" t="s">
        <v>6</v>
      </c>
      <c r="B28" s="1">
        <v>5</v>
      </c>
      <c r="C28" s="2">
        <v>6534.5218000000004</v>
      </c>
      <c r="D28" s="2">
        <v>6638.7839439999998</v>
      </c>
      <c r="E28" s="2">
        <f>( D28-C28)*100/C28</f>
        <v>1.5955588976686763</v>
      </c>
      <c r="F28" s="2">
        <v>0.122726</v>
      </c>
    </row>
    <row r="29" spans="1:6" x14ac:dyDescent="0.3">
      <c r="A29" s="7" t="s">
        <v>7</v>
      </c>
      <c r="B29" s="1">
        <v>10</v>
      </c>
      <c r="C29" s="2">
        <v>8736.3986999999997</v>
      </c>
      <c r="D29" s="2">
        <v>8754.5941600000006</v>
      </c>
      <c r="E29" s="2">
        <f t="shared" ref="E29:E38" si="1">( D29-C29)*100/C29</f>
        <v>0.20827185920442048</v>
      </c>
      <c r="F29" s="2">
        <v>0.134578</v>
      </c>
    </row>
    <row r="30" spans="1:6" x14ac:dyDescent="0.3">
      <c r="A30" s="7" t="s">
        <v>8</v>
      </c>
      <c r="B30" s="1">
        <v>15</v>
      </c>
      <c r="C30" s="2">
        <v>10608.8024</v>
      </c>
      <c r="D30" s="2">
        <v>10705.030172000001</v>
      </c>
      <c r="E30" s="2">
        <f t="shared" si="1"/>
        <v>0.90705593686993535</v>
      </c>
      <c r="F30" s="2">
        <v>0.338144</v>
      </c>
    </row>
    <row r="31" spans="1:6" x14ac:dyDescent="0.3">
      <c r="A31" s="7" t="s">
        <v>9</v>
      </c>
      <c r="B31" s="1">
        <v>20</v>
      </c>
      <c r="C31" s="2">
        <v>11685.2945</v>
      </c>
      <c r="D31" s="2">
        <v>11687.778736</v>
      </c>
      <c r="E31" s="2">
        <f t="shared" si="1"/>
        <v>2.1259506981191081E-2</v>
      </c>
      <c r="F31" s="2">
        <v>0.60729599999999995</v>
      </c>
    </row>
    <row r="32" spans="1:6" x14ac:dyDescent="0.3">
      <c r="A32" s="7" t="s">
        <v>10</v>
      </c>
      <c r="B32" s="1">
        <v>25</v>
      </c>
      <c r="C32" s="2">
        <v>13787.4941</v>
      </c>
      <c r="D32" s="2">
        <v>14060.765549</v>
      </c>
      <c r="E32" s="2">
        <f t="shared" si="1"/>
        <v>1.9820240503312334</v>
      </c>
      <c r="F32" s="2">
        <v>0.95149300000000003</v>
      </c>
    </row>
    <row r="33" spans="1:6" x14ac:dyDescent="0.3">
      <c r="A33" s="7" t="s">
        <v>12</v>
      </c>
      <c r="B33" s="1">
        <v>30</v>
      </c>
      <c r="C33" s="2">
        <v>15887.786700000001</v>
      </c>
      <c r="D33" s="2">
        <v>15667.706695999999</v>
      </c>
      <c r="E33" s="2">
        <f t="shared" si="1"/>
        <v>-1.3852149966237983</v>
      </c>
      <c r="F33" s="2">
        <v>1.5380370000000001</v>
      </c>
    </row>
    <row r="34" spans="1:6" x14ac:dyDescent="0.3">
      <c r="A34" s="7" t="s">
        <v>13</v>
      </c>
      <c r="B34" s="1">
        <v>35</v>
      </c>
      <c r="C34" s="2">
        <v>23517.3433</v>
      </c>
      <c r="D34" s="2">
        <v>23188.000764</v>
      </c>
      <c r="E34" s="2">
        <f t="shared" si="1"/>
        <v>-1.4004240691592069</v>
      </c>
      <c r="F34" s="2">
        <v>2.2643390000000001</v>
      </c>
    </row>
    <row r="35" spans="1:6" x14ac:dyDescent="0.3">
      <c r="A35" s="7" t="s">
        <v>14</v>
      </c>
      <c r="B35" s="1">
        <v>40</v>
      </c>
      <c r="C35" s="2">
        <v>24525.834558317099</v>
      </c>
      <c r="D35" s="2">
        <v>24883.036553000002</v>
      </c>
      <c r="E35" s="2">
        <f t="shared" si="1"/>
        <v>1.4564315592749908</v>
      </c>
      <c r="F35" s="2">
        <v>3.3248929999999999</v>
      </c>
    </row>
    <row r="36" spans="1:6" x14ac:dyDescent="0.3">
      <c r="A36" s="7" t="s">
        <v>36</v>
      </c>
      <c r="B36" s="22">
        <v>70</v>
      </c>
      <c r="C36" s="2">
        <v>25595.633999999998</v>
      </c>
      <c r="D36" s="2">
        <v>25854.769899999999</v>
      </c>
      <c r="E36" s="2">
        <f t="shared" si="1"/>
        <v>1.0124222748301572</v>
      </c>
      <c r="F36" s="2">
        <v>10.216628999999999</v>
      </c>
    </row>
    <row r="37" spans="1:6" x14ac:dyDescent="0.3">
      <c r="A37" s="7" t="s">
        <v>37</v>
      </c>
      <c r="B37" s="22">
        <v>130</v>
      </c>
      <c r="C37" s="2">
        <v>36209.671900000001</v>
      </c>
      <c r="D37" s="2">
        <v>37101.250225000003</v>
      </c>
      <c r="E37" s="2">
        <f t="shared" si="1"/>
        <v>2.4622656826669624</v>
      </c>
      <c r="F37" s="2">
        <v>89.060714000000004</v>
      </c>
    </row>
    <row r="38" spans="1:6" x14ac:dyDescent="0.3">
      <c r="A38" s="7" t="s">
        <v>38</v>
      </c>
      <c r="B38" s="22">
        <v>200</v>
      </c>
      <c r="C38" s="2">
        <v>47832.464249999997</v>
      </c>
      <c r="D38" s="2">
        <v>48554.070279</v>
      </c>
      <c r="E38" s="2">
        <f t="shared" si="1"/>
        <v>1.5086114426981512</v>
      </c>
      <c r="F38" s="2">
        <v>434.44297999999998</v>
      </c>
    </row>
    <row r="39" spans="1:6" ht="18" x14ac:dyDescent="0.3">
      <c r="A39" s="44" t="s">
        <v>29</v>
      </c>
      <c r="B39" s="45"/>
      <c r="C39" s="45"/>
      <c r="D39" s="46"/>
      <c r="E39" s="8">
        <f>AVERAGE(E28:E38)</f>
        <v>0.76075110406751945</v>
      </c>
      <c r="F39" s="8">
        <f>AVERAGE(F28:F38)</f>
        <v>49.363802636363637</v>
      </c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5"/>
      <c r="B41" s="5"/>
      <c r="C41" s="5"/>
      <c r="D41" s="5"/>
      <c r="E41" s="5"/>
      <c r="F41" s="5"/>
    </row>
    <row r="42" spans="1:6" x14ac:dyDescent="0.3">
      <c r="A42" s="5"/>
      <c r="B42" s="5"/>
      <c r="C42" s="5"/>
      <c r="D42" s="5"/>
      <c r="E42" s="5"/>
      <c r="F42" s="5"/>
    </row>
    <row r="43" spans="1:6" x14ac:dyDescent="0.3">
      <c r="A43" s="5"/>
      <c r="B43" s="5"/>
      <c r="C43" s="5"/>
      <c r="D43" s="5"/>
      <c r="E43" s="5"/>
      <c r="F43" s="5"/>
    </row>
    <row r="44" spans="1:6" x14ac:dyDescent="0.3">
      <c r="A44" s="5"/>
      <c r="B44" s="52" t="s">
        <v>26</v>
      </c>
      <c r="C44" s="52"/>
      <c r="D44" s="52"/>
      <c r="E44" s="52"/>
      <c r="F44" s="52"/>
    </row>
    <row r="45" spans="1:6" x14ac:dyDescent="0.3">
      <c r="A45" s="5"/>
      <c r="B45" s="52"/>
      <c r="C45" s="52"/>
      <c r="D45" s="52"/>
      <c r="E45" s="52"/>
      <c r="F45" s="52"/>
    </row>
    <row r="46" spans="1:6" x14ac:dyDescent="0.3">
      <c r="A46" s="5"/>
      <c r="B46" s="5"/>
      <c r="C46" s="5"/>
      <c r="D46" s="5"/>
      <c r="E46" s="5"/>
      <c r="F46" s="5"/>
    </row>
    <row r="47" spans="1:6" x14ac:dyDescent="0.3">
      <c r="A47" s="53" t="s">
        <v>1</v>
      </c>
      <c r="B47" s="53"/>
      <c r="C47" s="50" t="s">
        <v>11</v>
      </c>
      <c r="D47" s="54" t="s">
        <v>2</v>
      </c>
      <c r="E47" s="50" t="s">
        <v>30</v>
      </c>
      <c r="F47" s="54" t="s">
        <v>3</v>
      </c>
    </row>
    <row r="48" spans="1:6" x14ac:dyDescent="0.3">
      <c r="A48" s="7" t="s">
        <v>4</v>
      </c>
      <c r="B48" s="7" t="s">
        <v>5</v>
      </c>
      <c r="C48" s="51"/>
      <c r="D48" s="54"/>
      <c r="E48" s="51"/>
      <c r="F48" s="54"/>
    </row>
    <row r="49" spans="1:6" x14ac:dyDescent="0.3">
      <c r="A49" s="7" t="s">
        <v>6</v>
      </c>
      <c r="B49" s="1">
        <v>5</v>
      </c>
      <c r="C49" s="2">
        <v>6534.5218000000004</v>
      </c>
      <c r="D49" s="2">
        <v>6534.5218139999997</v>
      </c>
      <c r="E49" s="2">
        <f xml:space="preserve"> (D49-C49)*100/C49</f>
        <v>2.1424673007491337E-7</v>
      </c>
      <c r="F49" s="2">
        <v>6.2909000000000007E-2</v>
      </c>
    </row>
    <row r="50" spans="1:6" x14ac:dyDescent="0.3">
      <c r="A50" s="7" t="s">
        <v>7</v>
      </c>
      <c r="B50" s="1">
        <v>10</v>
      </c>
      <c r="C50" s="2">
        <v>8736.3986999999997</v>
      </c>
      <c r="D50" s="2">
        <v>8754.5941600000006</v>
      </c>
      <c r="E50" s="2">
        <f t="shared" ref="E50:E59" si="2" xml:space="preserve"> (D50-C50)*100/C50</f>
        <v>0.20827185920442048</v>
      </c>
      <c r="F50" s="2">
        <v>0.15296100000000001</v>
      </c>
    </row>
    <row r="51" spans="1:6" x14ac:dyDescent="0.3">
      <c r="A51" s="7" t="s">
        <v>8</v>
      </c>
      <c r="B51" s="1">
        <v>15</v>
      </c>
      <c r="C51" s="2">
        <v>10608.8024</v>
      </c>
      <c r="D51" s="2">
        <v>10617.237961999999</v>
      </c>
      <c r="E51" s="2">
        <f t="shared" si="2"/>
        <v>7.9514743341800323E-2</v>
      </c>
      <c r="F51" s="2">
        <v>0.32117600000000002</v>
      </c>
    </row>
    <row r="52" spans="1:6" x14ac:dyDescent="0.3">
      <c r="A52" s="7" t="s">
        <v>9</v>
      </c>
      <c r="B52" s="1">
        <v>20</v>
      </c>
      <c r="C52" s="2">
        <v>11685.2945</v>
      </c>
      <c r="D52" s="2">
        <v>11630.607334</v>
      </c>
      <c r="E52" s="2">
        <f t="shared" si="2"/>
        <v>-0.46799989508180306</v>
      </c>
      <c r="F52" s="2">
        <v>0.84287900000000004</v>
      </c>
    </row>
    <row r="53" spans="1:6" x14ac:dyDescent="0.3">
      <c r="A53" s="7" t="s">
        <v>10</v>
      </c>
      <c r="B53" s="1">
        <v>25</v>
      </c>
      <c r="C53" s="2">
        <v>13787.4941</v>
      </c>
      <c r="D53" s="2">
        <v>13152.191396</v>
      </c>
      <c r="E53" s="2">
        <f t="shared" si="2"/>
        <v>-4.6078185012604989</v>
      </c>
      <c r="F53" s="2">
        <v>1.0373030000000001</v>
      </c>
    </row>
    <row r="54" spans="1:6" x14ac:dyDescent="0.3">
      <c r="A54" s="7" t="s">
        <v>12</v>
      </c>
      <c r="B54" s="1">
        <v>30</v>
      </c>
      <c r="C54" s="2">
        <v>15887.786700000001</v>
      </c>
      <c r="D54" s="2">
        <v>15858.509688</v>
      </c>
      <c r="E54" s="2">
        <f t="shared" si="2"/>
        <v>-0.18427369748110017</v>
      </c>
      <c r="F54" s="2">
        <v>2.190874</v>
      </c>
    </row>
    <row r="55" spans="1:6" x14ac:dyDescent="0.3">
      <c r="A55" s="7" t="s">
        <v>13</v>
      </c>
      <c r="B55" s="1">
        <v>35</v>
      </c>
      <c r="C55" s="2">
        <v>23517.3433</v>
      </c>
      <c r="D55" s="2">
        <v>23253.986091999999</v>
      </c>
      <c r="E55" s="2">
        <f t="shared" si="2"/>
        <v>-1.1198425121429481</v>
      </c>
      <c r="F55" s="2">
        <v>2.1575310000000001</v>
      </c>
    </row>
    <row r="56" spans="1:6" x14ac:dyDescent="0.3">
      <c r="A56" s="7" t="s">
        <v>14</v>
      </c>
      <c r="B56" s="1">
        <v>40</v>
      </c>
      <c r="C56" s="2">
        <v>24525.834558317099</v>
      </c>
      <c r="D56" s="2">
        <v>24976.718864999999</v>
      </c>
      <c r="E56" s="2">
        <f t="shared" si="2"/>
        <v>1.8384055621462938</v>
      </c>
      <c r="F56" s="2">
        <v>4.2827780000000004</v>
      </c>
    </row>
    <row r="57" spans="1:6" x14ac:dyDescent="0.3">
      <c r="A57" s="7" t="s">
        <v>36</v>
      </c>
      <c r="B57" s="22">
        <v>70</v>
      </c>
      <c r="C57" s="2">
        <v>25595.633999999998</v>
      </c>
      <c r="D57" s="2">
        <v>25328.773132999999</v>
      </c>
      <c r="E57" s="2">
        <f t="shared" si="2"/>
        <v>-1.0426030744149546</v>
      </c>
      <c r="F57" s="2">
        <v>10.805853000000001</v>
      </c>
    </row>
    <row r="58" spans="1:6" x14ac:dyDescent="0.3">
      <c r="A58" s="7" t="s">
        <v>37</v>
      </c>
      <c r="B58" s="22">
        <v>130</v>
      </c>
      <c r="C58" s="2">
        <v>36209.671900000001</v>
      </c>
      <c r="D58" s="2">
        <v>38390.026869000001</v>
      </c>
      <c r="E58" s="2">
        <f t="shared" si="2"/>
        <v>6.0214712108451884</v>
      </c>
      <c r="F58" s="2">
        <v>66.510339000000002</v>
      </c>
    </row>
    <row r="59" spans="1:6" x14ac:dyDescent="0.3">
      <c r="A59" s="7" t="s">
        <v>38</v>
      </c>
      <c r="B59" s="22">
        <v>200</v>
      </c>
      <c r="C59" s="2">
        <v>47832.464249999997</v>
      </c>
      <c r="D59" s="2">
        <v>46645.464374000003</v>
      </c>
      <c r="E59" s="2">
        <f t="shared" si="2"/>
        <v>-2.4815779295752978</v>
      </c>
      <c r="F59" s="2">
        <v>852.31903</v>
      </c>
    </row>
    <row r="60" spans="1:6" ht="18" x14ac:dyDescent="0.3">
      <c r="A60" s="44" t="s">
        <v>29</v>
      </c>
      <c r="B60" s="45"/>
      <c r="C60" s="45"/>
      <c r="D60" s="46"/>
      <c r="E60" s="8">
        <f>AVERAGE(E49:E59)</f>
        <v>-0.15967745637928815</v>
      </c>
      <c r="F60" s="8">
        <f>AVERAGE(F49:F59)</f>
        <v>85.516693909090904</v>
      </c>
    </row>
    <row r="61" spans="1:6" x14ac:dyDescent="0.3">
      <c r="A61" s="5"/>
      <c r="B61" s="5"/>
      <c r="C61" s="5"/>
      <c r="D61" s="5"/>
      <c r="E61" s="5"/>
      <c r="F61" s="5"/>
    </row>
    <row r="62" spans="1:6" x14ac:dyDescent="0.3">
      <c r="A62" s="5"/>
      <c r="B62" s="5"/>
      <c r="C62" s="5"/>
      <c r="D62" s="5"/>
      <c r="E62" s="5"/>
      <c r="F62" s="5"/>
    </row>
    <row r="63" spans="1:6" x14ac:dyDescent="0.3">
      <c r="A63" s="5"/>
      <c r="B63" s="5"/>
      <c r="C63" s="5"/>
      <c r="D63" s="5"/>
      <c r="E63" s="5"/>
      <c r="F63" s="5"/>
    </row>
    <row r="64" spans="1:6" x14ac:dyDescent="0.3">
      <c r="A64" s="5"/>
      <c r="B64" s="52" t="s">
        <v>27</v>
      </c>
      <c r="C64" s="52"/>
      <c r="D64" s="52"/>
      <c r="E64" s="52"/>
      <c r="F64" s="52"/>
    </row>
    <row r="65" spans="1:6" x14ac:dyDescent="0.3">
      <c r="A65" s="5"/>
      <c r="B65" s="52"/>
      <c r="C65" s="52"/>
      <c r="D65" s="52"/>
      <c r="E65" s="52"/>
      <c r="F65" s="52"/>
    </row>
    <row r="66" spans="1:6" x14ac:dyDescent="0.3">
      <c r="A66" s="5"/>
      <c r="B66" s="5"/>
      <c r="C66" s="5"/>
      <c r="D66" s="5"/>
      <c r="E66" s="5"/>
      <c r="F66" s="5"/>
    </row>
    <row r="67" spans="1:6" x14ac:dyDescent="0.3">
      <c r="A67" s="53" t="s">
        <v>1</v>
      </c>
      <c r="B67" s="53"/>
      <c r="C67" s="50" t="s">
        <v>11</v>
      </c>
      <c r="D67" s="54" t="s">
        <v>2</v>
      </c>
      <c r="E67" s="50" t="s">
        <v>30</v>
      </c>
      <c r="F67" s="54" t="s">
        <v>3</v>
      </c>
    </row>
    <row r="68" spans="1:6" x14ac:dyDescent="0.3">
      <c r="A68" s="7" t="s">
        <v>4</v>
      </c>
      <c r="B68" s="7" t="s">
        <v>5</v>
      </c>
      <c r="C68" s="51"/>
      <c r="D68" s="54"/>
      <c r="E68" s="51"/>
      <c r="F68" s="54"/>
    </row>
    <row r="69" spans="1:6" x14ac:dyDescent="0.3">
      <c r="A69" s="7" t="s">
        <v>6</v>
      </c>
      <c r="B69" s="1">
        <v>5</v>
      </c>
      <c r="C69" s="2">
        <v>6534.5218000000004</v>
      </c>
      <c r="D69" s="2">
        <v>6534.5218139999997</v>
      </c>
      <c r="E69" s="2">
        <f>(D69-C69)*100/C69</f>
        <v>2.1424673007491337E-7</v>
      </c>
      <c r="F69" s="2">
        <v>7.1124000000000007E-2</v>
      </c>
    </row>
    <row r="70" spans="1:6" x14ac:dyDescent="0.3">
      <c r="A70" s="7" t="s">
        <v>7</v>
      </c>
      <c r="B70" s="1">
        <v>10</v>
      </c>
      <c r="C70" s="2">
        <v>8736.3986999999997</v>
      </c>
      <c r="D70" s="2">
        <v>8754.5941600000006</v>
      </c>
      <c r="E70" s="2">
        <f t="shared" ref="E70:E79" si="3">(D70-C70)*100/C70</f>
        <v>0.20827185920442048</v>
      </c>
      <c r="F70" s="2">
        <v>0.14501</v>
      </c>
    </row>
    <row r="71" spans="1:6" x14ac:dyDescent="0.3">
      <c r="A71" s="7" t="s">
        <v>8</v>
      </c>
      <c r="B71" s="1">
        <v>15</v>
      </c>
      <c r="C71" s="2">
        <v>10608.8024</v>
      </c>
      <c r="D71" s="2">
        <v>10617.237961999999</v>
      </c>
      <c r="E71" s="2">
        <f t="shared" si="3"/>
        <v>7.9514743341800323E-2</v>
      </c>
      <c r="F71" s="2">
        <v>0.325345</v>
      </c>
    </row>
    <row r="72" spans="1:6" x14ac:dyDescent="0.3">
      <c r="A72" s="7" t="s">
        <v>9</v>
      </c>
      <c r="B72" s="1">
        <v>20</v>
      </c>
      <c r="C72" s="2">
        <v>11685.2945</v>
      </c>
      <c r="D72" s="2">
        <v>11654.664031</v>
      </c>
      <c r="E72" s="2">
        <f t="shared" si="3"/>
        <v>-0.26212834430488441</v>
      </c>
      <c r="F72" s="2">
        <v>0.602626</v>
      </c>
    </row>
    <row r="73" spans="1:6" x14ac:dyDescent="0.3">
      <c r="A73" s="7" t="s">
        <v>10</v>
      </c>
      <c r="B73" s="1">
        <v>25</v>
      </c>
      <c r="C73" s="2">
        <v>13787.4941</v>
      </c>
      <c r="D73" s="2">
        <v>13571.536311</v>
      </c>
      <c r="E73" s="2">
        <f t="shared" si="3"/>
        <v>-1.5663309622014638</v>
      </c>
      <c r="F73" s="2">
        <v>2.1804559999999999</v>
      </c>
    </row>
    <row r="74" spans="1:6" x14ac:dyDescent="0.3">
      <c r="A74" s="7" t="s">
        <v>12</v>
      </c>
      <c r="B74" s="1">
        <v>30</v>
      </c>
      <c r="C74" s="2">
        <v>15887.786700000001</v>
      </c>
      <c r="D74" s="2">
        <v>15731.321997999999</v>
      </c>
      <c r="E74" s="2">
        <f t="shared" si="3"/>
        <v>-0.9848111946266318</v>
      </c>
      <c r="F74" s="2">
        <v>2.7966530000000001</v>
      </c>
    </row>
    <row r="75" spans="1:6" x14ac:dyDescent="0.3">
      <c r="A75" s="7" t="s">
        <v>13</v>
      </c>
      <c r="B75" s="1">
        <v>35</v>
      </c>
      <c r="C75" s="2">
        <v>23517.3433</v>
      </c>
      <c r="D75" s="2">
        <v>23495.944033</v>
      </c>
      <c r="E75" s="2">
        <f t="shared" si="3"/>
        <v>-9.0993556232181597E-2</v>
      </c>
      <c r="F75" s="2">
        <v>3.3640439999999998</v>
      </c>
    </row>
    <row r="76" spans="1:6" x14ac:dyDescent="0.3">
      <c r="A76" s="7" t="s">
        <v>14</v>
      </c>
      <c r="B76" s="1">
        <v>40</v>
      </c>
      <c r="C76" s="2">
        <v>24525.834558317099</v>
      </c>
      <c r="D76" s="2">
        <v>24488.585660000001</v>
      </c>
      <c r="E76" s="2">
        <f t="shared" si="3"/>
        <v>-0.15187617052756763</v>
      </c>
      <c r="F76" s="2">
        <v>4.7407240000000002</v>
      </c>
    </row>
    <row r="77" spans="1:6" x14ac:dyDescent="0.3">
      <c r="A77" s="7" t="s">
        <v>36</v>
      </c>
      <c r="B77" s="22">
        <v>70</v>
      </c>
      <c r="C77" s="2">
        <v>25595.633999999998</v>
      </c>
      <c r="D77" s="2">
        <v>26143.281212000002</v>
      </c>
      <c r="E77" s="2">
        <f t="shared" si="3"/>
        <v>2.1396118259856487</v>
      </c>
      <c r="F77" s="2">
        <v>19.657444000000002</v>
      </c>
    </row>
    <row r="78" spans="1:6" x14ac:dyDescent="0.3">
      <c r="A78" s="7" t="s">
        <v>37</v>
      </c>
      <c r="B78" s="22">
        <v>130</v>
      </c>
      <c r="C78" s="2">
        <v>36209.671900000001</v>
      </c>
      <c r="D78" s="2">
        <v>36599.112497000002</v>
      </c>
      <c r="E78" s="2">
        <f t="shared" si="3"/>
        <v>1.0755153984148658</v>
      </c>
      <c r="F78" s="2" t="s">
        <v>50</v>
      </c>
    </row>
    <row r="79" spans="1:6" x14ac:dyDescent="0.3">
      <c r="A79" s="7" t="s">
        <v>38</v>
      </c>
      <c r="B79" s="22">
        <v>200</v>
      </c>
      <c r="C79" s="2">
        <v>47832.464249999997</v>
      </c>
      <c r="D79" s="2">
        <v>47543.264800999998</v>
      </c>
      <c r="E79" s="2">
        <f t="shared" si="3"/>
        <v>-0.60460913635659019</v>
      </c>
      <c r="F79" s="2">
        <v>766.58112400000005</v>
      </c>
    </row>
    <row r="80" spans="1:6" ht="18" x14ac:dyDescent="0.3">
      <c r="A80" s="44" t="s">
        <v>29</v>
      </c>
      <c r="B80" s="45"/>
      <c r="C80" s="45"/>
      <c r="D80" s="46"/>
      <c r="E80" s="8">
        <f>AVERAGE(E69:E79)</f>
        <v>-1.4348665732350425E-2</v>
      </c>
      <c r="F80" s="8">
        <f>AVERAGE(F69:F79)</f>
        <v>80.046455000000009</v>
      </c>
    </row>
    <row r="81" spans="1:6" x14ac:dyDescent="0.3">
      <c r="A81" s="5"/>
      <c r="B81" s="5"/>
      <c r="C81" s="5"/>
      <c r="D81" s="5"/>
      <c r="E81" s="5"/>
      <c r="F81" s="5"/>
    </row>
    <row r="82" spans="1:6" x14ac:dyDescent="0.3">
      <c r="A82" s="5"/>
      <c r="B82" s="5"/>
      <c r="C82" s="5"/>
      <c r="D82" s="5"/>
      <c r="E82" s="5"/>
      <c r="F82" s="5"/>
    </row>
    <row r="83" spans="1:6" x14ac:dyDescent="0.3">
      <c r="A83" s="5"/>
      <c r="B83" s="5"/>
      <c r="C83" s="5"/>
      <c r="D83" s="5"/>
      <c r="E83" s="5"/>
      <c r="F83" s="5"/>
    </row>
    <row r="84" spans="1:6" x14ac:dyDescent="0.3">
      <c r="A84" s="5"/>
      <c r="B84" s="52" t="s">
        <v>28</v>
      </c>
      <c r="C84" s="52"/>
      <c r="D84" s="52"/>
      <c r="E84" s="52"/>
      <c r="F84" s="52"/>
    </row>
    <row r="85" spans="1:6" x14ac:dyDescent="0.3">
      <c r="A85" s="5"/>
      <c r="B85" s="52"/>
      <c r="C85" s="52"/>
      <c r="D85" s="52"/>
      <c r="E85" s="52"/>
      <c r="F85" s="52"/>
    </row>
    <row r="86" spans="1:6" x14ac:dyDescent="0.3">
      <c r="A86" s="5"/>
      <c r="B86" s="5"/>
      <c r="C86" s="5"/>
      <c r="D86" s="5"/>
      <c r="E86" s="5"/>
      <c r="F86" s="5"/>
    </row>
    <row r="87" spans="1:6" x14ac:dyDescent="0.3">
      <c r="A87" s="53" t="s">
        <v>1</v>
      </c>
      <c r="B87" s="53"/>
      <c r="C87" s="50" t="s">
        <v>11</v>
      </c>
      <c r="D87" s="54" t="s">
        <v>2</v>
      </c>
      <c r="E87" s="50" t="s">
        <v>30</v>
      </c>
      <c r="F87" s="54" t="s">
        <v>3</v>
      </c>
    </row>
    <row r="88" spans="1:6" x14ac:dyDescent="0.3">
      <c r="A88" s="7" t="s">
        <v>4</v>
      </c>
      <c r="B88" s="7" t="s">
        <v>5</v>
      </c>
      <c r="C88" s="51"/>
      <c r="D88" s="54"/>
      <c r="E88" s="51"/>
      <c r="F88" s="54"/>
    </row>
    <row r="89" spans="1:6" x14ac:dyDescent="0.3">
      <c r="A89" s="7" t="s">
        <v>6</v>
      </c>
      <c r="B89" s="1">
        <v>5</v>
      </c>
      <c r="C89" s="2">
        <v>6534.5218000000004</v>
      </c>
      <c r="D89" s="2">
        <v>6534.5218139999997</v>
      </c>
      <c r="E89" s="2">
        <f>(D89-C89)*100/C89</f>
        <v>2.1424673007491337E-7</v>
      </c>
      <c r="F89" s="2">
        <v>7.9325999999999994E-2</v>
      </c>
    </row>
    <row r="90" spans="1:6" x14ac:dyDescent="0.3">
      <c r="A90" s="7" t="s">
        <v>7</v>
      </c>
      <c r="B90" s="1">
        <v>10</v>
      </c>
      <c r="C90" s="2">
        <v>8736.3986999999997</v>
      </c>
      <c r="D90" s="2">
        <v>8754.5941600000006</v>
      </c>
      <c r="E90" s="2">
        <f t="shared" ref="E90:E99" si="4">(D90-C90)*100/C90</f>
        <v>0.20827185920442048</v>
      </c>
      <c r="F90" s="2">
        <v>0.12809599999999999</v>
      </c>
    </row>
    <row r="91" spans="1:6" x14ac:dyDescent="0.3">
      <c r="A91" s="7" t="s">
        <v>8</v>
      </c>
      <c r="B91" s="1">
        <v>15</v>
      </c>
      <c r="C91" s="2">
        <v>10608.8024</v>
      </c>
      <c r="D91" s="2">
        <v>10617.237961999999</v>
      </c>
      <c r="E91" s="2">
        <f t="shared" si="4"/>
        <v>7.9514743341800323E-2</v>
      </c>
      <c r="F91" s="2">
        <v>0.33487699999999998</v>
      </c>
    </row>
    <row r="92" spans="1:6" x14ac:dyDescent="0.3">
      <c r="A92" s="7" t="s">
        <v>9</v>
      </c>
      <c r="B92" s="1">
        <v>20</v>
      </c>
      <c r="C92" s="2">
        <v>11685.2945</v>
      </c>
      <c r="D92" s="2">
        <v>11685.881026999999</v>
      </c>
      <c r="E92" s="2">
        <f t="shared" si="4"/>
        <v>5.0193600169809839E-3</v>
      </c>
      <c r="F92" s="2">
        <v>1.2037789999999999</v>
      </c>
    </row>
    <row r="93" spans="1:6" x14ac:dyDescent="0.3">
      <c r="A93" s="7" t="s">
        <v>10</v>
      </c>
      <c r="B93" s="1">
        <v>25</v>
      </c>
      <c r="C93" s="2">
        <v>13787.4941</v>
      </c>
      <c r="D93" s="2">
        <v>13366.810745000001</v>
      </c>
      <c r="E93" s="2">
        <f t="shared" si="4"/>
        <v>-3.051195176939363</v>
      </c>
      <c r="F93" s="2">
        <v>1.1597850000000001</v>
      </c>
    </row>
    <row r="94" spans="1:6" x14ac:dyDescent="0.3">
      <c r="A94" s="7" t="s">
        <v>12</v>
      </c>
      <c r="B94" s="1">
        <v>30</v>
      </c>
      <c r="C94" s="2">
        <v>15887.786700000001</v>
      </c>
      <c r="D94" s="2">
        <v>15540.472252</v>
      </c>
      <c r="E94" s="2">
        <f t="shared" si="4"/>
        <v>-2.1860467701268989</v>
      </c>
      <c r="F94" s="2">
        <v>1.5955900000000001</v>
      </c>
    </row>
    <row r="95" spans="1:6" x14ac:dyDescent="0.3">
      <c r="A95" s="7" t="s">
        <v>13</v>
      </c>
      <c r="B95" s="1">
        <v>35</v>
      </c>
      <c r="C95" s="2">
        <v>23517.3433</v>
      </c>
      <c r="D95" s="2">
        <v>24106.936174999999</v>
      </c>
      <c r="E95" s="2">
        <f t="shared" si="4"/>
        <v>2.5070556120171892</v>
      </c>
      <c r="F95" s="2">
        <v>2.7252109999999998</v>
      </c>
    </row>
    <row r="96" spans="1:6" x14ac:dyDescent="0.3">
      <c r="A96" s="7" t="s">
        <v>14</v>
      </c>
      <c r="B96" s="1">
        <v>40</v>
      </c>
      <c r="C96" s="2">
        <v>24525.834558317099</v>
      </c>
      <c r="D96" s="2">
        <v>23927.287727999999</v>
      </c>
      <c r="E96" s="2">
        <f t="shared" si="4"/>
        <v>-2.440474875152101</v>
      </c>
      <c r="F96" s="2">
        <v>3.9844170000000001</v>
      </c>
    </row>
    <row r="97" spans="1:6" x14ac:dyDescent="0.3">
      <c r="A97" s="7" t="s">
        <v>36</v>
      </c>
      <c r="B97" s="22">
        <v>70</v>
      </c>
      <c r="C97" s="2">
        <v>25595.633999999998</v>
      </c>
      <c r="D97" s="2">
        <v>26748.482639999998</v>
      </c>
      <c r="E97" s="2">
        <f t="shared" si="4"/>
        <v>4.5040831573072202</v>
      </c>
      <c r="F97" s="2" t="s">
        <v>51</v>
      </c>
    </row>
    <row r="98" spans="1:6" x14ac:dyDescent="0.3">
      <c r="A98" s="7" t="s">
        <v>37</v>
      </c>
      <c r="B98" s="22">
        <v>130</v>
      </c>
      <c r="C98" s="2">
        <v>36209.671900000001</v>
      </c>
      <c r="D98" s="2">
        <v>37507.415463999998</v>
      </c>
      <c r="E98" s="2">
        <f t="shared" si="4"/>
        <v>3.5839694090130561</v>
      </c>
      <c r="F98" s="2">
        <v>215.90951899999999</v>
      </c>
    </row>
    <row r="99" spans="1:6" x14ac:dyDescent="0.3">
      <c r="A99" s="7" t="s">
        <v>38</v>
      </c>
      <c r="B99" s="22">
        <v>200</v>
      </c>
      <c r="C99" s="2">
        <v>47832.464249999997</v>
      </c>
      <c r="D99" s="2">
        <v>46001.658113999998</v>
      </c>
      <c r="E99" s="2">
        <f t="shared" si="4"/>
        <v>-3.8275388163803403</v>
      </c>
      <c r="F99" s="2">
        <v>314.22766200000001</v>
      </c>
    </row>
    <row r="100" spans="1:6" ht="18" x14ac:dyDescent="0.3">
      <c r="A100" s="44" t="s">
        <v>29</v>
      </c>
      <c r="B100" s="45"/>
      <c r="C100" s="45"/>
      <c r="D100" s="46"/>
      <c r="E100" s="8">
        <f>AVERAGE(E89:E99)</f>
        <v>-5.6121934859209646E-2</v>
      </c>
      <c r="F100" s="8">
        <f>AVERAGE(F89:F99)</f>
        <v>54.134826199999999</v>
      </c>
    </row>
  </sheetData>
  <mergeCells count="40">
    <mergeCell ref="A87:B87"/>
    <mergeCell ref="C87:C88"/>
    <mergeCell ref="D87:D88"/>
    <mergeCell ref="F87:F88"/>
    <mergeCell ref="E67:E68"/>
    <mergeCell ref="A67:B67"/>
    <mergeCell ref="C67:C68"/>
    <mergeCell ref="D67:D68"/>
    <mergeCell ref="F67:F68"/>
    <mergeCell ref="F26:F27"/>
    <mergeCell ref="B84:F85"/>
    <mergeCell ref="B44:F45"/>
    <mergeCell ref="A47:B47"/>
    <mergeCell ref="C47:C48"/>
    <mergeCell ref="D47:D48"/>
    <mergeCell ref="E47:E48"/>
    <mergeCell ref="F47:F48"/>
    <mergeCell ref="B64:F65"/>
    <mergeCell ref="B1:F2"/>
    <mergeCell ref="A4:B4"/>
    <mergeCell ref="C4:C5"/>
    <mergeCell ref="D4:D5"/>
    <mergeCell ref="E4:E5"/>
    <mergeCell ref="F4:F5"/>
    <mergeCell ref="A100:D100"/>
    <mergeCell ref="H5:J5"/>
    <mergeCell ref="H6:J6"/>
    <mergeCell ref="H7:J7"/>
    <mergeCell ref="H8:J8"/>
    <mergeCell ref="H9:J9"/>
    <mergeCell ref="E87:E88"/>
    <mergeCell ref="A17:D17"/>
    <mergeCell ref="A39:D39"/>
    <mergeCell ref="A60:D60"/>
    <mergeCell ref="A80:D80"/>
    <mergeCell ref="B23:F24"/>
    <mergeCell ref="A26:B26"/>
    <mergeCell ref="C26:C27"/>
    <mergeCell ref="D26:D27"/>
    <mergeCell ref="E26:E27"/>
  </mergeCells>
  <phoneticPr fontId="3" type="noConversion"/>
  <conditionalFormatting sqref="E6:E16">
    <cfRule type="cellIs" dxfId="5" priority="6" operator="lessThan">
      <formula>0</formula>
    </cfRule>
  </conditionalFormatting>
  <conditionalFormatting sqref="E28:E38">
    <cfRule type="cellIs" dxfId="4" priority="5" operator="lessThan">
      <formula>0</formula>
    </cfRule>
  </conditionalFormatting>
  <conditionalFormatting sqref="E49:E59">
    <cfRule type="cellIs" dxfId="3" priority="4" operator="lessThan">
      <formula>0</formula>
    </cfRule>
  </conditionalFormatting>
  <conditionalFormatting sqref="E69:E79">
    <cfRule type="cellIs" dxfId="2" priority="2" operator="lessThan">
      <formula>0</formula>
    </cfRule>
  </conditionalFormatting>
  <conditionalFormatting sqref="E89:E99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06F5-A5A4-40E2-8D98-1347278F7161}">
  <sheetPr>
    <tabColor rgb="FFFF0000"/>
  </sheetPr>
  <dimension ref="B2:N21"/>
  <sheetViews>
    <sheetView tabSelected="1" workbookViewId="0">
      <selection activeCell="G12" sqref="G12"/>
    </sheetView>
  </sheetViews>
  <sheetFormatPr defaultRowHeight="14.4" x14ac:dyDescent="0.3"/>
  <cols>
    <col min="2" max="7" width="16.88671875" customWidth="1"/>
    <col min="8" max="8" width="11" bestFit="1" customWidth="1"/>
  </cols>
  <sheetData>
    <row r="2" spans="2:14" x14ac:dyDescent="0.3">
      <c r="D2" t="s">
        <v>42</v>
      </c>
    </row>
    <row r="4" spans="2:14" x14ac:dyDescent="0.3">
      <c r="B4" s="29" t="s">
        <v>1</v>
      </c>
      <c r="C4" s="29"/>
      <c r="D4" s="30" t="s">
        <v>11</v>
      </c>
      <c r="E4" s="32" t="s">
        <v>40</v>
      </c>
      <c r="F4" s="30" t="s">
        <v>30</v>
      </c>
      <c r="G4" s="32" t="s">
        <v>3</v>
      </c>
    </row>
    <row r="5" spans="2:14" x14ac:dyDescent="0.3">
      <c r="B5" s="6" t="s">
        <v>4</v>
      </c>
      <c r="C5" s="6" t="s">
        <v>5</v>
      </c>
      <c r="D5" s="31"/>
      <c r="E5" s="32"/>
      <c r="F5" s="31"/>
      <c r="G5" s="32"/>
    </row>
    <row r="6" spans="2:14" ht="18" x14ac:dyDescent="0.35">
      <c r="B6" s="6" t="s">
        <v>6</v>
      </c>
      <c r="C6" s="1">
        <v>5</v>
      </c>
      <c r="D6" s="2">
        <v>6534.5218000000004</v>
      </c>
      <c r="E6" s="2">
        <v>6066.2822999999999</v>
      </c>
      <c r="F6" s="23">
        <f t="shared" ref="F6:F11" si="0">(E6-D6)*100/D6</f>
        <v>-7.1656276362870273</v>
      </c>
      <c r="G6" s="19">
        <v>2.1299999999999999E-2</v>
      </c>
      <c r="I6" s="20" t="s">
        <v>45</v>
      </c>
      <c r="J6" s="20"/>
      <c r="K6" s="20"/>
      <c r="L6" s="20"/>
      <c r="M6" s="20"/>
      <c r="N6" s="20"/>
    </row>
    <row r="7" spans="2:14" ht="18" x14ac:dyDescent="0.35">
      <c r="B7" s="6" t="s">
        <v>7</v>
      </c>
      <c r="C7" s="1">
        <v>10</v>
      </c>
      <c r="D7" s="2">
        <v>8736.3986999999997</v>
      </c>
      <c r="E7" s="2">
        <v>8667.5077199999996</v>
      </c>
      <c r="F7" s="23">
        <f t="shared" si="0"/>
        <v>-0.78855123679280037</v>
      </c>
      <c r="G7" s="19">
        <v>5.3030000000000001E-2</v>
      </c>
      <c r="I7" s="20" t="s">
        <v>46</v>
      </c>
      <c r="J7" s="20"/>
      <c r="K7" s="20"/>
      <c r="L7" s="20"/>
      <c r="M7" s="20"/>
      <c r="N7" s="20"/>
    </row>
    <row r="8" spans="2:14" x14ac:dyDescent="0.3">
      <c r="B8" s="6" t="s">
        <v>8</v>
      </c>
      <c r="C8" s="1">
        <v>15</v>
      </c>
      <c r="D8" s="2">
        <v>10608.8024</v>
      </c>
      <c r="E8" s="2">
        <v>10671.41735</v>
      </c>
      <c r="F8" s="23">
        <f t="shared" si="0"/>
        <v>0.59021695040713762</v>
      </c>
      <c r="G8" s="19">
        <v>0.1358</v>
      </c>
    </row>
    <row r="9" spans="2:14" x14ac:dyDescent="0.3">
      <c r="B9" s="6" t="s">
        <v>9</v>
      </c>
      <c r="C9" s="1">
        <v>20</v>
      </c>
      <c r="D9" s="2">
        <v>11685.2945</v>
      </c>
      <c r="E9" s="2">
        <v>13122.224700000001</v>
      </c>
      <c r="F9" s="23">
        <f t="shared" si="0"/>
        <v>12.296910445859972</v>
      </c>
      <c r="G9" s="19">
        <v>0.27128000000000002</v>
      </c>
    </row>
    <row r="10" spans="2:14" x14ac:dyDescent="0.3">
      <c r="B10" s="6" t="s">
        <v>10</v>
      </c>
      <c r="C10" s="1">
        <v>25</v>
      </c>
      <c r="D10" s="2">
        <v>13787.4941</v>
      </c>
      <c r="E10" s="2">
        <v>17887.32662</v>
      </c>
      <c r="F10" s="23">
        <f t="shared" si="0"/>
        <v>29.735878690240018</v>
      </c>
      <c r="G10" s="19">
        <v>0.69938100000000003</v>
      </c>
    </row>
    <row r="11" spans="2:14" x14ac:dyDescent="0.3">
      <c r="B11" s="6" t="s">
        <v>12</v>
      </c>
      <c r="C11" s="1">
        <v>30</v>
      </c>
      <c r="D11" s="2">
        <v>15887.786700000001</v>
      </c>
      <c r="E11" s="2">
        <v>19534.1662</v>
      </c>
      <c r="F11" s="23">
        <f t="shared" si="0"/>
        <v>22.950833674019545</v>
      </c>
      <c r="G11" s="19">
        <v>1.084533</v>
      </c>
    </row>
    <row r="12" spans="2:14" ht="18" x14ac:dyDescent="0.3">
      <c r="B12" s="27" t="s">
        <v>29</v>
      </c>
      <c r="C12" s="27"/>
      <c r="D12" s="27"/>
      <c r="E12" s="27"/>
      <c r="F12" s="24">
        <f>AVERAGE(F6:F11)</f>
        <v>9.6032768145744729</v>
      </c>
      <c r="G12" s="8">
        <f>AVERAGE(G6:G11)</f>
        <v>0.377554</v>
      </c>
    </row>
    <row r="13" spans="2:14" x14ac:dyDescent="0.3">
      <c r="B13" s="6" t="s">
        <v>13</v>
      </c>
      <c r="C13" s="17">
        <v>35</v>
      </c>
      <c r="D13" s="18">
        <v>23517.3433</v>
      </c>
      <c r="E13" s="18">
        <v>20520.115092</v>
      </c>
      <c r="F13" s="25">
        <f t="shared" ref="F13:F20" si="1">(E13-D13)*100/D13</f>
        <v>-12.744756794021034</v>
      </c>
      <c r="G13" s="19">
        <v>1.2862</v>
      </c>
    </row>
    <row r="14" spans="2:14" x14ac:dyDescent="0.3">
      <c r="B14" s="6" t="s">
        <v>14</v>
      </c>
      <c r="C14" s="17">
        <v>40</v>
      </c>
      <c r="D14" s="18">
        <v>24525.834558317099</v>
      </c>
      <c r="E14" s="18">
        <v>21461.30733</v>
      </c>
      <c r="F14" s="25">
        <f t="shared" si="1"/>
        <v>-12.495098672505195</v>
      </c>
      <c r="G14" s="2" t="s">
        <v>41</v>
      </c>
    </row>
    <row r="15" spans="2:14" x14ac:dyDescent="0.3">
      <c r="B15" s="6" t="s">
        <v>36</v>
      </c>
      <c r="C15" s="17">
        <v>70</v>
      </c>
      <c r="D15" s="18">
        <v>25595.633999999998</v>
      </c>
      <c r="E15" s="18">
        <v>25459.656459999998</v>
      </c>
      <c r="F15" s="25">
        <f t="shared" si="1"/>
        <v>-0.53125286914166636</v>
      </c>
      <c r="G15" s="2">
        <v>85.962986999999998</v>
      </c>
    </row>
    <row r="16" spans="2:14" x14ac:dyDescent="0.3">
      <c r="B16" s="6" t="s">
        <v>37</v>
      </c>
      <c r="C16" s="17">
        <v>100</v>
      </c>
      <c r="D16" s="18">
        <v>34356.620000000003</v>
      </c>
      <c r="E16" s="18">
        <v>33545.877886000002</v>
      </c>
      <c r="F16" s="25">
        <f t="shared" si="1"/>
        <v>-2.3597842686504102</v>
      </c>
      <c r="G16" s="2">
        <v>79.758780000000002</v>
      </c>
    </row>
    <row r="17" spans="2:8" x14ac:dyDescent="0.3">
      <c r="B17" s="6" t="s">
        <v>38</v>
      </c>
      <c r="C17" s="17">
        <v>130</v>
      </c>
      <c r="D17" s="18">
        <v>36209.671900000001</v>
      </c>
      <c r="E17" s="18">
        <v>36960.81</v>
      </c>
      <c r="F17" s="25">
        <f t="shared" si="1"/>
        <v>2.0744128863537048</v>
      </c>
      <c r="G17" s="2">
        <v>215.888047</v>
      </c>
    </row>
    <row r="18" spans="2:8" x14ac:dyDescent="0.3">
      <c r="B18" s="6" t="s">
        <v>39</v>
      </c>
      <c r="C18" s="17">
        <v>200</v>
      </c>
      <c r="D18" s="18">
        <v>47832.464249999997</v>
      </c>
      <c r="E18" s="18">
        <v>45645.960741000003</v>
      </c>
      <c r="F18" s="25">
        <f t="shared" si="1"/>
        <v>-4.5711705288108693</v>
      </c>
      <c r="G18" s="2">
        <v>397.104445</v>
      </c>
    </row>
    <row r="19" spans="2:8" x14ac:dyDescent="0.3">
      <c r="B19" s="6" t="s">
        <v>43</v>
      </c>
      <c r="C19" s="17">
        <v>230</v>
      </c>
      <c r="D19" s="18">
        <v>52755.302910999999</v>
      </c>
      <c r="E19" s="18">
        <v>51843.099130000002</v>
      </c>
      <c r="F19" s="25">
        <f t="shared" si="1"/>
        <v>-1.729122440143914</v>
      </c>
      <c r="G19" s="2" t="s">
        <v>44</v>
      </c>
      <c r="H19" t="s">
        <v>49</v>
      </c>
    </row>
    <row r="20" spans="2:8" x14ac:dyDescent="0.3">
      <c r="B20" s="6" t="s">
        <v>47</v>
      </c>
      <c r="C20" s="17">
        <v>300</v>
      </c>
      <c r="D20" s="18">
        <v>63777.27</v>
      </c>
      <c r="E20" s="18">
        <v>58781</v>
      </c>
      <c r="F20" s="25">
        <f t="shared" si="1"/>
        <v>-7.8339351935258392</v>
      </c>
      <c r="G20" s="2" t="s">
        <v>48</v>
      </c>
      <c r="H20" s="21">
        <v>2061.1021700000001</v>
      </c>
    </row>
    <row r="21" spans="2:8" ht="18" x14ac:dyDescent="0.3">
      <c r="B21" s="27" t="s">
        <v>29</v>
      </c>
      <c r="C21" s="27"/>
      <c r="D21" s="27"/>
      <c r="E21" s="27"/>
      <c r="F21" s="24">
        <f>AVERAGE(F13:F20)</f>
        <v>-5.023838485055653</v>
      </c>
      <c r="G21" s="9">
        <f>AVERAGE(G13:G20)</f>
        <v>156.00009180000001</v>
      </c>
    </row>
  </sheetData>
  <mergeCells count="7">
    <mergeCell ref="F4:F5"/>
    <mergeCell ref="G4:G5"/>
    <mergeCell ref="B21:E21"/>
    <mergeCell ref="B12:E12"/>
    <mergeCell ref="B4:C4"/>
    <mergeCell ref="D4:D5"/>
    <mergeCell ref="E4:E5"/>
  </mergeCells>
  <phoneticPr fontId="3" type="noConversion"/>
  <conditionalFormatting sqref="F6:F11 F13:F20 H20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 itteration</vt:lpstr>
      <vt:lpstr>Evaporation Factor</vt:lpstr>
      <vt:lpstr>Updated Pheromone Value</vt:lpstr>
      <vt:lpstr>Elite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hamoudi mohamed khalil</dc:creator>
  <cp:lastModifiedBy>hamoudi mohamed khalil</cp:lastModifiedBy>
  <dcterms:created xsi:type="dcterms:W3CDTF">2015-06-05T18:17:20Z</dcterms:created>
  <dcterms:modified xsi:type="dcterms:W3CDTF">2024-10-23T14:53:48Z</dcterms:modified>
</cp:coreProperties>
</file>