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Customer Analytics\Lecture 6 Intro to CLV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2" i="1" l="1"/>
  <c r="E23" i="1"/>
  <c r="D23" i="1"/>
  <c r="C23" i="1"/>
  <c r="B23" i="1"/>
  <c r="C22" i="1"/>
  <c r="B22" i="1"/>
  <c r="H32" i="1"/>
  <c r="G32" i="1"/>
  <c r="F32" i="1"/>
  <c r="E32" i="1"/>
  <c r="G31" i="1"/>
  <c r="F30" i="1"/>
  <c r="F31" i="1"/>
  <c r="E29" i="1"/>
  <c r="E30" i="1"/>
  <c r="E31" i="1"/>
  <c r="H31" i="1"/>
  <c r="G30" i="1"/>
  <c r="F29" i="1"/>
  <c r="E28" i="1"/>
  <c r="D31" i="1"/>
  <c r="D30" i="1"/>
  <c r="D29" i="1"/>
  <c r="D28" i="1"/>
  <c r="F8" i="1"/>
  <c r="C11" i="1"/>
  <c r="F10" i="1"/>
  <c r="E10" i="1"/>
  <c r="D10" i="1"/>
  <c r="C10" i="1"/>
  <c r="F6" i="1"/>
  <c r="E6" i="1"/>
  <c r="E8" i="1" s="1"/>
  <c r="D6" i="1"/>
  <c r="D8" i="1" s="1"/>
  <c r="C6" i="1"/>
  <c r="B6" i="1"/>
  <c r="B8" i="1" s="1"/>
  <c r="B10" i="1" s="1"/>
  <c r="B19" i="1"/>
  <c r="C15" i="1"/>
  <c r="C16" i="1"/>
  <c r="C17" i="1"/>
  <c r="C14" i="1"/>
  <c r="C8" i="1"/>
</calcChain>
</file>

<file path=xl/sharedStrings.xml><?xml version="1.0" encoding="utf-8"?>
<sst xmlns="http://schemas.openxmlformats.org/spreadsheetml/2006/main" count="12" uniqueCount="12">
  <si>
    <t>m</t>
  </si>
  <si>
    <t>d</t>
  </si>
  <si>
    <t>r</t>
  </si>
  <si>
    <t>average</t>
  </si>
  <si>
    <t>cohort</t>
  </si>
  <si>
    <t>E[RLV]</t>
  </si>
  <si>
    <t>projected retention at 2015</t>
  </si>
  <si>
    <t>projected retention at 2018</t>
  </si>
  <si>
    <t>projected retention at 2017</t>
  </si>
  <si>
    <t>projected retention at 2016</t>
  </si>
  <si>
    <t>actual retention</t>
  </si>
  <si>
    <t>0.4+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</si>
</sst>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7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Sheet1!$D$27</c:f>
              <c:strCache>
                <c:ptCount val="1"/>
                <c:pt idx="0">
                  <c:v>actual retention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Sheet1!$C$28:$C$32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Sheet1!$D$28:$D$32</c:f>
              <c:numCache>
                <c:formatCode>0.000</c:formatCode>
                <c:ptCount val="5"/>
                <c:pt idx="0">
                  <c:v>0.63339999999999996</c:v>
                </c:pt>
                <c:pt idx="1">
                  <c:v>0.68945374171139884</c:v>
                </c:pt>
                <c:pt idx="2">
                  <c:v>0.7474238607739867</c:v>
                </c:pt>
                <c:pt idx="3">
                  <c:v>0.79779411764705888</c:v>
                </c:pt>
                <c:pt idx="4">
                  <c:v>0.83594470046082958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Sheet1!$E$27</c:f>
              <c:strCache>
                <c:ptCount val="1"/>
                <c:pt idx="0">
                  <c:v>projected retention at 2015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Sheet1!$C$28:$C$32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Sheet1!$E$28:$E$32</c:f>
              <c:numCache>
                <c:formatCode>0.000</c:formatCode>
                <c:ptCount val="5"/>
                <c:pt idx="0">
                  <c:v>0.63339999999999996</c:v>
                </c:pt>
                <c:pt idx="1">
                  <c:v>0.63339999999999996</c:v>
                </c:pt>
                <c:pt idx="2">
                  <c:v>0.63339999999999996</c:v>
                </c:pt>
                <c:pt idx="3">
                  <c:v>0.63339999999999996</c:v>
                </c:pt>
                <c:pt idx="4">
                  <c:v>0.63339999999999996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Sheet1!$F$27</c:f>
              <c:strCache>
                <c:ptCount val="1"/>
                <c:pt idx="0">
                  <c:v>projected retention at 2016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Sheet1!$C$28:$C$32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Sheet1!$F$28:$F$32</c:f>
              <c:numCache>
                <c:formatCode>0.000</c:formatCode>
                <c:ptCount val="5"/>
                <c:pt idx="1">
                  <c:v>0.68945374171139884</c:v>
                </c:pt>
                <c:pt idx="2">
                  <c:v>0.68945374171139884</c:v>
                </c:pt>
                <c:pt idx="3">
                  <c:v>0.68945374171139884</c:v>
                </c:pt>
                <c:pt idx="4">
                  <c:v>0.68945374171139884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Sheet1!$G$27</c:f>
              <c:strCache>
                <c:ptCount val="1"/>
                <c:pt idx="0">
                  <c:v>projected retention at 2017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Sheet1!$C$28:$C$32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Sheet1!$G$28:$G$32</c:f>
              <c:numCache>
                <c:formatCode>General</c:formatCode>
                <c:ptCount val="5"/>
                <c:pt idx="2" formatCode="0.000">
                  <c:v>0.7474238607739867</c:v>
                </c:pt>
                <c:pt idx="3" formatCode="0.000">
                  <c:v>0.7474238607739867</c:v>
                </c:pt>
                <c:pt idx="4" formatCode="0.000">
                  <c:v>0.7474238607739867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Sheet1!$H$27</c:f>
              <c:strCache>
                <c:ptCount val="1"/>
                <c:pt idx="0">
                  <c:v>projected retention at 2018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Sheet1!$C$28:$C$32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Sheet1!$H$28:$H$32</c:f>
              <c:numCache>
                <c:formatCode>General</c:formatCode>
                <c:ptCount val="5"/>
                <c:pt idx="3" formatCode="0.000">
                  <c:v>0.79779411764705888</c:v>
                </c:pt>
                <c:pt idx="4" formatCode="0.000">
                  <c:v>0.79779411764705888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856096"/>
        <c:axId val="514854920"/>
      </c:scatterChart>
      <c:valAx>
        <c:axId val="514856096"/>
        <c:scaling>
          <c:orientation val="minMax"/>
          <c:max val="6"/>
          <c:min val="1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Customer age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854920"/>
        <c:crosses val="autoZero"/>
        <c:crossBetween val="midCat"/>
        <c:majorUnit val="1"/>
      </c:valAx>
      <c:valAx>
        <c:axId val="514854920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Retention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856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36</xdr:row>
      <xdr:rowOff>76200</xdr:rowOff>
    </xdr:from>
    <xdr:to>
      <xdr:col>8</xdr:col>
      <xdr:colOff>590550</xdr:colOff>
      <xdr:row>50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H17" sqref="H17"/>
    </sheetView>
  </sheetViews>
  <sheetFormatPr defaultRowHeight="15" x14ac:dyDescent="0.25"/>
  <cols>
    <col min="3" max="3" width="10.5703125" bestFit="1" customWidth="1"/>
  </cols>
  <sheetData>
    <row r="1" spans="1:6" x14ac:dyDescent="0.25">
      <c r="A1" t="s">
        <v>0</v>
      </c>
      <c r="B1">
        <v>100</v>
      </c>
    </row>
    <row r="2" spans="1:6" x14ac:dyDescent="0.25">
      <c r="A2" t="s">
        <v>1</v>
      </c>
      <c r="B2">
        <v>0.1</v>
      </c>
    </row>
    <row r="4" spans="1:6" x14ac:dyDescent="0.25">
      <c r="C4" t="s">
        <v>4</v>
      </c>
    </row>
    <row r="5" spans="1:6" x14ac:dyDescent="0.25">
      <c r="B5" t="s">
        <v>3</v>
      </c>
      <c r="C5">
        <v>2014</v>
      </c>
      <c r="D5">
        <v>2015</v>
      </c>
      <c r="E5">
        <v>2016</v>
      </c>
      <c r="F5">
        <v>2017</v>
      </c>
    </row>
    <row r="6" spans="1:6" x14ac:dyDescent="0.25">
      <c r="A6" t="s">
        <v>2</v>
      </c>
      <c r="B6" s="2">
        <f>B19</f>
        <v>0.69138326726476107</v>
      </c>
      <c r="C6" s="2">
        <f>C14</f>
        <v>0.79779411764705888</v>
      </c>
      <c r="D6" s="2">
        <f>C15</f>
        <v>0.7474238607739867</v>
      </c>
      <c r="E6" s="2">
        <f>C16</f>
        <v>0.68945374171139884</v>
      </c>
      <c r="F6" s="2">
        <f>C17</f>
        <v>0.63339999999999996</v>
      </c>
    </row>
    <row r="8" spans="1:6" x14ac:dyDescent="0.25">
      <c r="A8" t="s">
        <v>5</v>
      </c>
      <c r="B8" s="1">
        <f>$B$1*B6*(1+$B$2)/(1+$B$2-B6)</f>
        <v>186.12101097778907</v>
      </c>
      <c r="C8" s="1">
        <f>$B$1*C6*(1+$B$2)/(1+$B$2-C6)</f>
        <v>290.38929440389296</v>
      </c>
      <c r="D8" s="1">
        <f>$B$1*D6*(1+$B$2)/(1+$B$2-D6)</f>
        <v>233.18828343183731</v>
      </c>
      <c r="E8" s="1">
        <f>$B$1*E6*(1+$B$2)/(1+$B$2-E6)</f>
        <v>184.72927241962776</v>
      </c>
      <c r="F8" s="1">
        <f>$B$1*F6*(1+$B$2)/(1+$B$2-F6)</f>
        <v>149.32276039434203</v>
      </c>
    </row>
    <row r="9" spans="1:6" x14ac:dyDescent="0.25">
      <c r="B9">
        <v>26569</v>
      </c>
      <c r="C9">
        <v>2604</v>
      </c>
      <c r="D9">
        <v>3264</v>
      </c>
      <c r="E9">
        <v>4367</v>
      </c>
      <c r="F9">
        <v>6334</v>
      </c>
    </row>
    <row r="10" spans="1:6" x14ac:dyDescent="0.25">
      <c r="B10">
        <f>B8*B9</f>
        <v>4945049.1406688774</v>
      </c>
      <c r="C10">
        <f t="shared" ref="C10:F10" si="0">C8*C9</f>
        <v>756173.72262773733</v>
      </c>
      <c r="D10">
        <f t="shared" si="0"/>
        <v>761126.55712151702</v>
      </c>
      <c r="E10">
        <f t="shared" si="0"/>
        <v>806712.73265651439</v>
      </c>
      <c r="F10">
        <f t="shared" si="0"/>
        <v>945810.36433776235</v>
      </c>
    </row>
    <row r="11" spans="1:6" x14ac:dyDescent="0.25">
      <c r="C11" s="3">
        <f>SUM(C10:F10)</f>
        <v>3269823.3767435309</v>
      </c>
    </row>
    <row r="14" spans="1:6" x14ac:dyDescent="0.25">
      <c r="A14">
        <v>3264</v>
      </c>
      <c r="B14">
        <v>2604</v>
      </c>
      <c r="C14" s="2">
        <f>B14/A14</f>
        <v>0.79779411764705888</v>
      </c>
    </row>
    <row r="15" spans="1:6" x14ac:dyDescent="0.25">
      <c r="A15">
        <v>4367</v>
      </c>
      <c r="B15">
        <v>3264</v>
      </c>
      <c r="C15" s="2">
        <f t="shared" ref="C15:C17" si="1">B15/A15</f>
        <v>0.7474238607739867</v>
      </c>
    </row>
    <row r="16" spans="1:6" x14ac:dyDescent="0.25">
      <c r="A16">
        <v>6334</v>
      </c>
      <c r="B16">
        <v>4367</v>
      </c>
      <c r="C16" s="2">
        <f t="shared" si="1"/>
        <v>0.68945374171139884</v>
      </c>
    </row>
    <row r="17" spans="1:8" x14ac:dyDescent="0.25">
      <c r="A17">
        <v>10000</v>
      </c>
      <c r="B17">
        <v>6334</v>
      </c>
      <c r="C17" s="2">
        <f t="shared" si="1"/>
        <v>0.63339999999999996</v>
      </c>
      <c r="H17" t="s">
        <v>11</v>
      </c>
    </row>
    <row r="19" spans="1:8" x14ac:dyDescent="0.25">
      <c r="B19" s="2">
        <f>SUM(B14:B17)/SUM(A14:A17)</f>
        <v>0.69138326726476107</v>
      </c>
    </row>
    <row r="22" spans="1:8" x14ac:dyDescent="0.25">
      <c r="A22">
        <v>834</v>
      </c>
      <c r="B22">
        <f>0.5*A22</f>
        <v>417</v>
      </c>
      <c r="C22">
        <f>0.5*B22</f>
        <v>208.5</v>
      </c>
    </row>
    <row r="23" spans="1:8" x14ac:dyDescent="0.25">
      <c r="A23">
        <v>2430</v>
      </c>
      <c r="B23">
        <f>A23*0.9</f>
        <v>2187</v>
      </c>
      <c r="C23">
        <f>B23*0.9</f>
        <v>1968.3</v>
      </c>
      <c r="D23">
        <f>SUM(C22:C23)</f>
        <v>2176.8000000000002</v>
      </c>
      <c r="E23">
        <f>D23/SUM(B22:B23)</f>
        <v>0.83594470046082958</v>
      </c>
    </row>
    <row r="27" spans="1:8" x14ac:dyDescent="0.25">
      <c r="D27" t="s">
        <v>10</v>
      </c>
      <c r="E27" t="s">
        <v>6</v>
      </c>
      <c r="F27" t="s">
        <v>9</v>
      </c>
      <c r="G27" t="s">
        <v>8</v>
      </c>
      <c r="H27" t="s">
        <v>7</v>
      </c>
    </row>
    <row r="28" spans="1:8" x14ac:dyDescent="0.25">
      <c r="C28">
        <v>1</v>
      </c>
      <c r="D28" s="2">
        <f>C17</f>
        <v>0.63339999999999996</v>
      </c>
      <c r="E28" s="2">
        <f>$D$28</f>
        <v>0.63339999999999996</v>
      </c>
    </row>
    <row r="29" spans="1:8" x14ac:dyDescent="0.25">
      <c r="C29">
        <v>2</v>
      </c>
      <c r="D29" s="2">
        <f>C16</f>
        <v>0.68945374171139884</v>
      </c>
      <c r="E29" s="2">
        <f t="shared" ref="E29:E32" si="2">$D$28</f>
        <v>0.63339999999999996</v>
      </c>
      <c r="F29" s="2">
        <f>$D$29</f>
        <v>0.68945374171139884</v>
      </c>
    </row>
    <row r="30" spans="1:8" x14ac:dyDescent="0.25">
      <c r="C30">
        <v>3</v>
      </c>
      <c r="D30" s="2">
        <f>C15</f>
        <v>0.7474238607739867</v>
      </c>
      <c r="E30" s="2">
        <f t="shared" si="2"/>
        <v>0.63339999999999996</v>
      </c>
      <c r="F30" s="2">
        <f t="shared" ref="F30:F32" si="3">$D$29</f>
        <v>0.68945374171139884</v>
      </c>
      <c r="G30" s="2">
        <f>$D$30</f>
        <v>0.7474238607739867</v>
      </c>
    </row>
    <row r="31" spans="1:8" x14ac:dyDescent="0.25">
      <c r="C31">
        <v>4</v>
      </c>
      <c r="D31" s="2">
        <f>C14</f>
        <v>0.79779411764705888</v>
      </c>
      <c r="E31" s="2">
        <f t="shared" si="2"/>
        <v>0.63339999999999996</v>
      </c>
      <c r="F31" s="2">
        <f t="shared" si="3"/>
        <v>0.68945374171139884</v>
      </c>
      <c r="G31" s="2">
        <f>$D$30</f>
        <v>0.7474238607739867</v>
      </c>
      <c r="H31" s="2">
        <f>$D$31</f>
        <v>0.79779411764705888</v>
      </c>
    </row>
    <row r="32" spans="1:8" x14ac:dyDescent="0.25">
      <c r="C32">
        <v>5</v>
      </c>
      <c r="D32" s="2">
        <f>E23</f>
        <v>0.83594470046082958</v>
      </c>
      <c r="E32" s="2">
        <f t="shared" si="2"/>
        <v>0.63339999999999996</v>
      </c>
      <c r="F32" s="2">
        <f t="shared" si="3"/>
        <v>0.68945374171139884</v>
      </c>
      <c r="G32" s="2">
        <f>$D$30</f>
        <v>0.7474238607739867</v>
      </c>
      <c r="H32" s="2">
        <f>$D$31</f>
        <v>0.79779411764705888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Tilburg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Knox</dc:creator>
  <cp:lastModifiedBy>G. Knox</cp:lastModifiedBy>
  <dcterms:created xsi:type="dcterms:W3CDTF">2018-11-15T15:14:24Z</dcterms:created>
  <dcterms:modified xsi:type="dcterms:W3CDTF">2018-11-15T16:14:56Z</dcterms:modified>
</cp:coreProperties>
</file>