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tients from literature" sheetId="1" state="visible" r:id="rId2"/>
    <sheet name="1000 genom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<sst xmlns="http://schemas.openxmlformats.org/spreadsheetml/2006/main" count="2997" uniqueCount="854">
  <si>
    <t xml:space="preserve">Age of onset</t>
  </si>
  <si>
    <t xml:space="preserve">Enzymatic Activity</t>
  </si>
  <si>
    <t xml:space="preserve">Genotype allele 1</t>
  </si>
  <si>
    <t xml:space="preserve">Genotype allele 2</t>
  </si>
  <si>
    <t xml:space="preserve">Sample</t>
  </si>
  <si>
    <t xml:space="preserve">Months</t>
  </si>
  <si>
    <t xml:space="preserve">Category</t>
  </si>
  <si>
    <t xml:space="preserve">Sample activity</t>
  </si>
  <si>
    <t xml:space="preserve">Control activity</t>
  </si>
  <si>
    <t xml:space="preserve">% activity</t>
  </si>
  <si>
    <t xml:space="preserve">Nucleotide change</t>
  </si>
  <si>
    <t xml:space="preserve">Protein consequence</t>
  </si>
  <si>
    <t xml:space="preserve">Type</t>
  </si>
  <si>
    <t xml:space="preserve">Zygousity</t>
  </si>
  <si>
    <t xml:space="preserve">A222V status</t>
  </si>
  <si>
    <t xml:space="preserve">E429A status</t>
  </si>
  <si>
    <t xml:space="preserve">Thermolabile</t>
  </si>
  <si>
    <t xml:space="preserve">Comments</t>
  </si>
  <si>
    <t xml:space="preserve">Sources and References</t>
  </si>
  <si>
    <t xml:space="preserve">WG0354</t>
  </si>
  <si>
    <t xml:space="preserve">late</t>
  </si>
  <si>
    <t xml:space="preserve">c.780+1G&gt;A</t>
  </si>
  <si>
    <t xml:space="preserve">splice site</t>
  </si>
  <si>
    <t xml:space="preserve">splice</t>
  </si>
  <si>
    <t xml:space="preserve">AA</t>
  </si>
  <si>
    <t xml:space="preserve">EE</t>
  </si>
  <si>
    <t xml:space="preserve">sib of WG0355</t>
  </si>
  <si>
    <t xml:space="preserve">David Watkins and Rima Rozen (p.c.)</t>
  </si>
  <si>
    <t xml:space="preserve">WG0355</t>
  </si>
  <si>
    <t xml:space="preserve">sib of WG0354</t>
  </si>
  <si>
    <t xml:space="preserve">WG0356</t>
  </si>
  <si>
    <t xml:space="preserve">c.973C&gt;T</t>
  </si>
  <si>
    <t xml:space="preserve">p.Arg325Cys</t>
  </si>
  <si>
    <t xml:space="preserve">missense</t>
  </si>
  <si>
    <t xml:space="preserve">hom</t>
  </si>
  <si>
    <t xml:space="preserve">VV</t>
  </si>
  <si>
    <t xml:space="preserve">WG0458</t>
  </si>
  <si>
    <t xml:space="preserve">c.1003C&gt;T</t>
  </si>
  <si>
    <t xml:space="preserve">p.Arg335Cys</t>
  </si>
  <si>
    <t xml:space="preserve">c.155G&gt;A</t>
  </si>
  <si>
    <t xml:space="preserve">p.Arg52Gln</t>
  </si>
  <si>
    <t xml:space="preserve">comp</t>
  </si>
  <si>
    <t xml:space="preserve">WG0670</t>
  </si>
  <si>
    <t xml:space="preserve">early</t>
  </si>
  <si>
    <t xml:space="preserve">c.446G&gt;T</t>
  </si>
  <si>
    <t xml:space="preserve">p.Gly149Val</t>
  </si>
  <si>
    <t xml:space="preserve">WG0735</t>
  </si>
  <si>
    <t xml:space="preserve">c.680C&gt;T</t>
  </si>
  <si>
    <t xml:space="preserve">p.Thr227Met</t>
  </si>
  <si>
    <t xml:space="preserve">WG1084</t>
  </si>
  <si>
    <t xml:space="preserve">c.1743G&gt;A</t>
  </si>
  <si>
    <t xml:space="preserve">p.Met581Ile</t>
  </si>
  <si>
    <t xml:space="preserve">AV</t>
  </si>
  <si>
    <t xml:space="preserve">AE</t>
  </si>
  <si>
    <t xml:space="preserve">WG1396</t>
  </si>
  <si>
    <t xml:space="preserve">c.1069C&gt;T</t>
  </si>
  <si>
    <t xml:space="preserve">p.Arg357Cys</t>
  </si>
  <si>
    <t xml:space="preserve">WG1554</t>
  </si>
  <si>
    <t xml:space="preserve">c.547C&gt;T</t>
  </si>
  <si>
    <t xml:space="preserve">p.Arg183Ter</t>
  </si>
  <si>
    <t xml:space="preserve">stop</t>
  </si>
  <si>
    <t xml:space="preserve">WG1569</t>
  </si>
  <si>
    <t xml:space="preserve">c.1408G&gt;T</t>
  </si>
  <si>
    <t xml:space="preserve">p.Glu470Ter</t>
  </si>
  <si>
    <t xml:space="preserve">c.1541_1542del</t>
  </si>
  <si>
    <t xml:space="preserve">p.Glu514Alafs</t>
  </si>
  <si>
    <t xml:space="preserve">frameshift</t>
  </si>
  <si>
    <t xml:space="preserve">WG1627</t>
  </si>
  <si>
    <t xml:space="preserve">0,1</t>
  </si>
  <si>
    <t xml:space="preserve">WG1767</t>
  </si>
  <si>
    <t xml:space="preserve">4,2</t>
  </si>
  <si>
    <t xml:space="preserve">c.968T&gt;C</t>
  </si>
  <si>
    <t xml:space="preserve">p.Leu323Pro</t>
  </si>
  <si>
    <t xml:space="preserve">c.1129C&gt;T</t>
  </si>
  <si>
    <t xml:space="preserve">p.Arg377Cys</t>
  </si>
  <si>
    <t xml:space="preserve">WG1772</t>
  </si>
  <si>
    <t xml:space="preserve">1,1.6</t>
  </si>
  <si>
    <t xml:space="preserve">c.152G&gt;T</t>
  </si>
  <si>
    <t xml:space="preserve">p.Arg51Leu</t>
  </si>
  <si>
    <t xml:space="preserve">c.237-1G&gt;T</t>
  </si>
  <si>
    <t xml:space="preserve">WG1779</t>
  </si>
  <si>
    <t xml:space="preserve">5,6</t>
  </si>
  <si>
    <t xml:space="preserve">c.470G&gt;A</t>
  </si>
  <si>
    <t xml:space="preserve">p.Arg157Gln</t>
  </si>
  <si>
    <t xml:space="preserve">c.1699C&gt;T</t>
  </si>
  <si>
    <t xml:space="preserve">p.Arg567Ter</t>
  </si>
  <si>
    <t xml:space="preserve">Sib of WG1834</t>
  </si>
  <si>
    <t xml:space="preserve">WG1793</t>
  </si>
  <si>
    <t xml:space="preserve">asymptomatic</t>
  </si>
  <si>
    <t xml:space="preserve">c.607G&gt;A</t>
  </si>
  <si>
    <t xml:space="preserve">p.Glu203Lys</t>
  </si>
  <si>
    <t xml:space="preserve">WG1794</t>
  </si>
  <si>
    <t xml:space="preserve">c.1750A&gt;T</t>
  </si>
  <si>
    <t xml:space="preserve">p.Lys584Ter</t>
  </si>
  <si>
    <t xml:space="preserve">WG1807</t>
  </si>
  <si>
    <t xml:space="preserve">4,3</t>
  </si>
  <si>
    <t xml:space="preserve">c.752C&gt;T</t>
  </si>
  <si>
    <t xml:space="preserve">p.Pro251Leu</t>
  </si>
  <si>
    <t xml:space="preserve">WG1834</t>
  </si>
  <si>
    <t xml:space="preserve">5,7</t>
  </si>
  <si>
    <t xml:space="preserve">Sib of WG1779</t>
  </si>
  <si>
    <t xml:space="preserve">WG1863</t>
  </si>
  <si>
    <t xml:space="preserve">10,14</t>
  </si>
  <si>
    <t xml:space="preserve">c.1715C&gt;T</t>
  </si>
  <si>
    <t xml:space="preserve">p.Pro572Leu</t>
  </si>
  <si>
    <t xml:space="preserve">WG1951</t>
  </si>
  <si>
    <t xml:space="preserve">6,5.3</t>
  </si>
  <si>
    <t xml:space="preserve">c.1013T&gt;C</t>
  </si>
  <si>
    <t xml:space="preserve">p.Met338Thr</t>
  </si>
  <si>
    <t xml:space="preserve">WG2006</t>
  </si>
  <si>
    <t xml:space="preserve">6,7</t>
  </si>
  <si>
    <t xml:space="preserve">c.1160G&gt;A</t>
  </si>
  <si>
    <t xml:space="preserve">p.Gly387Asp</t>
  </si>
  <si>
    <t xml:space="preserve">c.1756G&gt;T</t>
  </si>
  <si>
    <t xml:space="preserve">p.Glu586Ter</t>
  </si>
  <si>
    <t xml:space="preserve">WG2184</t>
  </si>
  <si>
    <t xml:space="preserve">23,29</t>
  </si>
  <si>
    <t xml:space="preserve">c.346G&gt;A</t>
  </si>
  <si>
    <t xml:space="preserve">p.Ala116Thr</t>
  </si>
  <si>
    <t xml:space="preserve">c.1122C&gt;G</t>
  </si>
  <si>
    <t xml:space="preserve">p.Tyr374Ter</t>
  </si>
  <si>
    <t xml:space="preserve">WG2213</t>
  </si>
  <si>
    <t xml:space="preserve">c.1535A&gt;G</t>
  </si>
  <si>
    <t xml:space="preserve">p.Tyr512Cys</t>
  </si>
  <si>
    <t xml:space="preserve">Sib of WG2313</t>
  </si>
  <si>
    <t xml:space="preserve">WG2231</t>
  </si>
  <si>
    <t xml:space="preserve">1,0.2</t>
  </si>
  <si>
    <t xml:space="preserve">c.1015T&gt;G</t>
  </si>
  <si>
    <t xml:space="preserve">p.Trp339Gly</t>
  </si>
  <si>
    <t xml:space="preserve">WG2255</t>
  </si>
  <si>
    <t xml:space="preserve">41,13</t>
  </si>
  <si>
    <t xml:space="preserve">c.459C&gt;G</t>
  </si>
  <si>
    <t xml:space="preserve">p.Ile153Met</t>
  </si>
  <si>
    <t xml:space="preserve">c.1262G&gt;A</t>
  </si>
  <si>
    <t xml:space="preserve">p.Trp421Ter</t>
  </si>
  <si>
    <t xml:space="preserve">WG2313</t>
  </si>
  <si>
    <t xml:space="preserve">Sib of WG2213</t>
  </si>
  <si>
    <t xml:space="preserve">WG2351</t>
  </si>
  <si>
    <t xml:space="preserve">8,5.5</t>
  </si>
  <si>
    <t xml:space="preserve">WG2413</t>
  </si>
  <si>
    <t xml:space="preserve">c.1118G&gt;A</t>
  </si>
  <si>
    <t xml:space="preserve">p.Ser373Asn</t>
  </si>
  <si>
    <t xml:space="preserve">Sib of WG3644</t>
  </si>
  <si>
    <t xml:space="preserve">WG2576</t>
  </si>
  <si>
    <t xml:space="preserve">c.1530G&gt;A</t>
  </si>
  <si>
    <t xml:space="preserve">splice site;p.Lys510=</t>
  </si>
  <si>
    <t xml:space="preserve">WG3644</t>
  </si>
  <si>
    <t xml:space="preserve">Sib of WG2413</t>
  </si>
  <si>
    <t xml:space="preserve">WG3934</t>
  </si>
  <si>
    <t xml:space="preserve">c.446_447delinsTT</t>
  </si>
  <si>
    <t xml:space="preserve">WG4133</t>
  </si>
  <si>
    <t xml:space="preserve">c.1032-1G&gt;A</t>
  </si>
  <si>
    <t xml:space="preserve">WG4540</t>
  </si>
  <si>
    <t xml:space="preserve">c.1155-2del</t>
  </si>
  <si>
    <t xml:space="preserve">splice site deletion</t>
  </si>
  <si>
    <t xml:space="preserve">No records before 24y</t>
  </si>
  <si>
    <t xml:space="preserve">CM</t>
  </si>
  <si>
    <t xml:space="preserve"> </t>
  </si>
  <si>
    <t xml:space="preserve">c.971A&gt;G</t>
  </si>
  <si>
    <t xml:space="preserve">p.Asn324Ser</t>
  </si>
  <si>
    <t xml:space="preserve">UB</t>
  </si>
  <si>
    <t xml:space="preserve">K</t>
  </si>
  <si>
    <t xml:space="preserve">c.1072C&gt;T</t>
  </si>
  <si>
    <t xml:space="preserve">p.Arg358Ter</t>
  </si>
  <si>
    <t xml:space="preserve">U</t>
  </si>
  <si>
    <t xml:space="preserve">c.1262G&gt;C</t>
  </si>
  <si>
    <t xml:space="preserve">p.Trp421Ser</t>
  </si>
  <si>
    <t xml:space="preserve">c.998T&gt;C</t>
  </si>
  <si>
    <t xml:space="preserve">p.Leu333Pro</t>
  </si>
  <si>
    <t xml:space="preserve">II1</t>
  </si>
  <si>
    <t xml:space="preserve">c.16A&gt;T</t>
  </si>
  <si>
    <t xml:space="preserve">p.Arg6Ter</t>
  </si>
  <si>
    <t xml:space="preserve">c.1603C&gt;T</t>
  </si>
  <si>
    <t xml:space="preserve">p.Arg535Trp</t>
  </si>
  <si>
    <t xml:space="preserve">likely sib of II2</t>
  </si>
  <si>
    <t xml:space="preserve">II2</t>
  </si>
  <si>
    <t xml:space="preserve">likely sib of II1</t>
  </si>
  <si>
    <t xml:space="preserve">FR.1</t>
  </si>
  <si>
    <t xml:space="preserve">c.-13-28_-13-27del</t>
  </si>
  <si>
    <t xml:space="preserve">UTR</t>
  </si>
  <si>
    <t xml:space="preserve">het/comp</t>
  </si>
  <si>
    <t xml:space="preserve">Burda et al., 2015b (Patient 30)/Huemer et al., 2015b (Patient 30)</t>
  </si>
  <si>
    <t xml:space="preserve">FR.2.1</t>
  </si>
  <si>
    <t xml:space="preserve">Tonetti et al., 2001 (Case 1)/Tonetti et al., 2003 (Family 5, 1986)</t>
  </si>
  <si>
    <t xml:space="preserve">FR.2.2</t>
  </si>
  <si>
    <t xml:space="preserve">Tonetti et al., 2001 (Case 2)/Tonetti et al., 2003 (Family 5, 1994)</t>
  </si>
  <si>
    <t xml:space="preserve">FR.3.1</t>
  </si>
  <si>
    <t xml:space="preserve">c.136C&gt;T</t>
  </si>
  <si>
    <t xml:space="preserve">p.Arg46Trp</t>
  </si>
  <si>
    <t xml:space="preserve">Burda et al., 2015b (Patient 04)/Tallur et al., 2005 (Case 2); Huemer et al., 2015b (Patient 04)</t>
  </si>
  <si>
    <t xml:space="preserve">FR.3.2</t>
  </si>
  <si>
    <t xml:space="preserve">Froese et al 2016/Tallur et al., 2005 (Case 1)</t>
  </si>
  <si>
    <t xml:space="preserve">FR.4</t>
  </si>
  <si>
    <t xml:space="preserve">c.1970G&gt;C</t>
  </si>
  <si>
    <t xml:space="preserve">p.Ter657Ser</t>
  </si>
  <si>
    <t xml:space="preserve">stoploss</t>
  </si>
  <si>
    <t xml:space="preserve">Burda et al., 2015b (Patient 35)/Huemer et al., 2015b (Patient 35)</t>
  </si>
  <si>
    <t xml:space="preserve">FR.5</t>
  </si>
  <si>
    <t xml:space="preserve">c.137G&gt;A</t>
  </si>
  <si>
    <t xml:space="preserve">p.Arg46Gln</t>
  </si>
  <si>
    <t xml:space="preserve">Burda et al., 2015b (Patient 06)/Suormala et al., 2002 (Patient 06)</t>
  </si>
  <si>
    <t xml:space="preserve">FR.6</t>
  </si>
  <si>
    <t xml:space="preserve">c.152G&gt;C</t>
  </si>
  <si>
    <t xml:space="preserve">p.Arg51Pro</t>
  </si>
  <si>
    <t xml:space="preserve">Goyette et al., 1996 (1772)/Rosenblatt et al., 1992 (1772)</t>
  </si>
  <si>
    <t xml:space="preserve">FR.7</t>
  </si>
  <si>
    <t xml:space="preserve"> </t>
  </si>
  <si>
    <t xml:space="preserve">p.Glu514Valfs</t>
  </si>
  <si>
    <t xml:space="preserve">Wong et al., 2015 (Case 5)</t>
  </si>
  <si>
    <t xml:space="preserve">FR.8</t>
  </si>
  <si>
    <t xml:space="preserve">c.781-1G&gt;A</t>
  </si>
  <si>
    <t xml:space="preserve">D'Aco et al.,  2014</t>
  </si>
  <si>
    <t xml:space="preserve">FR.9</t>
  </si>
  <si>
    <t xml:space="preserve">6.9,12.8</t>
  </si>
  <si>
    <t xml:space="preserve">c.1003C&gt;T  </t>
  </si>
  <si>
    <t xml:space="preserve">Goyette et al., 1995 (458)/Boss and Erbe, 1981 (WM); Erbe, 1986 (WMa)/Rosenblatt et al., 1979 (WM)/  Rosenblatt et al., 1992 (458)</t>
  </si>
  <si>
    <t xml:space="preserve">FR.10</t>
  </si>
  <si>
    <t xml:space="preserve">Goyette et al., 1995 (1396)/Rosenblatt et al., 1992 (1396)</t>
  </si>
  <si>
    <t xml:space="preserve">FR.11.1</t>
  </si>
  <si>
    <t xml:space="preserve">c.[155G&gt;A;1166+1G&gt;A]</t>
  </si>
  <si>
    <t xml:space="preserve">p.[Arg52Gln;splice]</t>
  </si>
  <si>
    <t xml:space="preserve">c.1319C&gt;T</t>
  </si>
  <si>
    <t xml:space="preserve">p.Ser440Leu</t>
  </si>
  <si>
    <t xml:space="preserve">Tonetti et al., 2002 (Patient)/Tonetti et al., 2003 (Family 6, 1974)</t>
  </si>
  <si>
    <t xml:space="preserve">FR.11.2</t>
  </si>
  <si>
    <t xml:space="preserve">Tonetti et al., 2002 (Sister)/Tonetti et al., 2003 (Family 6,1976)</t>
  </si>
  <si>
    <t xml:space="preserve">FR.12</t>
  </si>
  <si>
    <t xml:space="preserve">Burda et al., 2015b (Patient 01)/Suormala et al., 2002 (Patient 01)</t>
  </si>
  <si>
    <t xml:space="preserve">FR.13</t>
  </si>
  <si>
    <t xml:space="preserve">c.1347+1G&gt;A</t>
  </si>
  <si>
    <t xml:space="preserve">Prasad et al., 2011</t>
  </si>
  <si>
    <t xml:space="preserve">FR.14</t>
  </si>
  <si>
    <t xml:space="preserve">Tonetti et al., 2003 (Family 7, 1981)</t>
  </si>
  <si>
    <t xml:space="preserve">FR.15</t>
  </si>
  <si>
    <t xml:space="preserve">c.176G&gt;C</t>
  </si>
  <si>
    <t xml:space="preserve">p.Trp59Ser</t>
  </si>
  <si>
    <t xml:space="preserve">Burda et al., 2015b (Patient 20)/Steinmann et al.,1984 (Case); Huemer et al., 2015b (Patient 20)</t>
  </si>
  <si>
    <t xml:space="preserve">FR.16.1</t>
  </si>
  <si>
    <t xml:space="preserve">c.177G&gt;T</t>
  </si>
  <si>
    <t xml:space="preserve">p.Trp59Cys</t>
  </si>
  <si>
    <t xml:space="preserve">Froese et al 2016</t>
  </si>
  <si>
    <t xml:space="preserve">FR.16.2</t>
  </si>
  <si>
    <t xml:space="preserve">FR.17.1</t>
  </si>
  <si>
    <t xml:space="preserve">c.197C&gt;T</t>
  </si>
  <si>
    <t xml:space="preserve">p.Pro66Leu</t>
  </si>
  <si>
    <t xml:space="preserve">FR.17.2</t>
  </si>
  <si>
    <t xml:space="preserve">FR.18</t>
  </si>
  <si>
    <t xml:space="preserve">c.202C&gt;G</t>
  </si>
  <si>
    <t xml:space="preserve">p.Arg68Gly</t>
  </si>
  <si>
    <t xml:space="preserve">c.1632+2T&gt;G</t>
  </si>
  <si>
    <t xml:space="preserve">Burda et al., 2015b (Patient 61)/Froese et al 2016</t>
  </si>
  <si>
    <t xml:space="preserve">FR.19</t>
  </si>
  <si>
    <t xml:space="preserve">c.233C&gt;G</t>
  </si>
  <si>
    <t xml:space="preserve">p.Ser78Ter</t>
  </si>
  <si>
    <t xml:space="preserve">Tonetti et al., 2003  (Family 1, 1988)/Chaabene-Masmoudi et al., 2009</t>
  </si>
  <si>
    <t xml:space="preserve">FR.20</t>
  </si>
  <si>
    <t xml:space="preserve">c.236+1G&gt;A</t>
  </si>
  <si>
    <t xml:space="preserve">Wong et al., 2015 (Patient 4)</t>
  </si>
  <si>
    <t xml:space="preserve">FR.21</t>
  </si>
  <si>
    <t xml:space="preserve">Burda et al., 2015b (Patient 09)/Froese et al 2016</t>
  </si>
  <si>
    <t xml:space="preserve">FR.22</t>
  </si>
  <si>
    <t xml:space="preserve">c.769T&gt;G</t>
  </si>
  <si>
    <t xml:space="preserve">p.Phe257Val</t>
  </si>
  <si>
    <t xml:space="preserve">Burda et al., 2015b (Patient 66)/Froese et al 2016</t>
  </si>
  <si>
    <t xml:space="preserve">FR.23</t>
  </si>
  <si>
    <t xml:space="preserve">c.244C&gt;T</t>
  </si>
  <si>
    <t xml:space="preserve">p.Arg82Trp</t>
  </si>
  <si>
    <t xml:space="preserve">c.388T&gt;C</t>
  </si>
  <si>
    <t xml:space="preserve">p.Cys130Arg</t>
  </si>
  <si>
    <t xml:space="preserve">Burda et al., 2015b (Patient 11)/Suormala et al., 2002 (Patient 11)</t>
  </si>
  <si>
    <t xml:space="preserve">FR.24</t>
  </si>
  <si>
    <t xml:space="preserve">c.264_302dup</t>
  </si>
  <si>
    <t xml:space="preserve">p.Pro101delins(13)</t>
  </si>
  <si>
    <t xml:space="preserve">long insertion</t>
  </si>
  <si>
    <t xml:space="preserve">c.1516T&gt;G</t>
  </si>
  <si>
    <t xml:space="preserve">p.Tyr506Asp</t>
  </si>
  <si>
    <t xml:space="preserve">Burda et al., 2015b (Patient 29)/Huemer et al., 2015b (Patient 29)</t>
  </si>
  <si>
    <t xml:space="preserve">FR.25</t>
  </si>
  <si>
    <t xml:space="preserve">c.337G&gt;A</t>
  </si>
  <si>
    <t xml:space="preserve">p.Ala113Thr</t>
  </si>
  <si>
    <t xml:space="preserve">c.780+1G&gt;T</t>
  </si>
  <si>
    <t xml:space="preserve">Burda et al., 2015b (Patient 82)/Huemer et al., 2015b (Patient 82)</t>
  </si>
  <si>
    <t xml:space="preserve">FR.26</t>
  </si>
  <si>
    <t xml:space="preserve">Burda et al., 2015b (Patient 78)/Froese et al 2016</t>
  </si>
  <si>
    <t xml:space="preserve">FR.27</t>
  </si>
  <si>
    <t xml:space="preserve">Burda et al., 2015b (Patient 59)/Froese et al 2016</t>
  </si>
  <si>
    <t xml:space="preserve">FR.28</t>
  </si>
  <si>
    <t xml:space="preserve">c.446_447delinsTT </t>
  </si>
  <si>
    <t xml:space="preserve">Arai and Osaka, 2011</t>
  </si>
  <si>
    <t xml:space="preserve">FR.29</t>
  </si>
  <si>
    <t xml:space="preserve">Sibani et al., 2000 (2184)</t>
  </si>
  <si>
    <t xml:space="preserve">FR.30</t>
  </si>
  <si>
    <t xml:space="preserve">c.379C&gt;T</t>
  </si>
  <si>
    <t xml:space="preserve">p.His127Tyr</t>
  </si>
  <si>
    <t xml:space="preserve">c.643_645del</t>
  </si>
  <si>
    <t xml:space="preserve">p.Lys215del</t>
  </si>
  <si>
    <t xml:space="preserve">deletion</t>
  </si>
  <si>
    <t xml:space="preserve">Burda et al., 2015b (Patient 39)/Huemer et al., 2015b (Patient 39)</t>
  </si>
  <si>
    <t xml:space="preserve">FR.31</t>
  </si>
  <si>
    <t xml:space="preserve">1,1.7</t>
  </si>
  <si>
    <t xml:space="preserve">c.386C&gt;A</t>
  </si>
  <si>
    <t xml:space="preserve">p.Thr129Asn</t>
  </si>
  <si>
    <t xml:space="preserve">c.757G&gt;T </t>
  </si>
  <si>
    <t xml:space="preserve">p.Val253Phe</t>
  </si>
  <si>
    <t xml:space="preserve">Crushel et al., 2012  / Burda et al., 2015b (Patient 71)</t>
  </si>
  <si>
    <t xml:space="preserve">FR.32</t>
  </si>
  <si>
    <t xml:space="preserve">c.416C&gt;T</t>
  </si>
  <si>
    <t xml:space="preserve">p.Thr139Met</t>
  </si>
  <si>
    <t xml:space="preserve">c.446_ 447delinsTT</t>
  </si>
  <si>
    <t xml:space="preserve">Yano et al., 2004</t>
  </si>
  <si>
    <t xml:space="preserve">FR.33</t>
  </si>
  <si>
    <t xml:space="preserve">c.440A&gt;C</t>
  </si>
  <si>
    <t xml:space="preserve">p.Gln147Pro</t>
  </si>
  <si>
    <t xml:space="preserve">Burda et al., 2015b (Patient 41)/Huemer et al., 2015b (Patient 41)</t>
  </si>
  <si>
    <t xml:space="preserve">FR.34</t>
  </si>
  <si>
    <t xml:space="preserve">Burda et al., 2015b (Patient 43)/Froese et al 2016</t>
  </si>
  <si>
    <t xml:space="preserve">FR.35</t>
  </si>
  <si>
    <t xml:space="preserve">Burda et al., 2015b (Patient 36)/Huemer et al., 2015b (Patient 36)</t>
  </si>
  <si>
    <t xml:space="preserve">FR.36</t>
  </si>
  <si>
    <t xml:space="preserve">2.2,3.8</t>
  </si>
  <si>
    <t xml:space="preserve">Goyette et al., 1996 (670)/Narisawa et al., 1977, 1979 (SS)/ Wada et al., 1978 (SS)/Boss and Erbe, 1981 (SS) / Rosenblatt et al., 1992 (670)</t>
  </si>
  <si>
    <t xml:space="preserve">FR.37</t>
  </si>
  <si>
    <t xml:space="preserve">0.75,0.8</t>
  </si>
  <si>
    <t xml:space="preserve">Tsuji et al., 2011 / Burda et al., 2015b (Patient 60)</t>
  </si>
  <si>
    <t xml:space="preserve">FR.38</t>
  </si>
  <si>
    <t xml:space="preserve">c.1262G&gt;A </t>
  </si>
  <si>
    <t xml:space="preserve">Sibani et al., 2003 (2255)</t>
  </si>
  <si>
    <t xml:space="preserve">FR.39</t>
  </si>
  <si>
    <t xml:space="preserve">Burda et al., 2015b (Patient 03)/Froese et al 2016</t>
  </si>
  <si>
    <t xml:space="preserve">FR.40</t>
  </si>
  <si>
    <t xml:space="preserve">Burda et al., 2015b (Patient 32)/Huemer et al., 2015b (Patient 32)</t>
  </si>
  <si>
    <t xml:space="preserve">FR.41</t>
  </si>
  <si>
    <t xml:space="preserve">c.[470G&gt;A;1539dup]</t>
  </si>
  <si>
    <t xml:space="preserve">p.[Arg157Gln;Glu514Argfs]</t>
  </si>
  <si>
    <t xml:space="preserve">c.1539dup</t>
  </si>
  <si>
    <t xml:space="preserve">p.Glu514Argfs</t>
  </si>
  <si>
    <t xml:space="preserve">Michot et al., 2008/Sedel et al., 2007 (1st Case report)/  Michot et al., 2008 </t>
  </si>
  <si>
    <t xml:space="preserve">FR.42.1</t>
  </si>
  <si>
    <t xml:space="preserve">4.5,5.6</t>
  </si>
  <si>
    <t xml:space="preserve">Goyette et al., 1994 (1779) / Sibani et al., 2000 (1779)/Haworth et al.,1993 (Patient 1)/Rosenblatt et al., 1992 (1779)</t>
  </si>
  <si>
    <t xml:space="preserve">FR.42.2</t>
  </si>
  <si>
    <t xml:space="preserve">7.9,7.3</t>
  </si>
  <si>
    <t xml:space="preserve">Goyette et al., 1994 (1834) / Sibani et al., 2000 (1834)/Haworth et al., 1993 (Patient 2)/Rosenblatt et al., 1992 (1834)</t>
  </si>
  <si>
    <t xml:space="preserve">FR.43</t>
  </si>
  <si>
    <t xml:space="preserve">Goyette et al., 1994 (1863) / Sibani et al., 2000 (1863)/Rosenblatt et al., 1992 (1863)</t>
  </si>
  <si>
    <t xml:space="preserve">FR.44</t>
  </si>
  <si>
    <t xml:space="preserve">c.474A&gt;T</t>
  </si>
  <si>
    <t xml:space="preserve">Ben-Shachar et al., 2012 (Family 1)</t>
  </si>
  <si>
    <t xml:space="preserve">FR.45</t>
  </si>
  <si>
    <t xml:space="preserve">Ben-Shachar et al., 2012 (Family 2)</t>
  </si>
  <si>
    <t xml:space="preserve">FR.46.1</t>
  </si>
  <si>
    <t xml:space="preserve">c.523G&gt;A</t>
  </si>
  <si>
    <t xml:space="preserve">p.Ala175Thr</t>
  </si>
  <si>
    <t xml:space="preserve">c.1166G&gt;A</t>
  </si>
  <si>
    <t xml:space="preserve">p.Trp389Ter</t>
  </si>
  <si>
    <t xml:space="preserve">Forges et al., 2010 (Case 1)</t>
  </si>
  <si>
    <t xml:space="preserve">FR.46.2</t>
  </si>
  <si>
    <t xml:space="preserve">Forges et al., 2010 (Case 2)/Schiff et al., 2011 (Patient 4)/Burda et al., 2015b (Patient 55)</t>
  </si>
  <si>
    <t xml:space="preserve">FR.47</t>
  </si>
  <si>
    <t xml:space="preserve">c.541C&gt;G</t>
  </si>
  <si>
    <t xml:space="preserve">p.His181Asp</t>
  </si>
  <si>
    <t xml:space="preserve">Tonetti et al., 2003 (Family 8, 1992)</t>
  </si>
  <si>
    <t xml:space="preserve">FR.48</t>
  </si>
  <si>
    <t xml:space="preserve">Goyette et al., 1994 (1554)/Rosenblatt et al., 1992 (1554)</t>
  </si>
  <si>
    <t xml:space="preserve">FR.49</t>
  </si>
  <si>
    <t xml:space="preserve">Goyette et al., 1994 (1627)</t>
  </si>
  <si>
    <t xml:space="preserve">FR.50</t>
  </si>
  <si>
    <t xml:space="preserve">Burda et al., 2015b (Patient 42)/Huemer et al., 2015b (Patient 42)</t>
  </si>
  <si>
    <t xml:space="preserve">FR.51.1</t>
  </si>
  <si>
    <t xml:space="preserve">Cappuccio et al., 2014 (Patient 1)</t>
  </si>
  <si>
    <t xml:space="preserve">FR.51.2</t>
  </si>
  <si>
    <t xml:space="preserve">Cappuccio et al., 2014 (Patient 3)</t>
  </si>
  <si>
    <t xml:space="preserve">FR.52</t>
  </si>
  <si>
    <t xml:space="preserve">c.1167-2del</t>
  </si>
  <si>
    <t xml:space="preserve">Burda et al., 2015b (Patient 64)/Froese et al 2016</t>
  </si>
  <si>
    <t xml:space="preserve">FR.53.1</t>
  </si>
  <si>
    <t xml:space="preserve">c.548G&gt;A</t>
  </si>
  <si>
    <t xml:space="preserve">p.Arg183Gln</t>
  </si>
  <si>
    <t xml:space="preserve">Burda et al., 2015b (Patient 68)/Froese et al 2016</t>
  </si>
  <si>
    <t xml:space="preserve">FR.53.2</t>
  </si>
  <si>
    <t xml:space="preserve">Burda et al., 2015b (Patient 53)/Froese et al 2016</t>
  </si>
  <si>
    <t xml:space="preserve">FR.54</t>
  </si>
  <si>
    <t xml:space="preserve">c.578G&gt;A</t>
  </si>
  <si>
    <t xml:space="preserve">p.Cys193Tyr</t>
  </si>
  <si>
    <t xml:space="preserve">Tonetti et al., 2003 (Family 9, 1982)/Marquet et al., 1994 (Case)</t>
  </si>
  <si>
    <t xml:space="preserve">FR.55</t>
  </si>
  <si>
    <t xml:space="preserve">11,17.0</t>
  </si>
  <si>
    <t xml:space="preserve">c.584C&gt;T</t>
  </si>
  <si>
    <t xml:space="preserve">p.Ala195Val</t>
  </si>
  <si>
    <t xml:space="preserve">Bathgate et al., 2012 (Patient); Huemer et al., 2015b (Patient 33)/Burda et al., 2015b (Patient 33)</t>
  </si>
  <si>
    <t xml:space="preserve">FR.56</t>
  </si>
  <si>
    <t xml:space="preserve">c.587G&gt;A</t>
  </si>
  <si>
    <t xml:space="preserve">p.Gly196Asp</t>
  </si>
  <si>
    <t xml:space="preserve">Burda et al., 2015b (Patient 58)/Froese et al 2016</t>
  </si>
  <si>
    <t xml:space="preserve">FR.57</t>
  </si>
  <si>
    <t xml:space="preserve">c.604C&gt;A</t>
  </si>
  <si>
    <t xml:space="preserve">p.Pro202Thr</t>
  </si>
  <si>
    <t xml:space="preserve">c.604C&gt;A </t>
  </si>
  <si>
    <t xml:space="preserve">Schiff et al., 2011 (Patient 3)</t>
  </si>
  <si>
    <t xml:space="preserve">FR.58</t>
  </si>
  <si>
    <t xml:space="preserve">c.652G&gt;T</t>
  </si>
  <si>
    <t xml:space="preserve">p.Val218Leu</t>
  </si>
  <si>
    <t xml:space="preserve">Urreitzti et al., 2010 (Patient 1)</t>
  </si>
  <si>
    <t xml:space="preserve">FR.59</t>
  </si>
  <si>
    <t xml:space="preserve">c.662del</t>
  </si>
  <si>
    <t xml:space="preserve">p.Gly221Glufs</t>
  </si>
  <si>
    <t xml:space="preserve">Wong et al., 2015 (Patient 3)</t>
  </si>
  <si>
    <t xml:space="preserve">FR.60</t>
  </si>
  <si>
    <t xml:space="preserve">4.2,4.2</t>
  </si>
  <si>
    <t xml:space="preserve">c.673A&gt;C</t>
  </si>
  <si>
    <t xml:space="preserve">p.Ile225Leu</t>
  </si>
  <si>
    <t xml:space="preserve">Tamura et al., 2014 (Case)/ Burda et al., 2015b (Patient 77)</t>
  </si>
  <si>
    <t xml:space="preserve">FR.61</t>
  </si>
  <si>
    <t xml:space="preserve">c.677_679del</t>
  </si>
  <si>
    <t xml:space="preserve">p.Ile226del</t>
  </si>
  <si>
    <t xml:space="preserve">c.1753-18G&gt;A</t>
  </si>
  <si>
    <t xml:space="preserve">intronic</t>
  </si>
  <si>
    <t xml:space="preserve">Clayton et al., 1986 (Case)/Burda et al., 2015b (Patient 15)/Hyland et al., 1988 (Case1) </t>
  </si>
  <si>
    <t xml:space="preserve">FR.62</t>
  </si>
  <si>
    <t xml:space="preserve">2.1,2.2,0.5</t>
  </si>
  <si>
    <t xml:space="preserve">Goyette et al., 1995 (735)/Harpey et al., 1981, 1983 (Case)/Boss and Erbe, 1981 (SM)/ Rosenblatt et al., 1992 (735)</t>
  </si>
  <si>
    <t xml:space="preserve">FR.63</t>
  </si>
  <si>
    <t xml:space="preserve">3.5,3.2</t>
  </si>
  <si>
    <t xml:space="preserve">Goyette et al., 1995 (1807)/Kishi et al., 1994; Sakura et al., 1998 (Case)/Rosenblatt et al., 1992 (1807)</t>
  </si>
  <si>
    <t xml:space="preserve">FR.64.1</t>
  </si>
  <si>
    <t xml:space="preserve">FR.64.2</t>
  </si>
  <si>
    <t xml:space="preserve">c.760C&gt;T</t>
  </si>
  <si>
    <t xml:space="preserve">p.Pro254Ser</t>
  </si>
  <si>
    <t xml:space="preserve">Burda et al., 2015b (Patient 62)/Froese et al 2016</t>
  </si>
  <si>
    <t xml:space="preserve">FR.65</t>
  </si>
  <si>
    <t xml:space="preserve">c.764G&gt;T</t>
  </si>
  <si>
    <t xml:space="preserve">p.Gly255Val</t>
  </si>
  <si>
    <t xml:space="preserve">Burda et al., 2015b (Patient 74)/Froese et al 2016</t>
  </si>
  <si>
    <t xml:space="preserve">FR.66</t>
  </si>
  <si>
    <t xml:space="preserve">c.767T&gt;A</t>
  </si>
  <si>
    <t xml:space="preserve">p.Ile256Asn</t>
  </si>
  <si>
    <t xml:space="preserve">Burda et al., 2015b (Patient 44)/Huemer et al., 2015b (Patient 44)</t>
  </si>
  <si>
    <t xml:space="preserve">FR.67</t>
  </si>
  <si>
    <t xml:space="preserve">Schiff et al., 2011 (Patient 1)</t>
  </si>
  <si>
    <t xml:space="preserve">FR.68.1</t>
  </si>
  <si>
    <t xml:space="preserve">15.3,13.3,5.3</t>
  </si>
  <si>
    <t xml:space="preserve">?</t>
  </si>
  <si>
    <t xml:space="preserve">Goyette et al., 1995 (354)/ Freeman et al., 1975 (Case 2)/Mudd et al., 1972 (LM)/  Boss and Erbe, 1981 (LM)/ Rosenblatt et al., 1992 (354)</t>
  </si>
  <si>
    <t xml:space="preserve">FR.68.2</t>
  </si>
  <si>
    <t xml:space="preserve">14.3,12.2,3.5</t>
  </si>
  <si>
    <t xml:space="preserve">Goyette et al., 1995 (355)/ Freeman et al., 1975 (Case 1)/Mudd et al., 1972 (BM)/  Boss and Erbe, 1981 (BM)/ Rosenblatt et al., 1992 (355)</t>
  </si>
  <si>
    <t xml:space="preserve">FR.69</t>
  </si>
  <si>
    <t xml:space="preserve">c.781-2A&gt;G</t>
  </si>
  <si>
    <t xml:space="preserve">Tonetti et al., 2003 (Family 2, 1992)</t>
  </si>
  <si>
    <t xml:space="preserve">FR.70</t>
  </si>
  <si>
    <t xml:space="preserve">Goyette et al., 1996 (1767)/Rosenblatt et al., 1992 (1767)</t>
  </si>
  <si>
    <t xml:space="preserve">FR.71</t>
  </si>
  <si>
    <t xml:space="preserve">Sahai et al., 2014</t>
  </si>
  <si>
    <t xml:space="preserve">FR.72</t>
  </si>
  <si>
    <t xml:space="preserve">Kluijtmans et al., 1998 (CM)/Wendel et al., 1983 (Patient 2); Wendel and Bremen, 1984 (CM); Hyland et al., 1988 (Case 2)</t>
  </si>
  <si>
    <t xml:space="preserve">FR.73</t>
  </si>
  <si>
    <t xml:space="preserve">27.6,17.8</t>
  </si>
  <si>
    <t xml:space="preserve">Goyette et al., 1995 (356)/Mudd et al., 1972 (CP)/ Boss and Erbe, 1981 (CP)</t>
  </si>
  <si>
    <t xml:space="preserve">FR.74</t>
  </si>
  <si>
    <t xml:space="preserve">Homberger et al., 2001 (Patient 2); Thomas and Rosenblatt, 2005 (2)/Froese et al 2016</t>
  </si>
  <si>
    <t xml:space="preserve">FR.75</t>
  </si>
  <si>
    <t xml:space="preserve">c.1004G&gt;A</t>
  </si>
  <si>
    <t xml:space="preserve">p.Arg335His</t>
  </si>
  <si>
    <t xml:space="preserve">Burda et al,. 2015b (Patient 73)/Froese et al 2016</t>
  </si>
  <si>
    <t xml:space="preserve">FR.76</t>
  </si>
  <si>
    <t xml:space="preserve">Sibani et al., 2003 (2351)</t>
  </si>
  <si>
    <t xml:space="preserve">FR.77</t>
  </si>
  <si>
    <t xml:space="preserve">Sibani et al., 2003 (1951)/Goyette et al., 1996, 1998 (1951)</t>
  </si>
  <si>
    <t xml:space="preserve">FR.78</t>
  </si>
  <si>
    <t xml:space="preserve">Sibani et al., 2003 (2231)</t>
  </si>
  <si>
    <t xml:space="preserve">FR.79.1</t>
  </si>
  <si>
    <t xml:space="preserve">Burda et al., 2015b (Patient 23)</t>
  </si>
  <si>
    <t xml:space="preserve">FR.79.2</t>
  </si>
  <si>
    <t xml:space="preserve">FR.79.3</t>
  </si>
  <si>
    <t xml:space="preserve">2.3,14.3</t>
  </si>
  <si>
    <t xml:space="preserve"> c.1015T&gt;G</t>
  </si>
  <si>
    <t xml:space="preserve">Kluijtmans et al., 1998 (UB/HB); Bönig et al., 2003 </t>
  </si>
  <si>
    <t xml:space="preserve">FR.80</t>
  </si>
  <si>
    <t xml:space="preserve">1.9,4.1,0.6</t>
  </si>
  <si>
    <t xml:space="preserve">Abeling et al., 1999 (BK)/ Burda et al., 2015b (Patient 19)</t>
  </si>
  <si>
    <t xml:space="preserve">FR.81</t>
  </si>
  <si>
    <t xml:space="preserve">Burda et al., 2015b  (Patient 40) /Huemer et al., 2015b (Patient 40) </t>
  </si>
  <si>
    <t xml:space="preserve">FR.82</t>
  </si>
  <si>
    <t xml:space="preserve">Burda et al., 2015b (Patient 48)  /Huemer et al., 2015b (Patient 48) </t>
  </si>
  <si>
    <t xml:space="preserve">FR.83</t>
  </si>
  <si>
    <t xml:space="preserve">c.1033C&gt;T</t>
  </si>
  <si>
    <t xml:space="preserve">p.Arg345Cys</t>
  </si>
  <si>
    <t xml:space="preserve">Froese et al 2016, Rummel et al., 2007 (Patient 2)</t>
  </si>
  <si>
    <t xml:space="preserve">FR.84</t>
  </si>
  <si>
    <t xml:space="preserve">c.1042C&gt;T</t>
  </si>
  <si>
    <t xml:space="preserve">p.Pro348Ser</t>
  </si>
  <si>
    <t xml:space="preserve">c.1606G&gt;T</t>
  </si>
  <si>
    <t xml:space="preserve">p.Val536Phe</t>
  </si>
  <si>
    <t xml:space="preserve">Burda et al., 2015b (Patient 76) /Froese et al 2016</t>
  </si>
  <si>
    <t xml:space="preserve">FR.85</t>
  </si>
  <si>
    <t xml:space="preserve">c.1060C&gt;T</t>
  </si>
  <si>
    <t xml:space="preserve">p.His354Tyr</t>
  </si>
  <si>
    <t xml:space="preserve">Burda et al., 2015b (Patient 57) /Froese et al 2016</t>
  </si>
  <si>
    <t xml:space="preserve">FR.86.1</t>
  </si>
  <si>
    <t xml:space="preserve">27,26.9</t>
  </si>
  <si>
    <t xml:space="preserve">Tonetti et al., 2000 (Je)/ Tonetti et al., 2003 (Family 3, 1983)</t>
  </si>
  <si>
    <t xml:space="preserve">FR.86.2</t>
  </si>
  <si>
    <t xml:space="preserve">5,4.6</t>
  </si>
  <si>
    <t xml:space="preserve">Tonetti et al., 2000 (Do)/ Tonetti et al., 2003 (Family 3, 1985-1)</t>
  </si>
  <si>
    <t xml:space="preserve">FR.86.3</t>
  </si>
  <si>
    <t xml:space="preserve">35,34.6</t>
  </si>
  <si>
    <t xml:space="preserve">Tonetti et al., 2000 (Ju)/  Tonetti et al., 2003 (Family 3, 1985-2)</t>
  </si>
  <si>
    <t xml:space="preserve">FR.86.4</t>
  </si>
  <si>
    <t xml:space="preserve">Tonetti et al., 2000 (De)/Tonetti et al., 2003 (Family 3, 1995)</t>
  </si>
  <si>
    <t xml:space="preserve">FR.87</t>
  </si>
  <si>
    <t xml:space="preserve">c.1070G&gt;A</t>
  </si>
  <si>
    <t xml:space="preserve">p.Arg357His</t>
  </si>
  <si>
    <t xml:space="preserve">c.1169G&gt;A</t>
  </si>
  <si>
    <t xml:space="preserve">p.Gly390Asp</t>
  </si>
  <si>
    <t xml:space="preserve">Kim et al., 2013</t>
  </si>
  <si>
    <t xml:space="preserve">FR.88</t>
  </si>
  <si>
    <t xml:space="preserve">20.9,46.2</t>
  </si>
  <si>
    <t xml:space="preserve">c.1604G&gt;A</t>
  </si>
  <si>
    <t xml:space="preserve">p.Arg535Gln</t>
  </si>
  <si>
    <t xml:space="preserve">Birnbaum et al., 2008</t>
  </si>
  <si>
    <t xml:space="preserve">FR.89</t>
  </si>
  <si>
    <t xml:space="preserve">Kluijtmans et al., 1998 (K)/Hyland et al., 1988 (Case 3); Baethmnann et al., 2000 (MK)</t>
  </si>
  <si>
    <t xml:space="preserve">FR.90</t>
  </si>
  <si>
    <t xml:space="preserve">c.1088G&gt;A</t>
  </si>
  <si>
    <t xml:space="preserve">p.Arg363His</t>
  </si>
  <si>
    <t xml:space="preserve">Burda et al., 2015b (Patient 28)/Froese et al 2016</t>
  </si>
  <si>
    <t xml:space="preserve">FR.91</t>
  </si>
  <si>
    <t xml:space="preserve">c.1114A&gt;G</t>
  </si>
  <si>
    <t xml:space="preserve">p.Lys372Glu</t>
  </si>
  <si>
    <t xml:space="preserve">c.1530+2T&gt;C</t>
  </si>
  <si>
    <t xml:space="preserve">Burda et al., 2015b (Patient 52)/Huemer et al., 2015b (Patient 52)</t>
  </si>
  <si>
    <t xml:space="preserve">FR.92</t>
  </si>
  <si>
    <t xml:space="preserve">Strauss et al., 2007 (18 years old)</t>
  </si>
  <si>
    <t xml:space="preserve">FR.93</t>
  </si>
  <si>
    <t xml:space="preserve">Strauss et al., 2007 (4 years old)</t>
  </si>
  <si>
    <t xml:space="preserve">FR.94</t>
  </si>
  <si>
    <t xml:space="preserve">Strauss et al., 2007 (13 months old)</t>
  </si>
  <si>
    <t xml:space="preserve">FR.95</t>
  </si>
  <si>
    <t xml:space="preserve">Strauss et al., 2007 (7 months old)</t>
  </si>
  <si>
    <t xml:space="preserve">FR.96</t>
  </si>
  <si>
    <t xml:space="preserve">Strauss et al., 2007 (newborn)</t>
  </si>
  <si>
    <t xml:space="preserve">FR.97</t>
  </si>
  <si>
    <t xml:space="preserve">Burda et al., 2015b (Patient 54)  /Huemer et al., 2015b (Patient 54) </t>
  </si>
  <si>
    <t xml:space="preserve">FR.98</t>
  </si>
  <si>
    <t xml:space="preserve">c.1130G&gt;A</t>
  </si>
  <si>
    <t xml:space="preserve">p.Arg377His</t>
  </si>
  <si>
    <t xml:space="preserve">Burda et al., 2015b (Patient 31) /Huemer et al., 2015b (Patient 31)</t>
  </si>
  <si>
    <t xml:space="preserve">FR.99.1</t>
  </si>
  <si>
    <t xml:space="preserve">36.8,50.5,30.2</t>
  </si>
  <si>
    <t xml:space="preserve">Lossos et al., 2014 (Patient 3)/ Burda et al., 2015b (Patient 47)</t>
  </si>
  <si>
    <t xml:space="preserve">FR.99.2</t>
  </si>
  <si>
    <t xml:space="preserve">31.2,41.9</t>
  </si>
  <si>
    <t xml:space="preserve">Lossos et al., 2014 (Patient 4) </t>
  </si>
  <si>
    <t xml:space="preserve">FR.100.1</t>
  </si>
  <si>
    <t xml:space="preserve">50.0,52.8</t>
  </si>
  <si>
    <t xml:space="preserve">Lossos et al., 2014 (Patient 1) </t>
  </si>
  <si>
    <t xml:space="preserve">FR.100.2</t>
  </si>
  <si>
    <t xml:space="preserve">18.1,19.6</t>
  </si>
  <si>
    <t xml:space="preserve">Lossos et al., 2014 (Patient 2)</t>
  </si>
  <si>
    <t xml:space="preserve">FR.101</t>
  </si>
  <si>
    <t xml:space="preserve">7,8.2</t>
  </si>
  <si>
    <t xml:space="preserve">c.1756G&gt;A</t>
  </si>
  <si>
    <t xml:space="preserve">p.Glu586Lys</t>
  </si>
  <si>
    <t xml:space="preserve">Goyette et al., 1996 (2006) / Sibani et al., 2000 (2006)</t>
  </si>
  <si>
    <t xml:space="preserve">FR.102</t>
  </si>
  <si>
    <t xml:space="preserve">c.1166+1G&gt;A</t>
  </si>
  <si>
    <t xml:space="preserve">Tonetti et al., 2003 (Family 10, 1994)</t>
  </si>
  <si>
    <t xml:space="preserve">FR.103</t>
  </si>
  <si>
    <t xml:space="preserve">Burda et al., 2015b(Patient 21) /Froese et al 2016</t>
  </si>
  <si>
    <t xml:space="preserve">FR.104</t>
  </si>
  <si>
    <t xml:space="preserve">Homberger et al., 2001 (Patient 1); Burda et al., 2015b (Patient 10)/Huemer et al., 2015b (Patient 10)</t>
  </si>
  <si>
    <t xml:space="preserve">FR.105</t>
  </si>
  <si>
    <t xml:space="preserve">c.1304T&gt;C</t>
  </si>
  <si>
    <t xml:space="preserve">p.Phe435Ser</t>
  </si>
  <si>
    <t xml:space="preserve">Urreitzti et al., 2010 (Patient 3)</t>
  </si>
  <si>
    <t xml:space="preserve">FR.106</t>
  </si>
  <si>
    <t xml:space="preserve">Munoz et al., 2015</t>
  </si>
  <si>
    <t xml:space="preserve">FR.107</t>
  </si>
  <si>
    <t xml:space="preserve">c.1320G&gt;A</t>
  </si>
  <si>
    <t xml:space="preserve">p.Ser440=</t>
  </si>
  <si>
    <t xml:space="preserve">syn</t>
  </si>
  <si>
    <t xml:space="preserve">Burda et al., 2015b (Patient 72) /Huemer et al., 2015b (Patient 72)</t>
  </si>
  <si>
    <t xml:space="preserve">FR.108</t>
  </si>
  <si>
    <t xml:space="preserve">c.1683G&gt;A</t>
  </si>
  <si>
    <t xml:space="preserve">p.Trp561Ter</t>
  </si>
  <si>
    <t xml:space="preserve">Burda et al., 2015b (Patient 72) /Froese et al 2016</t>
  </si>
  <si>
    <t xml:space="preserve">FR.109</t>
  </si>
  <si>
    <t xml:space="preserve">Urreitzti et al., 2010 (Patient 2)/Burda et al., 2015b (Patient 16) </t>
  </si>
  <si>
    <t xml:space="preserve">FR.110</t>
  </si>
  <si>
    <t xml:space="preserve">Burda et al., 2015b (Patient 25)/Froese et al 2016</t>
  </si>
  <si>
    <t xml:space="preserve">FR.111</t>
  </si>
  <si>
    <t xml:space="preserve">Burda et al., 2015b (Patient 18)/Huemer et al., 2015b (Patient 18)  </t>
  </si>
  <si>
    <t xml:space="preserve">FR.112</t>
  </si>
  <si>
    <t xml:space="preserve">Burda et al., 2015b (Patient 84)  </t>
  </si>
  <si>
    <t xml:space="preserve">FR.113</t>
  </si>
  <si>
    <t xml:space="preserve">Sibani et al., 2003 (1569)</t>
  </si>
  <si>
    <t xml:space="preserve">FR.114</t>
  </si>
  <si>
    <t xml:space="preserve">Richard et al., 2013 (MTHFR case) </t>
  </si>
  <si>
    <t xml:space="preserve">FR.115</t>
  </si>
  <si>
    <t xml:space="preserve">Burda et al., 2015b (Patient 22)  /Huemer et al., 2015b (Patient 22)  </t>
  </si>
  <si>
    <t xml:space="preserve">FR.116</t>
  </si>
  <si>
    <t xml:space="preserve">Burda et al., 2015b (Patient 51) /Huemer et al., 2015b (Patient 51)  </t>
  </si>
  <si>
    <t xml:space="preserve">FR.117</t>
  </si>
  <si>
    <t xml:space="preserve">Burda et al., 2015b (Patient 17) </t>
  </si>
  <si>
    <t xml:space="preserve">FR.118</t>
  </si>
  <si>
    <t xml:space="preserve">Burda et al., 2015b (Patient 50) /Froese et al 2016</t>
  </si>
  <si>
    <t xml:space="preserve">FR.119</t>
  </si>
  <si>
    <t xml:space="preserve">Burda et al., 2015b (Patient 67) /Froese et al 2016</t>
  </si>
  <si>
    <t xml:space="preserve">FR.120</t>
  </si>
  <si>
    <t xml:space="preserve">Burda et al., 2015b (Patient 69)/Broomfield et al., 2014 (Patient 2)</t>
  </si>
  <si>
    <t xml:space="preserve">FR.121</t>
  </si>
  <si>
    <t xml:space="preserve">Burda et al., 2015b (Patient 70)/Froese et al 2016</t>
  </si>
  <si>
    <t xml:space="preserve">FR.122</t>
  </si>
  <si>
    <t xml:space="preserve">Burda et al., 2015b (Patient 83)</t>
  </si>
  <si>
    <t xml:space="preserve">FR.123</t>
  </si>
  <si>
    <t xml:space="preserve">Burda et al., 2015b (Patient 85)</t>
  </si>
  <si>
    <t xml:space="preserve">FR.124</t>
  </si>
  <si>
    <t xml:space="preserve">Burda et al., 2015b (Patient 86)</t>
  </si>
  <si>
    <t xml:space="preserve">FR.126</t>
  </si>
  <si>
    <t xml:space="preserve">c.1593del</t>
  </si>
  <si>
    <t xml:space="preserve">p.Lys531Asnfs</t>
  </si>
  <si>
    <t xml:space="preserve">Schiff et al., 2011 (Patient 5)</t>
  </si>
  <si>
    <t xml:space="preserve">FR.127</t>
  </si>
  <si>
    <t xml:space="preserve">Schiff et al., 2011 (Patient 2)</t>
  </si>
  <si>
    <t xml:space="preserve">FR.128</t>
  </si>
  <si>
    <t xml:space="preserve">Burda et al., 2015b (Patient 37)/Huemer et al., 2015b (Patient 37)</t>
  </si>
  <si>
    <t xml:space="preserve">FR.129.1</t>
  </si>
  <si>
    <t xml:space="preserve">Tonetti et al., 2003 (Family 11, 1981)</t>
  </si>
  <si>
    <t xml:space="preserve">FR.129.2</t>
  </si>
  <si>
    <t xml:space="preserve">Tonetti et al., 2003 (Family 11, 1983)</t>
  </si>
  <si>
    <t xml:space="preserve">FR.130</t>
  </si>
  <si>
    <t xml:space="preserve">19.8,48.9,10</t>
  </si>
  <si>
    <t xml:space="preserve">Kluijtmans et al., 1998 (U)/Engelbrecht et al., 1997</t>
  </si>
  <si>
    <t xml:space="preserve">FR.131</t>
  </si>
  <si>
    <t xml:space="preserve">c.1721T&gt;G</t>
  </si>
  <si>
    <t xml:space="preserve">p.Val574Gly</t>
  </si>
  <si>
    <t xml:space="preserve">Urreitzti et al., 2010 (Patient 5)/Burda et al., 2015b (Patient 56)</t>
  </si>
  <si>
    <t xml:space="preserve">FR.132</t>
  </si>
  <si>
    <t xml:space="preserve">c.1724T&gt;G</t>
  </si>
  <si>
    <t xml:space="preserve">p.Val575Gly</t>
  </si>
  <si>
    <t xml:space="preserve">Burda et al., 2015b (Patient 75)/Froese et al 2016</t>
  </si>
  <si>
    <t xml:space="preserve">FR.133</t>
  </si>
  <si>
    <t xml:space="preserve">Sibani et al., 2000 (1794)</t>
  </si>
  <si>
    <t xml:space="preserve">FR.134</t>
  </si>
  <si>
    <t xml:space="preserve">c.1752+1G&gt;T</t>
  </si>
  <si>
    <t xml:space="preserve">Burda et al., 2015b (Patient 12)/Huemer et al., 2015b (Patient 12)</t>
  </si>
  <si>
    <t xml:space="preserve">FR.135</t>
  </si>
  <si>
    <t xml:space="preserve">Burda et al., 2015b (Patient 14)/Froese et al 2016</t>
  </si>
  <si>
    <t xml:space="preserve">FR.136</t>
  </si>
  <si>
    <t xml:space="preserve">Burda et al., 2015b (Patient 26)/Huemer et al., 2015b (Patient 26)</t>
  </si>
  <si>
    <t xml:space="preserve">FR.137</t>
  </si>
  <si>
    <t xml:space="preserve">Burda et al., 2015b (Patient 79)/Froese et al 2016</t>
  </si>
  <si>
    <t xml:space="preserve">FR.138</t>
  </si>
  <si>
    <t xml:space="preserve">Burda et al., 2015b (Patient 13)/Huemer et al., 2015b (Patient 13)</t>
  </si>
  <si>
    <t xml:space="preserve">FR.139</t>
  </si>
  <si>
    <t xml:space="preserve">c.1768del</t>
  </si>
  <si>
    <t xml:space="preserve">p.Leu590Cysfs</t>
  </si>
  <si>
    <t xml:space="preserve">Urreitzti et al., 2010 (Patient 4)/Burda et al., 2015b (Patient 49)</t>
  </si>
  <si>
    <t xml:space="preserve">FR.140</t>
  </si>
  <si>
    <t xml:space="preserve">c.1793T&gt;C</t>
  </si>
  <si>
    <t xml:space="preserve">p.Leu598Pro</t>
  </si>
  <si>
    <t xml:space="preserve">Burda et al., 2015b (Patient 38)/Huemer et al., 2015b (Patient 38)</t>
  </si>
  <si>
    <t xml:space="preserve">FR.141</t>
  </si>
  <si>
    <t xml:space="preserve">c.[1797_1798delinsGT;1808C&gt;G]</t>
  </si>
  <si>
    <t xml:space="preserve">p.[Tyr599Ter;Ser603Cys]</t>
  </si>
  <si>
    <t xml:space="preserve">c.1883T&gt;C</t>
  </si>
  <si>
    <t xml:space="preserve">p.Leu628Pro</t>
  </si>
  <si>
    <t xml:space="preserve">comp </t>
  </si>
  <si>
    <t xml:space="preserve">Burda et al., 2015b (Patient 07)/Suormala et al., 2002 (Patient 07)</t>
  </si>
  <si>
    <t xml:space="preserve">FR.142</t>
  </si>
  <si>
    <t xml:space="preserve">c.1969T&gt;C</t>
  </si>
  <si>
    <t xml:space="preserve">p.Ter657Arg</t>
  </si>
  <si>
    <t xml:space="preserve">Burda et al., 2015b (Patient 34)/Froese et al 2016</t>
  </si>
  <si>
    <t xml:space="preserve">FR.143.1</t>
  </si>
  <si>
    <t xml:space="preserve">c.1702G&gt;C</t>
  </si>
  <si>
    <t xml:space="preserve">p.Glu568Gln</t>
  </si>
  <si>
    <t xml:space="preserve">Tonetti et al., 2003 (Family 4, 1995)</t>
  </si>
  <si>
    <t xml:space="preserve">FR.143.2</t>
  </si>
  <si>
    <t xml:space="preserve">c.1982G&gt;C</t>
  </si>
  <si>
    <t xml:space="preserve">Tonetti et al., 2003 (Family 4, 1998)</t>
  </si>
  <si>
    <t xml:space="preserve">VK.1</t>
  </si>
  <si>
    <t xml:space="preserve">c.1103C&gt;A</t>
  </si>
  <si>
    <t xml:space="preserve">p.Ala368Asp</t>
  </si>
  <si>
    <t xml:space="preserve">c.1167-1G&gt;A</t>
  </si>
  <si>
    <t xml:space="preserve">Viktor Kozich (p.c.)</t>
  </si>
  <si>
    <t xml:space="preserve">VK.2</t>
  </si>
  <si>
    <t xml:space="preserve">late?</t>
  </si>
  <si>
    <t xml:space="preserve">c.867_868insG</t>
  </si>
  <si>
    <t xml:space="preserve">p.fs</t>
  </si>
  <si>
    <t xml:space="preserve">het</t>
  </si>
  <si>
    <t xml:space="preserve">VK.3</t>
  </si>
  <si>
    <t xml:space="preserve">c.?</t>
  </si>
  <si>
    <t xml:space="preserve">p.R377C</t>
  </si>
  <si>
    <t xml:space="preserve">Allele count</t>
  </si>
  <si>
    <t xml:space="preserve">subj39</t>
  </si>
  <si>
    <t xml:space="preserve">c.1781G&gt;A</t>
  </si>
  <si>
    <t xml:space="preserve">p.Arg594Gln</t>
  </si>
  <si>
    <t xml:space="preserve">1000 genomes phase 3</t>
  </si>
  <si>
    <t xml:space="preserve">subj231</t>
  </si>
  <si>
    <t xml:space="preserve">EA</t>
  </si>
  <si>
    <t xml:space="preserve">subj303</t>
  </si>
  <si>
    <t xml:space="preserve">subj9</t>
  </si>
  <si>
    <t xml:space="preserve">VA</t>
  </si>
  <si>
    <t xml:space="preserve">subj31</t>
  </si>
  <si>
    <t xml:space="preserve">subj78</t>
  </si>
  <si>
    <t xml:space="preserve">subj207</t>
  </si>
  <si>
    <t xml:space="preserve">subj1382</t>
  </si>
  <si>
    <t xml:space="preserve">subj1398</t>
  </si>
  <si>
    <t xml:space="preserve">subj1004</t>
  </si>
  <si>
    <t xml:space="preserve">subj1380</t>
  </si>
  <si>
    <t xml:space="preserve">subj123</t>
  </si>
  <si>
    <t xml:space="preserve">c.1958C&gt;T</t>
  </si>
  <si>
    <t xml:space="preserve">p.Thr653Met</t>
  </si>
  <si>
    <t xml:space="preserve">subj935</t>
  </si>
  <si>
    <t xml:space="preserve">c.1555C&gt;T</t>
  </si>
  <si>
    <t xml:space="preserve">p.Arg519Cys</t>
  </si>
  <si>
    <t xml:space="preserve">subj395</t>
  </si>
  <si>
    <t xml:space="preserve">c.1264G&gt;A</t>
  </si>
  <si>
    <t xml:space="preserve">p.Gly422Arg</t>
  </si>
  <si>
    <t xml:space="preserve">subj1486</t>
  </si>
  <si>
    <t xml:space="preserve">subj1051</t>
  </si>
  <si>
    <t xml:space="preserve">subj1441</t>
  </si>
  <si>
    <t xml:space="preserve">subj948</t>
  </si>
  <si>
    <t xml:space="preserve">c.788A&gt;C</t>
  </si>
  <si>
    <t xml:space="preserve">p.His263Pro</t>
  </si>
  <si>
    <t xml:space="preserve">subj37</t>
  </si>
  <si>
    <t xml:space="preserve">subj1265</t>
  </si>
  <si>
    <t xml:space="preserve">subj17</t>
  </si>
  <si>
    <t xml:space="preserve">subj744</t>
  </si>
  <si>
    <t xml:space="preserve">c.1556G&gt;T</t>
  </si>
  <si>
    <t xml:space="preserve">p.Arg519Leu</t>
  </si>
  <si>
    <t xml:space="preserve">subj24</t>
  </si>
  <si>
    <t xml:space="preserve">subj983</t>
  </si>
  <si>
    <t xml:space="preserve">c.1418G&gt;A</t>
  </si>
  <si>
    <t xml:space="preserve">p.Arg473Gln</t>
  </si>
  <si>
    <t xml:space="preserve">subj794</t>
  </si>
  <si>
    <t xml:space="preserve">subj1139</t>
  </si>
  <si>
    <t xml:space="preserve">c.667G&gt;A</t>
  </si>
  <si>
    <t xml:space="preserve">p.Asp223Asn</t>
  </si>
  <si>
    <t xml:space="preserve">subj993</t>
  </si>
  <si>
    <t xml:space="preserve">subj1752</t>
  </si>
  <si>
    <t xml:space="preserve">c.1500G&gt;C</t>
  </si>
  <si>
    <t xml:space="preserve">p.Trp500Cys</t>
  </si>
  <si>
    <t xml:space="preserve">subj1213</t>
  </si>
  <si>
    <t xml:space="preserve">subj1440</t>
  </si>
  <si>
    <t xml:space="preserve">subj35</t>
  </si>
  <si>
    <t xml:space="preserve">subj1061</t>
  </si>
  <si>
    <t xml:space="preserve">c.1932C&gt;A</t>
  </si>
  <si>
    <t xml:space="preserve">p.Asn644Lys</t>
  </si>
  <si>
    <t xml:space="preserve">subj1275</t>
  </si>
  <si>
    <t xml:space="preserve">subj2130</t>
  </si>
  <si>
    <t xml:space="preserve">c.1263G&gt;C</t>
  </si>
  <si>
    <t xml:space="preserve">p.Trp421Cys</t>
  </si>
  <si>
    <t xml:space="preserve">subj731</t>
  </si>
  <si>
    <t xml:space="preserve">c.333G&gt;C</t>
  </si>
  <si>
    <t xml:space="preserve">p.Met111Ile</t>
  </si>
  <si>
    <t xml:space="preserve">subj1916</t>
  </si>
  <si>
    <t xml:space="preserve">subj1442</t>
  </si>
  <si>
    <t xml:space="preserve">c.1537T&gt;A</t>
  </si>
  <si>
    <t xml:space="preserve">p.Leu513Ile</t>
  </si>
  <si>
    <t xml:space="preserve">subj1278</t>
  </si>
  <si>
    <t xml:space="preserve">c.1651G&gt;A</t>
  </si>
  <si>
    <t xml:space="preserve">p.Ala551Thr</t>
  </si>
  <si>
    <t xml:space="preserve">subj1064</t>
  </si>
  <si>
    <t xml:space="preserve">subj650</t>
  </si>
  <si>
    <t xml:space="preserve">c.62G&gt;A</t>
  </si>
  <si>
    <t xml:space="preserve">p.Ser21Asn</t>
  </si>
  <si>
    <t xml:space="preserve">subj195</t>
  </si>
  <si>
    <t xml:space="preserve">c.1262G&gt;T</t>
  </si>
  <si>
    <t xml:space="preserve">p.Trp421Leu</t>
  </si>
  <si>
    <t xml:space="preserve">subj347</t>
  </si>
  <si>
    <t xml:space="preserve">subj1191</t>
  </si>
  <si>
    <t xml:space="preserve">subj1626</t>
  </si>
  <si>
    <t xml:space="preserve">subj2329</t>
  </si>
  <si>
    <t xml:space="preserve">c.757G&gt;A</t>
  </si>
  <si>
    <t xml:space="preserve">p.Val253Ile</t>
  </si>
  <si>
    <t xml:space="preserve">subj353</t>
  </si>
  <si>
    <t xml:space="preserve">subj79</t>
  </si>
  <si>
    <t xml:space="preserve">c.152G&gt;A</t>
  </si>
  <si>
    <t xml:space="preserve">p.Arg51Gln</t>
  </si>
  <si>
    <t xml:space="preserve">subj2071</t>
  </si>
  <si>
    <t xml:space="preserve">subj1990</t>
  </si>
  <si>
    <t xml:space="preserve">subj2176</t>
  </si>
  <si>
    <t xml:space="preserve">c.1720G&gt;A</t>
  </si>
  <si>
    <t xml:space="preserve">p.Val574Ile</t>
  </si>
  <si>
    <t xml:space="preserve">subj32</t>
  </si>
  <si>
    <t xml:space="preserve">c.673A&gt;G</t>
  </si>
  <si>
    <t xml:space="preserve">p.Ile225Val</t>
  </si>
  <si>
    <t xml:space="preserve">subj1009</t>
  </si>
  <si>
    <t xml:space="preserve">subj524</t>
  </si>
  <si>
    <t xml:space="preserve">subj1843</t>
  </si>
  <si>
    <t xml:space="preserve">subj846</t>
  </si>
  <si>
    <t xml:space="preserve">c.[1409A&gt;T;1408G&gt;C]</t>
  </si>
  <si>
    <t xml:space="preserve">p.Glu470Leu</t>
  </si>
  <si>
    <t xml:space="preserve">subj179</t>
  </si>
  <si>
    <t xml:space="preserve">subj1987</t>
  </si>
  <si>
    <t xml:space="preserve">subj420</t>
  </si>
  <si>
    <t xml:space="preserve">subj2161</t>
  </si>
  <si>
    <t xml:space="preserve">subj1284</t>
  </si>
  <si>
    <t xml:space="preserve">c.1625A&gt;C</t>
  </si>
  <si>
    <t xml:space="preserve">p.Asn542Thr</t>
  </si>
  <si>
    <t xml:space="preserve">subj698</t>
  </si>
  <si>
    <t xml:space="preserve">c.[1781G&gt;A;566A&gt;C]</t>
  </si>
  <si>
    <t xml:space="preserve">p.[Arg594Gln;Tyr189Ser]</t>
  </si>
  <si>
    <t xml:space="preserve">subj1144</t>
  </si>
  <si>
    <t xml:space="preserve">subj2218</t>
  </si>
  <si>
    <t xml:space="preserve">subj191</t>
  </si>
  <si>
    <t xml:space="preserve">c.700G&gt;A</t>
  </si>
  <si>
    <t xml:space="preserve">p.Asp234Asn</t>
  </si>
  <si>
    <t xml:space="preserve">subj1787</t>
  </si>
  <si>
    <t xml:space="preserve">subj1167</t>
  </si>
  <si>
    <t xml:space="preserve">c.1886A&gt;G</t>
  </si>
  <si>
    <t xml:space="preserve">p.Asp629Gly</t>
  </si>
  <si>
    <t xml:space="preserve">subj1832</t>
  </si>
  <si>
    <t xml:space="preserve">c.1903G&gt;T</t>
  </si>
  <si>
    <t xml:space="preserve">p.Val635Leu</t>
  </si>
  <si>
    <t xml:space="preserve">subj330</t>
  </si>
  <si>
    <t xml:space="preserve">subj1700</t>
  </si>
  <si>
    <t xml:space="preserve">subj1317</t>
  </si>
  <si>
    <t xml:space="preserve">c.260G&gt;A</t>
  </si>
  <si>
    <t xml:space="preserve">p.Gly87Asp</t>
  </si>
  <si>
    <t xml:space="preserve">subj676</t>
  </si>
  <si>
    <t xml:space="preserve">c.360T&gt;G</t>
  </si>
  <si>
    <t xml:space="preserve">p.Cys120Trp</t>
  </si>
  <si>
    <t xml:space="preserve">subj85</t>
  </si>
  <si>
    <t xml:space="preserve">c.382A&gt;G</t>
  </si>
  <si>
    <t xml:space="preserve">p.Met128Val</t>
  </si>
  <si>
    <t xml:space="preserve">subj1822</t>
  </si>
  <si>
    <t xml:space="preserve">c.1316T&gt;C</t>
  </si>
  <si>
    <t xml:space="preserve">p.Leu439Pro</t>
  </si>
  <si>
    <t xml:space="preserve">subj648</t>
  </si>
  <si>
    <t xml:space="preserve">c.[1781G&gt;A;240T&gt;G]</t>
  </si>
  <si>
    <t xml:space="preserve">p.[Arg594Gln;Phe80Leu]</t>
  </si>
  <si>
    <t xml:space="preserve">subj186</t>
  </si>
  <si>
    <t xml:space="preserve">subj2259</t>
  </si>
  <si>
    <t xml:space="preserve">subj1258</t>
  </si>
  <si>
    <t xml:space="preserve">subj275</t>
  </si>
  <si>
    <t xml:space="preserve">subj309</t>
  </si>
  <si>
    <t xml:space="preserve">subj923</t>
  </si>
  <si>
    <t xml:space="preserve">subj777</t>
  </si>
  <si>
    <t xml:space="preserve">subj824</t>
  </si>
  <si>
    <t xml:space="preserve">subj2272</t>
  </si>
  <si>
    <t xml:space="preserve">c.715T&gt;C</t>
  </si>
  <si>
    <t xml:space="preserve">p.Phe239Leu</t>
  </si>
  <si>
    <t xml:space="preserve">subj984</t>
  </si>
  <si>
    <t xml:space="preserve">subj190</t>
  </si>
  <si>
    <t xml:space="preserve">c.802C&gt;T</t>
  </si>
  <si>
    <t xml:space="preserve">p.Leu268Phe</t>
  </si>
  <si>
    <t xml:space="preserve">subj911</t>
  </si>
  <si>
    <t xml:space="preserve">c.847G&gt;A</t>
  </si>
  <si>
    <t xml:space="preserve">p.Val283Met</t>
  </si>
  <si>
    <t xml:space="preserve">subj1955</t>
  </si>
  <si>
    <t xml:space="preserve">c.887A&gt;T</t>
  </si>
  <si>
    <t xml:space="preserve">p.Asn296Ile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</si>
</sst>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1" width="8.67"/>
    <col collapsed="false" customWidth="true" hidden="false" outlineLevel="0" max="2" min="2" style="1" width="12.41"/>
    <col collapsed="false" customWidth="true" hidden="false" outlineLevel="0" max="3" min="3" style="1" width="12.27"/>
    <col collapsed="false" customWidth="true" hidden="false" outlineLevel="0" max="4" min="4" style="1" width="15.33"/>
    <col collapsed="false" customWidth="true" hidden="false" outlineLevel="0" max="5" min="5" style="1" width="14.77"/>
    <col collapsed="false" customWidth="true" hidden="false" outlineLevel="0" max="6" min="6" style="1" width="13.1"/>
    <col collapsed="false" customWidth="true" hidden="false" outlineLevel="0" max="7" min="7" style="1" width="17.09"/>
    <col collapsed="false" customWidth="true" hidden="false" outlineLevel="0" max="8" min="8" style="1" width="19.31"/>
    <col collapsed="false" customWidth="true" hidden="false" outlineLevel="0" max="9" min="9" style="1" width="9.86"/>
    <col collapsed="false" customWidth="true" hidden="false" outlineLevel="0" max="10" min="10" style="1" width="16.81"/>
    <col collapsed="false" customWidth="true" hidden="false" outlineLevel="0" max="11" min="11" style="1" width="19.17"/>
    <col collapsed="false" customWidth="true" hidden="false" outlineLevel="0" max="12" min="12" style="1" width="9.63"/>
    <col collapsed="false" customWidth="true" hidden="false" outlineLevel="0" max="13" min="13" style="1" width="10.05"/>
    <col collapsed="false" customWidth="true" hidden="false" outlineLevel="0" max="15" min="14" style="1" width="12.68"/>
    <col collapsed="false" customWidth="true" hidden="false" outlineLevel="0" max="16" min="16" style="1" width="12.96"/>
    <col collapsed="false" customWidth="true" hidden="false" outlineLevel="0" max="17" min="17" style="2" width="19.35"/>
    <col collapsed="false" customWidth="true" hidden="false" outlineLevel="0" max="18" min="18" style="2" width="114.39"/>
    <col collapsed="false" customWidth="true" hidden="false" outlineLevel="0" max="19" min="19" style="2" width="7.64"/>
    <col collapsed="false" customWidth="true" hidden="false" outlineLevel="0" max="20" min="20" style="2" width="7.78"/>
    <col collapsed="false" customWidth="true" hidden="false" outlineLevel="0" max="1021" min="21" style="1" width="8.67"/>
    <col collapsed="false" customWidth="true" hidden="false" outlineLevel="0" max="1025" min="1022" style="3" width="8.67"/>
  </cols>
  <sheetData>
    <row r="1" s="4" customFormat="true" ht="12.8" hidden="false" customHeight="false" outlineLevel="0" collapsed="false">
      <c r="B1" s="4" t="s">
        <v>0</v>
      </c>
      <c r="D1" s="4" t="s">
        <v>1</v>
      </c>
      <c r="G1" s="4" t="s">
        <v>2</v>
      </c>
      <c r="J1" s="4" t="s">
        <v>3</v>
      </c>
      <c r="N1" s="5"/>
      <c r="AMH1" s="3"/>
      <c r="AMI1" s="3"/>
      <c r="AMJ1" s="3"/>
    </row>
    <row r="2" s="4" customFormat="true" ht="12.8" hidden="false" customHeight="false" outlineLevel="0" collapsed="false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10</v>
      </c>
      <c r="K2" s="4" t="s">
        <v>11</v>
      </c>
      <c r="L2" s="4" t="s">
        <v>12</v>
      </c>
      <c r="M2" s="4" t="s">
        <v>13</v>
      </c>
      <c r="N2" s="5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AMH2" s="3"/>
      <c r="AMI2" s="3"/>
      <c r="AMJ2" s="3"/>
    </row>
    <row r="3" customFormat="false" ht="12.8" hidden="false" customHeight="false" outlineLevel="0" collapsed="false">
      <c r="A3" s="1" t="s">
        <v>19</v>
      </c>
      <c r="B3" s="1" t="n">
        <f aca="false">13*12</f>
        <v>156</v>
      </c>
      <c r="C3" s="1" t="s">
        <v>20</v>
      </c>
      <c r="F3" s="1" t="n">
        <v>19</v>
      </c>
      <c r="G3" s="2" t="s">
        <v>21</v>
      </c>
      <c r="H3" s="2" t="s">
        <v>22</v>
      </c>
      <c r="I3" s="2" t="s">
        <v>23</v>
      </c>
      <c r="J3" s="2"/>
      <c r="K3" s="2"/>
      <c r="L3" s="2"/>
      <c r="M3" s="2"/>
      <c r="N3" s="1" t="s">
        <v>24</v>
      </c>
      <c r="O3" s="1" t="s">
        <v>25</v>
      </c>
      <c r="P3" s="6" t="b">
        <v>0</v>
      </c>
      <c r="Q3" s="2" t="s">
        <v>26</v>
      </c>
      <c r="R3" s="2" t="s">
        <v>27</v>
      </c>
    </row>
    <row r="4" customFormat="false" ht="12.8" hidden="false" customHeight="false" outlineLevel="0" collapsed="false">
      <c r="A4" s="1" t="s">
        <v>28</v>
      </c>
      <c r="B4" s="1" t="n">
        <f aca="false">11*12</f>
        <v>132</v>
      </c>
      <c r="C4" s="1" t="s">
        <v>20</v>
      </c>
      <c r="F4" s="1" t="n">
        <v>14</v>
      </c>
      <c r="G4" s="2" t="s">
        <v>21</v>
      </c>
      <c r="H4" s="2" t="s">
        <v>22</v>
      </c>
      <c r="I4" s="2" t="s">
        <v>23</v>
      </c>
      <c r="J4" s="2"/>
      <c r="K4" s="2"/>
      <c r="L4" s="2"/>
      <c r="M4" s="2"/>
      <c r="N4" s="1" t="s">
        <v>24</v>
      </c>
      <c r="O4" s="1" t="s">
        <v>25</v>
      </c>
      <c r="P4" s="6" t="b">
        <v>0</v>
      </c>
      <c r="Q4" s="2" t="s">
        <v>29</v>
      </c>
      <c r="R4" s="2" t="s">
        <v>27</v>
      </c>
    </row>
    <row r="5" customFormat="false" ht="12.8" hidden="false" customHeight="false" outlineLevel="0" collapsed="false">
      <c r="A5" s="1" t="s">
        <v>30</v>
      </c>
      <c r="B5" s="1" t="n">
        <f aca="false">16*12</f>
        <v>192</v>
      </c>
      <c r="C5" s="1" t="s">
        <v>20</v>
      </c>
      <c r="F5" s="1" t="n">
        <v>20</v>
      </c>
      <c r="G5" s="2" t="s">
        <v>31</v>
      </c>
      <c r="H5" s="2" t="s">
        <v>32</v>
      </c>
      <c r="I5" s="2" t="s">
        <v>33</v>
      </c>
      <c r="J5" s="2" t="s">
        <v>31</v>
      </c>
      <c r="K5" s="2" t="s">
        <v>32</v>
      </c>
      <c r="L5" s="2" t="s">
        <v>33</v>
      </c>
      <c r="M5" s="2" t="s">
        <v>34</v>
      </c>
      <c r="N5" s="1" t="s">
        <v>35</v>
      </c>
      <c r="O5" s="1" t="s">
        <v>25</v>
      </c>
      <c r="P5" s="6" t="b">
        <v>1</v>
      </c>
      <c r="R5" s="2" t="s">
        <v>27</v>
      </c>
    </row>
    <row r="6" customFormat="false" ht="12.8" hidden="false" customHeight="false" outlineLevel="0" collapsed="false">
      <c r="A6" s="1" t="s">
        <v>36</v>
      </c>
      <c r="B6" s="1" t="n">
        <f aca="false">11*12</f>
        <v>132</v>
      </c>
      <c r="C6" s="1" t="s">
        <v>20</v>
      </c>
      <c r="F6" s="1" t="n">
        <v>10</v>
      </c>
      <c r="G6" s="2" t="s">
        <v>37</v>
      </c>
      <c r="H6" s="2" t="s">
        <v>38</v>
      </c>
      <c r="I6" s="2" t="s">
        <v>33</v>
      </c>
      <c r="J6" s="2" t="s">
        <v>39</v>
      </c>
      <c r="K6" s="2" t="s">
        <v>40</v>
      </c>
      <c r="L6" s="2" t="s">
        <v>33</v>
      </c>
      <c r="M6" s="2" t="s">
        <v>41</v>
      </c>
      <c r="N6" s="1" t="s">
        <v>35</v>
      </c>
      <c r="O6" s="1" t="s">
        <v>25</v>
      </c>
      <c r="P6" s="6" t="b">
        <v>1</v>
      </c>
      <c r="R6" s="2" t="s">
        <v>27</v>
      </c>
    </row>
    <row r="7" customFormat="false" ht="12.8" hidden="false" customHeight="false" outlineLevel="0" collapsed="false">
      <c r="A7" s="1" t="s">
        <v>42</v>
      </c>
      <c r="B7" s="1" t="n">
        <f aca="false">6</f>
        <v>6</v>
      </c>
      <c r="C7" s="1" t="s">
        <v>43</v>
      </c>
      <c r="F7" s="1" t="n">
        <v>4</v>
      </c>
      <c r="G7" s="2" t="s">
        <v>44</v>
      </c>
      <c r="H7" s="2" t="s">
        <v>45</v>
      </c>
      <c r="I7" s="2" t="s">
        <v>33</v>
      </c>
      <c r="J7" s="2" t="s">
        <v>44</v>
      </c>
      <c r="K7" s="2" t="s">
        <v>45</v>
      </c>
      <c r="L7" s="2" t="s">
        <v>33</v>
      </c>
      <c r="M7" s="2" t="s">
        <v>34</v>
      </c>
      <c r="N7" s="1" t="s">
        <v>24</v>
      </c>
      <c r="O7" s="1" t="s">
        <v>25</v>
      </c>
      <c r="P7" s="6" t="b">
        <v>1</v>
      </c>
      <c r="R7" s="2" t="s">
        <v>27</v>
      </c>
    </row>
    <row r="8" customFormat="false" ht="12.8" hidden="false" customHeight="false" outlineLevel="0" collapsed="false">
      <c r="A8" s="1" t="s">
        <v>46</v>
      </c>
      <c r="B8" s="1" t="n">
        <f aca="false">7</f>
        <v>7</v>
      </c>
      <c r="C8" s="1" t="s">
        <v>43</v>
      </c>
      <c r="F8" s="1" t="n">
        <v>2</v>
      </c>
      <c r="G8" s="2" t="s">
        <v>47</v>
      </c>
      <c r="H8" s="2" t="s">
        <v>48</v>
      </c>
      <c r="I8" s="2" t="s">
        <v>33</v>
      </c>
      <c r="J8" s="2" t="s">
        <v>47</v>
      </c>
      <c r="K8" s="2" t="s">
        <v>48</v>
      </c>
      <c r="L8" s="2" t="s">
        <v>33</v>
      </c>
      <c r="M8" s="2" t="s">
        <v>34</v>
      </c>
      <c r="N8" s="1" t="s">
        <v>24</v>
      </c>
      <c r="O8" s="1" t="s">
        <v>25</v>
      </c>
      <c r="R8" s="2" t="s">
        <v>27</v>
      </c>
    </row>
    <row r="9" customFormat="false" ht="12.8" hidden="false" customHeight="false" outlineLevel="0" collapsed="false">
      <c r="A9" s="1" t="s">
        <v>49</v>
      </c>
      <c r="B9" s="1" t="n">
        <f aca="false">3</f>
        <v>3</v>
      </c>
      <c r="C9" s="1" t="s">
        <v>43</v>
      </c>
      <c r="D9" s="1" t="n">
        <v>0.03</v>
      </c>
      <c r="E9" s="1" t="n">
        <v>11.52</v>
      </c>
      <c r="F9" s="1" t="n">
        <v>0</v>
      </c>
      <c r="G9" s="2" t="s">
        <v>50</v>
      </c>
      <c r="H9" s="2" t="s">
        <v>51</v>
      </c>
      <c r="I9" s="2" t="s">
        <v>33</v>
      </c>
      <c r="J9" s="2"/>
      <c r="K9" s="2"/>
      <c r="L9" s="2"/>
      <c r="M9" s="2"/>
      <c r="N9" s="1" t="s">
        <v>52</v>
      </c>
      <c r="O9" s="1" t="s">
        <v>53</v>
      </c>
      <c r="R9" s="2" t="s">
        <v>27</v>
      </c>
    </row>
    <row r="10" customFormat="false" ht="12.8" hidden="false" customHeight="false" outlineLevel="0" collapsed="false">
      <c r="A10" s="1" t="s">
        <v>54</v>
      </c>
      <c r="B10" s="1" t="n">
        <f aca="false">14*12</f>
        <v>168</v>
      </c>
      <c r="C10" s="1" t="s">
        <v>20</v>
      </c>
      <c r="F10" s="1" t="n">
        <v>14</v>
      </c>
      <c r="G10" s="2" t="s">
        <v>55</v>
      </c>
      <c r="H10" s="2" t="s">
        <v>56</v>
      </c>
      <c r="I10" s="2" t="s">
        <v>33</v>
      </c>
      <c r="J10" s="2" t="s">
        <v>39</v>
      </c>
      <c r="K10" s="2" t="s">
        <v>40</v>
      </c>
      <c r="L10" s="2" t="s">
        <v>33</v>
      </c>
      <c r="M10" s="2" t="s">
        <v>41</v>
      </c>
      <c r="N10" s="1" t="s">
        <v>52</v>
      </c>
      <c r="O10" s="1" t="s">
        <v>53</v>
      </c>
      <c r="P10" s="6" t="b">
        <v>1</v>
      </c>
      <c r="R10" s="2" t="s">
        <v>27</v>
      </c>
    </row>
    <row r="11" customFormat="false" ht="12.8" hidden="false" customHeight="false" outlineLevel="0" collapsed="false">
      <c r="A11" s="1" t="s">
        <v>57</v>
      </c>
      <c r="B11" s="1" t="n">
        <v>1</v>
      </c>
      <c r="C11" s="1" t="s">
        <v>43</v>
      </c>
      <c r="D11" s="1" t="n">
        <v>0</v>
      </c>
      <c r="E11" s="1" t="n">
        <v>3.1</v>
      </c>
      <c r="F11" s="1" t="n">
        <v>0</v>
      </c>
      <c r="G11" s="2" t="s">
        <v>58</v>
      </c>
      <c r="H11" s="2" t="s">
        <v>59</v>
      </c>
      <c r="I11" s="2" t="s">
        <v>33</v>
      </c>
      <c r="J11" s="2" t="s">
        <v>58</v>
      </c>
      <c r="K11" s="2" t="s">
        <v>59</v>
      </c>
      <c r="L11" s="2" t="s">
        <v>60</v>
      </c>
      <c r="M11" s="2" t="s">
        <v>34</v>
      </c>
      <c r="N11" s="1" t="s">
        <v>35</v>
      </c>
      <c r="O11" s="1" t="s">
        <v>25</v>
      </c>
      <c r="R11" s="2" t="s">
        <v>27</v>
      </c>
    </row>
    <row r="12" customFormat="false" ht="12.8" hidden="false" customHeight="false" outlineLevel="0" collapsed="false">
      <c r="A12" s="1" t="s">
        <v>61</v>
      </c>
      <c r="B12" s="1" t="n">
        <v>0.5</v>
      </c>
      <c r="C12" s="1" t="s">
        <v>43</v>
      </c>
      <c r="D12" s="1" t="n">
        <v>0</v>
      </c>
      <c r="E12" s="1" t="n">
        <v>14</v>
      </c>
      <c r="F12" s="1" t="n">
        <v>0</v>
      </c>
      <c r="G12" s="2" t="s">
        <v>62</v>
      </c>
      <c r="H12" s="2" t="s">
        <v>63</v>
      </c>
      <c r="I12" s="2" t="s">
        <v>33</v>
      </c>
      <c r="J12" s="2" t="s">
        <v>64</v>
      </c>
      <c r="K12" s="2" t="s">
        <v>65</v>
      </c>
      <c r="L12" s="2" t="s">
        <v>66</v>
      </c>
      <c r="M12" s="2" t="s">
        <v>41</v>
      </c>
      <c r="N12" s="1" t="s">
        <v>24</v>
      </c>
      <c r="O12" s="1" t="s">
        <v>53</v>
      </c>
      <c r="R12" s="2" t="s">
        <v>27</v>
      </c>
    </row>
    <row r="13" customFormat="false" ht="12.8" hidden="false" customHeight="false" outlineLevel="0" collapsed="false">
      <c r="A13" s="1" t="s">
        <v>67</v>
      </c>
      <c r="B13" s="1" t="n">
        <v>1.5</v>
      </c>
      <c r="C13" s="1" t="s">
        <v>43</v>
      </c>
      <c r="D13" s="1" t="n">
        <v>0.04</v>
      </c>
      <c r="E13" s="1" t="n">
        <v>11.9</v>
      </c>
      <c r="F13" s="1" t="s">
        <v>68</v>
      </c>
      <c r="G13" s="2" t="s">
        <v>58</v>
      </c>
      <c r="H13" s="2" t="s">
        <v>59</v>
      </c>
      <c r="I13" s="2" t="s">
        <v>33</v>
      </c>
      <c r="J13" s="2" t="s">
        <v>58</v>
      </c>
      <c r="K13" s="2" t="s">
        <v>59</v>
      </c>
      <c r="L13" s="2" t="s">
        <v>60</v>
      </c>
      <c r="M13" s="2" t="s">
        <v>34</v>
      </c>
      <c r="N13" s="1" t="s">
        <v>24</v>
      </c>
      <c r="O13" s="1" t="s">
        <v>25</v>
      </c>
      <c r="R13" s="2" t="s">
        <v>27</v>
      </c>
    </row>
    <row r="14" customFormat="false" ht="12.8" hidden="false" customHeight="false" outlineLevel="0" collapsed="false">
      <c r="A14" s="1" t="s">
        <v>69</v>
      </c>
      <c r="B14" s="1" t="n">
        <v>1</v>
      </c>
      <c r="C14" s="1" t="s">
        <v>43</v>
      </c>
      <c r="D14" s="1" t="n">
        <v>0.49</v>
      </c>
      <c r="E14" s="1" t="n">
        <v>11.45</v>
      </c>
      <c r="F14" s="1" t="s">
        <v>70</v>
      </c>
      <c r="G14" s="2" t="s">
        <v>71</v>
      </c>
      <c r="H14" s="2" t="s">
        <v>72</v>
      </c>
      <c r="I14" s="2" t="s">
        <v>33</v>
      </c>
      <c r="J14" s="2" t="s">
        <v>73</v>
      </c>
      <c r="K14" s="2" t="s">
        <v>74</v>
      </c>
      <c r="L14" s="2" t="s">
        <v>33</v>
      </c>
      <c r="M14" s="2" t="s">
        <v>41</v>
      </c>
      <c r="N14" s="1" t="s">
        <v>52</v>
      </c>
      <c r="O14" s="1" t="s">
        <v>25</v>
      </c>
      <c r="P14" s="6" t="b">
        <v>0</v>
      </c>
      <c r="R14" s="2" t="s">
        <v>27</v>
      </c>
    </row>
    <row r="15" customFormat="false" ht="12.8" hidden="false" customHeight="false" outlineLevel="0" collapsed="false">
      <c r="A15" s="1" t="s">
        <v>75</v>
      </c>
      <c r="B15" s="1" t="n">
        <v>0.5</v>
      </c>
      <c r="C15" s="1" t="s">
        <v>43</v>
      </c>
      <c r="D15" s="1" t="n">
        <v>0.1</v>
      </c>
      <c r="E15" s="1" t="n">
        <v>8.1</v>
      </c>
      <c r="F15" s="1" t="s">
        <v>76</v>
      </c>
      <c r="G15" s="2" t="s">
        <v>77</v>
      </c>
      <c r="H15" s="2" t="s">
        <v>78</v>
      </c>
      <c r="I15" s="2" t="s">
        <v>33</v>
      </c>
      <c r="J15" s="2" t="s">
        <v>79</v>
      </c>
      <c r="K15" s="2" t="s">
        <v>22</v>
      </c>
      <c r="L15" s="2" t="s">
        <v>23</v>
      </c>
      <c r="M15" s="2" t="s">
        <v>41</v>
      </c>
      <c r="N15" s="1" t="s">
        <v>24</v>
      </c>
      <c r="O15" s="1" t="s">
        <v>24</v>
      </c>
      <c r="P15" s="6" t="b">
        <v>0</v>
      </c>
      <c r="R15" s="2" t="s">
        <v>27</v>
      </c>
    </row>
    <row r="16" customFormat="false" ht="12.8" hidden="false" customHeight="false" outlineLevel="0" collapsed="false">
      <c r="A16" s="1" t="s">
        <v>80</v>
      </c>
      <c r="B16" s="1" t="n">
        <f aca="false">15*12</f>
        <v>180</v>
      </c>
      <c r="C16" s="1" t="s">
        <v>20</v>
      </c>
      <c r="D16" s="1" t="n">
        <v>0.4</v>
      </c>
      <c r="E16" s="1" t="n">
        <v>8.1</v>
      </c>
      <c r="F16" s="1" t="s">
        <v>81</v>
      </c>
      <c r="G16" s="2" t="s">
        <v>82</v>
      </c>
      <c r="H16" s="2" t="s">
        <v>83</v>
      </c>
      <c r="I16" s="2" t="s">
        <v>33</v>
      </c>
      <c r="J16" s="2" t="s">
        <v>84</v>
      </c>
      <c r="K16" s="2" t="s">
        <v>85</v>
      </c>
      <c r="L16" s="2" t="s">
        <v>60</v>
      </c>
      <c r="M16" s="2" t="s">
        <v>41</v>
      </c>
      <c r="N16" s="1" t="s">
        <v>24</v>
      </c>
      <c r="O16" s="1" t="s">
        <v>24</v>
      </c>
      <c r="P16" s="6" t="b">
        <v>1</v>
      </c>
      <c r="Q16" s="2" t="s">
        <v>86</v>
      </c>
      <c r="R16" s="2" t="s">
        <v>27</v>
      </c>
    </row>
    <row r="17" customFormat="false" ht="12.8" hidden="false" customHeight="false" outlineLevel="0" collapsed="false">
      <c r="A17" s="1" t="s">
        <v>87</v>
      </c>
      <c r="C17" s="1" t="s">
        <v>88</v>
      </c>
      <c r="G17" s="2" t="s">
        <v>89</v>
      </c>
      <c r="H17" s="2" t="s">
        <v>90</v>
      </c>
      <c r="I17" s="2" t="s">
        <v>33</v>
      </c>
      <c r="J17" s="2" t="s">
        <v>62</v>
      </c>
      <c r="K17" s="2" t="s">
        <v>63</v>
      </c>
      <c r="L17" s="2" t="s">
        <v>60</v>
      </c>
      <c r="M17" s="2" t="s">
        <v>41</v>
      </c>
      <c r="R17" s="2" t="s">
        <v>27</v>
      </c>
    </row>
    <row r="18" customFormat="false" ht="12.8" hidden="false" customHeight="false" outlineLevel="0" collapsed="false">
      <c r="A18" s="1" t="s">
        <v>91</v>
      </c>
      <c r="B18" s="1" t="n">
        <v>1</v>
      </c>
      <c r="C18" s="1" t="s">
        <v>43</v>
      </c>
      <c r="D18" s="1" t="n">
        <v>0</v>
      </c>
      <c r="E18" s="1" t="n">
        <v>7.8</v>
      </c>
      <c r="F18" s="1" t="n">
        <v>0</v>
      </c>
      <c r="G18" s="2" t="s">
        <v>92</v>
      </c>
      <c r="H18" s="2" t="s">
        <v>93</v>
      </c>
      <c r="I18" s="2" t="s">
        <v>33</v>
      </c>
      <c r="J18" s="2" t="s">
        <v>92</v>
      </c>
      <c r="K18" s="2" t="s">
        <v>93</v>
      </c>
      <c r="L18" s="2" t="s">
        <v>60</v>
      </c>
      <c r="M18" s="2" t="s">
        <v>34</v>
      </c>
      <c r="N18" s="1" t="s">
        <v>24</v>
      </c>
      <c r="O18" s="1" t="s">
        <v>25</v>
      </c>
      <c r="R18" s="2" t="s">
        <v>27</v>
      </c>
    </row>
    <row r="19" customFormat="false" ht="12.8" hidden="false" customHeight="false" outlineLevel="0" collapsed="false">
      <c r="A19" s="1" t="s">
        <v>94</v>
      </c>
      <c r="B19" s="1" t="n">
        <f aca="false">1*12</f>
        <v>12</v>
      </c>
      <c r="C19" s="1" t="s">
        <v>43</v>
      </c>
      <c r="D19" s="1" t="n">
        <v>0.26</v>
      </c>
      <c r="E19" s="1" t="n">
        <v>6.01</v>
      </c>
      <c r="F19" s="1" t="s">
        <v>95</v>
      </c>
      <c r="G19" s="2" t="s">
        <v>96</v>
      </c>
      <c r="H19" s="2" t="s">
        <v>97</v>
      </c>
      <c r="I19" s="2" t="s">
        <v>33</v>
      </c>
      <c r="J19" s="2" t="s">
        <v>96</v>
      </c>
      <c r="K19" s="2" t="s">
        <v>97</v>
      </c>
      <c r="L19" s="2" t="s">
        <v>33</v>
      </c>
      <c r="M19" s="2" t="s">
        <v>34</v>
      </c>
      <c r="N19" s="1" t="s">
        <v>35</v>
      </c>
      <c r="O19" s="1" t="s">
        <v>25</v>
      </c>
      <c r="P19" s="6" t="b">
        <v>1</v>
      </c>
      <c r="R19" s="2" t="s">
        <v>27</v>
      </c>
    </row>
    <row r="20" customFormat="false" ht="12.8" hidden="false" customHeight="false" outlineLevel="0" collapsed="false">
      <c r="A20" s="1" t="s">
        <v>98</v>
      </c>
      <c r="C20" s="1" t="s">
        <v>88</v>
      </c>
      <c r="D20" s="1" t="n">
        <v>0.53</v>
      </c>
      <c r="E20" s="1" t="n">
        <v>10.2</v>
      </c>
      <c r="F20" s="1" t="s">
        <v>99</v>
      </c>
      <c r="G20" s="2" t="s">
        <v>82</v>
      </c>
      <c r="H20" s="2" t="s">
        <v>83</v>
      </c>
      <c r="I20" s="2" t="s">
        <v>33</v>
      </c>
      <c r="J20" s="2" t="s">
        <v>84</v>
      </c>
      <c r="K20" s="2" t="s">
        <v>85</v>
      </c>
      <c r="L20" s="2" t="s">
        <v>60</v>
      </c>
      <c r="M20" s="2" t="s">
        <v>41</v>
      </c>
      <c r="N20" s="1" t="s">
        <v>24</v>
      </c>
      <c r="O20" s="1" t="s">
        <v>24</v>
      </c>
      <c r="P20" s="6" t="b">
        <v>1</v>
      </c>
      <c r="Q20" s="2" t="s">
        <v>100</v>
      </c>
      <c r="R20" s="2" t="s">
        <v>27</v>
      </c>
    </row>
    <row r="21" customFormat="false" ht="12.8" hidden="false" customHeight="false" outlineLevel="0" collapsed="false">
      <c r="A21" s="1" t="s">
        <v>101</v>
      </c>
      <c r="B21" s="1" t="n">
        <f aca="false">21*12</f>
        <v>252</v>
      </c>
      <c r="C21" s="1" t="s">
        <v>20</v>
      </c>
      <c r="D21" s="1" t="n">
        <v>1.07</v>
      </c>
      <c r="E21" s="1" t="n">
        <v>10.2</v>
      </c>
      <c r="F21" s="1" t="s">
        <v>102</v>
      </c>
      <c r="G21" s="2" t="s">
        <v>82</v>
      </c>
      <c r="H21" s="2" t="s">
        <v>83</v>
      </c>
      <c r="I21" s="2" t="s">
        <v>33</v>
      </c>
      <c r="J21" s="2" t="s">
        <v>103</v>
      </c>
      <c r="K21" s="2" t="s">
        <v>104</v>
      </c>
      <c r="L21" s="2" t="s">
        <v>33</v>
      </c>
      <c r="M21" s="2" t="s">
        <v>41</v>
      </c>
      <c r="N21" s="1" t="s">
        <v>52</v>
      </c>
      <c r="O21" s="1" t="s">
        <v>53</v>
      </c>
      <c r="P21" s="6" t="b">
        <v>1</v>
      </c>
      <c r="R21" s="2" t="s">
        <v>27</v>
      </c>
    </row>
    <row r="22" customFormat="false" ht="12.8" hidden="false" customHeight="false" outlineLevel="0" collapsed="false">
      <c r="A22" s="1" t="s">
        <v>105</v>
      </c>
      <c r="B22" s="1" t="n">
        <v>6</v>
      </c>
      <c r="C22" s="1" t="s">
        <v>43</v>
      </c>
      <c r="D22" s="1" t="n">
        <v>0.78</v>
      </c>
      <c r="E22" s="1" t="n">
        <v>14</v>
      </c>
      <c r="F22" s="1" t="s">
        <v>106</v>
      </c>
      <c r="G22" s="2" t="s">
        <v>107</v>
      </c>
      <c r="H22" s="2" t="s">
        <v>108</v>
      </c>
      <c r="I22" s="2" t="s">
        <v>33</v>
      </c>
      <c r="J22" s="2" t="s">
        <v>103</v>
      </c>
      <c r="K22" s="2" t="s">
        <v>104</v>
      </c>
      <c r="L22" s="2" t="s">
        <v>33</v>
      </c>
      <c r="M22" s="2" t="s">
        <v>41</v>
      </c>
      <c r="N22" s="1" t="s">
        <v>35</v>
      </c>
      <c r="O22" s="1" t="s">
        <v>25</v>
      </c>
      <c r="P22" s="6" t="b">
        <v>1</v>
      </c>
      <c r="R22" s="2" t="s">
        <v>27</v>
      </c>
    </row>
    <row r="23" customFormat="false" ht="12.8" hidden="false" customHeight="false" outlineLevel="0" collapsed="false">
      <c r="A23" s="1" t="s">
        <v>109</v>
      </c>
      <c r="B23" s="1" t="n">
        <f aca="false">15*12</f>
        <v>180</v>
      </c>
      <c r="C23" s="1" t="s">
        <v>20</v>
      </c>
      <c r="D23" s="1" t="n">
        <v>0.638</v>
      </c>
      <c r="E23" s="1" t="n">
        <v>10.2</v>
      </c>
      <c r="F23" s="1" t="s">
        <v>110</v>
      </c>
      <c r="G23" s="2" t="s">
        <v>111</v>
      </c>
      <c r="H23" s="2" t="s">
        <v>112</v>
      </c>
      <c r="I23" s="2" t="s">
        <v>33</v>
      </c>
      <c r="J23" s="2" t="s">
        <v>113</v>
      </c>
      <c r="K23" s="2" t="s">
        <v>114</v>
      </c>
      <c r="L23" s="2" t="s">
        <v>60</v>
      </c>
      <c r="M23" s="2" t="s">
        <v>41</v>
      </c>
      <c r="N23" s="1" t="s">
        <v>52</v>
      </c>
      <c r="O23" s="1" t="s">
        <v>25</v>
      </c>
      <c r="P23" s="6" t="b">
        <v>1</v>
      </c>
      <c r="R23" s="2" t="s">
        <v>27</v>
      </c>
    </row>
    <row r="24" customFormat="false" ht="12.8" hidden="false" customHeight="false" outlineLevel="0" collapsed="false">
      <c r="A24" s="1" t="s">
        <v>115</v>
      </c>
      <c r="B24" s="1" t="n">
        <f aca="false">16*12</f>
        <v>192</v>
      </c>
      <c r="C24" s="1" t="s">
        <v>20</v>
      </c>
      <c r="D24" s="1" t="n">
        <v>2.37</v>
      </c>
      <c r="E24" s="1" t="n">
        <v>10.2</v>
      </c>
      <c r="F24" s="1" t="s">
        <v>116</v>
      </c>
      <c r="G24" s="2" t="s">
        <v>117</v>
      </c>
      <c r="H24" s="2" t="s">
        <v>118</v>
      </c>
      <c r="I24" s="2" t="s">
        <v>33</v>
      </c>
      <c r="J24" s="2" t="s">
        <v>119</v>
      </c>
      <c r="K24" s="2" t="s">
        <v>120</v>
      </c>
      <c r="L24" s="2" t="s">
        <v>60</v>
      </c>
      <c r="M24" s="2" t="s">
        <v>41</v>
      </c>
      <c r="N24" s="1" t="s">
        <v>52</v>
      </c>
      <c r="O24" s="1" t="s">
        <v>25</v>
      </c>
      <c r="P24" s="6" t="b">
        <v>1</v>
      </c>
      <c r="R24" s="2" t="s">
        <v>27</v>
      </c>
    </row>
    <row r="25" customFormat="false" ht="12.8" hidden="false" customHeight="false" outlineLevel="0" collapsed="false">
      <c r="A25" s="1" t="s">
        <v>121</v>
      </c>
      <c r="B25" s="1" t="n">
        <f aca="false">37*12</f>
        <v>444</v>
      </c>
      <c r="C25" s="1" t="s">
        <v>20</v>
      </c>
      <c r="D25" s="1" t="n">
        <v>3.3</v>
      </c>
      <c r="E25" s="1" t="n">
        <v>9.4</v>
      </c>
      <c r="F25" s="1" t="n">
        <v>35</v>
      </c>
      <c r="G25" s="2" t="s">
        <v>73</v>
      </c>
      <c r="H25" s="2" t="s">
        <v>74</v>
      </c>
      <c r="I25" s="2" t="s">
        <v>33</v>
      </c>
      <c r="J25" s="2" t="s">
        <v>122</v>
      </c>
      <c r="K25" s="2" t="s">
        <v>123</v>
      </c>
      <c r="L25" s="2" t="s">
        <v>33</v>
      </c>
      <c r="M25" s="2" t="s">
        <v>34</v>
      </c>
      <c r="Q25" s="2" t="s">
        <v>124</v>
      </c>
      <c r="R25" s="2" t="s">
        <v>27</v>
      </c>
    </row>
    <row r="26" customFormat="false" ht="12.8" hidden="false" customHeight="false" outlineLevel="0" collapsed="false">
      <c r="A26" s="1" t="s">
        <v>125</v>
      </c>
      <c r="B26" s="1" t="n">
        <v>1.5</v>
      </c>
      <c r="C26" s="1" t="s">
        <v>43</v>
      </c>
      <c r="D26" s="1" t="n">
        <v>0.05</v>
      </c>
      <c r="E26" s="1" t="n">
        <v>7.5</v>
      </c>
      <c r="F26" s="1" t="s">
        <v>126</v>
      </c>
      <c r="G26" s="2" t="s">
        <v>127</v>
      </c>
      <c r="H26" s="2" t="s">
        <v>128</v>
      </c>
      <c r="I26" s="2" t="s">
        <v>33</v>
      </c>
      <c r="J26" s="2" t="s">
        <v>127</v>
      </c>
      <c r="K26" s="2" t="s">
        <v>128</v>
      </c>
      <c r="L26" s="2" t="s">
        <v>33</v>
      </c>
      <c r="M26" s="2" t="s">
        <v>34</v>
      </c>
      <c r="N26" s="1" t="s">
        <v>35</v>
      </c>
      <c r="O26" s="1" t="s">
        <v>25</v>
      </c>
      <c r="R26" s="2" t="s">
        <v>27</v>
      </c>
    </row>
    <row r="27" customFormat="false" ht="12.8" hidden="false" customHeight="false" outlineLevel="0" collapsed="false">
      <c r="A27" s="1" t="s">
        <v>129</v>
      </c>
      <c r="B27" s="1" t="n">
        <f aca="false">12*12</f>
        <v>144</v>
      </c>
      <c r="C27" s="1" t="s">
        <v>20</v>
      </c>
      <c r="D27" s="1" t="n">
        <v>2.9</v>
      </c>
      <c r="E27" s="1" t="n">
        <v>7.1</v>
      </c>
      <c r="F27" s="1" t="s">
        <v>130</v>
      </c>
      <c r="G27" s="2" t="s">
        <v>131</v>
      </c>
      <c r="H27" s="2" t="s">
        <v>132</v>
      </c>
      <c r="I27" s="2" t="s">
        <v>33</v>
      </c>
      <c r="J27" s="2" t="s">
        <v>133</v>
      </c>
      <c r="K27" s="2" t="s">
        <v>134</v>
      </c>
      <c r="L27" s="2" t="s">
        <v>60</v>
      </c>
      <c r="M27" s="2" t="s">
        <v>41</v>
      </c>
      <c r="N27" s="1" t="s">
        <v>24</v>
      </c>
      <c r="O27" s="1" t="s">
        <v>25</v>
      </c>
      <c r="P27" s="6" t="b">
        <v>1</v>
      </c>
      <c r="R27" s="2" t="s">
        <v>27</v>
      </c>
    </row>
    <row r="28" customFormat="false" ht="12.8" hidden="false" customHeight="false" outlineLevel="0" collapsed="false">
      <c r="A28" s="1" t="s">
        <v>135</v>
      </c>
      <c r="B28" s="1" t="n">
        <f aca="false">50*12</f>
        <v>600</v>
      </c>
      <c r="C28" s="1" t="s">
        <v>20</v>
      </c>
      <c r="D28" s="1" t="n">
        <v>2.85</v>
      </c>
      <c r="E28" s="1" t="n">
        <v>15.9</v>
      </c>
      <c r="F28" s="1" t="n">
        <v>18</v>
      </c>
      <c r="G28" s="2" t="s">
        <v>73</v>
      </c>
      <c r="H28" s="2" t="s">
        <v>74</v>
      </c>
      <c r="I28" s="2" t="s">
        <v>33</v>
      </c>
      <c r="J28" s="2" t="s">
        <v>122</v>
      </c>
      <c r="K28" s="2" t="s">
        <v>123</v>
      </c>
      <c r="L28" s="2" t="s">
        <v>33</v>
      </c>
      <c r="M28" s="2" t="s">
        <v>41</v>
      </c>
      <c r="Q28" s="2" t="s">
        <v>136</v>
      </c>
      <c r="R28" s="2" t="s">
        <v>27</v>
      </c>
    </row>
    <row r="29" customFormat="false" ht="12.8" hidden="false" customHeight="false" outlineLevel="0" collapsed="false">
      <c r="A29" s="1" t="s">
        <v>137</v>
      </c>
      <c r="B29" s="1" t="n">
        <v>12</v>
      </c>
      <c r="C29" s="1" t="s">
        <v>43</v>
      </c>
      <c r="D29" s="1" t="n">
        <v>0.62</v>
      </c>
      <c r="E29" s="1" t="n">
        <v>7.5</v>
      </c>
      <c r="F29" s="1" t="s">
        <v>138</v>
      </c>
      <c r="G29" s="2" t="s">
        <v>107</v>
      </c>
      <c r="H29" s="2" t="s">
        <v>108</v>
      </c>
      <c r="I29" s="2" t="s">
        <v>33</v>
      </c>
      <c r="J29" s="2" t="s">
        <v>73</v>
      </c>
      <c r="K29" s="2" t="s">
        <v>74</v>
      </c>
      <c r="L29" s="2" t="s">
        <v>33</v>
      </c>
      <c r="M29" s="2" t="s">
        <v>41</v>
      </c>
      <c r="N29" s="1" t="s">
        <v>52</v>
      </c>
      <c r="O29" s="1" t="s">
        <v>25</v>
      </c>
      <c r="P29" s="6" t="b">
        <v>0</v>
      </c>
      <c r="R29" s="2" t="s">
        <v>27</v>
      </c>
    </row>
    <row r="30" customFormat="false" ht="12.8" hidden="false" customHeight="false" outlineLevel="0" collapsed="false">
      <c r="A30" s="1" t="s">
        <v>139</v>
      </c>
      <c r="B30" s="1" t="n">
        <f aca="false">30*12</f>
        <v>360</v>
      </c>
      <c r="C30" s="1" t="s">
        <v>20</v>
      </c>
      <c r="D30" s="1" t="n">
        <v>5</v>
      </c>
      <c r="E30" s="1" t="n">
        <v>12.2</v>
      </c>
      <c r="F30" s="1" t="n">
        <v>41</v>
      </c>
      <c r="G30" s="2" t="s">
        <v>140</v>
      </c>
      <c r="H30" s="2" t="s">
        <v>141</v>
      </c>
      <c r="I30" s="2" t="s">
        <v>33</v>
      </c>
      <c r="J30" s="2" t="s">
        <v>140</v>
      </c>
      <c r="K30" s="2" t="s">
        <v>141</v>
      </c>
      <c r="L30" s="2" t="s">
        <v>33</v>
      </c>
      <c r="M30" s="2" t="s">
        <v>34</v>
      </c>
      <c r="Q30" s="2" t="s">
        <v>142</v>
      </c>
      <c r="R30" s="2" t="s">
        <v>27</v>
      </c>
    </row>
    <row r="31" customFormat="false" ht="12.8" hidden="false" customHeight="false" outlineLevel="0" collapsed="false">
      <c r="A31" s="1" t="s">
        <v>143</v>
      </c>
      <c r="B31" s="1" t="n">
        <f aca="false">6</f>
        <v>6</v>
      </c>
      <c r="C31" s="1" t="s">
        <v>43</v>
      </c>
      <c r="D31" s="1" t="n">
        <v>0</v>
      </c>
      <c r="E31" s="1" t="n">
        <v>9.3</v>
      </c>
      <c r="F31" s="1" t="n">
        <v>0</v>
      </c>
      <c r="G31" s="2" t="s">
        <v>144</v>
      </c>
      <c r="H31" s="2" t="s">
        <v>145</v>
      </c>
      <c r="I31" s="2" t="s">
        <v>23</v>
      </c>
      <c r="J31" s="2" t="s">
        <v>144</v>
      </c>
      <c r="K31" s="2" t="s">
        <v>145</v>
      </c>
      <c r="L31" s="2" t="s">
        <v>23</v>
      </c>
      <c r="M31" s="2" t="s">
        <v>34</v>
      </c>
      <c r="R31" s="2" t="s">
        <v>27</v>
      </c>
    </row>
    <row r="32" customFormat="false" ht="12.8" hidden="false" customHeight="false" outlineLevel="0" collapsed="false">
      <c r="A32" s="1" t="s">
        <v>146</v>
      </c>
      <c r="B32" s="1" t="n">
        <f aca="false">47*12</f>
        <v>564</v>
      </c>
      <c r="C32" s="1" t="s">
        <v>20</v>
      </c>
      <c r="D32" s="1" t="n">
        <v>4.3</v>
      </c>
      <c r="E32" s="1" t="n">
        <v>11.5</v>
      </c>
      <c r="F32" s="1" t="n">
        <v>37</v>
      </c>
      <c r="G32" s="2" t="s">
        <v>140</v>
      </c>
      <c r="H32" s="2" t="s">
        <v>141</v>
      </c>
      <c r="I32" s="2" t="s">
        <v>33</v>
      </c>
      <c r="J32" s="2" t="s">
        <v>140</v>
      </c>
      <c r="K32" s="2" t="s">
        <v>141</v>
      </c>
      <c r="L32" s="2" t="s">
        <v>33</v>
      </c>
      <c r="M32" s="2" t="s">
        <v>34</v>
      </c>
      <c r="Q32" s="2" t="s">
        <v>147</v>
      </c>
      <c r="R32" s="2" t="s">
        <v>27</v>
      </c>
    </row>
    <row r="33" customFormat="false" ht="12.8" hidden="false" customHeight="false" outlineLevel="0" collapsed="false">
      <c r="A33" s="1" t="s">
        <v>148</v>
      </c>
      <c r="B33" s="1" t="n">
        <f aca="false">26*12</f>
        <v>312</v>
      </c>
      <c r="C33" s="1" t="s">
        <v>20</v>
      </c>
      <c r="D33" s="1" t="n">
        <v>1.7</v>
      </c>
      <c r="E33" s="1" t="n">
        <v>16.2</v>
      </c>
      <c r="F33" s="1" t="n">
        <v>10</v>
      </c>
      <c r="G33" s="2" t="s">
        <v>149</v>
      </c>
      <c r="H33" s="2" t="s">
        <v>45</v>
      </c>
      <c r="I33" s="2" t="s">
        <v>33</v>
      </c>
      <c r="J33" s="2"/>
      <c r="K33" s="2"/>
      <c r="L33" s="2"/>
      <c r="M33" s="2"/>
      <c r="N33" s="1" t="s">
        <v>52</v>
      </c>
      <c r="R33" s="2" t="s">
        <v>27</v>
      </c>
    </row>
    <row r="34" customFormat="false" ht="12.8" hidden="false" customHeight="false" outlineLevel="0" collapsed="false">
      <c r="A34" s="1" t="s">
        <v>150</v>
      </c>
      <c r="B34" s="1" t="n">
        <f aca="false">14*12</f>
        <v>168</v>
      </c>
      <c r="C34" s="1" t="s">
        <v>20</v>
      </c>
      <c r="D34" s="1" t="n">
        <v>0.3</v>
      </c>
      <c r="E34" s="1" t="n">
        <v>7.4</v>
      </c>
      <c r="F34" s="1" t="n">
        <v>4</v>
      </c>
      <c r="G34" s="2" t="s">
        <v>39</v>
      </c>
      <c r="H34" s="2" t="s">
        <v>40</v>
      </c>
      <c r="I34" s="2" t="s">
        <v>33</v>
      </c>
      <c r="J34" s="2" t="s">
        <v>151</v>
      </c>
      <c r="K34" s="2" t="s">
        <v>22</v>
      </c>
      <c r="L34" s="2" t="s">
        <v>23</v>
      </c>
      <c r="M34" s="2" t="s">
        <v>41</v>
      </c>
      <c r="N34" s="1" t="s">
        <v>52</v>
      </c>
      <c r="R34" s="2" t="s">
        <v>27</v>
      </c>
    </row>
    <row r="35" customFormat="false" ht="12.8" hidden="false" customHeight="false" outlineLevel="0" collapsed="false">
      <c r="A35" s="1" t="s">
        <v>152</v>
      </c>
      <c r="B35" s="1" t="n">
        <f aca="false">24*12</f>
        <v>288</v>
      </c>
      <c r="C35" s="1" t="s">
        <v>20</v>
      </c>
      <c r="D35" s="1" t="n">
        <v>1.1</v>
      </c>
      <c r="E35" s="1" t="n">
        <v>22.7</v>
      </c>
      <c r="F35" s="1" t="n">
        <v>5</v>
      </c>
      <c r="G35" s="2" t="s">
        <v>153</v>
      </c>
      <c r="H35" s="2" t="s">
        <v>154</v>
      </c>
      <c r="I35" s="2" t="s">
        <v>23</v>
      </c>
      <c r="J35" s="2"/>
      <c r="K35" s="2"/>
      <c r="L35" s="2"/>
      <c r="M35" s="2"/>
      <c r="N35" s="1" t="s">
        <v>52</v>
      </c>
      <c r="Q35" s="2" t="s">
        <v>155</v>
      </c>
      <c r="R35" s="2" t="s">
        <v>27</v>
      </c>
    </row>
    <row r="36" customFormat="false" ht="12.8" hidden="false" customHeight="false" outlineLevel="0" collapsed="false">
      <c r="A36" s="1" t="s">
        <v>156</v>
      </c>
      <c r="B36" s="1" t="n">
        <f aca="false">2*12</f>
        <v>24</v>
      </c>
      <c r="C36" s="1" t="s">
        <v>20</v>
      </c>
      <c r="D36" s="1" t="s">
        <v>157</v>
      </c>
      <c r="E36" s="1" t="s">
        <v>157</v>
      </c>
      <c r="F36" s="1" t="n">
        <v>0</v>
      </c>
      <c r="G36" s="2" t="s">
        <v>158</v>
      </c>
      <c r="H36" s="2" t="s">
        <v>159</v>
      </c>
      <c r="I36" s="2" t="s">
        <v>33</v>
      </c>
      <c r="J36" s="2" t="s">
        <v>158</v>
      </c>
      <c r="K36" s="2" t="s">
        <v>159</v>
      </c>
      <c r="L36" s="2" t="s">
        <v>33</v>
      </c>
      <c r="M36" s="2" t="s">
        <v>34</v>
      </c>
      <c r="N36" s="1" t="s">
        <v>35</v>
      </c>
      <c r="O36" s="1" t="s">
        <v>25</v>
      </c>
      <c r="R36" s="2" t="s">
        <v>27</v>
      </c>
    </row>
    <row r="37" customFormat="false" ht="12.8" hidden="false" customHeight="false" outlineLevel="0" collapsed="false">
      <c r="A37" s="1" t="s">
        <v>160</v>
      </c>
      <c r="B37" s="1" t="n">
        <f aca="false">0</f>
        <v>0</v>
      </c>
      <c r="C37" s="1" t="s">
        <v>43</v>
      </c>
      <c r="G37" s="2" t="s">
        <v>127</v>
      </c>
      <c r="H37" s="2" t="s">
        <v>128</v>
      </c>
      <c r="I37" s="2" t="s">
        <v>33</v>
      </c>
      <c r="J37" s="2" t="s">
        <v>127</v>
      </c>
      <c r="K37" s="2" t="s">
        <v>128</v>
      </c>
      <c r="L37" s="2" t="s">
        <v>33</v>
      </c>
      <c r="M37" s="2" t="s">
        <v>34</v>
      </c>
      <c r="N37" s="1" t="s">
        <v>35</v>
      </c>
      <c r="R37" s="2" t="s">
        <v>27</v>
      </c>
    </row>
    <row r="38" customFormat="false" ht="12.8" hidden="false" customHeight="false" outlineLevel="0" collapsed="false">
      <c r="A38" s="1" t="s">
        <v>161</v>
      </c>
      <c r="B38" s="1" t="n">
        <f aca="false">1</f>
        <v>1</v>
      </c>
      <c r="C38" s="1" t="s">
        <v>43</v>
      </c>
      <c r="F38" s="1" t="n">
        <v>0</v>
      </c>
      <c r="G38" s="2" t="s">
        <v>162</v>
      </c>
      <c r="H38" s="2" t="s">
        <v>163</v>
      </c>
      <c r="I38" s="2" t="s">
        <v>60</v>
      </c>
      <c r="J38" s="2" t="s">
        <v>162</v>
      </c>
      <c r="K38" s="2" t="s">
        <v>163</v>
      </c>
      <c r="L38" s="2" t="s">
        <v>60</v>
      </c>
      <c r="M38" s="2" t="s">
        <v>34</v>
      </c>
      <c r="N38" s="1" t="s">
        <v>35</v>
      </c>
      <c r="R38" s="2" t="s">
        <v>27</v>
      </c>
    </row>
    <row r="39" customFormat="false" ht="12.8" hidden="false" customHeight="false" outlineLevel="0" collapsed="false">
      <c r="A39" s="1" t="s">
        <v>164</v>
      </c>
      <c r="B39" s="1" t="n">
        <f aca="false">10</f>
        <v>10</v>
      </c>
      <c r="C39" s="1" t="s">
        <v>43</v>
      </c>
      <c r="G39" s="2" t="s">
        <v>84</v>
      </c>
      <c r="H39" s="2" t="s">
        <v>85</v>
      </c>
      <c r="I39" s="2" t="s">
        <v>60</v>
      </c>
      <c r="J39" s="2" t="s">
        <v>84</v>
      </c>
      <c r="K39" s="2" t="s">
        <v>85</v>
      </c>
      <c r="L39" s="2" t="s">
        <v>60</v>
      </c>
      <c r="M39" s="2" t="s">
        <v>34</v>
      </c>
      <c r="N39" s="1" t="s">
        <v>24</v>
      </c>
      <c r="R39" s="2" t="s">
        <v>27</v>
      </c>
    </row>
    <row r="40" customFormat="false" ht="12.8" hidden="false" customHeight="false" outlineLevel="0" collapsed="false">
      <c r="A40" s="1" t="n">
        <v>1</v>
      </c>
      <c r="B40" s="1" t="n">
        <f aca="false">5*12</f>
        <v>60</v>
      </c>
      <c r="C40" s="1" t="s">
        <v>20</v>
      </c>
      <c r="G40" s="2" t="s">
        <v>62</v>
      </c>
      <c r="H40" s="2" t="s">
        <v>63</v>
      </c>
      <c r="I40" s="2" t="s">
        <v>60</v>
      </c>
      <c r="J40" s="2" t="s">
        <v>165</v>
      </c>
      <c r="K40" s="2" t="s">
        <v>166</v>
      </c>
      <c r="L40" s="2" t="s">
        <v>33</v>
      </c>
      <c r="M40" s="2" t="s">
        <v>41</v>
      </c>
      <c r="R40" s="2" t="s">
        <v>27</v>
      </c>
    </row>
    <row r="41" customFormat="false" ht="12.8" hidden="false" customHeight="false" outlineLevel="0" collapsed="false">
      <c r="A41" s="1" t="n">
        <v>2</v>
      </c>
      <c r="B41" s="1" t="n">
        <f aca="false">1</f>
        <v>1</v>
      </c>
      <c r="C41" s="1" t="s">
        <v>43</v>
      </c>
      <c r="G41" s="2" t="s">
        <v>167</v>
      </c>
      <c r="H41" s="2" t="s">
        <v>168</v>
      </c>
      <c r="I41" s="2" t="s">
        <v>33</v>
      </c>
      <c r="J41" s="2" t="s">
        <v>167</v>
      </c>
      <c r="K41" s="2" t="s">
        <v>168</v>
      </c>
      <c r="L41" s="2" t="s">
        <v>33</v>
      </c>
      <c r="M41" s="2" t="s">
        <v>34</v>
      </c>
      <c r="R41" s="2" t="s">
        <v>27</v>
      </c>
    </row>
    <row r="42" customFormat="false" ht="12.8" hidden="false" customHeight="false" outlineLevel="0" collapsed="false">
      <c r="A42" s="1" t="s">
        <v>169</v>
      </c>
      <c r="B42" s="1" t="n">
        <f aca="false">11.5*12</f>
        <v>138</v>
      </c>
      <c r="C42" s="1" t="s">
        <v>20</v>
      </c>
      <c r="F42" s="1" t="n">
        <v>7.8</v>
      </c>
      <c r="G42" s="2" t="s">
        <v>170</v>
      </c>
      <c r="H42" s="2" t="s">
        <v>171</v>
      </c>
      <c r="I42" s="2" t="s">
        <v>60</v>
      </c>
      <c r="J42" s="2" t="s">
        <v>172</v>
      </c>
      <c r="K42" s="2" t="s">
        <v>173</v>
      </c>
      <c r="L42" s="2" t="s">
        <v>33</v>
      </c>
      <c r="M42" s="2" t="s">
        <v>41</v>
      </c>
      <c r="N42" s="1" t="s">
        <v>35</v>
      </c>
      <c r="O42" s="1" t="s">
        <v>53</v>
      </c>
      <c r="Q42" s="2" t="s">
        <v>174</v>
      </c>
      <c r="R42" s="2" t="s">
        <v>27</v>
      </c>
    </row>
    <row r="43" customFormat="false" ht="12.8" hidden="false" customHeight="false" outlineLevel="0" collapsed="false">
      <c r="A43" s="1" t="s">
        <v>175</v>
      </c>
      <c r="B43" s="1" t="n">
        <f aca="false">3*12</f>
        <v>36</v>
      </c>
      <c r="C43" s="1" t="s">
        <v>20</v>
      </c>
      <c r="F43" s="1" t="n">
        <v>8</v>
      </c>
      <c r="G43" s="2" t="s">
        <v>170</v>
      </c>
      <c r="H43" s="2" t="s">
        <v>171</v>
      </c>
      <c r="I43" s="2" t="s">
        <v>60</v>
      </c>
      <c r="J43" s="2" t="s">
        <v>172</v>
      </c>
      <c r="K43" s="2" t="s">
        <v>173</v>
      </c>
      <c r="L43" s="2" t="s">
        <v>33</v>
      </c>
      <c r="M43" s="2" t="s">
        <v>41</v>
      </c>
      <c r="N43" s="1" t="s">
        <v>35</v>
      </c>
      <c r="O43" s="1" t="s">
        <v>53</v>
      </c>
      <c r="Q43" s="2" t="s">
        <v>176</v>
      </c>
      <c r="R43" s="2" t="s">
        <v>27</v>
      </c>
    </row>
    <row r="44" customFormat="false" ht="12.8" hidden="false" customHeight="false" outlineLevel="0" collapsed="false">
      <c r="A44" s="1" t="s">
        <v>177</v>
      </c>
      <c r="B44" s="1" t="n">
        <v>132</v>
      </c>
      <c r="C44" s="1" t="s">
        <v>20</v>
      </c>
      <c r="F44" s="1" t="n">
        <v>9.9</v>
      </c>
      <c r="G44" s="2" t="s">
        <v>178</v>
      </c>
      <c r="H44" s="2" t="s">
        <v>179</v>
      </c>
      <c r="I44" s="2" t="s">
        <v>179</v>
      </c>
      <c r="J44" s="2" t="s">
        <v>103</v>
      </c>
      <c r="K44" s="2" t="s">
        <v>104</v>
      </c>
      <c r="L44" s="2" t="s">
        <v>33</v>
      </c>
      <c r="M44" s="2" t="s">
        <v>180</v>
      </c>
      <c r="N44" s="1" t="s">
        <v>52</v>
      </c>
      <c r="R44" s="2" t="s">
        <v>181</v>
      </c>
    </row>
    <row r="45" customFormat="false" ht="12.8" hidden="false" customHeight="false" outlineLevel="0" collapsed="false">
      <c r="A45" s="1" t="s">
        <v>182</v>
      </c>
      <c r="B45" s="1" t="n">
        <v>24</v>
      </c>
      <c r="C45" s="1" t="s">
        <v>20</v>
      </c>
      <c r="F45" s="1" t="n">
        <v>6.6</v>
      </c>
      <c r="G45" s="2" t="s">
        <v>170</v>
      </c>
      <c r="H45" s="2" t="s">
        <v>171</v>
      </c>
      <c r="I45" s="2" t="s">
        <v>60</v>
      </c>
      <c r="J45" s="2" t="s">
        <v>172</v>
      </c>
      <c r="K45" s="2" t="s">
        <v>173</v>
      </c>
      <c r="L45" s="2" t="s">
        <v>33</v>
      </c>
      <c r="M45" s="2" t="s">
        <v>41</v>
      </c>
      <c r="R45" s="2" t="s">
        <v>183</v>
      </c>
      <c r="T45" s="3"/>
    </row>
    <row r="46" customFormat="false" ht="12.8" hidden="false" customHeight="false" outlineLevel="0" collapsed="false">
      <c r="A46" s="1" t="s">
        <v>184</v>
      </c>
      <c r="B46" s="1" t="n">
        <v>36</v>
      </c>
      <c r="C46" s="1" t="s">
        <v>20</v>
      </c>
      <c r="F46" s="1" t="n">
        <v>7.3</v>
      </c>
      <c r="G46" s="2" t="s">
        <v>170</v>
      </c>
      <c r="H46" s="2" t="s">
        <v>171</v>
      </c>
      <c r="I46" s="2" t="s">
        <v>60</v>
      </c>
      <c r="J46" s="2" t="s">
        <v>172</v>
      </c>
      <c r="K46" s="2" t="s">
        <v>173</v>
      </c>
      <c r="L46" s="2" t="s">
        <v>33</v>
      </c>
      <c r="M46" s="2" t="s">
        <v>41</v>
      </c>
      <c r="R46" s="2" t="s">
        <v>185</v>
      </c>
      <c r="T46" s="3"/>
    </row>
    <row r="47" customFormat="false" ht="12.8" hidden="false" customHeight="false" outlineLevel="0" collapsed="false">
      <c r="A47" s="1" t="s">
        <v>186</v>
      </c>
      <c r="B47" s="1" t="n">
        <v>156</v>
      </c>
      <c r="C47" s="1" t="s">
        <v>20</v>
      </c>
      <c r="F47" s="1" t="n">
        <v>9.7</v>
      </c>
      <c r="G47" s="2" t="s">
        <v>187</v>
      </c>
      <c r="H47" s="2" t="s">
        <v>188</v>
      </c>
      <c r="I47" s="2" t="s">
        <v>33</v>
      </c>
      <c r="J47" s="2" t="s">
        <v>39</v>
      </c>
      <c r="K47" s="2" t="s">
        <v>40</v>
      </c>
      <c r="L47" s="2" t="s">
        <v>33</v>
      </c>
      <c r="M47" s="2" t="s">
        <v>41</v>
      </c>
      <c r="N47" s="1" t="s">
        <v>35</v>
      </c>
      <c r="R47" s="2" t="s">
        <v>189</v>
      </c>
      <c r="S47" s="3"/>
    </row>
    <row r="48" customFormat="false" ht="12.8" hidden="false" customHeight="false" outlineLevel="0" collapsed="false">
      <c r="A48" s="1" t="s">
        <v>190</v>
      </c>
      <c r="B48" s="1" t="n">
        <v>162</v>
      </c>
      <c r="C48" s="1" t="s">
        <v>20</v>
      </c>
      <c r="F48" s="1" t="n">
        <v>7.2</v>
      </c>
      <c r="G48" s="2" t="s">
        <v>187</v>
      </c>
      <c r="H48" s="2" t="s">
        <v>188</v>
      </c>
      <c r="I48" s="2" t="s">
        <v>33</v>
      </c>
      <c r="J48" s="2" t="s">
        <v>39</v>
      </c>
      <c r="K48" s="2" t="s">
        <v>40</v>
      </c>
      <c r="L48" s="2" t="s">
        <v>33</v>
      </c>
      <c r="M48" s="2" t="s">
        <v>41</v>
      </c>
      <c r="R48" s="2" t="s">
        <v>191</v>
      </c>
      <c r="S48" s="3"/>
    </row>
    <row r="49" customFormat="false" ht="12.8" hidden="false" customHeight="false" outlineLevel="0" collapsed="false">
      <c r="A49" s="1" t="s">
        <v>192</v>
      </c>
      <c r="B49" s="1" t="n">
        <v>6</v>
      </c>
      <c r="C49" s="1" t="s">
        <v>43</v>
      </c>
      <c r="F49" s="1" t="n">
        <v>2.3</v>
      </c>
      <c r="G49" s="2" t="s">
        <v>187</v>
      </c>
      <c r="H49" s="2" t="s">
        <v>188</v>
      </c>
      <c r="I49" s="2" t="s">
        <v>33</v>
      </c>
      <c r="J49" s="2" t="s">
        <v>193</v>
      </c>
      <c r="K49" s="2" t="s">
        <v>194</v>
      </c>
      <c r="L49" s="2" t="s">
        <v>195</v>
      </c>
      <c r="M49" s="2" t="s">
        <v>41</v>
      </c>
      <c r="R49" s="2" t="s">
        <v>196</v>
      </c>
    </row>
    <row r="50" customFormat="false" ht="12.8" hidden="false" customHeight="false" outlineLevel="0" collapsed="false">
      <c r="A50" s="1" t="s">
        <v>197</v>
      </c>
      <c r="C50" s="1" t="s">
        <v>20</v>
      </c>
      <c r="F50" s="1" t="n">
        <v>7.3</v>
      </c>
      <c r="G50" s="2" t="s">
        <v>198</v>
      </c>
      <c r="H50" s="2" t="s">
        <v>199</v>
      </c>
      <c r="I50" s="2" t="s">
        <v>33</v>
      </c>
      <c r="J50" s="2" t="s">
        <v>58</v>
      </c>
      <c r="K50" s="2" t="s">
        <v>59</v>
      </c>
      <c r="L50" s="2" t="s">
        <v>60</v>
      </c>
      <c r="M50" s="2" t="s">
        <v>41</v>
      </c>
      <c r="N50" s="1" t="s">
        <v>52</v>
      </c>
      <c r="R50" s="2" t="s">
        <v>200</v>
      </c>
    </row>
    <row r="51" customFormat="false" ht="12.8" hidden="false" customHeight="false" outlineLevel="0" collapsed="false">
      <c r="A51" s="1" t="s">
        <v>201</v>
      </c>
      <c r="C51" s="1" t="s">
        <v>43</v>
      </c>
      <c r="F51" s="1" t="n">
        <v>1.6</v>
      </c>
      <c r="G51" s="2" t="s">
        <v>202</v>
      </c>
      <c r="H51" s="2" t="s">
        <v>203</v>
      </c>
      <c r="I51" s="2" t="s">
        <v>33</v>
      </c>
      <c r="J51" s="2" t="s">
        <v>79</v>
      </c>
      <c r="K51" s="2" t="s">
        <v>22</v>
      </c>
      <c r="L51" s="2" t="s">
        <v>23</v>
      </c>
      <c r="M51" s="2" t="s">
        <v>41</v>
      </c>
      <c r="R51" s="2" t="s">
        <v>204</v>
      </c>
      <c r="T51" s="3"/>
    </row>
    <row r="52" customFormat="false" ht="12.8" hidden="false" customHeight="false" outlineLevel="0" collapsed="false">
      <c r="A52" s="1" t="s">
        <v>205</v>
      </c>
      <c r="C52" s="1" t="s">
        <v>43</v>
      </c>
      <c r="F52" s="1" t="s">
        <v>206</v>
      </c>
      <c r="G52" s="2" t="s">
        <v>202</v>
      </c>
      <c r="H52" s="2" t="s">
        <v>203</v>
      </c>
      <c r="I52" s="2" t="s">
        <v>33</v>
      </c>
      <c r="J52" s="2" t="s">
        <v>64</v>
      </c>
      <c r="K52" s="2" t="s">
        <v>207</v>
      </c>
      <c r="L52" s="2" t="s">
        <v>66</v>
      </c>
      <c r="M52" s="2" t="s">
        <v>41</v>
      </c>
      <c r="R52" s="2" t="s">
        <v>208</v>
      </c>
      <c r="T52" s="2" t="s">
        <v>206</v>
      </c>
    </row>
    <row r="53" customFormat="false" ht="12.8" hidden="false" customHeight="false" outlineLevel="0" collapsed="false">
      <c r="A53" s="1" t="s">
        <v>209</v>
      </c>
      <c r="C53" s="1" t="s">
        <v>20</v>
      </c>
      <c r="F53" s="1" t="n">
        <v>4.1</v>
      </c>
      <c r="G53" s="2" t="s">
        <v>39</v>
      </c>
      <c r="H53" s="2" t="s">
        <v>40</v>
      </c>
      <c r="I53" s="2" t="s">
        <v>33</v>
      </c>
      <c r="J53" s="2" t="s">
        <v>210</v>
      </c>
      <c r="K53" s="2" t="s">
        <v>22</v>
      </c>
      <c r="L53" s="2" t="s">
        <v>23</v>
      </c>
      <c r="M53" s="2" t="s">
        <v>41</v>
      </c>
      <c r="R53" s="2" t="s">
        <v>211</v>
      </c>
    </row>
    <row r="54" customFormat="false" ht="12.8" hidden="false" customHeight="false" outlineLevel="0" collapsed="false">
      <c r="A54" s="1" t="s">
        <v>212</v>
      </c>
      <c r="B54" s="1" t="n">
        <v>144</v>
      </c>
      <c r="C54" s="1" t="s">
        <v>20</v>
      </c>
      <c r="F54" s="1" t="s">
        <v>213</v>
      </c>
      <c r="G54" s="2" t="s">
        <v>39</v>
      </c>
      <c r="H54" s="2" t="s">
        <v>40</v>
      </c>
      <c r="I54" s="2" t="s">
        <v>33</v>
      </c>
      <c r="J54" s="2" t="s">
        <v>214</v>
      </c>
      <c r="K54" s="2" t="s">
        <v>38</v>
      </c>
      <c r="L54" s="2" t="s">
        <v>33</v>
      </c>
      <c r="M54" s="2" t="s">
        <v>41</v>
      </c>
      <c r="R54" s="2" t="s">
        <v>215</v>
      </c>
    </row>
    <row r="55" customFormat="false" ht="12.8" hidden="false" customHeight="false" outlineLevel="0" collapsed="false">
      <c r="A55" s="1" t="s">
        <v>216</v>
      </c>
      <c r="B55" s="1" t="n">
        <v>168</v>
      </c>
      <c r="C55" s="1" t="s">
        <v>20</v>
      </c>
      <c r="F55" s="1" t="n">
        <v>13.6</v>
      </c>
      <c r="G55" s="2" t="s">
        <v>39</v>
      </c>
      <c r="H55" s="2" t="s">
        <v>40</v>
      </c>
      <c r="I55" s="2" t="s">
        <v>33</v>
      </c>
      <c r="J55" s="2" t="s">
        <v>55</v>
      </c>
      <c r="K55" s="2" t="s">
        <v>56</v>
      </c>
      <c r="L55" s="2" t="s">
        <v>33</v>
      </c>
      <c r="M55" s="2" t="s">
        <v>41</v>
      </c>
      <c r="R55" s="2" t="s">
        <v>217</v>
      </c>
    </row>
    <row r="56" customFormat="false" ht="12.8" hidden="false" customHeight="false" outlineLevel="0" collapsed="false">
      <c r="A56" s="1" t="s">
        <v>218</v>
      </c>
      <c r="C56" s="1" t="s">
        <v>20</v>
      </c>
      <c r="G56" s="2" t="s">
        <v>219</v>
      </c>
      <c r="H56" s="2" t="s">
        <v>220</v>
      </c>
      <c r="I56" s="2" t="s">
        <v>23</v>
      </c>
      <c r="J56" s="2" t="s">
        <v>221</v>
      </c>
      <c r="K56" s="2" t="s">
        <v>222</v>
      </c>
      <c r="L56" s="2" t="s">
        <v>33</v>
      </c>
      <c r="M56" s="2" t="s">
        <v>41</v>
      </c>
      <c r="R56" s="2" t="s">
        <v>223</v>
      </c>
      <c r="T56" s="3"/>
    </row>
    <row r="57" customFormat="false" ht="12.8" hidden="false" customHeight="false" outlineLevel="0" collapsed="false">
      <c r="A57" s="1" t="s">
        <v>224</v>
      </c>
      <c r="C57" s="1" t="s">
        <v>20</v>
      </c>
      <c r="F57" s="1" t="n">
        <v>26.5</v>
      </c>
      <c r="G57" s="2" t="s">
        <v>219</v>
      </c>
      <c r="H57" s="2" t="s">
        <v>220</v>
      </c>
      <c r="I57" s="2" t="s">
        <v>23</v>
      </c>
      <c r="J57" s="2" t="s">
        <v>221</v>
      </c>
      <c r="K57" s="2" t="s">
        <v>222</v>
      </c>
      <c r="L57" s="2" t="s">
        <v>33</v>
      </c>
      <c r="M57" s="2" t="s">
        <v>41</v>
      </c>
      <c r="R57" s="2" t="s">
        <v>225</v>
      </c>
      <c r="T57" s="3"/>
    </row>
    <row r="58" customFormat="false" ht="12.8" hidden="false" customHeight="false" outlineLevel="0" collapsed="false">
      <c r="A58" s="1" t="s">
        <v>226</v>
      </c>
      <c r="C58" s="1" t="s">
        <v>20</v>
      </c>
      <c r="F58" s="1" t="n">
        <v>25.5</v>
      </c>
      <c r="G58" s="2" t="s">
        <v>39</v>
      </c>
      <c r="H58" s="2" t="s">
        <v>40</v>
      </c>
      <c r="I58" s="2" t="s">
        <v>33</v>
      </c>
      <c r="J58" s="2" t="s">
        <v>165</v>
      </c>
      <c r="K58" s="2" t="s">
        <v>166</v>
      </c>
      <c r="L58" s="2" t="s">
        <v>33</v>
      </c>
      <c r="M58" s="2" t="s">
        <v>41</v>
      </c>
      <c r="N58" s="1" t="s">
        <v>52</v>
      </c>
      <c r="R58" s="2" t="s">
        <v>227</v>
      </c>
      <c r="S58" s="3"/>
    </row>
    <row r="59" customFormat="false" ht="12.8" hidden="false" customHeight="false" outlineLevel="0" collapsed="false">
      <c r="A59" s="1" t="s">
        <v>228</v>
      </c>
      <c r="C59" s="1" t="s">
        <v>20</v>
      </c>
      <c r="F59" s="1" t="n">
        <v>6.9</v>
      </c>
      <c r="G59" s="2" t="s">
        <v>39</v>
      </c>
      <c r="H59" s="2" t="s">
        <v>40</v>
      </c>
      <c r="I59" s="2" t="s">
        <v>33</v>
      </c>
      <c r="J59" s="2" t="s">
        <v>229</v>
      </c>
      <c r="K59" s="2" t="s">
        <v>22</v>
      </c>
      <c r="L59" s="2" t="s">
        <v>23</v>
      </c>
      <c r="M59" s="2" t="s">
        <v>41</v>
      </c>
      <c r="R59" s="2" t="s">
        <v>230</v>
      </c>
    </row>
    <row r="60" customFormat="false" ht="12.8" hidden="false" customHeight="false" outlineLevel="0" collapsed="false">
      <c r="A60" s="1" t="s">
        <v>231</v>
      </c>
      <c r="B60" s="1" t="n">
        <v>60</v>
      </c>
      <c r="C60" s="1" t="s">
        <v>20</v>
      </c>
      <c r="F60" s="1" t="n">
        <v>7.7</v>
      </c>
      <c r="G60" s="2" t="s">
        <v>39</v>
      </c>
      <c r="H60" s="2" t="s">
        <v>40</v>
      </c>
      <c r="I60" s="2" t="s">
        <v>33</v>
      </c>
      <c r="J60" s="2" t="s">
        <v>84</v>
      </c>
      <c r="K60" s="2" t="s">
        <v>85</v>
      </c>
      <c r="L60" s="2" t="s">
        <v>60</v>
      </c>
      <c r="M60" s="2" t="s">
        <v>41</v>
      </c>
      <c r="R60" s="2" t="s">
        <v>232</v>
      </c>
    </row>
    <row r="61" customFormat="false" ht="12.8" hidden="false" customHeight="false" outlineLevel="0" collapsed="false">
      <c r="A61" s="1" t="s">
        <v>233</v>
      </c>
      <c r="B61" s="1" t="n">
        <v>0.25</v>
      </c>
      <c r="C61" s="1" t="s">
        <v>43</v>
      </c>
      <c r="F61" s="1" t="n">
        <v>0.6</v>
      </c>
      <c r="G61" s="2" t="s">
        <v>234</v>
      </c>
      <c r="H61" s="2" t="s">
        <v>235</v>
      </c>
      <c r="I61" s="2" t="s">
        <v>33</v>
      </c>
      <c r="J61" s="2" t="s">
        <v>234</v>
      </c>
      <c r="K61" s="2" t="s">
        <v>235</v>
      </c>
      <c r="L61" s="2" t="s">
        <v>33</v>
      </c>
      <c r="M61" s="2" t="s">
        <v>34</v>
      </c>
      <c r="N61" s="1" t="s">
        <v>24</v>
      </c>
      <c r="R61" s="2" t="s">
        <v>236</v>
      </c>
      <c r="S61" s="3"/>
    </row>
    <row r="62" customFormat="false" ht="12.8" hidden="false" customHeight="false" outlineLevel="0" collapsed="false">
      <c r="A62" s="1" t="s">
        <v>237</v>
      </c>
      <c r="C62" s="1" t="s">
        <v>43</v>
      </c>
      <c r="F62" s="1" t="n">
        <v>0.4</v>
      </c>
      <c r="G62" s="2" t="s">
        <v>238</v>
      </c>
      <c r="H62" s="2" t="s">
        <v>239</v>
      </c>
      <c r="I62" s="2" t="s">
        <v>33</v>
      </c>
      <c r="J62" s="2" t="s">
        <v>238</v>
      </c>
      <c r="K62" s="2" t="s">
        <v>239</v>
      </c>
      <c r="L62" s="2" t="s">
        <v>33</v>
      </c>
      <c r="M62" s="2" t="s">
        <v>34</v>
      </c>
      <c r="R62" s="2" t="s">
        <v>240</v>
      </c>
    </row>
    <row r="63" customFormat="false" ht="12.8" hidden="false" customHeight="false" outlineLevel="0" collapsed="false">
      <c r="A63" s="1" t="s">
        <v>241</v>
      </c>
      <c r="B63" s="7"/>
      <c r="C63" s="1" t="s">
        <v>88</v>
      </c>
      <c r="F63" s="1" t="s">
        <v>206</v>
      </c>
      <c r="G63" s="2" t="s">
        <v>238</v>
      </c>
      <c r="H63" s="2" t="s">
        <v>239</v>
      </c>
      <c r="I63" s="2" t="s">
        <v>33</v>
      </c>
      <c r="J63" s="2" t="s">
        <v>238</v>
      </c>
      <c r="K63" s="2" t="s">
        <v>239</v>
      </c>
      <c r="L63" s="2" t="s">
        <v>33</v>
      </c>
      <c r="M63" s="2" t="s">
        <v>34</v>
      </c>
      <c r="R63" s="2" t="s">
        <v>240</v>
      </c>
      <c r="T63" s="2" t="s">
        <v>206</v>
      </c>
    </row>
    <row r="64" customFormat="false" ht="12.8" hidden="false" customHeight="false" outlineLevel="0" collapsed="false">
      <c r="A64" s="1" t="s">
        <v>242</v>
      </c>
      <c r="C64" s="1" t="s">
        <v>20</v>
      </c>
      <c r="F64" s="1" t="n">
        <v>5.3</v>
      </c>
      <c r="G64" s="2" t="s">
        <v>243</v>
      </c>
      <c r="H64" s="2" t="s">
        <v>244</v>
      </c>
      <c r="I64" s="2" t="s">
        <v>33</v>
      </c>
      <c r="J64" s="2" t="s">
        <v>82</v>
      </c>
      <c r="K64" s="2" t="s">
        <v>83</v>
      </c>
      <c r="L64" s="2" t="s">
        <v>33</v>
      </c>
      <c r="M64" s="2" t="s">
        <v>41</v>
      </c>
      <c r="R64" s="2" t="s">
        <v>240</v>
      </c>
    </row>
    <row r="65" customFormat="false" ht="12.8" hidden="false" customHeight="false" outlineLevel="0" collapsed="false">
      <c r="A65" s="1" t="s">
        <v>245</v>
      </c>
      <c r="C65" s="1" t="s">
        <v>20</v>
      </c>
      <c r="F65" s="1" t="s">
        <v>206</v>
      </c>
      <c r="G65" s="2" t="s">
        <v>243</v>
      </c>
      <c r="H65" s="2" t="s">
        <v>244</v>
      </c>
      <c r="I65" s="2" t="s">
        <v>33</v>
      </c>
      <c r="J65" s="2" t="s">
        <v>82</v>
      </c>
      <c r="K65" s="2" t="s">
        <v>83</v>
      </c>
      <c r="L65" s="2" t="s">
        <v>33</v>
      </c>
      <c r="M65" s="2" t="s">
        <v>41</v>
      </c>
      <c r="R65" s="2" t="s">
        <v>240</v>
      </c>
      <c r="T65" s="2" t="s">
        <v>206</v>
      </c>
    </row>
    <row r="66" customFormat="false" ht="12.8" hidden="false" customHeight="false" outlineLevel="0" collapsed="false">
      <c r="A66" s="1" t="s">
        <v>246</v>
      </c>
      <c r="C66" s="1" t="s">
        <v>20</v>
      </c>
      <c r="F66" s="1" t="n">
        <v>5.1</v>
      </c>
      <c r="G66" s="2" t="s">
        <v>247</v>
      </c>
      <c r="H66" s="2" t="s">
        <v>248</v>
      </c>
      <c r="I66" s="2" t="s">
        <v>33</v>
      </c>
      <c r="J66" s="2" t="s">
        <v>249</v>
      </c>
      <c r="K66" s="2" t="s">
        <v>22</v>
      </c>
      <c r="L66" s="2" t="s">
        <v>23</v>
      </c>
      <c r="M66" s="2" t="s">
        <v>41</v>
      </c>
      <c r="R66" s="2" t="s">
        <v>250</v>
      </c>
      <c r="S66" s="3"/>
    </row>
    <row r="67" customFormat="false" ht="12.8" hidden="false" customHeight="false" outlineLevel="0" collapsed="false">
      <c r="A67" s="1" t="s">
        <v>251</v>
      </c>
      <c r="B67" s="1" t="n">
        <v>1</v>
      </c>
      <c r="C67" s="1" t="s">
        <v>43</v>
      </c>
      <c r="G67" s="2" t="s">
        <v>252</v>
      </c>
      <c r="H67" s="2" t="s">
        <v>253</v>
      </c>
      <c r="I67" s="2" t="s">
        <v>60</v>
      </c>
      <c r="J67" s="2" t="s">
        <v>252</v>
      </c>
      <c r="K67" s="2" t="s">
        <v>253</v>
      </c>
      <c r="L67" s="2" t="s">
        <v>60</v>
      </c>
      <c r="M67" s="2" t="s">
        <v>34</v>
      </c>
      <c r="R67" s="2" t="s">
        <v>254</v>
      </c>
      <c r="S67" s="3"/>
    </row>
    <row r="68" customFormat="false" ht="12.8" hidden="false" customHeight="false" outlineLevel="0" collapsed="false">
      <c r="A68" s="1" t="s">
        <v>255</v>
      </c>
      <c r="C68" s="1" t="s">
        <v>43</v>
      </c>
      <c r="F68" s="1" t="s">
        <v>206</v>
      </c>
      <c r="G68" s="2" t="s">
        <v>256</v>
      </c>
      <c r="H68" s="2" t="s">
        <v>22</v>
      </c>
      <c r="I68" s="2" t="s">
        <v>23</v>
      </c>
      <c r="J68" s="2" t="s">
        <v>256</v>
      </c>
      <c r="K68" s="2" t="s">
        <v>22</v>
      </c>
      <c r="L68" s="2" t="s">
        <v>23</v>
      </c>
      <c r="M68" s="2" t="s">
        <v>34</v>
      </c>
      <c r="R68" s="2" t="s">
        <v>257</v>
      </c>
      <c r="T68" s="2" t="s">
        <v>206</v>
      </c>
    </row>
    <row r="69" customFormat="false" ht="12.8" hidden="false" customHeight="false" outlineLevel="0" collapsed="false">
      <c r="A69" s="1" t="s">
        <v>258</v>
      </c>
      <c r="C69" s="1" t="s">
        <v>20</v>
      </c>
      <c r="F69" s="1" t="n">
        <v>9.3</v>
      </c>
      <c r="G69" s="2" t="s">
        <v>79</v>
      </c>
      <c r="H69" s="2" t="s">
        <v>22</v>
      </c>
      <c r="I69" s="2" t="s">
        <v>23</v>
      </c>
      <c r="J69" s="2" t="s">
        <v>82</v>
      </c>
      <c r="K69" s="2" t="s">
        <v>83</v>
      </c>
      <c r="L69" s="2" t="s">
        <v>33</v>
      </c>
      <c r="M69" s="2" t="s">
        <v>41</v>
      </c>
      <c r="R69" s="2" t="s">
        <v>259</v>
      </c>
      <c r="S69" s="3"/>
    </row>
    <row r="70" customFormat="false" ht="12.8" hidden="false" customHeight="false" outlineLevel="0" collapsed="false">
      <c r="A70" s="1" t="s">
        <v>260</v>
      </c>
      <c r="C70" s="1" t="s">
        <v>43</v>
      </c>
      <c r="F70" s="1" t="n">
        <v>0.7</v>
      </c>
      <c r="G70" s="2" t="s">
        <v>79</v>
      </c>
      <c r="H70" s="2" t="s">
        <v>22</v>
      </c>
      <c r="I70" s="2" t="s">
        <v>23</v>
      </c>
      <c r="J70" s="2" t="s">
        <v>261</v>
      </c>
      <c r="K70" s="2" t="s">
        <v>262</v>
      </c>
      <c r="L70" s="2" t="s">
        <v>33</v>
      </c>
      <c r="M70" s="2" t="s">
        <v>41</v>
      </c>
      <c r="R70" s="2" t="s">
        <v>263</v>
      </c>
      <c r="S70" s="3"/>
    </row>
    <row r="71" customFormat="false" ht="12.8" hidden="false" customHeight="false" outlineLevel="0" collapsed="false">
      <c r="A71" s="1" t="s">
        <v>264</v>
      </c>
      <c r="B71" s="1" t="n">
        <v>23</v>
      </c>
      <c r="C71" s="1" t="s">
        <v>20</v>
      </c>
      <c r="F71" s="1" t="n">
        <v>3.4</v>
      </c>
      <c r="G71" s="2" t="s">
        <v>265</v>
      </c>
      <c r="H71" s="2" t="s">
        <v>266</v>
      </c>
      <c r="I71" s="2" t="s">
        <v>33</v>
      </c>
      <c r="J71" s="2" t="s">
        <v>267</v>
      </c>
      <c r="K71" s="2" t="s">
        <v>268</v>
      </c>
      <c r="L71" s="2" t="s">
        <v>33</v>
      </c>
      <c r="M71" s="2" t="s">
        <v>41</v>
      </c>
      <c r="N71" s="1" t="s">
        <v>35</v>
      </c>
      <c r="R71" s="2" t="s">
        <v>269</v>
      </c>
      <c r="S71" s="3"/>
    </row>
    <row r="72" customFormat="false" ht="12.8" hidden="false" customHeight="false" outlineLevel="0" collapsed="false">
      <c r="A72" s="1" t="s">
        <v>270</v>
      </c>
      <c r="B72" s="1" t="n">
        <v>2</v>
      </c>
      <c r="C72" s="1" t="s">
        <v>43</v>
      </c>
      <c r="F72" s="1" t="n">
        <v>8.1</v>
      </c>
      <c r="G72" s="2" t="s">
        <v>271</v>
      </c>
      <c r="H72" s="2" t="s">
        <v>272</v>
      </c>
      <c r="I72" s="2" t="s">
        <v>273</v>
      </c>
      <c r="J72" s="2" t="s">
        <v>274</v>
      </c>
      <c r="K72" s="2" t="s">
        <v>275</v>
      </c>
      <c r="L72" s="2" t="s">
        <v>33</v>
      </c>
      <c r="M72" s="2" t="s">
        <v>41</v>
      </c>
      <c r="R72" s="2" t="s">
        <v>276</v>
      </c>
      <c r="S72" s="3"/>
    </row>
    <row r="73" customFormat="false" ht="12.8" hidden="false" customHeight="false" outlineLevel="0" collapsed="false">
      <c r="A73" s="1" t="s">
        <v>277</v>
      </c>
      <c r="B73" s="1" t="n">
        <v>0.2</v>
      </c>
      <c r="C73" s="1" t="s">
        <v>43</v>
      </c>
      <c r="F73" s="1" t="n">
        <v>0.3</v>
      </c>
      <c r="G73" s="2" t="s">
        <v>278</v>
      </c>
      <c r="H73" s="2" t="s">
        <v>279</v>
      </c>
      <c r="I73" s="2" t="s">
        <v>33</v>
      </c>
      <c r="J73" s="2" t="s">
        <v>280</v>
      </c>
      <c r="K73" s="2" t="s">
        <v>22</v>
      </c>
      <c r="L73" s="2" t="s">
        <v>23</v>
      </c>
      <c r="M73" s="2" t="s">
        <v>41</v>
      </c>
      <c r="R73" s="2" t="s">
        <v>281</v>
      </c>
      <c r="S73" s="3"/>
    </row>
    <row r="74" customFormat="false" ht="12.8" hidden="false" customHeight="false" outlineLevel="0" collapsed="false">
      <c r="A74" s="1" t="s">
        <v>282</v>
      </c>
      <c r="C74" s="1" t="s">
        <v>43</v>
      </c>
      <c r="F74" s="1" t="n">
        <v>3.6</v>
      </c>
      <c r="G74" s="2" t="s">
        <v>278</v>
      </c>
      <c r="H74" s="2" t="s">
        <v>279</v>
      </c>
      <c r="I74" s="2" t="s">
        <v>33</v>
      </c>
      <c r="J74" s="2" t="s">
        <v>278</v>
      </c>
      <c r="K74" s="2" t="s">
        <v>279</v>
      </c>
      <c r="L74" s="2" t="s">
        <v>33</v>
      </c>
      <c r="M74" s="2" t="s">
        <v>34</v>
      </c>
      <c r="N74" s="1" t="s">
        <v>24</v>
      </c>
      <c r="R74" s="2" t="s">
        <v>283</v>
      </c>
      <c r="S74" s="3"/>
    </row>
    <row r="75" customFormat="false" ht="12.8" hidden="false" customHeight="false" outlineLevel="0" collapsed="false">
      <c r="A75" s="1" t="s">
        <v>284</v>
      </c>
      <c r="C75" s="1" t="s">
        <v>43</v>
      </c>
      <c r="F75" s="1" t="n">
        <v>0.5</v>
      </c>
      <c r="G75" s="2" t="s">
        <v>278</v>
      </c>
      <c r="H75" s="2" t="s">
        <v>279</v>
      </c>
      <c r="I75" s="2" t="s">
        <v>33</v>
      </c>
      <c r="J75" s="2" t="s">
        <v>107</v>
      </c>
      <c r="K75" s="2" t="s">
        <v>108</v>
      </c>
      <c r="L75" s="2" t="s">
        <v>33</v>
      </c>
      <c r="M75" s="2" t="s">
        <v>41</v>
      </c>
      <c r="N75" s="1" t="s">
        <v>35</v>
      </c>
      <c r="R75" s="2" t="s">
        <v>285</v>
      </c>
      <c r="S75" s="3"/>
    </row>
    <row r="76" customFormat="false" ht="12.8" hidden="false" customHeight="false" outlineLevel="0" collapsed="false">
      <c r="A76" s="1" t="s">
        <v>286</v>
      </c>
      <c r="B76" s="1" t="n">
        <v>230</v>
      </c>
      <c r="C76" s="1" t="s">
        <v>20</v>
      </c>
      <c r="F76" s="1" t="s">
        <v>206</v>
      </c>
      <c r="G76" s="2" t="s">
        <v>117</v>
      </c>
      <c r="H76" s="2" t="s">
        <v>118</v>
      </c>
      <c r="I76" s="2" t="s">
        <v>33</v>
      </c>
      <c r="J76" s="2" t="s">
        <v>287</v>
      </c>
      <c r="K76" s="2" t="s">
        <v>45</v>
      </c>
      <c r="L76" s="2" t="s">
        <v>33</v>
      </c>
      <c r="M76" s="2" t="s">
        <v>41</v>
      </c>
      <c r="R76" s="2" t="s">
        <v>288</v>
      </c>
      <c r="T76" s="2" t="s">
        <v>206</v>
      </c>
    </row>
    <row r="77" customFormat="false" ht="12.8" hidden="false" customHeight="false" outlineLevel="0" collapsed="false">
      <c r="A77" s="1" t="s">
        <v>289</v>
      </c>
      <c r="B77" s="1" t="n">
        <v>192</v>
      </c>
      <c r="C77" s="1" t="s">
        <v>20</v>
      </c>
      <c r="F77" s="1" t="n">
        <v>29.1</v>
      </c>
      <c r="G77" s="2" t="s">
        <v>117</v>
      </c>
      <c r="H77" s="2" t="s">
        <v>118</v>
      </c>
      <c r="I77" s="2" t="s">
        <v>33</v>
      </c>
      <c r="J77" s="2" t="s">
        <v>119</v>
      </c>
      <c r="K77" s="2" t="s">
        <v>120</v>
      </c>
      <c r="L77" s="2" t="s">
        <v>60</v>
      </c>
      <c r="M77" s="2" t="s">
        <v>41</v>
      </c>
      <c r="R77" s="2" t="s">
        <v>290</v>
      </c>
    </row>
    <row r="78" customFormat="false" ht="12.8" hidden="false" customHeight="false" outlineLevel="0" collapsed="false">
      <c r="A78" s="1" t="s">
        <v>291</v>
      </c>
      <c r="B78" s="1" t="n">
        <v>0.75</v>
      </c>
      <c r="C78" s="1" t="s">
        <v>43</v>
      </c>
      <c r="F78" s="1" t="n">
        <v>0.1</v>
      </c>
      <c r="G78" s="2" t="s">
        <v>292</v>
      </c>
      <c r="H78" s="2" t="s">
        <v>293</v>
      </c>
      <c r="I78" s="2" t="s">
        <v>33</v>
      </c>
      <c r="J78" s="2" t="s">
        <v>294</v>
      </c>
      <c r="K78" s="2" t="s">
        <v>295</v>
      </c>
      <c r="L78" s="2" t="s">
        <v>296</v>
      </c>
      <c r="M78" s="2" t="s">
        <v>41</v>
      </c>
      <c r="R78" s="2" t="s">
        <v>297</v>
      </c>
      <c r="S78" s="3"/>
    </row>
    <row r="79" customFormat="false" ht="12.8" hidden="false" customHeight="false" outlineLevel="0" collapsed="false">
      <c r="A79" s="1" t="s">
        <v>298</v>
      </c>
      <c r="B79" s="1" t="n">
        <v>2</v>
      </c>
      <c r="C79" s="1" t="s">
        <v>43</v>
      </c>
      <c r="F79" s="1" t="s">
        <v>299</v>
      </c>
      <c r="G79" s="2" t="s">
        <v>300</v>
      </c>
      <c r="H79" s="2" t="s">
        <v>301</v>
      </c>
      <c r="I79" s="2" t="s">
        <v>33</v>
      </c>
      <c r="J79" s="2" t="s">
        <v>302</v>
      </c>
      <c r="K79" s="2" t="s">
        <v>303</v>
      </c>
      <c r="L79" s="2" t="s">
        <v>33</v>
      </c>
      <c r="M79" s="2" t="s">
        <v>41</v>
      </c>
      <c r="N79" s="1" t="s">
        <v>52</v>
      </c>
      <c r="R79" s="2" t="s">
        <v>304</v>
      </c>
      <c r="T79" s="3"/>
    </row>
    <row r="80" customFormat="false" ht="12.8" hidden="false" customHeight="false" outlineLevel="0" collapsed="false">
      <c r="A80" s="1" t="s">
        <v>305</v>
      </c>
      <c r="B80" s="1" t="n">
        <v>36</v>
      </c>
      <c r="C80" s="1" t="s">
        <v>20</v>
      </c>
      <c r="F80" s="1" t="s">
        <v>206</v>
      </c>
      <c r="G80" s="2" t="s">
        <v>306</v>
      </c>
      <c r="H80" s="2" t="s">
        <v>307</v>
      </c>
      <c r="I80" s="2" t="s">
        <v>33</v>
      </c>
      <c r="J80" s="2" t="s">
        <v>308</v>
      </c>
      <c r="K80" s="2" t="s">
        <v>45</v>
      </c>
      <c r="L80" s="2" t="s">
        <v>33</v>
      </c>
      <c r="M80" s="2" t="s">
        <v>41</v>
      </c>
      <c r="R80" s="2" t="s">
        <v>309</v>
      </c>
      <c r="T80" s="2" t="s">
        <v>206</v>
      </c>
    </row>
    <row r="81" customFormat="false" ht="12.8" hidden="false" customHeight="false" outlineLevel="0" collapsed="false">
      <c r="A81" s="1" t="s">
        <v>310</v>
      </c>
      <c r="B81" s="1" t="n">
        <v>4</v>
      </c>
      <c r="C81" s="1" t="s">
        <v>43</v>
      </c>
      <c r="F81" s="1" t="n">
        <v>0.5</v>
      </c>
      <c r="G81" s="2" t="s">
        <v>311</v>
      </c>
      <c r="H81" s="2" t="s">
        <v>312</v>
      </c>
      <c r="I81" s="2" t="s">
        <v>33</v>
      </c>
      <c r="J81" s="2" t="s">
        <v>311</v>
      </c>
      <c r="K81" s="2" t="s">
        <v>312</v>
      </c>
      <c r="L81" s="2" t="s">
        <v>33</v>
      </c>
      <c r="M81" s="2" t="s">
        <v>34</v>
      </c>
      <c r="N81" s="1" t="s">
        <v>24</v>
      </c>
      <c r="R81" s="2" t="s">
        <v>313</v>
      </c>
      <c r="S81" s="3"/>
    </row>
    <row r="82" customFormat="false" ht="12.8" hidden="false" customHeight="false" outlineLevel="0" collapsed="false">
      <c r="A82" s="1" t="s">
        <v>314</v>
      </c>
      <c r="C82" s="1" t="s">
        <v>43</v>
      </c>
      <c r="F82" s="1" t="n">
        <v>0.5</v>
      </c>
      <c r="G82" s="2" t="s">
        <v>311</v>
      </c>
      <c r="H82" s="2" t="s">
        <v>312</v>
      </c>
      <c r="I82" s="2" t="s">
        <v>33</v>
      </c>
      <c r="J82" s="2" t="s">
        <v>311</v>
      </c>
      <c r="K82" s="2" t="s">
        <v>312</v>
      </c>
      <c r="L82" s="2" t="s">
        <v>33</v>
      </c>
      <c r="M82" s="2" t="s">
        <v>34</v>
      </c>
      <c r="N82" s="1" t="s">
        <v>24</v>
      </c>
      <c r="R82" s="2" t="s">
        <v>315</v>
      </c>
      <c r="S82" s="3"/>
    </row>
    <row r="83" customFormat="false" ht="12.8" hidden="false" customHeight="false" outlineLevel="0" collapsed="false">
      <c r="A83" s="1" t="s">
        <v>316</v>
      </c>
      <c r="B83" s="1" t="n">
        <v>2</v>
      </c>
      <c r="C83" s="1" t="s">
        <v>43</v>
      </c>
      <c r="F83" s="1" t="n">
        <v>1.2</v>
      </c>
      <c r="G83" s="2" t="s">
        <v>311</v>
      </c>
      <c r="H83" s="2" t="s">
        <v>312</v>
      </c>
      <c r="I83" s="2" t="s">
        <v>33</v>
      </c>
      <c r="J83" s="2" t="s">
        <v>311</v>
      </c>
      <c r="K83" s="2" t="s">
        <v>312</v>
      </c>
      <c r="L83" s="2" t="s">
        <v>33</v>
      </c>
      <c r="M83" s="2" t="s">
        <v>34</v>
      </c>
      <c r="N83" s="1" t="s">
        <v>24</v>
      </c>
      <c r="R83" s="2" t="s">
        <v>317</v>
      </c>
      <c r="S83" s="3"/>
    </row>
    <row r="84" customFormat="false" ht="12.8" hidden="false" customHeight="false" outlineLevel="0" collapsed="false">
      <c r="A84" s="1" t="s">
        <v>318</v>
      </c>
      <c r="B84" s="1" t="n">
        <v>4</v>
      </c>
      <c r="C84" s="1" t="s">
        <v>43</v>
      </c>
      <c r="F84" s="1" t="s">
        <v>319</v>
      </c>
      <c r="G84" s="2" t="s">
        <v>149</v>
      </c>
      <c r="H84" s="2" t="s">
        <v>45</v>
      </c>
      <c r="I84" s="2" t="s">
        <v>33</v>
      </c>
      <c r="J84" s="2" t="s">
        <v>287</v>
      </c>
      <c r="K84" s="2" t="s">
        <v>45</v>
      </c>
      <c r="L84" s="2" t="s">
        <v>33</v>
      </c>
      <c r="M84" s="2" t="s">
        <v>34</v>
      </c>
      <c r="R84" s="2" t="s">
        <v>320</v>
      </c>
      <c r="S84" s="3"/>
      <c r="T84" s="3"/>
    </row>
    <row r="85" customFormat="false" ht="12.8" hidden="false" customHeight="false" outlineLevel="0" collapsed="false">
      <c r="A85" s="1" t="s">
        <v>321</v>
      </c>
      <c r="B85" s="1" t="n">
        <v>2</v>
      </c>
      <c r="C85" s="1" t="s">
        <v>43</v>
      </c>
      <c r="F85" s="1" t="s">
        <v>322</v>
      </c>
      <c r="G85" s="2" t="s">
        <v>149</v>
      </c>
      <c r="H85" s="2" t="s">
        <v>45</v>
      </c>
      <c r="I85" s="2" t="s">
        <v>33</v>
      </c>
      <c r="J85" s="2" t="s">
        <v>287</v>
      </c>
      <c r="K85" s="2" t="s">
        <v>45</v>
      </c>
      <c r="L85" s="2" t="s">
        <v>33</v>
      </c>
      <c r="M85" s="2" t="s">
        <v>34</v>
      </c>
      <c r="N85" s="1" t="s">
        <v>24</v>
      </c>
      <c r="R85" s="2" t="s">
        <v>323</v>
      </c>
      <c r="T85" s="3"/>
    </row>
    <row r="86" customFormat="false" ht="12.8" hidden="false" customHeight="false" outlineLevel="0" collapsed="false">
      <c r="A86" s="1" t="s">
        <v>324</v>
      </c>
      <c r="B86" s="1" t="n">
        <v>144</v>
      </c>
      <c r="C86" s="1" t="s">
        <v>20</v>
      </c>
      <c r="F86" s="1" t="n">
        <v>13.1</v>
      </c>
      <c r="G86" s="2" t="s">
        <v>131</v>
      </c>
      <c r="H86" s="2" t="s">
        <v>132</v>
      </c>
      <c r="I86" s="2" t="s">
        <v>33</v>
      </c>
      <c r="J86" s="2" t="s">
        <v>325</v>
      </c>
      <c r="K86" s="2" t="s">
        <v>134</v>
      </c>
      <c r="L86" s="2" t="s">
        <v>60</v>
      </c>
      <c r="M86" s="2" t="s">
        <v>41</v>
      </c>
      <c r="R86" s="2" t="s">
        <v>326</v>
      </c>
    </row>
    <row r="87" customFormat="false" ht="12.8" hidden="false" customHeight="false" outlineLevel="0" collapsed="false">
      <c r="A87" s="1" t="s">
        <v>327</v>
      </c>
      <c r="C87" s="1" t="s">
        <v>20</v>
      </c>
      <c r="F87" s="1" t="n">
        <v>14.8</v>
      </c>
      <c r="G87" s="2" t="s">
        <v>131</v>
      </c>
      <c r="H87" s="2" t="s">
        <v>132</v>
      </c>
      <c r="I87" s="2" t="s">
        <v>33</v>
      </c>
      <c r="J87" s="2" t="s">
        <v>144</v>
      </c>
      <c r="K87" s="2" t="s">
        <v>145</v>
      </c>
      <c r="L87" s="2" t="s">
        <v>23</v>
      </c>
      <c r="M87" s="2" t="s">
        <v>41</v>
      </c>
      <c r="R87" s="2" t="s">
        <v>328</v>
      </c>
      <c r="S87" s="3"/>
    </row>
    <row r="88" customFormat="false" ht="12.8" hidden="false" customHeight="false" outlineLevel="0" collapsed="false">
      <c r="A88" s="1" t="s">
        <v>329</v>
      </c>
      <c r="B88" s="1" t="n">
        <v>3.4</v>
      </c>
      <c r="C88" s="1" t="s">
        <v>43</v>
      </c>
      <c r="F88" s="1" t="n">
        <v>10.4</v>
      </c>
      <c r="G88" s="2" t="s">
        <v>82</v>
      </c>
      <c r="H88" s="2" t="s">
        <v>83</v>
      </c>
      <c r="I88" s="2" t="s">
        <v>33</v>
      </c>
      <c r="J88" s="2" t="s">
        <v>82</v>
      </c>
      <c r="K88" s="2" t="s">
        <v>83</v>
      </c>
      <c r="L88" s="2" t="s">
        <v>33</v>
      </c>
      <c r="M88" s="2" t="s">
        <v>34</v>
      </c>
      <c r="N88" s="1" t="s">
        <v>35</v>
      </c>
      <c r="R88" s="2" t="s">
        <v>330</v>
      </c>
      <c r="S88" s="3"/>
    </row>
    <row r="89" customFormat="false" ht="12.8" hidden="false" customHeight="false" outlineLevel="0" collapsed="false">
      <c r="A89" s="1" t="s">
        <v>331</v>
      </c>
      <c r="C89" s="1" t="s">
        <v>20</v>
      </c>
      <c r="F89" s="1" t="n">
        <v>31.6</v>
      </c>
      <c r="G89" s="2" t="s">
        <v>332</v>
      </c>
      <c r="H89" s="2" t="s">
        <v>333</v>
      </c>
      <c r="I89" s="2" t="s">
        <v>66</v>
      </c>
      <c r="J89" s="2" t="s">
        <v>334</v>
      </c>
      <c r="K89" s="2" t="s">
        <v>335</v>
      </c>
      <c r="L89" s="2" t="s">
        <v>66</v>
      </c>
      <c r="M89" s="2" t="s">
        <v>41</v>
      </c>
      <c r="R89" s="2" t="s">
        <v>336</v>
      </c>
      <c r="S89" s="3"/>
    </row>
    <row r="90" customFormat="false" ht="12.8" hidden="false" customHeight="false" outlineLevel="0" collapsed="false">
      <c r="A90" s="1" t="s">
        <v>337</v>
      </c>
      <c r="B90" s="1" t="n">
        <v>180</v>
      </c>
      <c r="C90" s="1" t="s">
        <v>20</v>
      </c>
      <c r="F90" s="1" t="s">
        <v>338</v>
      </c>
      <c r="G90" s="2" t="s">
        <v>82</v>
      </c>
      <c r="H90" s="2" t="s">
        <v>83</v>
      </c>
      <c r="I90" s="2" t="s">
        <v>33</v>
      </c>
      <c r="J90" s="2" t="s">
        <v>84</v>
      </c>
      <c r="K90" s="2" t="s">
        <v>85</v>
      </c>
      <c r="L90" s="2" t="s">
        <v>60</v>
      </c>
      <c r="M90" s="2" t="s">
        <v>41</v>
      </c>
      <c r="R90" s="2" t="s">
        <v>339</v>
      </c>
      <c r="S90" s="3"/>
      <c r="T90" s="3"/>
    </row>
    <row r="91" customFormat="false" ht="12.8" hidden="false" customHeight="false" outlineLevel="0" collapsed="false">
      <c r="A91" s="1" t="s">
        <v>340</v>
      </c>
      <c r="B91" s="1" t="n">
        <v>444</v>
      </c>
      <c r="C91" s="1" t="s">
        <v>88</v>
      </c>
      <c r="F91" s="1" t="s">
        <v>341</v>
      </c>
      <c r="G91" s="2" t="s">
        <v>82</v>
      </c>
      <c r="H91" s="2" t="s">
        <v>83</v>
      </c>
      <c r="I91" s="2" t="s">
        <v>33</v>
      </c>
      <c r="J91" s="2" t="s">
        <v>84</v>
      </c>
      <c r="K91" s="2" t="s">
        <v>85</v>
      </c>
      <c r="L91" s="2" t="s">
        <v>60</v>
      </c>
      <c r="M91" s="2" t="s">
        <v>41</v>
      </c>
      <c r="R91" s="2" t="s">
        <v>342</v>
      </c>
      <c r="S91" s="3"/>
      <c r="T91" s="3"/>
    </row>
    <row r="92" customFormat="false" ht="12.8" hidden="false" customHeight="false" outlineLevel="0" collapsed="false">
      <c r="A92" s="1" t="s">
        <v>343</v>
      </c>
      <c r="B92" s="1" t="n">
        <v>252</v>
      </c>
      <c r="C92" s="1" t="s">
        <v>20</v>
      </c>
      <c r="F92" s="1" t="n">
        <v>14.2</v>
      </c>
      <c r="G92" s="2" t="s">
        <v>82</v>
      </c>
      <c r="H92" s="2" t="s">
        <v>83</v>
      </c>
      <c r="I92" s="2" t="s">
        <v>33</v>
      </c>
      <c r="J92" s="2" t="s">
        <v>103</v>
      </c>
      <c r="K92" s="2" t="s">
        <v>104</v>
      </c>
      <c r="L92" s="2" t="s">
        <v>33</v>
      </c>
      <c r="M92" s="2" t="s">
        <v>41</v>
      </c>
      <c r="R92" s="2" t="s">
        <v>344</v>
      </c>
      <c r="T92" s="3"/>
    </row>
    <row r="93" customFormat="false" ht="12.8" hidden="false" customHeight="false" outlineLevel="0" collapsed="false">
      <c r="A93" s="1" t="s">
        <v>345</v>
      </c>
      <c r="C93" s="1" t="s">
        <v>43</v>
      </c>
      <c r="F93" s="1" t="n">
        <v>0</v>
      </c>
      <c r="G93" s="2" t="s">
        <v>346</v>
      </c>
      <c r="H93" s="2" t="s">
        <v>145</v>
      </c>
      <c r="I93" s="2" t="s">
        <v>23</v>
      </c>
      <c r="J93" s="2" t="s">
        <v>346</v>
      </c>
      <c r="K93" s="2" t="s">
        <v>145</v>
      </c>
      <c r="L93" s="2" t="s">
        <v>23</v>
      </c>
      <c r="M93" s="2" t="s">
        <v>34</v>
      </c>
      <c r="R93" s="2" t="s">
        <v>347</v>
      </c>
    </row>
    <row r="94" customFormat="false" ht="12.8" hidden="false" customHeight="false" outlineLevel="0" collapsed="false">
      <c r="A94" s="1" t="s">
        <v>348</v>
      </c>
      <c r="C94" s="1" t="s">
        <v>43</v>
      </c>
      <c r="F94" s="1" t="s">
        <v>206</v>
      </c>
      <c r="G94" s="2" t="s">
        <v>346</v>
      </c>
      <c r="H94" s="2" t="s">
        <v>145</v>
      </c>
      <c r="I94" s="2" t="s">
        <v>23</v>
      </c>
      <c r="J94" s="2" t="s">
        <v>346</v>
      </c>
      <c r="K94" s="2" t="s">
        <v>145</v>
      </c>
      <c r="L94" s="2" t="s">
        <v>23</v>
      </c>
      <c r="M94" s="2" t="s">
        <v>34</v>
      </c>
      <c r="R94" s="2" t="s">
        <v>349</v>
      </c>
      <c r="T94" s="2" t="s">
        <v>206</v>
      </c>
    </row>
    <row r="95" customFormat="false" ht="12.8" hidden="false" customHeight="false" outlineLevel="0" collapsed="false">
      <c r="A95" s="1" t="s">
        <v>350</v>
      </c>
      <c r="B95" s="1" t="n">
        <v>0.25</v>
      </c>
      <c r="C95" s="1" t="s">
        <v>43</v>
      </c>
      <c r="F95" s="1" t="n">
        <v>1.4</v>
      </c>
      <c r="G95" s="2" t="s">
        <v>351</v>
      </c>
      <c r="H95" s="2" t="s">
        <v>352</v>
      </c>
      <c r="I95" s="2" t="s">
        <v>33</v>
      </c>
      <c r="J95" s="2" t="s">
        <v>353</v>
      </c>
      <c r="K95" s="2" t="s">
        <v>354</v>
      </c>
      <c r="L95" s="2" t="s">
        <v>60</v>
      </c>
      <c r="M95" s="2" t="s">
        <v>41</v>
      </c>
      <c r="R95" s="2" t="s">
        <v>355</v>
      </c>
    </row>
    <row r="96" customFormat="false" ht="12.8" hidden="false" customHeight="false" outlineLevel="0" collapsed="false">
      <c r="A96" s="1" t="s">
        <v>356</v>
      </c>
      <c r="B96" s="1" t="n">
        <v>0.2</v>
      </c>
      <c r="C96" s="1" t="s">
        <v>43</v>
      </c>
      <c r="F96" s="1" t="n">
        <v>1.7</v>
      </c>
      <c r="G96" s="2" t="s">
        <v>351</v>
      </c>
      <c r="H96" s="2" t="s">
        <v>352</v>
      </c>
      <c r="I96" s="2" t="s">
        <v>33</v>
      </c>
      <c r="J96" s="2" t="s">
        <v>353</v>
      </c>
      <c r="K96" s="2" t="s">
        <v>354</v>
      </c>
      <c r="L96" s="2" t="s">
        <v>60</v>
      </c>
      <c r="M96" s="2" t="s">
        <v>41</v>
      </c>
      <c r="N96" s="1" t="s">
        <v>52</v>
      </c>
      <c r="R96" s="2" t="s">
        <v>357</v>
      </c>
      <c r="S96" s="3"/>
      <c r="T96" s="3"/>
    </row>
    <row r="97" customFormat="false" ht="12.8" hidden="false" customHeight="false" outlineLevel="0" collapsed="false">
      <c r="A97" s="1" t="s">
        <v>358</v>
      </c>
      <c r="B97" s="1" t="n">
        <v>3</v>
      </c>
      <c r="C97" s="1" t="s">
        <v>43</v>
      </c>
      <c r="F97" s="1" t="n">
        <v>15</v>
      </c>
      <c r="G97" s="2" t="s">
        <v>359</v>
      </c>
      <c r="H97" s="2" t="s">
        <v>360</v>
      </c>
      <c r="I97" s="2" t="s">
        <v>33</v>
      </c>
      <c r="J97" s="2" t="s">
        <v>73</v>
      </c>
      <c r="K97" s="2" t="s">
        <v>74</v>
      </c>
      <c r="L97" s="2" t="s">
        <v>33</v>
      </c>
      <c r="M97" s="2" t="s">
        <v>41</v>
      </c>
      <c r="R97" s="2" t="s">
        <v>361</v>
      </c>
    </row>
    <row r="98" customFormat="false" ht="12.8" hidden="false" customHeight="false" outlineLevel="0" collapsed="false">
      <c r="A98" s="1" t="s">
        <v>362</v>
      </c>
      <c r="B98" s="1" t="n">
        <v>1</v>
      </c>
      <c r="C98" s="1" t="s">
        <v>43</v>
      </c>
      <c r="G98" s="2" t="s">
        <v>58</v>
      </c>
      <c r="H98" s="2" t="s">
        <v>59</v>
      </c>
      <c r="I98" s="2" t="s">
        <v>60</v>
      </c>
      <c r="J98" s="2" t="s">
        <v>58</v>
      </c>
      <c r="K98" s="2" t="s">
        <v>59</v>
      </c>
      <c r="L98" s="2" t="s">
        <v>60</v>
      </c>
      <c r="M98" s="2" t="s">
        <v>34</v>
      </c>
      <c r="R98" s="2" t="s">
        <v>363</v>
      </c>
      <c r="T98" s="3"/>
    </row>
    <row r="99" customFormat="false" ht="12.8" hidden="false" customHeight="false" outlineLevel="0" collapsed="false">
      <c r="A99" s="1" t="s">
        <v>364</v>
      </c>
      <c r="B99" s="1" t="n">
        <v>1</v>
      </c>
      <c r="C99" s="1" t="s">
        <v>43</v>
      </c>
      <c r="F99" s="1" t="n">
        <v>0.8</v>
      </c>
      <c r="G99" s="2" t="s">
        <v>58</v>
      </c>
      <c r="H99" s="2" t="s">
        <v>59</v>
      </c>
      <c r="I99" s="2" t="s">
        <v>60</v>
      </c>
      <c r="J99" s="2" t="s">
        <v>58</v>
      </c>
      <c r="K99" s="2" t="s">
        <v>59</v>
      </c>
      <c r="L99" s="2" t="s">
        <v>60</v>
      </c>
      <c r="M99" s="2" t="s">
        <v>34</v>
      </c>
      <c r="R99" s="2" t="s">
        <v>365</v>
      </c>
    </row>
    <row r="100" customFormat="false" ht="12.8" hidden="false" customHeight="false" outlineLevel="0" collapsed="false">
      <c r="A100" s="1" t="s">
        <v>366</v>
      </c>
      <c r="B100" s="1" t="n">
        <v>0.1</v>
      </c>
      <c r="C100" s="1" t="s">
        <v>43</v>
      </c>
      <c r="F100" s="1" t="n">
        <v>0.5</v>
      </c>
      <c r="G100" s="2" t="s">
        <v>58</v>
      </c>
      <c r="H100" s="2" t="s">
        <v>59</v>
      </c>
      <c r="I100" s="2" t="s">
        <v>60</v>
      </c>
      <c r="J100" s="2" t="s">
        <v>58</v>
      </c>
      <c r="K100" s="2" t="s">
        <v>59</v>
      </c>
      <c r="L100" s="2" t="s">
        <v>60</v>
      </c>
      <c r="M100" s="2" t="s">
        <v>34</v>
      </c>
      <c r="N100" s="1" t="s">
        <v>24</v>
      </c>
      <c r="R100" s="2" t="s">
        <v>367</v>
      </c>
      <c r="S100" s="3"/>
    </row>
    <row r="101" customFormat="false" ht="12.8" hidden="false" customHeight="false" outlineLevel="0" collapsed="false">
      <c r="A101" s="1" t="s">
        <v>368</v>
      </c>
      <c r="B101" s="1" t="n">
        <v>18</v>
      </c>
      <c r="C101" s="1" t="s">
        <v>43</v>
      </c>
      <c r="F101" s="1" t="s">
        <v>206</v>
      </c>
      <c r="G101" s="2" t="s">
        <v>58</v>
      </c>
      <c r="H101" s="2" t="s">
        <v>59</v>
      </c>
      <c r="I101" s="2" t="s">
        <v>60</v>
      </c>
      <c r="J101" s="2" t="s">
        <v>107</v>
      </c>
      <c r="K101" s="2" t="s">
        <v>108</v>
      </c>
      <c r="L101" s="2" t="s">
        <v>33</v>
      </c>
      <c r="M101" s="2" t="s">
        <v>41</v>
      </c>
      <c r="R101" s="2" t="s">
        <v>369</v>
      </c>
      <c r="T101" s="2" t="s">
        <v>206</v>
      </c>
    </row>
    <row r="102" customFormat="false" ht="12.8" hidden="false" customHeight="false" outlineLevel="0" collapsed="false">
      <c r="A102" s="1" t="s">
        <v>370</v>
      </c>
      <c r="B102" s="1" t="n">
        <v>10</v>
      </c>
      <c r="C102" s="1" t="s">
        <v>43</v>
      </c>
      <c r="F102" s="1" t="s">
        <v>206</v>
      </c>
      <c r="G102" s="2" t="s">
        <v>58</v>
      </c>
      <c r="H102" s="2" t="s">
        <v>59</v>
      </c>
      <c r="I102" s="2" t="s">
        <v>60</v>
      </c>
      <c r="J102" s="2" t="s">
        <v>107</v>
      </c>
      <c r="K102" s="2" t="s">
        <v>108</v>
      </c>
      <c r="L102" s="2" t="s">
        <v>33</v>
      </c>
      <c r="M102" s="2" t="s">
        <v>41</v>
      </c>
      <c r="R102" s="2" t="s">
        <v>371</v>
      </c>
      <c r="T102" s="2" t="s">
        <v>206</v>
      </c>
    </row>
    <row r="103" customFormat="false" ht="12.8" hidden="false" customHeight="false" outlineLevel="0" collapsed="false">
      <c r="A103" s="1" t="s">
        <v>372</v>
      </c>
      <c r="C103" s="1" t="s">
        <v>43</v>
      </c>
      <c r="F103" s="1" t="n">
        <v>0.5</v>
      </c>
      <c r="G103" s="2" t="s">
        <v>58</v>
      </c>
      <c r="H103" s="2" t="s">
        <v>59</v>
      </c>
      <c r="I103" s="2" t="s">
        <v>60</v>
      </c>
      <c r="J103" s="2" t="s">
        <v>373</v>
      </c>
      <c r="K103" s="2" t="s">
        <v>154</v>
      </c>
      <c r="L103" s="2" t="s">
        <v>23</v>
      </c>
      <c r="M103" s="2" t="s">
        <v>41</v>
      </c>
      <c r="N103" s="1" t="s">
        <v>24</v>
      </c>
      <c r="R103" s="2" t="s">
        <v>374</v>
      </c>
      <c r="S103" s="3"/>
    </row>
    <row r="104" customFormat="false" ht="12.8" hidden="false" customHeight="false" outlineLevel="0" collapsed="false">
      <c r="A104" s="1" t="s">
        <v>375</v>
      </c>
      <c r="C104" s="1" t="s">
        <v>20</v>
      </c>
      <c r="F104" s="1" t="n">
        <v>21.8</v>
      </c>
      <c r="G104" s="2" t="s">
        <v>376</v>
      </c>
      <c r="H104" s="2" t="s">
        <v>377</v>
      </c>
      <c r="I104" s="2" t="s">
        <v>33</v>
      </c>
      <c r="J104" s="2" t="s">
        <v>376</v>
      </c>
      <c r="K104" s="2" t="s">
        <v>377</v>
      </c>
      <c r="L104" s="2" t="s">
        <v>33</v>
      </c>
      <c r="M104" s="2" t="s">
        <v>34</v>
      </c>
      <c r="N104" s="1" t="s">
        <v>24</v>
      </c>
      <c r="R104" s="2" t="s">
        <v>378</v>
      </c>
      <c r="S104" s="3"/>
    </row>
    <row r="105" customFormat="false" ht="12.8" hidden="false" customHeight="false" outlineLevel="0" collapsed="false">
      <c r="A105" s="1" t="s">
        <v>379</v>
      </c>
      <c r="C105" s="1" t="s">
        <v>20</v>
      </c>
      <c r="F105" s="1" t="n">
        <v>20.6</v>
      </c>
      <c r="G105" s="2" t="s">
        <v>376</v>
      </c>
      <c r="H105" s="2" t="s">
        <v>377</v>
      </c>
      <c r="I105" s="2" t="s">
        <v>33</v>
      </c>
      <c r="J105" s="2" t="s">
        <v>376</v>
      </c>
      <c r="K105" s="2" t="s">
        <v>377</v>
      </c>
      <c r="L105" s="2" t="s">
        <v>33</v>
      </c>
      <c r="M105" s="2" t="s">
        <v>34</v>
      </c>
      <c r="N105" s="1" t="s">
        <v>24</v>
      </c>
      <c r="R105" s="2" t="s">
        <v>380</v>
      </c>
      <c r="S105" s="3"/>
    </row>
    <row r="106" customFormat="false" ht="12.8" hidden="false" customHeight="false" outlineLevel="0" collapsed="false">
      <c r="A106" s="1" t="s">
        <v>381</v>
      </c>
      <c r="B106" s="1" t="n">
        <v>6</v>
      </c>
      <c r="C106" s="1" t="s">
        <v>43</v>
      </c>
      <c r="G106" s="2" t="s">
        <v>382</v>
      </c>
      <c r="H106" s="2" t="s">
        <v>383</v>
      </c>
      <c r="I106" s="2" t="s">
        <v>33</v>
      </c>
      <c r="J106" s="2" t="s">
        <v>73</v>
      </c>
      <c r="K106" s="2" t="s">
        <v>74</v>
      </c>
      <c r="L106" s="2" t="s">
        <v>33</v>
      </c>
      <c r="M106" s="2" t="s">
        <v>41</v>
      </c>
      <c r="R106" s="2" t="s">
        <v>384</v>
      </c>
      <c r="S106" s="3"/>
    </row>
    <row r="107" customFormat="false" ht="12.8" hidden="false" customHeight="false" outlineLevel="0" collapsed="false">
      <c r="A107" s="1" t="s">
        <v>385</v>
      </c>
      <c r="B107" s="1" t="n">
        <v>216</v>
      </c>
      <c r="C107" s="1" t="s">
        <v>20</v>
      </c>
      <c r="F107" s="1" t="s">
        <v>386</v>
      </c>
      <c r="G107" s="2" t="s">
        <v>387</v>
      </c>
      <c r="H107" s="2" t="s">
        <v>388</v>
      </c>
      <c r="I107" s="2" t="s">
        <v>33</v>
      </c>
      <c r="J107" s="2" t="s">
        <v>387</v>
      </c>
      <c r="K107" s="2" t="s">
        <v>388</v>
      </c>
      <c r="L107" s="2" t="s">
        <v>33</v>
      </c>
      <c r="M107" s="2" t="s">
        <v>34</v>
      </c>
      <c r="N107" s="1" t="s">
        <v>24</v>
      </c>
      <c r="R107" s="2" t="s">
        <v>389</v>
      </c>
      <c r="T107" s="3"/>
    </row>
    <row r="108" customFormat="false" ht="12.8" hidden="false" customHeight="false" outlineLevel="0" collapsed="false">
      <c r="A108" s="1" t="s">
        <v>390</v>
      </c>
      <c r="C108" s="1" t="s">
        <v>20</v>
      </c>
      <c r="F108" s="1" t="n">
        <v>11.3</v>
      </c>
      <c r="G108" s="2" t="s">
        <v>391</v>
      </c>
      <c r="H108" s="2" t="s">
        <v>392</v>
      </c>
      <c r="I108" s="2" t="s">
        <v>33</v>
      </c>
      <c r="J108" s="2" t="s">
        <v>111</v>
      </c>
      <c r="K108" s="2" t="s">
        <v>112</v>
      </c>
      <c r="L108" s="2" t="s">
        <v>33</v>
      </c>
      <c r="M108" s="2" t="s">
        <v>34</v>
      </c>
      <c r="N108" s="1" t="s">
        <v>24</v>
      </c>
      <c r="R108" s="2" t="s">
        <v>393</v>
      </c>
      <c r="S108" s="3"/>
    </row>
    <row r="109" customFormat="false" ht="12.8" hidden="false" customHeight="false" outlineLevel="0" collapsed="false">
      <c r="A109" s="1" t="s">
        <v>394</v>
      </c>
      <c r="B109" s="1" t="n">
        <v>132</v>
      </c>
      <c r="C109" s="1" t="s">
        <v>20</v>
      </c>
      <c r="F109" s="1" t="s">
        <v>206</v>
      </c>
      <c r="G109" s="2" t="s">
        <v>395</v>
      </c>
      <c r="H109" s="2" t="s">
        <v>396</v>
      </c>
      <c r="I109" s="2" t="s">
        <v>33</v>
      </c>
      <c r="J109" s="2" t="s">
        <v>397</v>
      </c>
      <c r="K109" s="2" t="s">
        <v>396</v>
      </c>
      <c r="L109" s="2" t="s">
        <v>33</v>
      </c>
      <c r="M109" s="2" t="s">
        <v>34</v>
      </c>
      <c r="R109" s="2" t="s">
        <v>398</v>
      </c>
      <c r="T109" s="2" t="s">
        <v>206</v>
      </c>
    </row>
    <row r="110" customFormat="false" ht="12.8" hidden="false" customHeight="false" outlineLevel="0" collapsed="false">
      <c r="A110" s="1" t="s">
        <v>399</v>
      </c>
      <c r="B110" s="1" t="n">
        <v>48</v>
      </c>
      <c r="C110" s="1" t="s">
        <v>20</v>
      </c>
      <c r="F110" s="1" t="n">
        <v>7</v>
      </c>
      <c r="G110" s="2" t="s">
        <v>400</v>
      </c>
      <c r="H110" s="2" t="s">
        <v>401</v>
      </c>
      <c r="I110" s="2" t="s">
        <v>33</v>
      </c>
      <c r="J110" s="2" t="s">
        <v>400</v>
      </c>
      <c r="K110" s="2" t="s">
        <v>401</v>
      </c>
      <c r="L110" s="2" t="s">
        <v>33</v>
      </c>
      <c r="M110" s="2" t="s">
        <v>34</v>
      </c>
      <c r="R110" s="2" t="s">
        <v>402</v>
      </c>
    </row>
    <row r="111" customFormat="false" ht="12.8" hidden="false" customHeight="false" outlineLevel="0" collapsed="false">
      <c r="A111" s="1" t="s">
        <v>403</v>
      </c>
      <c r="B111" s="1" t="n">
        <v>0.25</v>
      </c>
      <c r="C111" s="1" t="s">
        <v>43</v>
      </c>
      <c r="F111" s="1" t="s">
        <v>206</v>
      </c>
      <c r="G111" s="2" t="s">
        <v>404</v>
      </c>
      <c r="H111" s="2" t="s">
        <v>405</v>
      </c>
      <c r="I111" s="2" t="s">
        <v>66</v>
      </c>
      <c r="J111" s="2" t="s">
        <v>404</v>
      </c>
      <c r="K111" s="2" t="s">
        <v>405</v>
      </c>
      <c r="L111" s="2" t="s">
        <v>66</v>
      </c>
      <c r="M111" s="2" t="s">
        <v>34</v>
      </c>
      <c r="R111" s="2" t="s">
        <v>406</v>
      </c>
      <c r="T111" s="2" t="s">
        <v>206</v>
      </c>
    </row>
    <row r="112" customFormat="false" ht="12.8" hidden="false" customHeight="false" outlineLevel="0" collapsed="false">
      <c r="A112" s="1" t="s">
        <v>407</v>
      </c>
      <c r="C112" s="1" t="s">
        <v>20</v>
      </c>
      <c r="F112" s="1" t="s">
        <v>408</v>
      </c>
      <c r="G112" s="2" t="s">
        <v>409</v>
      </c>
      <c r="H112" s="2" t="s">
        <v>410</v>
      </c>
      <c r="I112" s="2" t="s">
        <v>33</v>
      </c>
      <c r="J112" s="2" t="s">
        <v>409</v>
      </c>
      <c r="K112" s="2" t="s">
        <v>410</v>
      </c>
      <c r="L112" s="2" t="s">
        <v>33</v>
      </c>
      <c r="M112" s="2" t="s">
        <v>34</v>
      </c>
      <c r="N112" s="1" t="s">
        <v>35</v>
      </c>
      <c r="R112" s="2" t="s">
        <v>411</v>
      </c>
      <c r="T112" s="3"/>
    </row>
    <row r="113" customFormat="false" ht="12.8" hidden="false" customHeight="false" outlineLevel="0" collapsed="false">
      <c r="A113" s="1" t="s">
        <v>412</v>
      </c>
      <c r="C113" s="1" t="s">
        <v>20</v>
      </c>
      <c r="F113" s="1" t="n">
        <v>1.7</v>
      </c>
      <c r="G113" s="2" t="s">
        <v>413</v>
      </c>
      <c r="H113" s="2" t="s">
        <v>414</v>
      </c>
      <c r="I113" s="2" t="s">
        <v>296</v>
      </c>
      <c r="J113" s="2" t="s">
        <v>415</v>
      </c>
      <c r="K113" s="2" t="s">
        <v>416</v>
      </c>
      <c r="L113" s="2" t="s">
        <v>416</v>
      </c>
      <c r="M113" s="2" t="s">
        <v>180</v>
      </c>
      <c r="R113" s="2" t="s">
        <v>417</v>
      </c>
      <c r="T113" s="3"/>
    </row>
    <row r="114" customFormat="false" ht="12.8" hidden="false" customHeight="false" outlineLevel="0" collapsed="false">
      <c r="A114" s="1" t="s">
        <v>418</v>
      </c>
      <c r="B114" s="1" t="n">
        <v>5</v>
      </c>
      <c r="C114" s="1" t="s">
        <v>43</v>
      </c>
      <c r="F114" s="1" t="s">
        <v>419</v>
      </c>
      <c r="G114" s="2" t="s">
        <v>47</v>
      </c>
      <c r="H114" s="2" t="s">
        <v>48</v>
      </c>
      <c r="I114" s="2" t="s">
        <v>33</v>
      </c>
      <c r="J114" s="2" t="s">
        <v>47</v>
      </c>
      <c r="K114" s="2" t="s">
        <v>48</v>
      </c>
      <c r="L114" s="2" t="s">
        <v>33</v>
      </c>
      <c r="M114" s="2" t="s">
        <v>34</v>
      </c>
      <c r="R114" s="2" t="s">
        <v>420</v>
      </c>
      <c r="S114" s="3"/>
      <c r="T114" s="3"/>
    </row>
    <row r="115" customFormat="false" ht="12.8" hidden="false" customHeight="false" outlineLevel="0" collapsed="false">
      <c r="A115" s="1" t="s">
        <v>421</v>
      </c>
      <c r="B115" s="1" t="n">
        <v>24</v>
      </c>
      <c r="C115" s="1" t="s">
        <v>20</v>
      </c>
      <c r="F115" s="1" t="s">
        <v>422</v>
      </c>
      <c r="G115" s="2" t="s">
        <v>96</v>
      </c>
      <c r="H115" s="2" t="s">
        <v>97</v>
      </c>
      <c r="I115" s="2" t="s">
        <v>33</v>
      </c>
      <c r="J115" s="2" t="s">
        <v>96</v>
      </c>
      <c r="K115" s="2" t="s">
        <v>97</v>
      </c>
      <c r="L115" s="2" t="s">
        <v>33</v>
      </c>
      <c r="M115" s="2" t="s">
        <v>34</v>
      </c>
      <c r="R115" s="2" t="s">
        <v>423</v>
      </c>
      <c r="S115" s="3"/>
      <c r="T115" s="3"/>
    </row>
    <row r="116" customFormat="false" ht="12.8" hidden="false" customHeight="false" outlineLevel="0" collapsed="false">
      <c r="A116" s="1" t="s">
        <v>424</v>
      </c>
      <c r="C116" s="1" t="s">
        <v>20</v>
      </c>
      <c r="F116" s="1" t="n">
        <v>2.7</v>
      </c>
      <c r="G116" s="2"/>
      <c r="H116" s="2"/>
      <c r="I116" s="2"/>
      <c r="J116" s="2"/>
      <c r="K116" s="2"/>
      <c r="L116" s="2"/>
      <c r="M116" s="2"/>
      <c r="R116" s="2" t="s">
        <v>240</v>
      </c>
      <c r="S116" s="3"/>
    </row>
    <row r="117" customFormat="false" ht="12.8" hidden="false" customHeight="false" outlineLevel="0" collapsed="false">
      <c r="A117" s="1" t="s">
        <v>425</v>
      </c>
      <c r="C117" s="1" t="s">
        <v>20</v>
      </c>
      <c r="F117" s="1" t="n">
        <v>2</v>
      </c>
      <c r="G117" s="2" t="s">
        <v>426</v>
      </c>
      <c r="H117" s="2" t="s">
        <v>427</v>
      </c>
      <c r="I117" s="2" t="s">
        <v>33</v>
      </c>
      <c r="J117" s="2" t="s">
        <v>426</v>
      </c>
      <c r="K117" s="2" t="s">
        <v>427</v>
      </c>
      <c r="L117" s="2" t="s">
        <v>33</v>
      </c>
      <c r="M117" s="2" t="s">
        <v>34</v>
      </c>
      <c r="N117" s="1" t="s">
        <v>24</v>
      </c>
      <c r="R117" s="2" t="s">
        <v>428</v>
      </c>
      <c r="S117" s="3"/>
    </row>
    <row r="118" customFormat="false" ht="12.8" hidden="false" customHeight="false" outlineLevel="0" collapsed="false">
      <c r="A118" s="1" t="s">
        <v>429</v>
      </c>
      <c r="C118" s="1" t="s">
        <v>43</v>
      </c>
      <c r="F118" s="1" t="n">
        <v>0.7</v>
      </c>
      <c r="G118" s="2" t="s">
        <v>430</v>
      </c>
      <c r="H118" s="2" t="s">
        <v>431</v>
      </c>
      <c r="I118" s="2" t="s">
        <v>33</v>
      </c>
      <c r="J118" s="2" t="s">
        <v>373</v>
      </c>
      <c r="K118" s="2" t="s">
        <v>22</v>
      </c>
      <c r="L118" s="2" t="s">
        <v>23</v>
      </c>
      <c r="M118" s="2" t="s">
        <v>41</v>
      </c>
      <c r="N118" s="1" t="s">
        <v>24</v>
      </c>
      <c r="R118" s="2" t="s">
        <v>432</v>
      </c>
      <c r="S118" s="3"/>
    </row>
    <row r="119" customFormat="false" ht="12.8" hidden="false" customHeight="false" outlineLevel="0" collapsed="false">
      <c r="A119" s="1" t="s">
        <v>433</v>
      </c>
      <c r="B119" s="1" t="n">
        <v>0.5</v>
      </c>
      <c r="C119" s="1" t="s">
        <v>43</v>
      </c>
      <c r="F119" s="1" t="n">
        <v>0.8</v>
      </c>
      <c r="G119" s="2" t="s">
        <v>434</v>
      </c>
      <c r="H119" s="2" t="s">
        <v>435</v>
      </c>
      <c r="I119" s="2" t="s">
        <v>33</v>
      </c>
      <c r="J119" s="2" t="s">
        <v>107</v>
      </c>
      <c r="K119" s="2" t="s">
        <v>108</v>
      </c>
      <c r="L119" s="2"/>
      <c r="M119" s="2" t="s">
        <v>41</v>
      </c>
      <c r="N119" s="1" t="s">
        <v>52</v>
      </c>
      <c r="R119" s="2" t="s">
        <v>436</v>
      </c>
      <c r="S119" s="3"/>
    </row>
    <row r="120" customFormat="false" ht="12.8" hidden="false" customHeight="false" outlineLevel="0" collapsed="false">
      <c r="A120" s="1" t="s">
        <v>437</v>
      </c>
      <c r="C120" s="1" t="s">
        <v>43</v>
      </c>
      <c r="F120" s="1" t="s">
        <v>206</v>
      </c>
      <c r="G120" s="2" t="s">
        <v>21</v>
      </c>
      <c r="H120" s="2" t="s">
        <v>22</v>
      </c>
      <c r="I120" s="2" t="s">
        <v>23</v>
      </c>
      <c r="J120" s="2" t="s">
        <v>21</v>
      </c>
      <c r="K120" s="2" t="s">
        <v>22</v>
      </c>
      <c r="L120" s="2" t="s">
        <v>23</v>
      </c>
      <c r="M120" s="2" t="s">
        <v>34</v>
      </c>
      <c r="R120" s="2" t="s">
        <v>438</v>
      </c>
      <c r="T120" s="2" t="s">
        <v>206</v>
      </c>
    </row>
    <row r="121" customFormat="false" ht="12.8" hidden="false" customHeight="false" outlineLevel="0" collapsed="false">
      <c r="A121" s="1" t="s">
        <v>439</v>
      </c>
      <c r="C121" s="1" t="s">
        <v>20</v>
      </c>
      <c r="F121" s="1" t="s">
        <v>440</v>
      </c>
      <c r="G121" s="2" t="s">
        <v>21</v>
      </c>
      <c r="H121" s="2" t="s">
        <v>22</v>
      </c>
      <c r="I121" s="2" t="s">
        <v>23</v>
      </c>
      <c r="J121" s="2"/>
      <c r="K121" s="2"/>
      <c r="L121" s="2"/>
      <c r="M121" s="2" t="s">
        <v>441</v>
      </c>
      <c r="R121" s="2" t="s">
        <v>442</v>
      </c>
      <c r="S121" s="3"/>
      <c r="T121" s="3"/>
    </row>
    <row r="122" customFormat="false" ht="12.8" hidden="false" customHeight="false" outlineLevel="0" collapsed="false">
      <c r="A122" s="1" t="s">
        <v>443</v>
      </c>
      <c r="C122" s="1" t="s">
        <v>20</v>
      </c>
      <c r="F122" s="1" t="s">
        <v>444</v>
      </c>
      <c r="G122" s="2" t="s">
        <v>21</v>
      </c>
      <c r="H122" s="2" t="s">
        <v>22</v>
      </c>
      <c r="I122" s="2" t="s">
        <v>23</v>
      </c>
      <c r="J122" s="2"/>
      <c r="K122" s="2"/>
      <c r="L122" s="2"/>
      <c r="M122" s="2" t="s">
        <v>441</v>
      </c>
      <c r="R122" s="2" t="s">
        <v>445</v>
      </c>
      <c r="S122" s="3"/>
      <c r="T122" s="3"/>
    </row>
    <row r="123" customFormat="false" ht="12.8" hidden="false" customHeight="false" outlineLevel="0" collapsed="false">
      <c r="A123" s="1" t="s">
        <v>446</v>
      </c>
      <c r="C123" s="1" t="s">
        <v>43</v>
      </c>
      <c r="F123" s="1" t="n">
        <v>1.1</v>
      </c>
      <c r="G123" s="2" t="s">
        <v>447</v>
      </c>
      <c r="H123" s="2" t="s">
        <v>22</v>
      </c>
      <c r="I123" s="2" t="s">
        <v>23</v>
      </c>
      <c r="J123" s="2" t="s">
        <v>447</v>
      </c>
      <c r="K123" s="2" t="s">
        <v>22</v>
      </c>
      <c r="L123" s="2" t="s">
        <v>23</v>
      </c>
      <c r="M123" s="2" t="s">
        <v>34</v>
      </c>
      <c r="R123" s="2" t="s">
        <v>448</v>
      </c>
    </row>
    <row r="124" customFormat="false" ht="12.8" hidden="false" customHeight="false" outlineLevel="0" collapsed="false">
      <c r="A124" s="1" t="s">
        <v>449</v>
      </c>
      <c r="C124" s="1" t="s">
        <v>43</v>
      </c>
      <c r="F124" s="1" t="n">
        <v>2.3</v>
      </c>
      <c r="G124" s="2" t="s">
        <v>71</v>
      </c>
      <c r="H124" s="2" t="s">
        <v>72</v>
      </c>
      <c r="I124" s="2" t="s">
        <v>33</v>
      </c>
      <c r="J124" s="2" t="s">
        <v>73</v>
      </c>
      <c r="K124" s="2" t="s">
        <v>74</v>
      </c>
      <c r="L124" s="2" t="s">
        <v>33</v>
      </c>
      <c r="M124" s="2" t="s">
        <v>41</v>
      </c>
      <c r="R124" s="2" t="s">
        <v>450</v>
      </c>
      <c r="T124" s="3"/>
    </row>
    <row r="125" customFormat="false" ht="12.8" hidden="false" customHeight="false" outlineLevel="0" collapsed="false">
      <c r="A125" s="1" t="s">
        <v>451</v>
      </c>
      <c r="C125" s="1" t="s">
        <v>43</v>
      </c>
      <c r="F125" s="1" t="s">
        <v>206</v>
      </c>
      <c r="G125" s="2" t="s">
        <v>71</v>
      </c>
      <c r="H125" s="2" t="s">
        <v>72</v>
      </c>
      <c r="I125" s="2" t="s">
        <v>33</v>
      </c>
      <c r="J125" s="2" t="s">
        <v>64</v>
      </c>
      <c r="K125" s="2" t="s">
        <v>207</v>
      </c>
      <c r="L125" s="2" t="s">
        <v>66</v>
      </c>
      <c r="M125" s="2" t="s">
        <v>41</v>
      </c>
      <c r="R125" s="2" t="s">
        <v>452</v>
      </c>
      <c r="T125" s="2" t="s">
        <v>206</v>
      </c>
    </row>
    <row r="126" customFormat="false" ht="12.8" hidden="false" customHeight="false" outlineLevel="0" collapsed="false">
      <c r="A126" s="1" t="s">
        <v>453</v>
      </c>
      <c r="B126" s="1" t="n">
        <v>24</v>
      </c>
      <c r="C126" s="1" t="s">
        <v>20</v>
      </c>
      <c r="F126" s="1" t="n">
        <v>2.2</v>
      </c>
      <c r="G126" s="2" t="s">
        <v>158</v>
      </c>
      <c r="H126" s="2" t="s">
        <v>159</v>
      </c>
      <c r="I126" s="2" t="s">
        <v>33</v>
      </c>
      <c r="J126" s="2" t="s">
        <v>158</v>
      </c>
      <c r="K126" s="2" t="s">
        <v>159</v>
      </c>
      <c r="L126" s="2" t="s">
        <v>33</v>
      </c>
      <c r="M126" s="2" t="s">
        <v>34</v>
      </c>
      <c r="R126" s="2" t="s">
        <v>454</v>
      </c>
      <c r="S126" s="3"/>
    </row>
    <row r="127" customFormat="false" ht="12.8" hidden="false" customHeight="false" outlineLevel="0" collapsed="false">
      <c r="A127" s="1" t="s">
        <v>455</v>
      </c>
      <c r="B127" s="1" t="n">
        <v>192</v>
      </c>
      <c r="C127" s="1" t="s">
        <v>20</v>
      </c>
      <c r="F127" s="1" t="s">
        <v>456</v>
      </c>
      <c r="G127" s="2" t="s">
        <v>31</v>
      </c>
      <c r="H127" s="2" t="s">
        <v>32</v>
      </c>
      <c r="I127" s="2" t="s">
        <v>33</v>
      </c>
      <c r="J127" s="2"/>
      <c r="K127" s="2"/>
      <c r="L127" s="2"/>
      <c r="M127" s="2" t="s">
        <v>441</v>
      </c>
      <c r="R127" s="2" t="s">
        <v>457</v>
      </c>
      <c r="S127" s="3"/>
      <c r="T127" s="3"/>
    </row>
    <row r="128" customFormat="false" ht="12.8" hidden="false" customHeight="false" outlineLevel="0" collapsed="false">
      <c r="A128" s="1" t="s">
        <v>458</v>
      </c>
      <c r="B128" s="1" t="n">
        <v>1</v>
      </c>
      <c r="C128" s="1" t="s">
        <v>43</v>
      </c>
      <c r="G128" s="2" t="s">
        <v>167</v>
      </c>
      <c r="H128" s="2" t="s">
        <v>168</v>
      </c>
      <c r="I128" s="2" t="s">
        <v>33</v>
      </c>
      <c r="J128" s="2" t="s">
        <v>167</v>
      </c>
      <c r="K128" s="2" t="s">
        <v>168</v>
      </c>
      <c r="L128" s="2" t="s">
        <v>33</v>
      </c>
      <c r="M128" s="2"/>
      <c r="R128" s="2" t="s">
        <v>459</v>
      </c>
      <c r="T128" s="3"/>
    </row>
    <row r="129" customFormat="false" ht="12.8" hidden="false" customHeight="false" outlineLevel="0" collapsed="false">
      <c r="A129" s="1" t="s">
        <v>460</v>
      </c>
      <c r="C129" s="1" t="s">
        <v>20</v>
      </c>
      <c r="F129" s="1" t="n">
        <v>5.3</v>
      </c>
      <c r="G129" s="2" t="s">
        <v>461</v>
      </c>
      <c r="H129" s="2" t="s">
        <v>462</v>
      </c>
      <c r="I129" s="2" t="s">
        <v>33</v>
      </c>
      <c r="J129" s="2" t="s">
        <v>373</v>
      </c>
      <c r="K129" s="2" t="s">
        <v>22</v>
      </c>
      <c r="L129" s="2" t="s">
        <v>23</v>
      </c>
      <c r="M129" s="2" t="s">
        <v>41</v>
      </c>
      <c r="R129" s="2" t="s">
        <v>463</v>
      </c>
      <c r="S129" s="3"/>
    </row>
    <row r="130" customFormat="false" ht="12.8" hidden="false" customHeight="false" outlineLevel="0" collapsed="false">
      <c r="A130" s="1" t="s">
        <v>464</v>
      </c>
      <c r="B130" s="1" t="n">
        <v>12</v>
      </c>
      <c r="C130" s="1" t="s">
        <v>43</v>
      </c>
      <c r="F130" s="1" t="n">
        <v>5.5</v>
      </c>
      <c r="G130" s="2" t="s">
        <v>107</v>
      </c>
      <c r="H130" s="2" t="s">
        <v>108</v>
      </c>
      <c r="I130" s="2" t="s">
        <v>33</v>
      </c>
      <c r="J130" s="2" t="s">
        <v>73</v>
      </c>
      <c r="K130" s="2" t="s">
        <v>74</v>
      </c>
      <c r="L130" s="2" t="s">
        <v>33</v>
      </c>
      <c r="M130" s="2" t="s">
        <v>41</v>
      </c>
      <c r="R130" s="2" t="s">
        <v>465</v>
      </c>
    </row>
    <row r="131" customFormat="false" ht="12.8" hidden="false" customHeight="false" outlineLevel="0" collapsed="false">
      <c r="A131" s="1" t="s">
        <v>466</v>
      </c>
      <c r="B131" s="1" t="n">
        <v>12</v>
      </c>
      <c r="C131" s="1" t="s">
        <v>43</v>
      </c>
      <c r="F131" s="1" t="n">
        <v>5.3</v>
      </c>
      <c r="G131" s="2" t="s">
        <v>107</v>
      </c>
      <c r="H131" s="2" t="s">
        <v>108</v>
      </c>
      <c r="I131" s="2" t="s">
        <v>33</v>
      </c>
      <c r="J131" s="2" t="s">
        <v>103</v>
      </c>
      <c r="K131" s="2" t="s">
        <v>104</v>
      </c>
      <c r="L131" s="2" t="s">
        <v>33</v>
      </c>
      <c r="M131" s="2" t="s">
        <v>41</v>
      </c>
      <c r="R131" s="2" t="s">
        <v>467</v>
      </c>
      <c r="S131" s="3"/>
    </row>
    <row r="132" customFormat="false" ht="12.8" hidden="false" customHeight="false" outlineLevel="0" collapsed="false">
      <c r="A132" s="1" t="s">
        <v>468</v>
      </c>
      <c r="B132" s="1" t="n">
        <v>1.5</v>
      </c>
      <c r="C132" s="1" t="s">
        <v>43</v>
      </c>
      <c r="F132" s="1" t="n">
        <v>0.2</v>
      </c>
      <c r="G132" s="2" t="s">
        <v>127</v>
      </c>
      <c r="H132" s="2" t="s">
        <v>128</v>
      </c>
      <c r="I132" s="2" t="s">
        <v>33</v>
      </c>
      <c r="J132" s="2" t="s">
        <v>127</v>
      </c>
      <c r="K132" s="2" t="s">
        <v>128</v>
      </c>
      <c r="L132" s="2" t="s">
        <v>33</v>
      </c>
      <c r="M132" s="2" t="s">
        <v>34</v>
      </c>
      <c r="R132" s="2" t="s">
        <v>469</v>
      </c>
    </row>
    <row r="133" customFormat="false" ht="12.8" hidden="false" customHeight="false" outlineLevel="0" collapsed="false">
      <c r="A133" s="1" t="s">
        <v>470</v>
      </c>
      <c r="C133" s="1" t="s">
        <v>206</v>
      </c>
      <c r="F133" s="1" t="n">
        <v>0.5</v>
      </c>
      <c r="G133" s="2" t="s">
        <v>127</v>
      </c>
      <c r="H133" s="2" t="s">
        <v>128</v>
      </c>
      <c r="I133" s="2" t="s">
        <v>33</v>
      </c>
      <c r="J133" s="2" t="s">
        <v>127</v>
      </c>
      <c r="K133" s="2" t="s">
        <v>128</v>
      </c>
      <c r="L133" s="2" t="s">
        <v>33</v>
      </c>
      <c r="M133" s="2" t="s">
        <v>34</v>
      </c>
      <c r="N133" s="1" t="s">
        <v>35</v>
      </c>
      <c r="R133" s="2" t="s">
        <v>471</v>
      </c>
      <c r="S133" s="2" t="s">
        <v>206</v>
      </c>
    </row>
    <row r="134" customFormat="false" ht="12.8" hidden="false" customHeight="false" outlineLevel="0" collapsed="false">
      <c r="A134" s="1" t="s">
        <v>472</v>
      </c>
      <c r="C134" s="1" t="s">
        <v>206</v>
      </c>
      <c r="F134" s="1" t="n">
        <v>0.3</v>
      </c>
      <c r="G134" s="2" t="s">
        <v>206</v>
      </c>
      <c r="H134" s="2"/>
      <c r="I134" s="2"/>
      <c r="J134" s="2"/>
      <c r="K134" s="2"/>
      <c r="L134" s="2"/>
      <c r="M134" s="2"/>
      <c r="R134" s="2" t="s">
        <v>240</v>
      </c>
      <c r="S134" s="2" t="s">
        <v>206</v>
      </c>
      <c r="T134" s="3"/>
    </row>
    <row r="135" customFormat="false" ht="12.8" hidden="false" customHeight="false" outlineLevel="0" collapsed="false">
      <c r="A135" s="1" t="s">
        <v>473</v>
      </c>
      <c r="B135" s="1" t="n">
        <v>0.2</v>
      </c>
      <c r="C135" s="1" t="s">
        <v>43</v>
      </c>
      <c r="F135" s="1" t="s">
        <v>474</v>
      </c>
      <c r="G135" s="2" t="s">
        <v>127</v>
      </c>
      <c r="H135" s="2" t="s">
        <v>128</v>
      </c>
      <c r="I135" s="2" t="s">
        <v>33</v>
      </c>
      <c r="J135" s="2" t="s">
        <v>475</v>
      </c>
      <c r="K135" s="2" t="s">
        <v>128</v>
      </c>
      <c r="L135" s="2" t="s">
        <v>33</v>
      </c>
      <c r="M135" s="2" t="s">
        <v>34</v>
      </c>
      <c r="R135" s="2" t="s">
        <v>476</v>
      </c>
      <c r="S135" s="3"/>
    </row>
    <row r="136" customFormat="false" ht="12.8" hidden="false" customHeight="false" outlineLevel="0" collapsed="false">
      <c r="A136" s="1" t="s">
        <v>477</v>
      </c>
      <c r="B136" s="1" t="n">
        <v>0.2</v>
      </c>
      <c r="C136" s="1" t="s">
        <v>43</v>
      </c>
      <c r="F136" s="1" t="s">
        <v>478</v>
      </c>
      <c r="G136" s="2" t="s">
        <v>127</v>
      </c>
      <c r="H136" s="2" t="s">
        <v>128</v>
      </c>
      <c r="I136" s="2" t="s">
        <v>33</v>
      </c>
      <c r="J136" s="2" t="s">
        <v>127</v>
      </c>
      <c r="K136" s="2" t="s">
        <v>128</v>
      </c>
      <c r="L136" s="2" t="s">
        <v>33</v>
      </c>
      <c r="M136" s="2" t="s">
        <v>34</v>
      </c>
      <c r="N136" s="1" t="s">
        <v>35</v>
      </c>
      <c r="R136" s="2" t="s">
        <v>479</v>
      </c>
      <c r="T136" s="3"/>
    </row>
    <row r="137" customFormat="false" ht="12.8" hidden="false" customHeight="false" outlineLevel="0" collapsed="false">
      <c r="A137" s="1" t="s">
        <v>480</v>
      </c>
      <c r="B137" s="1" t="n">
        <v>0.5</v>
      </c>
      <c r="C137" s="1" t="s">
        <v>43</v>
      </c>
      <c r="F137" s="1" t="n">
        <v>0.5</v>
      </c>
      <c r="G137" s="2" t="s">
        <v>127</v>
      </c>
      <c r="H137" s="2" t="s">
        <v>128</v>
      </c>
      <c r="I137" s="2" t="s">
        <v>33</v>
      </c>
      <c r="J137" s="2" t="s">
        <v>127</v>
      </c>
      <c r="K137" s="2" t="s">
        <v>128</v>
      </c>
      <c r="L137" s="2" t="s">
        <v>33</v>
      </c>
      <c r="M137" s="2" t="s">
        <v>34</v>
      </c>
      <c r="N137" s="1" t="s">
        <v>35</v>
      </c>
      <c r="R137" s="2" t="s">
        <v>481</v>
      </c>
      <c r="S137" s="3"/>
    </row>
    <row r="138" customFormat="false" ht="12.8" hidden="false" customHeight="false" outlineLevel="0" collapsed="false">
      <c r="A138" s="1" t="s">
        <v>482</v>
      </c>
      <c r="B138" s="1" t="n">
        <v>6</v>
      </c>
      <c r="C138" s="1" t="s">
        <v>43</v>
      </c>
      <c r="F138" s="1" t="n">
        <v>0.2</v>
      </c>
      <c r="G138" s="2" t="s">
        <v>127</v>
      </c>
      <c r="H138" s="2" t="s">
        <v>128</v>
      </c>
      <c r="I138" s="2" t="s">
        <v>33</v>
      </c>
      <c r="J138" s="2" t="s">
        <v>127</v>
      </c>
      <c r="K138" s="2" t="s">
        <v>128</v>
      </c>
      <c r="L138" s="2" t="s">
        <v>33</v>
      </c>
      <c r="M138" s="2" t="s">
        <v>34</v>
      </c>
      <c r="N138" s="1" t="s">
        <v>35</v>
      </c>
      <c r="R138" s="2" t="s">
        <v>483</v>
      </c>
      <c r="S138" s="3"/>
    </row>
    <row r="139" customFormat="false" ht="12.8" hidden="false" customHeight="false" outlineLevel="0" collapsed="false">
      <c r="A139" s="1" t="s">
        <v>484</v>
      </c>
      <c r="C139" s="1" t="s">
        <v>20</v>
      </c>
      <c r="F139" s="1" t="n">
        <v>22</v>
      </c>
      <c r="G139" s="2" t="s">
        <v>485</v>
      </c>
      <c r="H139" s="2" t="s">
        <v>486</v>
      </c>
      <c r="I139" s="2" t="s">
        <v>33</v>
      </c>
      <c r="J139" s="2" t="s">
        <v>64</v>
      </c>
      <c r="K139" s="2" t="s">
        <v>207</v>
      </c>
      <c r="L139" s="2" t="s">
        <v>66</v>
      </c>
      <c r="M139" s="2" t="s">
        <v>41</v>
      </c>
      <c r="R139" s="2" t="s">
        <v>487</v>
      </c>
    </row>
    <row r="140" customFormat="false" ht="12.8" hidden="false" customHeight="false" outlineLevel="0" collapsed="false">
      <c r="A140" s="1" t="s">
        <v>488</v>
      </c>
      <c r="C140" s="1" t="s">
        <v>43</v>
      </c>
      <c r="F140" s="1" t="n">
        <v>19.5</v>
      </c>
      <c r="G140" s="2" t="s">
        <v>489</v>
      </c>
      <c r="H140" s="2" t="s">
        <v>490</v>
      </c>
      <c r="I140" s="2" t="s">
        <v>33</v>
      </c>
      <c r="J140" s="2" t="s">
        <v>491</v>
      </c>
      <c r="K140" s="2" t="s">
        <v>492</v>
      </c>
      <c r="L140" s="2" t="s">
        <v>33</v>
      </c>
      <c r="M140" s="2" t="s">
        <v>41</v>
      </c>
      <c r="N140" s="1" t="s">
        <v>52</v>
      </c>
      <c r="R140" s="2" t="s">
        <v>493</v>
      </c>
      <c r="S140" s="3"/>
    </row>
    <row r="141" customFormat="false" ht="12.8" hidden="false" customHeight="false" outlineLevel="0" collapsed="false">
      <c r="A141" s="1" t="s">
        <v>494</v>
      </c>
      <c r="C141" s="1" t="s">
        <v>20</v>
      </c>
      <c r="F141" s="1" t="n">
        <v>42.2</v>
      </c>
      <c r="G141" s="2" t="s">
        <v>495</v>
      </c>
      <c r="H141" s="2" t="s">
        <v>496</v>
      </c>
      <c r="I141" s="2" t="s">
        <v>33</v>
      </c>
      <c r="J141" s="2" t="s">
        <v>495</v>
      </c>
      <c r="K141" s="2" t="s">
        <v>496</v>
      </c>
      <c r="L141" s="2" t="s">
        <v>33</v>
      </c>
      <c r="M141" s="2" t="s">
        <v>34</v>
      </c>
      <c r="N141" s="1" t="s">
        <v>24</v>
      </c>
      <c r="R141" s="2" t="s">
        <v>497</v>
      </c>
      <c r="S141" s="3"/>
    </row>
    <row r="142" customFormat="false" ht="12.8" hidden="false" customHeight="false" outlineLevel="0" collapsed="false">
      <c r="A142" s="1" t="s">
        <v>498</v>
      </c>
      <c r="B142" s="1" t="n">
        <v>22</v>
      </c>
      <c r="C142" s="1" t="s">
        <v>20</v>
      </c>
      <c r="F142" s="1" t="s">
        <v>499</v>
      </c>
      <c r="G142" s="2" t="s">
        <v>55</v>
      </c>
      <c r="H142" s="2" t="s">
        <v>56</v>
      </c>
      <c r="I142" s="2" t="s">
        <v>33</v>
      </c>
      <c r="J142" s="2" t="s">
        <v>55</v>
      </c>
      <c r="K142" s="2" t="s">
        <v>56</v>
      </c>
      <c r="L142" s="2" t="s">
        <v>33</v>
      </c>
      <c r="M142" s="2" t="s">
        <v>34</v>
      </c>
      <c r="R142" s="2" t="s">
        <v>500</v>
      </c>
      <c r="T142" s="3"/>
    </row>
    <row r="143" customFormat="false" ht="12.8" hidden="false" customHeight="false" outlineLevel="0" collapsed="false">
      <c r="A143" s="1" t="s">
        <v>501</v>
      </c>
      <c r="B143" s="1" t="n">
        <v>22</v>
      </c>
      <c r="C143" s="1" t="s">
        <v>20</v>
      </c>
      <c r="F143" s="1" t="s">
        <v>502</v>
      </c>
      <c r="G143" s="2" t="s">
        <v>55</v>
      </c>
      <c r="H143" s="2" t="s">
        <v>56</v>
      </c>
      <c r="I143" s="2" t="s">
        <v>33</v>
      </c>
      <c r="J143" s="2" t="s">
        <v>55</v>
      </c>
      <c r="K143" s="2" t="s">
        <v>56</v>
      </c>
      <c r="L143" s="2" t="s">
        <v>33</v>
      </c>
      <c r="M143" s="2" t="s">
        <v>34</v>
      </c>
      <c r="R143" s="2" t="s">
        <v>503</v>
      </c>
      <c r="T143" s="3"/>
    </row>
    <row r="144" customFormat="false" ht="12.8" hidden="false" customHeight="false" outlineLevel="0" collapsed="false">
      <c r="A144" s="1" t="s">
        <v>504</v>
      </c>
      <c r="B144" s="1" t="n">
        <v>24</v>
      </c>
      <c r="C144" s="1" t="s">
        <v>20</v>
      </c>
      <c r="F144" s="1" t="s">
        <v>505</v>
      </c>
      <c r="G144" s="2" t="s">
        <v>55</v>
      </c>
      <c r="H144" s="2" t="s">
        <v>56</v>
      </c>
      <c r="I144" s="2" t="s">
        <v>33</v>
      </c>
      <c r="J144" s="2" t="s">
        <v>55</v>
      </c>
      <c r="K144" s="2" t="s">
        <v>56</v>
      </c>
      <c r="L144" s="2" t="s">
        <v>33</v>
      </c>
      <c r="M144" s="2" t="s">
        <v>34</v>
      </c>
      <c r="R144" s="2" t="s">
        <v>506</v>
      </c>
      <c r="T144" s="3"/>
    </row>
    <row r="145" customFormat="false" ht="12.8" hidden="false" customHeight="false" outlineLevel="0" collapsed="false">
      <c r="A145" s="1" t="s">
        <v>507</v>
      </c>
      <c r="B145" s="1" t="n">
        <v>2</v>
      </c>
      <c r="C145" s="1" t="s">
        <v>43</v>
      </c>
      <c r="F145" s="1" t="n">
        <v>9.2</v>
      </c>
      <c r="G145" s="2" t="s">
        <v>55</v>
      </c>
      <c r="H145" s="2" t="s">
        <v>56</v>
      </c>
      <c r="I145" s="2" t="s">
        <v>33</v>
      </c>
      <c r="J145" s="2" t="s">
        <v>55</v>
      </c>
      <c r="K145" s="2" t="s">
        <v>56</v>
      </c>
      <c r="L145" s="2" t="s">
        <v>33</v>
      </c>
      <c r="M145" s="2" t="s">
        <v>34</v>
      </c>
      <c r="R145" s="2" t="s">
        <v>508</v>
      </c>
      <c r="T145" s="3"/>
    </row>
    <row r="146" customFormat="false" ht="12.8" hidden="false" customHeight="false" outlineLevel="0" collapsed="false">
      <c r="A146" s="1" t="s">
        <v>509</v>
      </c>
      <c r="B146" s="1" t="n">
        <v>240</v>
      </c>
      <c r="C146" s="1" t="s">
        <v>20</v>
      </c>
      <c r="F146" s="1" t="s">
        <v>206</v>
      </c>
      <c r="G146" s="2" t="s">
        <v>510</v>
      </c>
      <c r="H146" s="2" t="s">
        <v>511</v>
      </c>
      <c r="I146" s="2" t="s">
        <v>33</v>
      </c>
      <c r="J146" s="2" t="s">
        <v>512</v>
      </c>
      <c r="K146" s="2" t="s">
        <v>513</v>
      </c>
      <c r="L146" s="2" t="s">
        <v>33</v>
      </c>
      <c r="M146" s="2" t="s">
        <v>41</v>
      </c>
      <c r="R146" s="2" t="s">
        <v>514</v>
      </c>
      <c r="T146" s="2" t="s">
        <v>206</v>
      </c>
    </row>
    <row r="147" customFormat="false" ht="12.8" hidden="false" customHeight="false" outlineLevel="0" collapsed="false">
      <c r="A147" s="1" t="s">
        <v>515</v>
      </c>
      <c r="B147" s="1" t="n">
        <v>336</v>
      </c>
      <c r="C147" s="1" t="s">
        <v>20</v>
      </c>
      <c r="F147" s="1" t="s">
        <v>516</v>
      </c>
      <c r="G147" s="2" t="s">
        <v>510</v>
      </c>
      <c r="H147" s="2" t="s">
        <v>511</v>
      </c>
      <c r="I147" s="2" t="s">
        <v>33</v>
      </c>
      <c r="J147" s="2" t="s">
        <v>517</v>
      </c>
      <c r="K147" s="2" t="s">
        <v>518</v>
      </c>
      <c r="L147" s="2" t="s">
        <v>33</v>
      </c>
      <c r="M147" s="2" t="s">
        <v>41</v>
      </c>
      <c r="R147" s="2" t="s">
        <v>519</v>
      </c>
    </row>
    <row r="148" customFormat="false" ht="12.8" hidden="false" customHeight="false" outlineLevel="0" collapsed="false">
      <c r="A148" s="1" t="s">
        <v>520</v>
      </c>
      <c r="B148" s="1" t="n">
        <v>0.3</v>
      </c>
      <c r="C148" s="1" t="s">
        <v>43</v>
      </c>
      <c r="G148" s="2" t="s">
        <v>162</v>
      </c>
      <c r="H148" s="2" t="s">
        <v>163</v>
      </c>
      <c r="I148" s="2" t="s">
        <v>60</v>
      </c>
      <c r="J148" s="2" t="s">
        <v>162</v>
      </c>
      <c r="K148" s="2" t="s">
        <v>163</v>
      </c>
      <c r="L148" s="2" t="s">
        <v>60</v>
      </c>
      <c r="M148" s="2" t="s">
        <v>34</v>
      </c>
      <c r="R148" s="2" t="s">
        <v>521</v>
      </c>
      <c r="S148" s="3"/>
    </row>
    <row r="149" customFormat="false" ht="12.8" hidden="false" customHeight="false" outlineLevel="0" collapsed="false">
      <c r="A149" s="1" t="s">
        <v>522</v>
      </c>
      <c r="C149" s="1" t="s">
        <v>43</v>
      </c>
      <c r="F149" s="1" t="n">
        <v>19.2</v>
      </c>
      <c r="G149" s="2" t="s">
        <v>523</v>
      </c>
      <c r="H149" s="2" t="s">
        <v>524</v>
      </c>
      <c r="I149" s="2" t="s">
        <v>33</v>
      </c>
      <c r="J149" s="2" t="s">
        <v>523</v>
      </c>
      <c r="K149" s="2" t="s">
        <v>524</v>
      </c>
      <c r="L149" s="2" t="s">
        <v>33</v>
      </c>
      <c r="M149" s="2" t="s">
        <v>34</v>
      </c>
      <c r="N149" s="1" t="s">
        <v>35</v>
      </c>
      <c r="R149" s="2" t="s">
        <v>525</v>
      </c>
      <c r="S149" s="3"/>
    </row>
    <row r="150" customFormat="false" ht="12.8" hidden="false" customHeight="false" outlineLevel="0" collapsed="false">
      <c r="A150" s="1" t="s">
        <v>526</v>
      </c>
      <c r="B150" s="1" t="n">
        <v>0.1</v>
      </c>
      <c r="C150" s="1" t="s">
        <v>43</v>
      </c>
      <c r="F150" s="1" t="n">
        <v>6.3</v>
      </c>
      <c r="G150" s="2" t="s">
        <v>527</v>
      </c>
      <c r="H150" s="2" t="s">
        <v>528</v>
      </c>
      <c r="I150" s="2" t="s">
        <v>33</v>
      </c>
      <c r="J150" s="2" t="s">
        <v>529</v>
      </c>
      <c r="K150" s="2" t="s">
        <v>22</v>
      </c>
      <c r="L150" s="2" t="s">
        <v>23</v>
      </c>
      <c r="M150" s="2" t="s">
        <v>41</v>
      </c>
      <c r="R150" s="2" t="s">
        <v>530</v>
      </c>
      <c r="S150" s="3"/>
    </row>
    <row r="151" customFormat="false" ht="12.8" hidden="false" customHeight="false" outlineLevel="0" collapsed="false">
      <c r="A151" s="1" t="s">
        <v>531</v>
      </c>
      <c r="C151" s="1" t="s">
        <v>206</v>
      </c>
      <c r="F151" s="1" t="s">
        <v>206</v>
      </c>
      <c r="G151" s="2" t="s">
        <v>73</v>
      </c>
      <c r="H151" s="2" t="s">
        <v>74</v>
      </c>
      <c r="I151" s="2" t="s">
        <v>33</v>
      </c>
      <c r="J151" s="2" t="s">
        <v>73</v>
      </c>
      <c r="K151" s="2" t="s">
        <v>74</v>
      </c>
      <c r="L151" s="2" t="s">
        <v>33</v>
      </c>
      <c r="M151" s="2" t="s">
        <v>34</v>
      </c>
      <c r="R151" s="2" t="s">
        <v>532</v>
      </c>
      <c r="S151" s="2" t="s">
        <v>206</v>
      </c>
      <c r="T151" s="2" t="s">
        <v>206</v>
      </c>
    </row>
    <row r="152" customFormat="false" ht="12.8" hidden="false" customHeight="false" outlineLevel="0" collapsed="false">
      <c r="A152" s="1" t="s">
        <v>533</v>
      </c>
      <c r="C152" s="1" t="s">
        <v>206</v>
      </c>
      <c r="F152" s="1" t="s">
        <v>206</v>
      </c>
      <c r="G152" s="2" t="s">
        <v>73</v>
      </c>
      <c r="H152" s="2" t="s">
        <v>74</v>
      </c>
      <c r="I152" s="2" t="s">
        <v>33</v>
      </c>
      <c r="J152" s="2" t="s">
        <v>73</v>
      </c>
      <c r="K152" s="2" t="s">
        <v>74</v>
      </c>
      <c r="L152" s="2" t="s">
        <v>33</v>
      </c>
      <c r="M152" s="2" t="s">
        <v>34</v>
      </c>
      <c r="R152" s="2" t="s">
        <v>534</v>
      </c>
      <c r="S152" s="2" t="s">
        <v>206</v>
      </c>
      <c r="T152" s="2" t="s">
        <v>206</v>
      </c>
    </row>
    <row r="153" customFormat="false" ht="12.8" hidden="false" customHeight="false" outlineLevel="0" collapsed="false">
      <c r="A153" s="1" t="s">
        <v>535</v>
      </c>
      <c r="C153" s="1" t="s">
        <v>206</v>
      </c>
      <c r="F153" s="1" t="s">
        <v>206</v>
      </c>
      <c r="G153" s="2" t="s">
        <v>73</v>
      </c>
      <c r="H153" s="2" t="s">
        <v>74</v>
      </c>
      <c r="I153" s="2" t="s">
        <v>33</v>
      </c>
      <c r="J153" s="2" t="s">
        <v>73</v>
      </c>
      <c r="K153" s="2" t="s">
        <v>74</v>
      </c>
      <c r="L153" s="2" t="s">
        <v>33</v>
      </c>
      <c r="M153" s="2" t="s">
        <v>34</v>
      </c>
      <c r="R153" s="2" t="s">
        <v>536</v>
      </c>
      <c r="S153" s="2" t="s">
        <v>206</v>
      </c>
      <c r="T153" s="2" t="s">
        <v>206</v>
      </c>
    </row>
    <row r="154" customFormat="false" ht="12.8" hidden="false" customHeight="false" outlineLevel="0" collapsed="false">
      <c r="A154" s="1" t="s">
        <v>537</v>
      </c>
      <c r="B154" s="1" t="n">
        <v>7</v>
      </c>
      <c r="C154" s="1" t="s">
        <v>43</v>
      </c>
      <c r="F154" s="1" t="s">
        <v>206</v>
      </c>
      <c r="G154" s="2" t="s">
        <v>73</v>
      </c>
      <c r="H154" s="2" t="s">
        <v>74</v>
      </c>
      <c r="I154" s="2" t="s">
        <v>33</v>
      </c>
      <c r="J154" s="2" t="s">
        <v>73</v>
      </c>
      <c r="K154" s="2" t="s">
        <v>74</v>
      </c>
      <c r="L154" s="2" t="s">
        <v>33</v>
      </c>
      <c r="M154" s="2" t="s">
        <v>34</v>
      </c>
      <c r="R154" s="2" t="s">
        <v>538</v>
      </c>
      <c r="T154" s="2" t="s">
        <v>206</v>
      </c>
    </row>
    <row r="155" customFormat="false" ht="12.8" hidden="false" customHeight="false" outlineLevel="0" collapsed="false">
      <c r="A155" s="1" t="s">
        <v>539</v>
      </c>
      <c r="C155" s="1" t="s">
        <v>88</v>
      </c>
      <c r="F155" s="1" t="s">
        <v>206</v>
      </c>
      <c r="G155" s="2" t="s">
        <v>73</v>
      </c>
      <c r="H155" s="2" t="s">
        <v>74</v>
      </c>
      <c r="I155" s="2" t="s">
        <v>33</v>
      </c>
      <c r="J155" s="2" t="s">
        <v>73</v>
      </c>
      <c r="K155" s="2" t="s">
        <v>74</v>
      </c>
      <c r="L155" s="2" t="s">
        <v>33</v>
      </c>
      <c r="M155" s="2" t="s">
        <v>34</v>
      </c>
      <c r="R155" s="2" t="s">
        <v>540</v>
      </c>
      <c r="T155" s="2" t="s">
        <v>206</v>
      </c>
    </row>
    <row r="156" customFormat="false" ht="12.8" hidden="false" customHeight="false" outlineLevel="0" collapsed="false">
      <c r="A156" s="1" t="s">
        <v>541</v>
      </c>
      <c r="B156" s="1" t="n">
        <v>0.75</v>
      </c>
      <c r="C156" s="1" t="s">
        <v>43</v>
      </c>
      <c r="F156" s="1" t="n">
        <v>7.4</v>
      </c>
      <c r="G156" s="2" t="s">
        <v>73</v>
      </c>
      <c r="H156" s="2" t="s">
        <v>74</v>
      </c>
      <c r="I156" s="2" t="s">
        <v>33</v>
      </c>
      <c r="J156" s="2" t="s">
        <v>229</v>
      </c>
      <c r="K156" s="2" t="s">
        <v>22</v>
      </c>
      <c r="L156" s="2" t="s">
        <v>23</v>
      </c>
      <c r="M156" s="2" t="s">
        <v>41</v>
      </c>
      <c r="R156" s="2" t="s">
        <v>542</v>
      </c>
      <c r="S156" s="3"/>
    </row>
    <row r="157" customFormat="false" ht="12.8" hidden="false" customHeight="false" outlineLevel="0" collapsed="false">
      <c r="A157" s="1" t="s">
        <v>543</v>
      </c>
      <c r="B157" s="1" t="n">
        <v>60</v>
      </c>
      <c r="C157" s="1" t="s">
        <v>20</v>
      </c>
      <c r="F157" s="1" t="n">
        <v>34.8</v>
      </c>
      <c r="G157" s="2" t="s">
        <v>544</v>
      </c>
      <c r="H157" s="2" t="s">
        <v>545</v>
      </c>
      <c r="I157" s="2" t="s">
        <v>33</v>
      </c>
      <c r="J157" s="2" t="s">
        <v>544</v>
      </c>
      <c r="K157" s="2" t="s">
        <v>545</v>
      </c>
      <c r="L157" s="2" t="s">
        <v>33</v>
      </c>
      <c r="M157" s="2" t="s">
        <v>34</v>
      </c>
      <c r="N157" s="1" t="s">
        <v>24</v>
      </c>
      <c r="R157" s="2" t="s">
        <v>546</v>
      </c>
      <c r="S157" s="3"/>
    </row>
    <row r="158" customFormat="false" ht="12.8" hidden="false" customHeight="false" outlineLevel="0" collapsed="false">
      <c r="A158" s="1" t="s">
        <v>547</v>
      </c>
      <c r="B158" s="1" t="n">
        <v>348</v>
      </c>
      <c r="C158" s="1" t="s">
        <v>20</v>
      </c>
      <c r="F158" s="1" t="s">
        <v>548</v>
      </c>
      <c r="G158" s="2" t="s">
        <v>544</v>
      </c>
      <c r="H158" s="2" t="s">
        <v>545</v>
      </c>
      <c r="I158" s="2" t="s">
        <v>33</v>
      </c>
      <c r="J158" s="2" t="s">
        <v>544</v>
      </c>
      <c r="K158" s="2" t="s">
        <v>545</v>
      </c>
      <c r="L158" s="2" t="s">
        <v>33</v>
      </c>
      <c r="M158" s="2"/>
      <c r="N158" s="1" t="s">
        <v>24</v>
      </c>
      <c r="R158" s="2" t="s">
        <v>549</v>
      </c>
      <c r="T158" s="3"/>
    </row>
    <row r="159" customFormat="false" ht="12.8" hidden="false" customHeight="false" outlineLevel="0" collapsed="false">
      <c r="A159" s="1" t="s">
        <v>550</v>
      </c>
      <c r="B159" s="1" t="n">
        <v>480</v>
      </c>
      <c r="C159" s="1" t="s">
        <v>20</v>
      </c>
      <c r="F159" s="1" t="s">
        <v>551</v>
      </c>
      <c r="G159" s="2" t="s">
        <v>544</v>
      </c>
      <c r="H159" s="2" t="s">
        <v>545</v>
      </c>
      <c r="I159" s="2" t="s">
        <v>33</v>
      </c>
      <c r="J159" s="2" t="s">
        <v>544</v>
      </c>
      <c r="K159" s="2" t="s">
        <v>545</v>
      </c>
      <c r="L159" s="2" t="s">
        <v>33</v>
      </c>
      <c r="M159" s="2" t="s">
        <v>34</v>
      </c>
      <c r="R159" s="2" t="s">
        <v>552</v>
      </c>
    </row>
    <row r="160" customFormat="false" ht="12.8" hidden="false" customHeight="false" outlineLevel="0" collapsed="false">
      <c r="A160" s="1" t="s">
        <v>553</v>
      </c>
      <c r="B160" s="1" t="n">
        <v>444</v>
      </c>
      <c r="C160" s="1" t="s">
        <v>20</v>
      </c>
      <c r="F160" s="1" t="s">
        <v>554</v>
      </c>
      <c r="G160" s="2" t="s">
        <v>73</v>
      </c>
      <c r="H160" s="2" t="s">
        <v>74</v>
      </c>
      <c r="I160" s="2" t="s">
        <v>33</v>
      </c>
      <c r="J160" s="2" t="s">
        <v>122</v>
      </c>
      <c r="K160" s="2" t="s">
        <v>123</v>
      </c>
      <c r="L160" s="2" t="s">
        <v>33</v>
      </c>
      <c r="M160" s="2" t="s">
        <v>34</v>
      </c>
      <c r="R160" s="2" t="s">
        <v>555</v>
      </c>
    </row>
    <row r="161" customFormat="false" ht="12.8" hidden="false" customHeight="false" outlineLevel="0" collapsed="false">
      <c r="A161" s="1" t="s">
        <v>556</v>
      </c>
      <c r="B161" s="1" t="n">
        <v>600</v>
      </c>
      <c r="C161" s="1" t="s">
        <v>20</v>
      </c>
      <c r="F161" s="1" t="s">
        <v>557</v>
      </c>
      <c r="G161" s="2" t="s">
        <v>73</v>
      </c>
      <c r="H161" s="2" t="s">
        <v>74</v>
      </c>
      <c r="I161" s="2" t="s">
        <v>33</v>
      </c>
      <c r="J161" s="2" t="s">
        <v>122</v>
      </c>
      <c r="K161" s="2" t="s">
        <v>123</v>
      </c>
      <c r="L161" s="2" t="s">
        <v>33</v>
      </c>
      <c r="M161" s="2" t="s">
        <v>34</v>
      </c>
      <c r="R161" s="2" t="s">
        <v>558</v>
      </c>
    </row>
    <row r="162" customFormat="false" ht="12.8" hidden="false" customHeight="false" outlineLevel="0" collapsed="false">
      <c r="A162" s="1" t="s">
        <v>559</v>
      </c>
      <c r="B162" s="1" t="n">
        <v>120</v>
      </c>
      <c r="C162" s="1" t="s">
        <v>20</v>
      </c>
      <c r="F162" s="1" t="s">
        <v>560</v>
      </c>
      <c r="G162" s="2" t="s">
        <v>111</v>
      </c>
      <c r="H162" s="2" t="s">
        <v>112</v>
      </c>
      <c r="I162" s="2" t="s">
        <v>33</v>
      </c>
      <c r="J162" s="2" t="s">
        <v>561</v>
      </c>
      <c r="K162" s="2" t="s">
        <v>562</v>
      </c>
      <c r="L162" s="2" t="s">
        <v>33</v>
      </c>
      <c r="M162" s="2" t="s">
        <v>41</v>
      </c>
      <c r="R162" s="2" t="s">
        <v>563</v>
      </c>
      <c r="T162" s="3"/>
    </row>
    <row r="163" customFormat="false" ht="12.8" hidden="false" customHeight="false" outlineLevel="0" collapsed="false">
      <c r="A163" s="1" t="s">
        <v>564</v>
      </c>
      <c r="C163" s="1" t="s">
        <v>43</v>
      </c>
      <c r="F163" s="1" t="s">
        <v>206</v>
      </c>
      <c r="G163" s="2" t="s">
        <v>565</v>
      </c>
      <c r="H163" s="2" t="s">
        <v>22</v>
      </c>
      <c r="I163" s="2" t="s">
        <v>23</v>
      </c>
      <c r="J163" s="2" t="s">
        <v>84</v>
      </c>
      <c r="K163" s="2" t="s">
        <v>85</v>
      </c>
      <c r="L163" s="2" t="s">
        <v>60</v>
      </c>
      <c r="M163" s="2" t="s">
        <v>41</v>
      </c>
      <c r="R163" s="2" t="s">
        <v>566</v>
      </c>
      <c r="T163" s="2" t="s">
        <v>206</v>
      </c>
    </row>
    <row r="164" customFormat="false" ht="12.8" hidden="false" customHeight="false" outlineLevel="0" collapsed="false">
      <c r="A164" s="1" t="s">
        <v>567</v>
      </c>
      <c r="C164" s="1" t="s">
        <v>43</v>
      </c>
      <c r="F164" s="1" t="n">
        <v>0.5</v>
      </c>
      <c r="G164" s="2" t="s">
        <v>373</v>
      </c>
      <c r="H164" s="2" t="s">
        <v>22</v>
      </c>
      <c r="I164" s="2" t="s">
        <v>23</v>
      </c>
      <c r="J164" s="2" t="s">
        <v>373</v>
      </c>
      <c r="K164" s="2" t="s">
        <v>22</v>
      </c>
      <c r="L164" s="2" t="s">
        <v>23</v>
      </c>
      <c r="M164" s="2" t="s">
        <v>34</v>
      </c>
      <c r="N164" s="1" t="s">
        <v>24</v>
      </c>
      <c r="R164" s="2" t="s">
        <v>568</v>
      </c>
      <c r="S164" s="3"/>
    </row>
    <row r="165" customFormat="false" ht="12.8" hidden="false" customHeight="false" outlineLevel="0" collapsed="false">
      <c r="A165" s="1" t="s">
        <v>569</v>
      </c>
      <c r="B165" s="1" t="n">
        <v>60</v>
      </c>
      <c r="C165" s="1" t="s">
        <v>20</v>
      </c>
      <c r="F165" s="1" t="n">
        <v>3.8</v>
      </c>
      <c r="G165" s="2" t="s">
        <v>165</v>
      </c>
      <c r="H165" s="2" t="s">
        <v>166</v>
      </c>
      <c r="I165" s="2" t="s">
        <v>33</v>
      </c>
      <c r="J165" s="2" t="s">
        <v>62</v>
      </c>
      <c r="K165" s="2" t="s">
        <v>63</v>
      </c>
      <c r="L165" s="2" t="s">
        <v>60</v>
      </c>
      <c r="M165" s="2" t="s">
        <v>41</v>
      </c>
      <c r="N165" s="1" t="s">
        <v>52</v>
      </c>
      <c r="R165" s="2" t="s">
        <v>570</v>
      </c>
    </row>
    <row r="166" customFormat="false" ht="12.8" hidden="false" customHeight="false" outlineLevel="0" collapsed="false">
      <c r="A166" s="1" t="s">
        <v>571</v>
      </c>
      <c r="B166" s="1" t="n">
        <v>36</v>
      </c>
      <c r="C166" s="1" t="s">
        <v>20</v>
      </c>
      <c r="F166" s="1" t="s">
        <v>206</v>
      </c>
      <c r="G166" s="2" t="s">
        <v>572</v>
      </c>
      <c r="H166" s="2" t="s">
        <v>573</v>
      </c>
      <c r="I166" s="2" t="s">
        <v>33</v>
      </c>
      <c r="J166" s="2" t="s">
        <v>572</v>
      </c>
      <c r="K166" s="2" t="s">
        <v>573</v>
      </c>
      <c r="L166" s="2" t="s">
        <v>33</v>
      </c>
      <c r="M166" s="2" t="s">
        <v>34</v>
      </c>
      <c r="R166" s="2" t="s">
        <v>574</v>
      </c>
      <c r="T166" s="2" t="s">
        <v>206</v>
      </c>
    </row>
    <row r="167" customFormat="false" ht="12.8" hidden="false" customHeight="false" outlineLevel="0" collapsed="false">
      <c r="A167" s="1" t="s">
        <v>575</v>
      </c>
      <c r="C167" s="1" t="s">
        <v>43</v>
      </c>
      <c r="F167" s="1" t="n">
        <v>4</v>
      </c>
      <c r="G167" s="2" t="s">
        <v>572</v>
      </c>
      <c r="H167" s="2" t="s">
        <v>573</v>
      </c>
      <c r="I167" s="2" t="s">
        <v>33</v>
      </c>
      <c r="J167" s="2" t="s">
        <v>334</v>
      </c>
      <c r="K167" s="2" t="s">
        <v>335</v>
      </c>
      <c r="L167" s="2" t="s">
        <v>66</v>
      </c>
      <c r="M167" s="2" t="s">
        <v>41</v>
      </c>
      <c r="R167" s="2" t="s">
        <v>576</v>
      </c>
    </row>
    <row r="168" customFormat="false" ht="12.8" hidden="false" customHeight="false" outlineLevel="0" collapsed="false">
      <c r="A168" s="1" t="s">
        <v>577</v>
      </c>
      <c r="B168" s="1" t="n">
        <v>4</v>
      </c>
      <c r="C168" s="1" t="s">
        <v>43</v>
      </c>
      <c r="F168" s="1" t="n">
        <v>2.2</v>
      </c>
      <c r="G168" s="2" t="s">
        <v>578</v>
      </c>
      <c r="H168" s="2" t="s">
        <v>579</v>
      </c>
      <c r="I168" s="2" t="s">
        <v>580</v>
      </c>
      <c r="J168" s="2" t="s">
        <v>249</v>
      </c>
      <c r="K168" s="2" t="s">
        <v>22</v>
      </c>
      <c r="L168" s="2" t="s">
        <v>23</v>
      </c>
      <c r="M168" s="2" t="s">
        <v>180</v>
      </c>
      <c r="R168" s="2" t="s">
        <v>581</v>
      </c>
      <c r="S168" s="3"/>
    </row>
    <row r="169" customFormat="false" ht="12.8" hidden="false" customHeight="false" outlineLevel="0" collapsed="false">
      <c r="A169" s="1" t="s">
        <v>582</v>
      </c>
      <c r="C169" s="1" t="s">
        <v>43</v>
      </c>
      <c r="F169" s="1" t="n">
        <v>1.1</v>
      </c>
      <c r="G169" s="2" t="s">
        <v>578</v>
      </c>
      <c r="H169" s="2" t="s">
        <v>579</v>
      </c>
      <c r="I169" s="2" t="s">
        <v>580</v>
      </c>
      <c r="J169" s="2" t="s">
        <v>583</v>
      </c>
      <c r="K169" s="2" t="s">
        <v>584</v>
      </c>
      <c r="L169" s="2" t="s">
        <v>60</v>
      </c>
      <c r="M169" s="2" t="s">
        <v>180</v>
      </c>
      <c r="R169" s="2" t="s">
        <v>585</v>
      </c>
      <c r="S169" s="3"/>
    </row>
    <row r="170" customFormat="false" ht="12.8" hidden="false" customHeight="false" outlineLevel="0" collapsed="false">
      <c r="A170" s="1" t="s">
        <v>586</v>
      </c>
      <c r="B170" s="1" t="n">
        <v>2</v>
      </c>
      <c r="C170" s="1" t="s">
        <v>43</v>
      </c>
      <c r="F170" s="1" t="n">
        <v>0.6</v>
      </c>
      <c r="G170" s="2" t="s">
        <v>62</v>
      </c>
      <c r="H170" s="2" t="s">
        <v>63</v>
      </c>
      <c r="I170" s="2" t="s">
        <v>60</v>
      </c>
      <c r="J170" s="2" t="s">
        <v>62</v>
      </c>
      <c r="K170" s="2" t="s">
        <v>63</v>
      </c>
      <c r="L170" s="2" t="s">
        <v>60</v>
      </c>
      <c r="M170" s="2" t="s">
        <v>34</v>
      </c>
      <c r="N170" s="1" t="s">
        <v>24</v>
      </c>
      <c r="R170" s="2" t="s">
        <v>587</v>
      </c>
      <c r="T170" s="3"/>
    </row>
    <row r="171" customFormat="false" ht="12.8" hidden="false" customHeight="false" outlineLevel="0" collapsed="false">
      <c r="A171" s="1" t="s">
        <v>588</v>
      </c>
      <c r="C171" s="1" t="s">
        <v>43</v>
      </c>
      <c r="F171" s="1" t="n">
        <v>0.6</v>
      </c>
      <c r="G171" s="2" t="s">
        <v>62</v>
      </c>
      <c r="H171" s="2" t="s">
        <v>63</v>
      </c>
      <c r="I171" s="2" t="s">
        <v>60</v>
      </c>
      <c r="J171" s="2" t="s">
        <v>62</v>
      </c>
      <c r="K171" s="2" t="s">
        <v>63</v>
      </c>
      <c r="L171" s="2" t="s">
        <v>60</v>
      </c>
      <c r="M171" s="2" t="s">
        <v>34</v>
      </c>
      <c r="N171" s="1" t="s">
        <v>24</v>
      </c>
      <c r="R171" s="2" t="s">
        <v>589</v>
      </c>
      <c r="S171" s="3"/>
    </row>
    <row r="172" customFormat="false" ht="12.8" hidden="false" customHeight="false" outlineLevel="0" collapsed="false">
      <c r="A172" s="1" t="s">
        <v>590</v>
      </c>
      <c r="B172" s="1" t="n">
        <v>1</v>
      </c>
      <c r="C172" s="1" t="s">
        <v>43</v>
      </c>
      <c r="F172" s="1" t="n">
        <v>0.5</v>
      </c>
      <c r="G172" s="2" t="s">
        <v>62</v>
      </c>
      <c r="H172" s="2" t="s">
        <v>63</v>
      </c>
      <c r="I172" s="2" t="s">
        <v>60</v>
      </c>
      <c r="J172" s="2" t="s">
        <v>62</v>
      </c>
      <c r="K172" s="2" t="s">
        <v>63</v>
      </c>
      <c r="L172" s="2" t="s">
        <v>60</v>
      </c>
      <c r="M172" s="2" t="s">
        <v>34</v>
      </c>
      <c r="N172" s="1" t="s">
        <v>24</v>
      </c>
      <c r="R172" s="2" t="s">
        <v>591</v>
      </c>
      <c r="S172" s="3"/>
    </row>
    <row r="173" customFormat="false" ht="12.8" hidden="false" customHeight="false" outlineLevel="0" collapsed="false">
      <c r="A173" s="1" t="s">
        <v>592</v>
      </c>
      <c r="C173" s="1" t="s">
        <v>206</v>
      </c>
      <c r="F173" s="1" t="s">
        <v>206</v>
      </c>
      <c r="G173" s="2" t="s">
        <v>62</v>
      </c>
      <c r="H173" s="2" t="s">
        <v>63</v>
      </c>
      <c r="I173" s="2" t="s">
        <v>60</v>
      </c>
      <c r="J173" s="2" t="s">
        <v>62</v>
      </c>
      <c r="K173" s="2" t="s">
        <v>63</v>
      </c>
      <c r="L173" s="2" t="s">
        <v>60</v>
      </c>
      <c r="M173" s="2" t="s">
        <v>34</v>
      </c>
      <c r="R173" s="2" t="s">
        <v>593</v>
      </c>
      <c r="S173" s="2" t="s">
        <v>206</v>
      </c>
      <c r="T173" s="2" t="s">
        <v>206</v>
      </c>
    </row>
    <row r="174" customFormat="false" ht="12.8" hidden="false" customHeight="false" outlineLevel="0" collapsed="false">
      <c r="A174" s="1" t="s">
        <v>594</v>
      </c>
      <c r="C174" s="1" t="s">
        <v>43</v>
      </c>
      <c r="G174" s="2" t="s">
        <v>62</v>
      </c>
      <c r="H174" s="2" t="s">
        <v>63</v>
      </c>
      <c r="I174" s="2" t="s">
        <v>60</v>
      </c>
      <c r="J174" s="2" t="s">
        <v>64</v>
      </c>
      <c r="K174" s="2" t="s">
        <v>207</v>
      </c>
      <c r="L174" s="2" t="s">
        <v>66</v>
      </c>
      <c r="M174" s="2" t="s">
        <v>41</v>
      </c>
      <c r="R174" s="2" t="s">
        <v>595</v>
      </c>
    </row>
    <row r="175" customFormat="false" ht="12.8" hidden="false" customHeight="false" outlineLevel="0" collapsed="false">
      <c r="A175" s="1" t="s">
        <v>596</v>
      </c>
      <c r="C175" s="1" t="s">
        <v>43</v>
      </c>
      <c r="F175" s="1" t="s">
        <v>206</v>
      </c>
      <c r="G175" s="2" t="s">
        <v>144</v>
      </c>
      <c r="H175" s="2" t="s">
        <v>145</v>
      </c>
      <c r="I175" s="2" t="s">
        <v>23</v>
      </c>
      <c r="J175" s="2" t="s">
        <v>144</v>
      </c>
      <c r="K175" s="2" t="s">
        <v>145</v>
      </c>
      <c r="L175" s="2" t="s">
        <v>23</v>
      </c>
      <c r="M175" s="2" t="s">
        <v>34</v>
      </c>
      <c r="R175" s="2" t="s">
        <v>597</v>
      </c>
      <c r="T175" s="2" t="s">
        <v>206</v>
      </c>
    </row>
    <row r="176" customFormat="false" ht="12.8" hidden="false" customHeight="false" outlineLevel="0" collapsed="false">
      <c r="A176" s="1" t="s">
        <v>598</v>
      </c>
      <c r="B176" s="1" t="n">
        <v>2.5</v>
      </c>
      <c r="C176" s="1" t="s">
        <v>43</v>
      </c>
      <c r="F176" s="1" t="n">
        <v>0.6</v>
      </c>
      <c r="G176" s="2" t="s">
        <v>144</v>
      </c>
      <c r="H176" s="2" t="s">
        <v>145</v>
      </c>
      <c r="I176" s="2" t="s">
        <v>23</v>
      </c>
      <c r="J176" s="2" t="s">
        <v>144</v>
      </c>
      <c r="K176" s="2" t="s">
        <v>145</v>
      </c>
      <c r="L176" s="2" t="s">
        <v>23</v>
      </c>
      <c r="M176" s="2" t="s">
        <v>34</v>
      </c>
      <c r="R176" s="2" t="s">
        <v>599</v>
      </c>
      <c r="S176" s="3"/>
    </row>
    <row r="177" customFormat="false" ht="12.8" hidden="false" customHeight="false" outlineLevel="0" collapsed="false">
      <c r="A177" s="1" t="s">
        <v>600</v>
      </c>
      <c r="B177" s="1" t="n">
        <v>1</v>
      </c>
      <c r="C177" s="1" t="s">
        <v>43</v>
      </c>
      <c r="F177" s="1" t="n">
        <v>0.3</v>
      </c>
      <c r="G177" s="2" t="s">
        <v>144</v>
      </c>
      <c r="H177" s="2" t="s">
        <v>145</v>
      </c>
      <c r="I177" s="2" t="s">
        <v>23</v>
      </c>
      <c r="J177" s="2" t="s">
        <v>144</v>
      </c>
      <c r="K177" s="2" t="s">
        <v>145</v>
      </c>
      <c r="L177" s="2" t="s">
        <v>23</v>
      </c>
      <c r="M177" s="2" t="s">
        <v>34</v>
      </c>
      <c r="R177" s="2" t="s">
        <v>601</v>
      </c>
      <c r="S177" s="3"/>
    </row>
    <row r="178" customFormat="false" ht="12.8" hidden="false" customHeight="false" outlineLevel="0" collapsed="false">
      <c r="A178" s="1" t="s">
        <v>602</v>
      </c>
      <c r="C178" s="1" t="s">
        <v>206</v>
      </c>
      <c r="F178" s="1" t="n">
        <v>0.6</v>
      </c>
      <c r="G178" s="2" t="s">
        <v>144</v>
      </c>
      <c r="H178" s="2" t="s">
        <v>145</v>
      </c>
      <c r="I178" s="2" t="s">
        <v>23</v>
      </c>
      <c r="J178" s="2" t="s">
        <v>144</v>
      </c>
      <c r="K178" s="2" t="s">
        <v>145</v>
      </c>
      <c r="L178" s="2" t="s">
        <v>23</v>
      </c>
      <c r="M178" s="2" t="s">
        <v>34</v>
      </c>
      <c r="R178" s="2" t="s">
        <v>603</v>
      </c>
      <c r="S178" s="2" t="s">
        <v>206</v>
      </c>
    </row>
    <row r="179" customFormat="false" ht="12.8" hidden="false" customHeight="false" outlineLevel="0" collapsed="false">
      <c r="A179" s="1" t="s">
        <v>604</v>
      </c>
      <c r="C179" s="1" t="s">
        <v>43</v>
      </c>
      <c r="F179" s="1" t="n">
        <v>0.6</v>
      </c>
      <c r="G179" s="2" t="s">
        <v>144</v>
      </c>
      <c r="H179" s="2" t="s">
        <v>145</v>
      </c>
      <c r="I179" s="2" t="s">
        <v>23</v>
      </c>
      <c r="J179" s="2" t="s">
        <v>144</v>
      </c>
      <c r="K179" s="2" t="s">
        <v>145</v>
      </c>
      <c r="L179" s="2" t="s">
        <v>23</v>
      </c>
      <c r="M179" s="2" t="s">
        <v>34</v>
      </c>
      <c r="R179" s="2" t="s">
        <v>605</v>
      </c>
      <c r="S179" s="3"/>
    </row>
    <row r="180" customFormat="false" ht="12.8" hidden="false" customHeight="false" outlineLevel="0" collapsed="false">
      <c r="A180" s="1" t="s">
        <v>606</v>
      </c>
      <c r="C180" s="1" t="s">
        <v>43</v>
      </c>
      <c r="F180" s="1" t="n">
        <v>0.6</v>
      </c>
      <c r="G180" s="2" t="s">
        <v>144</v>
      </c>
      <c r="H180" s="2" t="s">
        <v>145</v>
      </c>
      <c r="I180" s="2" t="s">
        <v>23</v>
      </c>
      <c r="J180" s="2" t="s">
        <v>144</v>
      </c>
      <c r="K180" s="2" t="s">
        <v>145</v>
      </c>
      <c r="L180" s="2" t="s">
        <v>23</v>
      </c>
      <c r="M180" s="2" t="s">
        <v>34</v>
      </c>
      <c r="R180" s="2" t="s">
        <v>607</v>
      </c>
      <c r="S180" s="3"/>
    </row>
    <row r="181" customFormat="false" ht="12.8" hidden="false" customHeight="false" outlineLevel="0" collapsed="false">
      <c r="A181" s="1" t="s">
        <v>608</v>
      </c>
      <c r="C181" s="1" t="s">
        <v>43</v>
      </c>
      <c r="F181" s="1" t="n">
        <v>0.7</v>
      </c>
      <c r="G181" s="2" t="s">
        <v>144</v>
      </c>
      <c r="H181" s="2" t="s">
        <v>145</v>
      </c>
      <c r="I181" s="2" t="s">
        <v>23</v>
      </c>
      <c r="J181" s="2" t="s">
        <v>144</v>
      </c>
      <c r="K181" s="2" t="s">
        <v>145</v>
      </c>
      <c r="L181" s="2" t="s">
        <v>23</v>
      </c>
      <c r="M181" s="2" t="s">
        <v>34</v>
      </c>
      <c r="R181" s="2" t="s">
        <v>609</v>
      </c>
      <c r="S181" s="3"/>
    </row>
    <row r="182" customFormat="false" ht="12.8" hidden="false" customHeight="false" outlineLevel="0" collapsed="false">
      <c r="A182" s="1" t="s">
        <v>610</v>
      </c>
      <c r="C182" s="1" t="s">
        <v>43</v>
      </c>
      <c r="F182" s="1" t="n">
        <v>0.8</v>
      </c>
      <c r="G182" s="2" t="s">
        <v>144</v>
      </c>
      <c r="H182" s="2" t="s">
        <v>145</v>
      </c>
      <c r="I182" s="2" t="s">
        <v>23</v>
      </c>
      <c r="J182" s="2" t="s">
        <v>144</v>
      </c>
      <c r="K182" s="2" t="s">
        <v>145</v>
      </c>
      <c r="L182" s="2" t="s">
        <v>23</v>
      </c>
      <c r="M182" s="2" t="s">
        <v>34</v>
      </c>
      <c r="R182" s="2" t="s">
        <v>611</v>
      </c>
      <c r="S182" s="3"/>
    </row>
    <row r="183" customFormat="false" ht="12.8" hidden="false" customHeight="false" outlineLevel="0" collapsed="false">
      <c r="A183" s="1" t="s">
        <v>612</v>
      </c>
      <c r="C183" s="1" t="s">
        <v>206</v>
      </c>
      <c r="F183" s="1" t="s">
        <v>206</v>
      </c>
      <c r="G183" s="2" t="s">
        <v>144</v>
      </c>
      <c r="H183" s="2" t="s">
        <v>145</v>
      </c>
      <c r="I183" s="2" t="s">
        <v>23</v>
      </c>
      <c r="J183" s="2" t="s">
        <v>144</v>
      </c>
      <c r="K183" s="2" t="s">
        <v>145</v>
      </c>
      <c r="L183" s="2" t="s">
        <v>23</v>
      </c>
      <c r="M183" s="2" t="s">
        <v>34</v>
      </c>
      <c r="R183" s="2" t="s">
        <v>613</v>
      </c>
      <c r="S183" s="2" t="s">
        <v>206</v>
      </c>
      <c r="T183" s="2" t="s">
        <v>206</v>
      </c>
    </row>
    <row r="184" customFormat="false" ht="12.8" hidden="false" customHeight="false" outlineLevel="0" collapsed="false">
      <c r="A184" s="1" t="s">
        <v>614</v>
      </c>
      <c r="C184" s="1" t="s">
        <v>206</v>
      </c>
      <c r="F184" s="1" t="s">
        <v>206</v>
      </c>
      <c r="G184" s="2" t="s">
        <v>144</v>
      </c>
      <c r="H184" s="2" t="s">
        <v>145</v>
      </c>
      <c r="I184" s="2" t="s">
        <v>23</v>
      </c>
      <c r="J184" s="2" t="s">
        <v>144</v>
      </c>
      <c r="K184" s="2" t="s">
        <v>145</v>
      </c>
      <c r="L184" s="2" t="s">
        <v>23</v>
      </c>
      <c r="M184" s="2" t="s">
        <v>34</v>
      </c>
      <c r="R184" s="2" t="s">
        <v>615</v>
      </c>
      <c r="S184" s="2" t="s">
        <v>206</v>
      </c>
      <c r="T184" s="2" t="s">
        <v>206</v>
      </c>
    </row>
    <row r="185" customFormat="false" ht="12.8" hidden="false" customHeight="false" outlineLevel="0" collapsed="false">
      <c r="A185" s="1" t="s">
        <v>616</v>
      </c>
      <c r="C185" s="1" t="s">
        <v>206</v>
      </c>
      <c r="F185" s="1" t="s">
        <v>206</v>
      </c>
      <c r="G185" s="2" t="s">
        <v>144</v>
      </c>
      <c r="H185" s="2" t="s">
        <v>145</v>
      </c>
      <c r="I185" s="2" t="s">
        <v>23</v>
      </c>
      <c r="J185" s="2" t="s">
        <v>144</v>
      </c>
      <c r="K185" s="2" t="s">
        <v>145</v>
      </c>
      <c r="L185" s="2" t="s">
        <v>23</v>
      </c>
      <c r="M185" s="2" t="s">
        <v>34</v>
      </c>
      <c r="R185" s="2" t="s">
        <v>617</v>
      </c>
      <c r="S185" s="2" t="s">
        <v>206</v>
      </c>
      <c r="T185" s="2" t="s">
        <v>206</v>
      </c>
    </row>
    <row r="186" customFormat="false" ht="12.8" hidden="false" customHeight="false" outlineLevel="0" collapsed="false">
      <c r="A186" s="1" t="s">
        <v>618</v>
      </c>
      <c r="C186" s="1" t="s">
        <v>43</v>
      </c>
      <c r="F186" s="1" t="s">
        <v>206</v>
      </c>
      <c r="G186" s="2" t="s">
        <v>619</v>
      </c>
      <c r="H186" s="2" t="s">
        <v>620</v>
      </c>
      <c r="I186" s="2" t="s">
        <v>66</v>
      </c>
      <c r="J186" s="2" t="s">
        <v>619</v>
      </c>
      <c r="K186" s="2" t="s">
        <v>620</v>
      </c>
      <c r="L186" s="2" t="s">
        <v>66</v>
      </c>
      <c r="M186" s="2" t="s">
        <v>34</v>
      </c>
      <c r="R186" s="2" t="s">
        <v>621</v>
      </c>
      <c r="T186" s="2" t="s">
        <v>206</v>
      </c>
    </row>
    <row r="187" customFormat="false" ht="12.8" hidden="false" customHeight="false" outlineLevel="0" collapsed="false">
      <c r="A187" s="1" t="s">
        <v>622</v>
      </c>
      <c r="B187" s="1" t="n">
        <v>15</v>
      </c>
      <c r="C187" s="1" t="s">
        <v>43</v>
      </c>
      <c r="F187" s="1" t="s">
        <v>206</v>
      </c>
      <c r="G187" s="2" t="s">
        <v>172</v>
      </c>
      <c r="H187" s="2" t="s">
        <v>173</v>
      </c>
      <c r="I187" s="2" t="s">
        <v>33</v>
      </c>
      <c r="J187" s="2" t="s">
        <v>172</v>
      </c>
      <c r="K187" s="2" t="s">
        <v>173</v>
      </c>
      <c r="L187" s="2" t="s">
        <v>33</v>
      </c>
      <c r="M187" s="2" t="s">
        <v>34</v>
      </c>
      <c r="R187" s="2" t="s">
        <v>623</v>
      </c>
      <c r="T187" s="2" t="s">
        <v>206</v>
      </c>
    </row>
    <row r="188" customFormat="false" ht="12.8" hidden="false" customHeight="false" outlineLevel="0" collapsed="false">
      <c r="A188" s="1" t="s">
        <v>624</v>
      </c>
      <c r="B188" s="1" t="n">
        <v>2.5</v>
      </c>
      <c r="C188" s="1" t="s">
        <v>43</v>
      </c>
      <c r="F188" s="1" t="n">
        <v>1.8</v>
      </c>
      <c r="G188" s="2" t="s">
        <v>249</v>
      </c>
      <c r="H188" s="2" t="s">
        <v>22</v>
      </c>
      <c r="I188" s="2" t="s">
        <v>23</v>
      </c>
      <c r="J188" s="2" t="s">
        <v>249</v>
      </c>
      <c r="K188" s="2" t="s">
        <v>22</v>
      </c>
      <c r="L188" s="2" t="s">
        <v>23</v>
      </c>
      <c r="M188" s="2" t="s">
        <v>34</v>
      </c>
      <c r="R188" s="2" t="s">
        <v>625</v>
      </c>
      <c r="S188" s="3"/>
    </row>
    <row r="189" customFormat="false" ht="12.8" hidden="false" customHeight="false" outlineLevel="0" collapsed="false">
      <c r="A189" s="1" t="s">
        <v>626</v>
      </c>
      <c r="C189" s="1" t="s">
        <v>20</v>
      </c>
      <c r="F189" s="1" t="n">
        <v>10</v>
      </c>
      <c r="G189" s="2" t="s">
        <v>84</v>
      </c>
      <c r="H189" s="2" t="s">
        <v>85</v>
      </c>
      <c r="I189" s="2" t="s">
        <v>60</v>
      </c>
      <c r="J189" s="2"/>
      <c r="K189" s="2"/>
      <c r="L189" s="2"/>
      <c r="M189" s="2" t="s">
        <v>441</v>
      </c>
      <c r="R189" s="2" t="s">
        <v>627</v>
      </c>
    </row>
    <row r="190" customFormat="false" ht="12.8" hidden="false" customHeight="false" outlineLevel="0" collapsed="false">
      <c r="A190" s="1" t="s">
        <v>628</v>
      </c>
      <c r="C190" s="1" t="s">
        <v>20</v>
      </c>
      <c r="F190" s="1" t="n">
        <v>7.6</v>
      </c>
      <c r="G190" s="2" t="s">
        <v>84</v>
      </c>
      <c r="H190" s="2" t="s">
        <v>85</v>
      </c>
      <c r="I190" s="2" t="s">
        <v>60</v>
      </c>
      <c r="J190" s="2"/>
      <c r="K190" s="2"/>
      <c r="L190" s="2"/>
      <c r="M190" s="2" t="s">
        <v>441</v>
      </c>
      <c r="R190" s="2" t="s">
        <v>629</v>
      </c>
    </row>
    <row r="191" customFormat="false" ht="12.8" hidden="false" customHeight="false" outlineLevel="0" collapsed="false">
      <c r="A191" s="1" t="s">
        <v>630</v>
      </c>
      <c r="B191" s="1" t="n">
        <v>3</v>
      </c>
      <c r="C191" s="1" t="s">
        <v>43</v>
      </c>
      <c r="F191" s="1" t="s">
        <v>631</v>
      </c>
      <c r="G191" s="2" t="s">
        <v>84</v>
      </c>
      <c r="H191" s="2" t="s">
        <v>85</v>
      </c>
      <c r="I191" s="2" t="s">
        <v>60</v>
      </c>
      <c r="J191" s="2" t="s">
        <v>84</v>
      </c>
      <c r="K191" s="2" t="s">
        <v>85</v>
      </c>
      <c r="L191" s="2" t="s">
        <v>60</v>
      </c>
      <c r="M191" s="2" t="s">
        <v>34</v>
      </c>
      <c r="R191" s="2" t="s">
        <v>632</v>
      </c>
      <c r="T191" s="3"/>
    </row>
    <row r="192" customFormat="false" ht="12.8" hidden="false" customHeight="false" outlineLevel="0" collapsed="false">
      <c r="A192" s="1" t="s">
        <v>633</v>
      </c>
      <c r="B192" s="1" t="n">
        <v>4</v>
      </c>
      <c r="C192" s="1" t="s">
        <v>43</v>
      </c>
      <c r="F192" s="1" t="n">
        <v>10.3</v>
      </c>
      <c r="G192" s="2" t="s">
        <v>634</v>
      </c>
      <c r="H192" s="2" t="s">
        <v>635</v>
      </c>
      <c r="I192" s="2" t="s">
        <v>33</v>
      </c>
      <c r="J192" s="2" t="s">
        <v>634</v>
      </c>
      <c r="K192" s="2" t="s">
        <v>635</v>
      </c>
      <c r="L192" s="2" t="s">
        <v>33</v>
      </c>
      <c r="M192" s="2" t="s">
        <v>34</v>
      </c>
      <c r="N192" s="1" t="s">
        <v>35</v>
      </c>
      <c r="R192" s="2" t="s">
        <v>636</v>
      </c>
      <c r="T192" s="3"/>
    </row>
    <row r="193" customFormat="false" ht="12.8" hidden="false" customHeight="false" outlineLevel="0" collapsed="false">
      <c r="A193" s="1" t="s">
        <v>637</v>
      </c>
      <c r="C193" s="1" t="s">
        <v>20</v>
      </c>
      <c r="F193" s="1" t="n">
        <v>6.5</v>
      </c>
      <c r="G193" s="2" t="s">
        <v>638</v>
      </c>
      <c r="H193" s="2" t="s">
        <v>639</v>
      </c>
      <c r="I193" s="2" t="s">
        <v>33</v>
      </c>
      <c r="J193" s="2" t="s">
        <v>638</v>
      </c>
      <c r="K193" s="2" t="s">
        <v>639</v>
      </c>
      <c r="L193" s="2" t="s">
        <v>33</v>
      </c>
      <c r="M193" s="2" t="s">
        <v>34</v>
      </c>
      <c r="N193" s="1" t="s">
        <v>24</v>
      </c>
      <c r="R193" s="2" t="s">
        <v>640</v>
      </c>
      <c r="S193" s="3"/>
    </row>
    <row r="194" customFormat="false" ht="12.8" hidden="false" customHeight="false" outlineLevel="0" collapsed="false">
      <c r="A194" s="1" t="s">
        <v>641</v>
      </c>
      <c r="B194" s="1" t="n">
        <v>1</v>
      </c>
      <c r="C194" s="1" t="s">
        <v>43</v>
      </c>
      <c r="G194" s="2" t="s">
        <v>92</v>
      </c>
      <c r="H194" s="2" t="s">
        <v>93</v>
      </c>
      <c r="I194" s="2" t="s">
        <v>60</v>
      </c>
      <c r="J194" s="2" t="s">
        <v>92</v>
      </c>
      <c r="K194" s="2" t="s">
        <v>93</v>
      </c>
      <c r="L194" s="2" t="s">
        <v>60</v>
      </c>
      <c r="M194" s="2" t="s">
        <v>34</v>
      </c>
      <c r="R194" s="2" t="s">
        <v>642</v>
      </c>
    </row>
    <row r="195" customFormat="false" ht="12.8" hidden="false" customHeight="false" outlineLevel="0" collapsed="false">
      <c r="A195" s="1" t="s">
        <v>643</v>
      </c>
      <c r="B195" s="1" t="n">
        <v>1.25</v>
      </c>
      <c r="C195" s="1" t="s">
        <v>43</v>
      </c>
      <c r="F195" s="1" t="n">
        <v>3.7</v>
      </c>
      <c r="G195" s="2" t="s">
        <v>644</v>
      </c>
      <c r="H195" s="2" t="s">
        <v>22</v>
      </c>
      <c r="I195" s="2" t="s">
        <v>23</v>
      </c>
      <c r="J195" s="2" t="s">
        <v>644</v>
      </c>
      <c r="K195" s="2" t="s">
        <v>22</v>
      </c>
      <c r="L195" s="2" t="s">
        <v>23</v>
      </c>
      <c r="M195" s="2" t="s">
        <v>34</v>
      </c>
      <c r="R195" s="2" t="s">
        <v>645</v>
      </c>
      <c r="S195" s="3"/>
    </row>
    <row r="196" customFormat="false" ht="12.8" hidden="false" customHeight="false" outlineLevel="0" collapsed="false">
      <c r="A196" s="1" t="s">
        <v>646</v>
      </c>
      <c r="C196" s="1" t="s">
        <v>43</v>
      </c>
      <c r="F196" s="1" t="n">
        <v>3</v>
      </c>
      <c r="G196" s="2" t="s">
        <v>644</v>
      </c>
      <c r="H196" s="2" t="s">
        <v>22</v>
      </c>
      <c r="I196" s="2" t="s">
        <v>23</v>
      </c>
      <c r="J196" s="2" t="s">
        <v>644</v>
      </c>
      <c r="K196" s="2" t="s">
        <v>22</v>
      </c>
      <c r="L196" s="2" t="s">
        <v>23</v>
      </c>
      <c r="M196" s="2" t="s">
        <v>34</v>
      </c>
      <c r="R196" s="2" t="s">
        <v>647</v>
      </c>
      <c r="S196" s="3"/>
    </row>
    <row r="197" customFormat="false" ht="12.8" hidden="false" customHeight="false" outlineLevel="0" collapsed="false">
      <c r="A197" s="1" t="s">
        <v>648</v>
      </c>
      <c r="B197" s="1" t="n">
        <v>24</v>
      </c>
      <c r="C197" s="1" t="s">
        <v>20</v>
      </c>
      <c r="F197" s="1" t="n">
        <v>3.5</v>
      </c>
      <c r="G197" s="2" t="s">
        <v>415</v>
      </c>
      <c r="H197" s="2" t="s">
        <v>416</v>
      </c>
      <c r="I197" s="2" t="s">
        <v>416</v>
      </c>
      <c r="J197" s="2" t="s">
        <v>415</v>
      </c>
      <c r="K197" s="2" t="s">
        <v>416</v>
      </c>
      <c r="L197" s="2" t="s">
        <v>416</v>
      </c>
      <c r="M197" s="2" t="s">
        <v>34</v>
      </c>
      <c r="R197" s="2" t="s">
        <v>649</v>
      </c>
      <c r="S197" s="3"/>
    </row>
    <row r="198" customFormat="false" ht="12.8" hidden="false" customHeight="false" outlineLevel="0" collapsed="false">
      <c r="A198" s="1" t="s">
        <v>650</v>
      </c>
      <c r="C198" s="1" t="s">
        <v>20</v>
      </c>
      <c r="F198" s="1" t="n">
        <v>3.7</v>
      </c>
      <c r="G198" s="2" t="s">
        <v>415</v>
      </c>
      <c r="H198" s="2" t="s">
        <v>416</v>
      </c>
      <c r="I198" s="2" t="s">
        <v>416</v>
      </c>
      <c r="J198" s="2" t="s">
        <v>415</v>
      </c>
      <c r="K198" s="2" t="s">
        <v>416</v>
      </c>
      <c r="L198" s="2" t="s">
        <v>416</v>
      </c>
      <c r="M198" s="2" t="s">
        <v>34</v>
      </c>
      <c r="R198" s="2" t="s">
        <v>651</v>
      </c>
      <c r="S198" s="3"/>
    </row>
    <row r="199" customFormat="false" ht="12.8" hidden="false" customHeight="false" outlineLevel="0" collapsed="false">
      <c r="A199" s="1" t="s">
        <v>652</v>
      </c>
      <c r="B199" s="1" t="n">
        <v>1.25</v>
      </c>
      <c r="C199" s="1" t="s">
        <v>43</v>
      </c>
      <c r="F199" s="1" t="n">
        <v>2.5</v>
      </c>
      <c r="G199" s="2" t="s">
        <v>415</v>
      </c>
      <c r="H199" s="2" t="s">
        <v>416</v>
      </c>
      <c r="I199" s="2" t="s">
        <v>416</v>
      </c>
      <c r="J199" s="2" t="s">
        <v>415</v>
      </c>
      <c r="K199" s="2" t="s">
        <v>416</v>
      </c>
      <c r="L199" s="2" t="s">
        <v>416</v>
      </c>
      <c r="M199" s="2" t="s">
        <v>34</v>
      </c>
      <c r="R199" s="2" t="s">
        <v>653</v>
      </c>
      <c r="S199" s="3"/>
    </row>
    <row r="200" customFormat="false" ht="12.8" hidden="false" customHeight="false" outlineLevel="0" collapsed="false">
      <c r="A200" s="1" t="s">
        <v>654</v>
      </c>
      <c r="C200" s="1" t="s">
        <v>43</v>
      </c>
      <c r="F200" s="1" t="n">
        <v>2</v>
      </c>
      <c r="G200" s="2" t="s">
        <v>655</v>
      </c>
      <c r="H200" s="2" t="s">
        <v>656</v>
      </c>
      <c r="I200" s="2" t="s">
        <v>66</v>
      </c>
      <c r="J200" s="2" t="s">
        <v>655</v>
      </c>
      <c r="K200" s="2" t="s">
        <v>656</v>
      </c>
      <c r="L200" s="2" t="s">
        <v>66</v>
      </c>
      <c r="M200" s="2" t="s">
        <v>34</v>
      </c>
      <c r="R200" s="2" t="s">
        <v>657</v>
      </c>
      <c r="T200" s="3"/>
    </row>
    <row r="201" customFormat="false" ht="12.8" hidden="false" customHeight="false" outlineLevel="0" collapsed="false">
      <c r="A201" s="1" t="s">
        <v>658</v>
      </c>
      <c r="B201" s="1" t="n">
        <v>1</v>
      </c>
      <c r="C201" s="1" t="s">
        <v>43</v>
      </c>
      <c r="F201" s="1" t="n">
        <v>3.1</v>
      </c>
      <c r="G201" s="2" t="s">
        <v>659</v>
      </c>
      <c r="H201" s="2" t="s">
        <v>660</v>
      </c>
      <c r="I201" s="2" t="s">
        <v>33</v>
      </c>
      <c r="J201" s="2" t="s">
        <v>659</v>
      </c>
      <c r="K201" s="2" t="s">
        <v>660</v>
      </c>
      <c r="L201" s="2" t="s">
        <v>33</v>
      </c>
      <c r="M201" s="2" t="s">
        <v>34</v>
      </c>
      <c r="N201" s="1" t="s">
        <v>24</v>
      </c>
      <c r="R201" s="2" t="s">
        <v>661</v>
      </c>
      <c r="S201" s="3"/>
    </row>
    <row r="202" customFormat="false" ht="12.8" hidden="false" customHeight="false" outlineLevel="0" collapsed="false">
      <c r="A202" s="1" t="s">
        <v>662</v>
      </c>
      <c r="C202" s="1" t="s">
        <v>20</v>
      </c>
      <c r="F202" s="1" t="n">
        <v>5.9</v>
      </c>
      <c r="G202" s="2" t="s">
        <v>663</v>
      </c>
      <c r="H202" s="2" t="s">
        <v>664</v>
      </c>
      <c r="I202" s="2" t="s">
        <v>60</v>
      </c>
      <c r="J202" s="2" t="s">
        <v>665</v>
      </c>
      <c r="K202" s="2" t="s">
        <v>666</v>
      </c>
      <c r="L202" s="2" t="s">
        <v>33</v>
      </c>
      <c r="M202" s="2" t="s">
        <v>667</v>
      </c>
      <c r="R202" s="2" t="s">
        <v>668</v>
      </c>
      <c r="S202" s="3"/>
    </row>
    <row r="203" customFormat="false" ht="12.8" hidden="false" customHeight="false" outlineLevel="0" collapsed="false">
      <c r="A203" s="1" t="s">
        <v>669</v>
      </c>
      <c r="C203" s="1" t="s">
        <v>43</v>
      </c>
      <c r="F203" s="1" t="n">
        <v>0.9</v>
      </c>
      <c r="G203" s="2" t="s">
        <v>670</v>
      </c>
      <c r="H203" s="2" t="s">
        <v>671</v>
      </c>
      <c r="I203" s="2" t="s">
        <v>195</v>
      </c>
      <c r="J203" s="2" t="s">
        <v>670</v>
      </c>
      <c r="K203" s="2" t="s">
        <v>671</v>
      </c>
      <c r="L203" s="2" t="s">
        <v>195</v>
      </c>
      <c r="M203" s="2" t="s">
        <v>34</v>
      </c>
      <c r="R203" s="2" t="s">
        <v>672</v>
      </c>
      <c r="S203" s="3"/>
    </row>
    <row r="204" customFormat="false" ht="12.8" hidden="false" customHeight="false" outlineLevel="0" collapsed="false">
      <c r="A204" s="1" t="s">
        <v>673</v>
      </c>
      <c r="C204" s="1" t="s">
        <v>43</v>
      </c>
      <c r="F204" s="1" t="n">
        <v>1.5</v>
      </c>
      <c r="G204" s="2" t="s">
        <v>193</v>
      </c>
      <c r="H204" s="2" t="s">
        <v>194</v>
      </c>
      <c r="I204" s="2" t="s">
        <v>195</v>
      </c>
      <c r="J204" s="2" t="s">
        <v>674</v>
      </c>
      <c r="K204" s="2" t="s">
        <v>675</v>
      </c>
      <c r="L204" s="2" t="s">
        <v>33</v>
      </c>
      <c r="M204" s="2" t="s">
        <v>41</v>
      </c>
      <c r="R204" s="2" t="s">
        <v>676</v>
      </c>
    </row>
    <row r="205" customFormat="false" ht="12.8" hidden="false" customHeight="false" outlineLevel="0" collapsed="false">
      <c r="A205" s="1" t="s">
        <v>677</v>
      </c>
      <c r="C205" s="1" t="s">
        <v>43</v>
      </c>
      <c r="F205" s="1" t="n">
        <v>4.5</v>
      </c>
      <c r="G205" s="2" t="s">
        <v>678</v>
      </c>
      <c r="H205" s="2" t="s">
        <v>179</v>
      </c>
      <c r="I205" s="2" t="s">
        <v>179</v>
      </c>
      <c r="J205" s="2" t="s">
        <v>678</v>
      </c>
      <c r="K205" s="2" t="s">
        <v>179</v>
      </c>
      <c r="L205" s="2" t="s">
        <v>179</v>
      </c>
      <c r="M205" s="2" t="s">
        <v>34</v>
      </c>
      <c r="R205" s="2" t="s">
        <v>679</v>
      </c>
    </row>
    <row r="206" customFormat="false" ht="12.8" hidden="false" customHeight="false" outlineLevel="0" collapsed="false">
      <c r="A206" s="1" t="s">
        <v>680</v>
      </c>
      <c r="B206" s="1" t="n">
        <f aca="false">55*12</f>
        <v>660</v>
      </c>
      <c r="C206" s="1" t="s">
        <v>20</v>
      </c>
      <c r="G206" s="2" t="s">
        <v>681</v>
      </c>
      <c r="H206" s="2" t="s">
        <v>682</v>
      </c>
      <c r="I206" s="2" t="s">
        <v>33</v>
      </c>
      <c r="J206" s="2" t="s">
        <v>683</v>
      </c>
      <c r="K206" s="2" t="s">
        <v>22</v>
      </c>
      <c r="L206" s="2" t="s">
        <v>23</v>
      </c>
      <c r="M206" s="2" t="s">
        <v>180</v>
      </c>
      <c r="N206" s="1" t="s">
        <v>52</v>
      </c>
      <c r="R206" s="2" t="s">
        <v>684</v>
      </c>
    </row>
    <row r="207" customFormat="false" ht="12.8" hidden="false" customHeight="false" outlineLevel="0" collapsed="false">
      <c r="A207" s="1" t="s">
        <v>685</v>
      </c>
      <c r="C207" s="1" t="s">
        <v>686</v>
      </c>
      <c r="G207" s="1" t="s">
        <v>687</v>
      </c>
      <c r="H207" s="1" t="s">
        <v>688</v>
      </c>
      <c r="I207" s="1" t="s">
        <v>66</v>
      </c>
      <c r="J207" s="3"/>
      <c r="K207" s="3"/>
      <c r="L207" s="3"/>
      <c r="M207" s="2" t="s">
        <v>689</v>
      </c>
      <c r="N207" s="1" t="s">
        <v>52</v>
      </c>
      <c r="R207" s="2" t="s">
        <v>684</v>
      </c>
    </row>
    <row r="208" customFormat="false" ht="12.8" hidden="false" customHeight="false" outlineLevel="0" collapsed="false">
      <c r="A208" s="1" t="s">
        <v>690</v>
      </c>
      <c r="C208" s="1" t="s">
        <v>686</v>
      </c>
      <c r="G208" s="1" t="s">
        <v>691</v>
      </c>
      <c r="H208" s="1" t="s">
        <v>692</v>
      </c>
      <c r="I208" s="1" t="s">
        <v>33</v>
      </c>
      <c r="J208" s="3"/>
      <c r="K208" s="3"/>
      <c r="L208" s="3"/>
      <c r="M208" s="2" t="s">
        <v>689</v>
      </c>
      <c r="N208" s="1" t="s">
        <v>52</v>
      </c>
      <c r="R208" s="2" t="s">
        <v>684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K2" activeCellId="0" sqref="K2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18.52"/>
    <col collapsed="false" customWidth="true" hidden="false" outlineLevel="0" max="3" min="3" style="0" width="20.33"/>
    <col collapsed="false" customWidth="true" hidden="false" outlineLevel="0" max="4" min="4" style="0" width="9.35"/>
    <col collapsed="false" customWidth="true" hidden="false" outlineLevel="0" max="5" min="5" style="0" width="18.38"/>
    <col collapsed="false" customWidth="true" hidden="false" outlineLevel="0" max="6" min="6" style="0" width="20.18"/>
    <col collapsed="false" customWidth="true" hidden="false" outlineLevel="0" max="7" min="7" style="0" width="9.35"/>
    <col collapsed="false" customWidth="true" hidden="false" outlineLevel="0" max="8" min="8" style="0" width="10.05"/>
    <col collapsed="false" customWidth="true" hidden="false" outlineLevel="0" max="10" min="9" style="0" width="12.68"/>
    <col collapsed="false" customWidth="true" hidden="false" outlineLevel="0" max="11" min="11" style="0" width="10.88"/>
    <col collapsed="false" customWidth="true" hidden="false" outlineLevel="0" max="12" min="12" style="0" width="22.41"/>
    <col collapsed="false" customWidth="false" hidden="false" outlineLevel="0" max="1025" min="13" style="0" width="11.52"/>
  </cols>
  <sheetData>
    <row r="1" s="4" customFormat="true" ht="12.8" hidden="false" customHeight="false" outlineLevel="0" collapsed="false">
      <c r="B1" s="4" t="s">
        <v>2</v>
      </c>
      <c r="E1" s="4" t="s">
        <v>3</v>
      </c>
      <c r="I1" s="5"/>
      <c r="AMB1" s="3"/>
      <c r="AMC1" s="3"/>
      <c r="AMD1" s="3"/>
      <c r="AME1" s="0"/>
      <c r="AMF1" s="0"/>
      <c r="AMG1" s="0"/>
      <c r="AMH1" s="0"/>
      <c r="AMI1" s="0"/>
      <c r="AMJ1" s="0"/>
    </row>
    <row r="2" s="4" customFormat="true" ht="12.8" hidden="false" customHeight="false" outlineLevel="0" collapsed="false">
      <c r="A2" s="4" t="s">
        <v>4</v>
      </c>
      <c r="B2" s="4" t="s">
        <v>10</v>
      </c>
      <c r="C2" s="4" t="s">
        <v>11</v>
      </c>
      <c r="D2" s="4" t="s">
        <v>12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693</v>
      </c>
      <c r="L2" s="4" t="s">
        <v>18</v>
      </c>
      <c r="AMB2" s="2"/>
      <c r="AMC2" s="2"/>
      <c r="AMD2" s="2"/>
      <c r="AME2" s="8"/>
      <c r="AMF2" s="8"/>
      <c r="AMG2" s="8"/>
      <c r="AMH2" s="8"/>
      <c r="AMI2" s="8"/>
      <c r="AMJ2" s="8"/>
    </row>
    <row r="3" customFormat="false" ht="12.8" hidden="false" customHeight="false" outlineLevel="0" collapsed="false">
      <c r="A3" s="0" t="s">
        <v>694</v>
      </c>
      <c r="B3" s="0" t="s">
        <v>695</v>
      </c>
      <c r="C3" s="0" t="s">
        <v>696</v>
      </c>
      <c r="D3" s="0" t="s">
        <v>33</v>
      </c>
      <c r="H3" s="0" t="s">
        <v>689</v>
      </c>
      <c r="I3" s="0" t="s">
        <v>24</v>
      </c>
      <c r="J3" s="0" t="s">
        <v>53</v>
      </c>
      <c r="K3" s="0" t="n">
        <v>70</v>
      </c>
      <c r="L3" s="0" t="s">
        <v>697</v>
      </c>
    </row>
    <row r="4" customFormat="false" ht="12.8" hidden="false" customHeight="false" outlineLevel="0" collapsed="false">
      <c r="A4" s="0" t="s">
        <v>698</v>
      </c>
      <c r="E4" s="0" t="s">
        <v>695</v>
      </c>
      <c r="F4" s="0" t="s">
        <v>696</v>
      </c>
      <c r="G4" s="0" t="s">
        <v>33</v>
      </c>
      <c r="H4" s="0" t="s">
        <v>689</v>
      </c>
      <c r="I4" s="0" t="s">
        <v>24</v>
      </c>
      <c r="J4" s="0" t="s">
        <v>699</v>
      </c>
      <c r="K4" s="0" t="n">
        <v>68</v>
      </c>
      <c r="L4" s="0" t="s">
        <v>697</v>
      </c>
    </row>
    <row r="5" customFormat="false" ht="12.8" hidden="false" customHeight="false" outlineLevel="0" collapsed="false">
      <c r="A5" s="0" t="s">
        <v>700</v>
      </c>
      <c r="E5" s="0" t="s">
        <v>695</v>
      </c>
      <c r="F5" s="0" t="s">
        <v>696</v>
      </c>
      <c r="G5" s="0" t="s">
        <v>33</v>
      </c>
      <c r="H5" s="0" t="s">
        <v>689</v>
      </c>
      <c r="I5" s="0" t="s">
        <v>24</v>
      </c>
      <c r="J5" s="0" t="s">
        <v>24</v>
      </c>
      <c r="K5" s="0" t="n">
        <v>36</v>
      </c>
      <c r="L5" s="0" t="s">
        <v>697</v>
      </c>
    </row>
    <row r="6" customFormat="false" ht="12.8" hidden="false" customHeight="false" outlineLevel="0" collapsed="false">
      <c r="A6" s="0" t="s">
        <v>701</v>
      </c>
      <c r="E6" s="0" t="s">
        <v>695</v>
      </c>
      <c r="F6" s="0" t="s">
        <v>696</v>
      </c>
      <c r="G6" s="0" t="s">
        <v>33</v>
      </c>
      <c r="H6" s="0" t="s">
        <v>689</v>
      </c>
      <c r="I6" s="0" t="s">
        <v>702</v>
      </c>
      <c r="J6" s="0" t="s">
        <v>699</v>
      </c>
      <c r="K6" s="0" t="n">
        <v>34</v>
      </c>
      <c r="L6" s="0" t="s">
        <v>697</v>
      </c>
    </row>
    <row r="7" customFormat="false" ht="12.8" hidden="false" customHeight="false" outlineLevel="0" collapsed="false">
      <c r="A7" s="0" t="s">
        <v>703</v>
      </c>
      <c r="B7" s="0" t="s">
        <v>695</v>
      </c>
      <c r="C7" s="0" t="s">
        <v>696</v>
      </c>
      <c r="D7" s="0" t="s">
        <v>33</v>
      </c>
      <c r="H7" s="0" t="s">
        <v>689</v>
      </c>
      <c r="I7" s="0" t="s">
        <v>52</v>
      </c>
      <c r="J7" s="0" t="s">
        <v>53</v>
      </c>
      <c r="K7" s="0" t="n">
        <v>30</v>
      </c>
      <c r="L7" s="0" t="s">
        <v>697</v>
      </c>
    </row>
    <row r="8" customFormat="false" ht="12.8" hidden="false" customHeight="false" outlineLevel="0" collapsed="false">
      <c r="A8" s="0" t="s">
        <v>704</v>
      </c>
      <c r="B8" s="0" t="s">
        <v>695</v>
      </c>
      <c r="C8" s="0" t="s">
        <v>696</v>
      </c>
      <c r="D8" s="0" t="s">
        <v>33</v>
      </c>
      <c r="H8" s="0" t="s">
        <v>689</v>
      </c>
      <c r="I8" s="0" t="s">
        <v>24</v>
      </c>
      <c r="J8" s="0" t="s">
        <v>24</v>
      </c>
      <c r="K8" s="0" t="n">
        <v>23</v>
      </c>
      <c r="L8" s="0" t="s">
        <v>697</v>
      </c>
    </row>
    <row r="9" customFormat="false" ht="12.8" hidden="false" customHeight="false" outlineLevel="0" collapsed="false">
      <c r="A9" s="0" t="s">
        <v>705</v>
      </c>
      <c r="B9" s="0" t="s">
        <v>695</v>
      </c>
      <c r="C9" s="0" t="s">
        <v>696</v>
      </c>
      <c r="D9" s="0" t="s">
        <v>33</v>
      </c>
      <c r="E9" s="0" t="s">
        <v>695</v>
      </c>
      <c r="F9" s="0" t="s">
        <v>696</v>
      </c>
      <c r="G9" s="0" t="s">
        <v>33</v>
      </c>
      <c r="H9" s="0" t="s">
        <v>34</v>
      </c>
      <c r="I9" s="0" t="s">
        <v>24</v>
      </c>
      <c r="J9" s="0" t="s">
        <v>24</v>
      </c>
      <c r="K9" s="0" t="n">
        <v>18</v>
      </c>
      <c r="L9" s="0" t="s">
        <v>697</v>
      </c>
    </row>
    <row r="10" customFormat="false" ht="12.8" hidden="false" customHeight="false" outlineLevel="0" collapsed="false">
      <c r="A10" s="0" t="s">
        <v>706</v>
      </c>
      <c r="E10" s="0" t="s">
        <v>695</v>
      </c>
      <c r="F10" s="0" t="s">
        <v>696</v>
      </c>
      <c r="G10" s="0" t="s">
        <v>33</v>
      </c>
      <c r="H10" s="0" t="s">
        <v>689</v>
      </c>
      <c r="I10" s="0" t="s">
        <v>24</v>
      </c>
      <c r="J10" s="0" t="s">
        <v>53</v>
      </c>
      <c r="K10" s="0" t="n">
        <v>14</v>
      </c>
      <c r="L10" s="0" t="s">
        <v>697</v>
      </c>
    </row>
    <row r="11" customFormat="false" ht="12.8" hidden="false" customHeight="false" outlineLevel="0" collapsed="false">
      <c r="A11" s="0" t="s">
        <v>707</v>
      </c>
      <c r="E11" s="0" t="s">
        <v>695</v>
      </c>
      <c r="F11" s="0" t="s">
        <v>696</v>
      </c>
      <c r="G11" s="0" t="s">
        <v>33</v>
      </c>
      <c r="H11" s="0" t="s">
        <v>689</v>
      </c>
      <c r="I11" s="0" t="s">
        <v>24</v>
      </c>
      <c r="J11" s="0" t="s">
        <v>25</v>
      </c>
      <c r="K11" s="0" t="n">
        <v>11</v>
      </c>
      <c r="L11" s="0" t="s">
        <v>697</v>
      </c>
    </row>
    <row r="12" customFormat="false" ht="12.8" hidden="false" customHeight="false" outlineLevel="0" collapsed="false">
      <c r="A12" s="0" t="s">
        <v>708</v>
      </c>
      <c r="B12" s="0" t="s">
        <v>695</v>
      </c>
      <c r="C12" s="0" t="s">
        <v>696</v>
      </c>
      <c r="D12" s="0" t="s">
        <v>33</v>
      </c>
      <c r="H12" s="0" t="s">
        <v>689</v>
      </c>
      <c r="I12" s="0" t="s">
        <v>24</v>
      </c>
      <c r="J12" s="0" t="s">
        <v>25</v>
      </c>
      <c r="K12" s="0" t="n">
        <v>10</v>
      </c>
      <c r="L12" s="0" t="s">
        <v>697</v>
      </c>
    </row>
    <row r="13" customFormat="false" ht="12.8" hidden="false" customHeight="false" outlineLevel="0" collapsed="false">
      <c r="A13" s="0" t="s">
        <v>709</v>
      </c>
      <c r="B13" s="0" t="s">
        <v>695</v>
      </c>
      <c r="C13" s="0" t="s">
        <v>696</v>
      </c>
      <c r="D13" s="0" t="s">
        <v>33</v>
      </c>
      <c r="H13" s="0" t="s">
        <v>689</v>
      </c>
      <c r="I13" s="0" t="s">
        <v>24</v>
      </c>
      <c r="J13" s="0" t="s">
        <v>699</v>
      </c>
      <c r="K13" s="0" t="n">
        <v>9</v>
      </c>
      <c r="L13" s="0" t="s">
        <v>697</v>
      </c>
    </row>
    <row r="14" customFormat="false" ht="12.8" hidden="false" customHeight="false" outlineLevel="0" collapsed="false">
      <c r="A14" s="0" t="s">
        <v>710</v>
      </c>
      <c r="B14" s="0" t="s">
        <v>711</v>
      </c>
      <c r="C14" s="0" t="s">
        <v>712</v>
      </c>
      <c r="D14" s="0" t="s">
        <v>33</v>
      </c>
      <c r="H14" s="0" t="s">
        <v>689</v>
      </c>
      <c r="I14" s="0" t="s">
        <v>24</v>
      </c>
      <c r="J14" s="0" t="s">
        <v>53</v>
      </c>
      <c r="K14" s="0" t="n">
        <v>7</v>
      </c>
      <c r="L14" s="0" t="s">
        <v>697</v>
      </c>
    </row>
    <row r="15" customFormat="false" ht="12.8" hidden="false" customHeight="false" outlineLevel="0" collapsed="false">
      <c r="A15" s="0" t="s">
        <v>713</v>
      </c>
      <c r="E15" s="0" t="s">
        <v>714</v>
      </c>
      <c r="F15" s="0" t="s">
        <v>715</v>
      </c>
      <c r="G15" s="0" t="s">
        <v>33</v>
      </c>
      <c r="H15" s="0" t="s">
        <v>689</v>
      </c>
      <c r="I15" s="0" t="s">
        <v>24</v>
      </c>
      <c r="J15" s="0" t="s">
        <v>25</v>
      </c>
      <c r="K15" s="0" t="n">
        <v>6</v>
      </c>
      <c r="L15" s="0" t="s">
        <v>697</v>
      </c>
    </row>
    <row r="16" customFormat="false" ht="12.8" hidden="false" customHeight="false" outlineLevel="0" collapsed="false">
      <c r="A16" s="0" t="s">
        <v>716</v>
      </c>
      <c r="E16" s="0" t="s">
        <v>717</v>
      </c>
      <c r="F16" s="0" t="s">
        <v>718</v>
      </c>
      <c r="G16" s="0" t="s">
        <v>33</v>
      </c>
      <c r="H16" s="0" t="s">
        <v>689</v>
      </c>
      <c r="I16" s="0" t="s">
        <v>24</v>
      </c>
      <c r="J16" s="0" t="s">
        <v>25</v>
      </c>
      <c r="K16" s="0" t="n">
        <v>5</v>
      </c>
      <c r="L16" s="0" t="s">
        <v>697</v>
      </c>
    </row>
    <row r="17" customFormat="false" ht="12.8" hidden="false" customHeight="false" outlineLevel="0" collapsed="false">
      <c r="A17" s="0" t="s">
        <v>719</v>
      </c>
      <c r="B17" s="0" t="s">
        <v>695</v>
      </c>
      <c r="C17" s="0" t="s">
        <v>696</v>
      </c>
      <c r="D17" s="0" t="s">
        <v>33</v>
      </c>
      <c r="E17" s="0" t="s">
        <v>695</v>
      </c>
      <c r="F17" s="0" t="s">
        <v>696</v>
      </c>
      <c r="G17" s="0" t="s">
        <v>33</v>
      </c>
      <c r="H17" s="0" t="s">
        <v>34</v>
      </c>
      <c r="I17" s="0" t="s">
        <v>24</v>
      </c>
      <c r="J17" s="0" t="s">
        <v>699</v>
      </c>
      <c r="K17" s="0" t="n">
        <v>5</v>
      </c>
      <c r="L17" s="0" t="s">
        <v>697</v>
      </c>
    </row>
    <row r="18" customFormat="false" ht="12.8" hidden="false" customHeight="false" outlineLevel="0" collapsed="false">
      <c r="A18" s="0" t="s">
        <v>720</v>
      </c>
      <c r="B18" s="0" t="s">
        <v>717</v>
      </c>
      <c r="C18" s="0" t="s">
        <v>718</v>
      </c>
      <c r="D18" s="0" t="s">
        <v>33</v>
      </c>
      <c r="H18" s="0" t="s">
        <v>689</v>
      </c>
      <c r="I18" s="0" t="s">
        <v>24</v>
      </c>
      <c r="J18" s="0" t="s">
        <v>25</v>
      </c>
      <c r="K18" s="0" t="n">
        <v>4</v>
      </c>
      <c r="L18" s="0" t="s">
        <v>697</v>
      </c>
    </row>
    <row r="19" customFormat="false" ht="12.8" hidden="false" customHeight="false" outlineLevel="0" collapsed="false">
      <c r="A19" s="0" t="s">
        <v>721</v>
      </c>
      <c r="E19" s="0" t="s">
        <v>695</v>
      </c>
      <c r="F19" s="0" t="s">
        <v>696</v>
      </c>
      <c r="G19" s="0" t="s">
        <v>33</v>
      </c>
      <c r="H19" s="0" t="s">
        <v>689</v>
      </c>
      <c r="I19" s="0" t="s">
        <v>702</v>
      </c>
      <c r="J19" s="0" t="s">
        <v>25</v>
      </c>
      <c r="K19" s="0" t="n">
        <v>4</v>
      </c>
      <c r="L19" s="0" t="s">
        <v>697</v>
      </c>
    </row>
    <row r="20" customFormat="false" ht="12.8" hidden="false" customHeight="false" outlineLevel="0" collapsed="false">
      <c r="A20" s="0" t="s">
        <v>722</v>
      </c>
      <c r="B20" s="0" t="s">
        <v>723</v>
      </c>
      <c r="C20" s="0" t="s">
        <v>724</v>
      </c>
      <c r="D20" s="0" t="s">
        <v>33</v>
      </c>
      <c r="H20" s="0" t="s">
        <v>689</v>
      </c>
      <c r="I20" s="0" t="s">
        <v>24</v>
      </c>
      <c r="J20" s="0" t="s">
        <v>25</v>
      </c>
      <c r="K20" s="0" t="n">
        <v>4</v>
      </c>
      <c r="L20" s="0" t="s">
        <v>697</v>
      </c>
    </row>
    <row r="21" customFormat="false" ht="12.8" hidden="false" customHeight="false" outlineLevel="0" collapsed="false">
      <c r="A21" s="0" t="s">
        <v>725</v>
      </c>
      <c r="E21" s="0" t="s">
        <v>711</v>
      </c>
      <c r="F21" s="0" t="s">
        <v>712</v>
      </c>
      <c r="G21" s="0" t="s">
        <v>33</v>
      </c>
      <c r="H21" s="0" t="s">
        <v>689</v>
      </c>
      <c r="I21" s="0" t="s">
        <v>24</v>
      </c>
      <c r="J21" s="0" t="s">
        <v>699</v>
      </c>
      <c r="K21" s="0" t="n">
        <v>3</v>
      </c>
      <c r="L21" s="0" t="s">
        <v>697</v>
      </c>
    </row>
    <row r="22" customFormat="false" ht="12.8" hidden="false" customHeight="false" outlineLevel="0" collapsed="false">
      <c r="A22" s="0" t="s">
        <v>726</v>
      </c>
      <c r="B22" s="0" t="s">
        <v>714</v>
      </c>
      <c r="C22" s="0" t="s">
        <v>715</v>
      </c>
      <c r="D22" s="0" t="s">
        <v>33</v>
      </c>
      <c r="H22" s="0" t="s">
        <v>689</v>
      </c>
      <c r="I22" s="0" t="s">
        <v>24</v>
      </c>
      <c r="J22" s="0" t="s">
        <v>25</v>
      </c>
      <c r="K22" s="0" t="n">
        <v>3</v>
      </c>
      <c r="L22" s="0" t="s">
        <v>697</v>
      </c>
    </row>
    <row r="23" customFormat="false" ht="12.8" hidden="false" customHeight="false" outlineLevel="0" collapsed="false">
      <c r="A23" s="0" t="s">
        <v>727</v>
      </c>
      <c r="B23" s="0" t="s">
        <v>711</v>
      </c>
      <c r="C23" s="0" t="s">
        <v>712</v>
      </c>
      <c r="D23" s="0" t="s">
        <v>33</v>
      </c>
      <c r="H23" s="0" t="s">
        <v>689</v>
      </c>
      <c r="I23" s="0" t="s">
        <v>52</v>
      </c>
      <c r="J23" s="0" t="s">
        <v>53</v>
      </c>
      <c r="K23" s="0" t="n">
        <v>3</v>
      </c>
      <c r="L23" s="0" t="s">
        <v>697</v>
      </c>
    </row>
    <row r="24" customFormat="false" ht="12.8" hidden="false" customHeight="false" outlineLevel="0" collapsed="false">
      <c r="A24" s="0" t="s">
        <v>728</v>
      </c>
      <c r="E24" s="0" t="s">
        <v>729</v>
      </c>
      <c r="F24" s="0" t="s">
        <v>730</v>
      </c>
      <c r="G24" s="0" t="s">
        <v>33</v>
      </c>
      <c r="H24" s="0" t="s">
        <v>689</v>
      </c>
      <c r="I24" s="0" t="s">
        <v>702</v>
      </c>
      <c r="J24" s="0" t="s">
        <v>699</v>
      </c>
      <c r="K24" s="0" t="n">
        <v>3</v>
      </c>
      <c r="L24" s="0" t="s">
        <v>697</v>
      </c>
    </row>
    <row r="25" customFormat="false" ht="12.8" hidden="false" customHeight="false" outlineLevel="0" collapsed="false">
      <c r="A25" s="0" t="s">
        <v>731</v>
      </c>
      <c r="E25" s="0" t="s">
        <v>711</v>
      </c>
      <c r="F25" s="0" t="s">
        <v>712</v>
      </c>
      <c r="G25" s="0" t="s">
        <v>33</v>
      </c>
      <c r="H25" s="0" t="s">
        <v>689</v>
      </c>
      <c r="I25" s="0" t="s">
        <v>702</v>
      </c>
      <c r="J25" s="0" t="s">
        <v>699</v>
      </c>
      <c r="K25" s="0" t="n">
        <v>3</v>
      </c>
      <c r="L25" s="0" t="s">
        <v>697</v>
      </c>
    </row>
    <row r="26" customFormat="false" ht="12.8" hidden="false" customHeight="false" outlineLevel="0" collapsed="false">
      <c r="A26" s="0" t="s">
        <v>732</v>
      </c>
      <c r="E26" s="0" t="s">
        <v>733</v>
      </c>
      <c r="F26" s="0" t="s">
        <v>734</v>
      </c>
      <c r="G26" s="0" t="s">
        <v>33</v>
      </c>
      <c r="H26" s="0" t="s">
        <v>689</v>
      </c>
      <c r="I26" s="0" t="s">
        <v>24</v>
      </c>
      <c r="J26" s="0" t="s">
        <v>25</v>
      </c>
      <c r="K26" s="0" t="n">
        <v>2</v>
      </c>
      <c r="L26" s="0" t="s">
        <v>697</v>
      </c>
    </row>
    <row r="27" customFormat="false" ht="12.8" hidden="false" customHeight="false" outlineLevel="0" collapsed="false">
      <c r="A27" s="0" t="s">
        <v>735</v>
      </c>
      <c r="E27" s="0" t="s">
        <v>729</v>
      </c>
      <c r="F27" s="0" t="s">
        <v>730</v>
      </c>
      <c r="G27" s="0" t="s">
        <v>33</v>
      </c>
      <c r="H27" s="0" t="s">
        <v>689</v>
      </c>
      <c r="I27" s="0" t="s">
        <v>24</v>
      </c>
      <c r="J27" s="0" t="s">
        <v>699</v>
      </c>
      <c r="K27" s="0" t="n">
        <v>2</v>
      </c>
      <c r="L27" s="0" t="s">
        <v>697</v>
      </c>
    </row>
    <row r="28" customFormat="false" ht="12.8" hidden="false" customHeight="false" outlineLevel="0" collapsed="false">
      <c r="A28" s="0" t="s">
        <v>736</v>
      </c>
      <c r="E28" s="0" t="s">
        <v>737</v>
      </c>
      <c r="F28" s="0" t="s">
        <v>738</v>
      </c>
      <c r="G28" s="0" t="s">
        <v>33</v>
      </c>
      <c r="H28" s="0" t="s">
        <v>689</v>
      </c>
      <c r="I28" s="0" t="s">
        <v>24</v>
      </c>
      <c r="J28" s="0" t="s">
        <v>25</v>
      </c>
      <c r="K28" s="0" t="n">
        <v>2</v>
      </c>
      <c r="L28" s="0" t="s">
        <v>697</v>
      </c>
    </row>
    <row r="29" customFormat="false" ht="12.8" hidden="false" customHeight="false" outlineLevel="0" collapsed="false">
      <c r="A29" s="0" t="s">
        <v>739</v>
      </c>
      <c r="B29" s="0" t="s">
        <v>717</v>
      </c>
      <c r="C29" s="0" t="s">
        <v>718</v>
      </c>
      <c r="D29" s="0" t="s">
        <v>33</v>
      </c>
      <c r="H29" s="0" t="s">
        <v>689</v>
      </c>
      <c r="I29" s="0" t="s">
        <v>24</v>
      </c>
      <c r="J29" s="0" t="s">
        <v>699</v>
      </c>
      <c r="K29" s="0" t="n">
        <v>2</v>
      </c>
      <c r="L29" s="0" t="s">
        <v>697</v>
      </c>
    </row>
    <row r="30" customFormat="false" ht="12.8" hidden="false" customHeight="false" outlineLevel="0" collapsed="false">
      <c r="A30" s="0" t="s">
        <v>740</v>
      </c>
      <c r="B30" s="0" t="s">
        <v>741</v>
      </c>
      <c r="C30" s="0" t="s">
        <v>742</v>
      </c>
      <c r="D30" s="0" t="s">
        <v>33</v>
      </c>
      <c r="H30" s="0" t="s">
        <v>689</v>
      </c>
      <c r="I30" s="0" t="s">
        <v>35</v>
      </c>
      <c r="J30" s="0" t="s">
        <v>25</v>
      </c>
      <c r="K30" s="0" t="n">
        <v>2</v>
      </c>
      <c r="L30" s="0" t="s">
        <v>697</v>
      </c>
    </row>
    <row r="31" customFormat="false" ht="12.8" hidden="false" customHeight="false" outlineLevel="0" collapsed="false">
      <c r="A31" s="0" t="s">
        <v>743</v>
      </c>
      <c r="B31" s="0" t="s">
        <v>729</v>
      </c>
      <c r="C31" s="0" t="s">
        <v>730</v>
      </c>
      <c r="D31" s="0" t="s">
        <v>33</v>
      </c>
      <c r="H31" s="0" t="s">
        <v>689</v>
      </c>
      <c r="I31" s="0" t="s">
        <v>24</v>
      </c>
      <c r="J31" s="0" t="s">
        <v>53</v>
      </c>
      <c r="K31" s="0" t="n">
        <v>2</v>
      </c>
      <c r="L31" s="0" t="s">
        <v>697</v>
      </c>
    </row>
    <row r="32" customFormat="false" ht="12.8" hidden="false" customHeight="false" outlineLevel="0" collapsed="false">
      <c r="A32" s="0" t="s">
        <v>744</v>
      </c>
      <c r="B32" s="0" t="s">
        <v>695</v>
      </c>
      <c r="C32" s="0" t="s">
        <v>696</v>
      </c>
      <c r="D32" s="0" t="s">
        <v>33</v>
      </c>
      <c r="E32" s="0" t="s">
        <v>695</v>
      </c>
      <c r="F32" s="0" t="s">
        <v>696</v>
      </c>
      <c r="G32" s="0" t="s">
        <v>33</v>
      </c>
      <c r="H32" s="0" t="s">
        <v>34</v>
      </c>
      <c r="I32" s="0" t="s">
        <v>24</v>
      </c>
      <c r="J32" s="0" t="s">
        <v>53</v>
      </c>
      <c r="K32" s="0" t="n">
        <v>2</v>
      </c>
      <c r="L32" s="0" t="s">
        <v>697</v>
      </c>
    </row>
    <row r="33" customFormat="false" ht="12.8" hidden="false" customHeight="false" outlineLevel="0" collapsed="false">
      <c r="A33" s="0" t="s">
        <v>745</v>
      </c>
      <c r="B33" s="0" t="s">
        <v>695</v>
      </c>
      <c r="C33" s="0" t="s">
        <v>696</v>
      </c>
      <c r="D33" s="0" t="s">
        <v>33</v>
      </c>
      <c r="E33" s="0" t="s">
        <v>711</v>
      </c>
      <c r="F33" s="0" t="s">
        <v>712</v>
      </c>
      <c r="G33" s="0" t="s">
        <v>33</v>
      </c>
      <c r="H33" s="0" t="s">
        <v>41</v>
      </c>
      <c r="I33" s="0" t="s">
        <v>24</v>
      </c>
      <c r="J33" s="0" t="s">
        <v>24</v>
      </c>
      <c r="K33" s="0" t="n">
        <v>2</v>
      </c>
      <c r="L33" s="0" t="s">
        <v>697</v>
      </c>
    </row>
    <row r="34" customFormat="false" ht="12.8" hidden="false" customHeight="false" outlineLevel="0" collapsed="false">
      <c r="A34" s="0" t="s">
        <v>746</v>
      </c>
      <c r="B34" s="0" t="s">
        <v>747</v>
      </c>
      <c r="C34" s="0" t="s">
        <v>748</v>
      </c>
      <c r="D34" s="0" t="s">
        <v>33</v>
      </c>
      <c r="H34" s="0" t="s">
        <v>689</v>
      </c>
      <c r="I34" s="0" t="s">
        <v>702</v>
      </c>
      <c r="J34" s="0" t="s">
        <v>25</v>
      </c>
      <c r="K34" s="0" t="n">
        <v>2</v>
      </c>
      <c r="L34" s="0" t="s">
        <v>697</v>
      </c>
    </row>
    <row r="35" customFormat="false" ht="12.8" hidden="false" customHeight="false" outlineLevel="0" collapsed="false">
      <c r="A35" s="0" t="s">
        <v>749</v>
      </c>
      <c r="E35" s="0" t="s">
        <v>461</v>
      </c>
      <c r="F35" s="0" t="s">
        <v>462</v>
      </c>
      <c r="G35" s="0" t="s">
        <v>33</v>
      </c>
      <c r="H35" s="0" t="s">
        <v>689</v>
      </c>
      <c r="I35" s="0" t="s">
        <v>24</v>
      </c>
      <c r="J35" s="0" t="s">
        <v>25</v>
      </c>
      <c r="K35" s="0" t="n">
        <v>1</v>
      </c>
      <c r="L35" s="0" t="s">
        <v>697</v>
      </c>
    </row>
    <row r="36" customFormat="false" ht="12.8" hidden="false" customHeight="false" outlineLevel="0" collapsed="false">
      <c r="A36" s="0" t="s">
        <v>750</v>
      </c>
      <c r="E36" s="0" t="s">
        <v>751</v>
      </c>
      <c r="F36" s="0" t="s">
        <v>752</v>
      </c>
      <c r="G36" s="0" t="s">
        <v>33</v>
      </c>
      <c r="H36" s="0" t="s">
        <v>689</v>
      </c>
      <c r="I36" s="0" t="s">
        <v>24</v>
      </c>
      <c r="J36" s="0" t="s">
        <v>25</v>
      </c>
      <c r="K36" s="0" t="n">
        <v>1</v>
      </c>
      <c r="L36" s="0" t="s">
        <v>697</v>
      </c>
    </row>
    <row r="37" customFormat="false" ht="12.8" hidden="false" customHeight="false" outlineLevel="0" collapsed="false">
      <c r="A37" s="0" t="s">
        <v>753</v>
      </c>
      <c r="E37" s="0" t="s">
        <v>754</v>
      </c>
      <c r="F37" s="0" t="s">
        <v>755</v>
      </c>
      <c r="G37" s="0" t="s">
        <v>33</v>
      </c>
      <c r="H37" s="0" t="s">
        <v>689</v>
      </c>
      <c r="I37" s="0" t="s">
        <v>24</v>
      </c>
      <c r="J37" s="0" t="s">
        <v>699</v>
      </c>
      <c r="K37" s="0" t="n">
        <v>1</v>
      </c>
      <c r="L37" s="0" t="s">
        <v>697</v>
      </c>
    </row>
    <row r="38" customFormat="false" ht="12.8" hidden="false" customHeight="false" outlineLevel="0" collapsed="false">
      <c r="A38" s="0" t="s">
        <v>756</v>
      </c>
      <c r="E38" s="0" t="s">
        <v>187</v>
      </c>
      <c r="F38" s="0" t="s">
        <v>188</v>
      </c>
      <c r="G38" s="0" t="s">
        <v>33</v>
      </c>
      <c r="H38" s="0" t="s">
        <v>689</v>
      </c>
      <c r="I38" s="0" t="s">
        <v>24</v>
      </c>
      <c r="J38" s="0" t="s">
        <v>25</v>
      </c>
      <c r="K38" s="0" t="n">
        <v>1</v>
      </c>
      <c r="L38" s="0" t="s">
        <v>697</v>
      </c>
    </row>
    <row r="39" customFormat="false" ht="12.8" hidden="false" customHeight="false" outlineLevel="0" collapsed="false">
      <c r="A39" s="0" t="s">
        <v>757</v>
      </c>
      <c r="E39" s="0" t="s">
        <v>758</v>
      </c>
      <c r="F39" s="0" t="s">
        <v>759</v>
      </c>
      <c r="G39" s="0" t="s">
        <v>33</v>
      </c>
      <c r="H39" s="0" t="s">
        <v>689</v>
      </c>
      <c r="I39" s="0" t="s">
        <v>24</v>
      </c>
      <c r="J39" s="0" t="s">
        <v>699</v>
      </c>
      <c r="K39" s="0" t="n">
        <v>1</v>
      </c>
      <c r="L39" s="0" t="s">
        <v>697</v>
      </c>
    </row>
    <row r="40" customFormat="false" ht="12.8" hidden="false" customHeight="false" outlineLevel="0" collapsed="false">
      <c r="A40" s="0" t="s">
        <v>760</v>
      </c>
      <c r="E40" s="0" t="s">
        <v>761</v>
      </c>
      <c r="F40" s="0" t="s">
        <v>762</v>
      </c>
      <c r="G40" s="0" t="s">
        <v>33</v>
      </c>
      <c r="H40" s="0" t="s">
        <v>689</v>
      </c>
      <c r="I40" s="0" t="s">
        <v>24</v>
      </c>
      <c r="J40" s="0" t="s">
        <v>699</v>
      </c>
      <c r="K40" s="0" t="n">
        <v>1</v>
      </c>
      <c r="L40" s="0" t="s">
        <v>697</v>
      </c>
    </row>
    <row r="41" customFormat="false" ht="12.8" hidden="false" customHeight="false" outlineLevel="0" collapsed="false">
      <c r="A41" s="0" t="s">
        <v>763</v>
      </c>
      <c r="E41" s="0" t="s">
        <v>376</v>
      </c>
      <c r="F41" s="0" t="s">
        <v>377</v>
      </c>
      <c r="G41" s="0" t="s">
        <v>33</v>
      </c>
      <c r="H41" s="0" t="s">
        <v>689</v>
      </c>
      <c r="I41" s="0" t="s">
        <v>24</v>
      </c>
      <c r="J41" s="0" t="s">
        <v>25</v>
      </c>
      <c r="K41" s="0" t="n">
        <v>1</v>
      </c>
      <c r="L41" s="0" t="s">
        <v>697</v>
      </c>
    </row>
    <row r="42" customFormat="false" ht="12.8" hidden="false" customHeight="false" outlineLevel="0" collapsed="false">
      <c r="A42" s="0" t="s">
        <v>764</v>
      </c>
      <c r="E42" s="0" t="s">
        <v>765</v>
      </c>
      <c r="F42" s="0" t="s">
        <v>766</v>
      </c>
      <c r="G42" s="0" t="s">
        <v>33</v>
      </c>
      <c r="H42" s="0" t="s">
        <v>689</v>
      </c>
      <c r="I42" s="0" t="s">
        <v>24</v>
      </c>
      <c r="J42" s="0" t="s">
        <v>25</v>
      </c>
      <c r="K42" s="0" t="n">
        <v>1</v>
      </c>
      <c r="L42" s="0" t="s">
        <v>697</v>
      </c>
    </row>
    <row r="43" customFormat="false" ht="12.8" hidden="false" customHeight="false" outlineLevel="0" collapsed="false">
      <c r="A43" s="0" t="s">
        <v>767</v>
      </c>
      <c r="B43" s="0" t="s">
        <v>768</v>
      </c>
      <c r="C43" s="0" t="s">
        <v>769</v>
      </c>
      <c r="D43" s="0" t="s">
        <v>33</v>
      </c>
      <c r="H43" s="0" t="s">
        <v>689</v>
      </c>
      <c r="I43" s="0" t="s">
        <v>702</v>
      </c>
      <c r="J43" s="0" t="s">
        <v>25</v>
      </c>
      <c r="K43" s="0" t="n">
        <v>1</v>
      </c>
      <c r="L43" s="0" t="s">
        <v>697</v>
      </c>
    </row>
    <row r="44" customFormat="false" ht="12.8" hidden="false" customHeight="false" outlineLevel="0" collapsed="false">
      <c r="A44" s="0" t="s">
        <v>770</v>
      </c>
      <c r="B44" s="0" t="s">
        <v>717</v>
      </c>
      <c r="C44" s="0" t="s">
        <v>718</v>
      </c>
      <c r="D44" s="0" t="s">
        <v>33</v>
      </c>
      <c r="E44" s="0" t="s">
        <v>717</v>
      </c>
      <c r="F44" s="0" t="s">
        <v>718</v>
      </c>
      <c r="G44" s="0" t="s">
        <v>33</v>
      </c>
      <c r="H44" s="0" t="s">
        <v>34</v>
      </c>
      <c r="I44" s="0" t="s">
        <v>24</v>
      </c>
      <c r="J44" s="0" t="s">
        <v>25</v>
      </c>
      <c r="K44" s="0" t="n">
        <v>1</v>
      </c>
      <c r="L44" s="0" t="s">
        <v>697</v>
      </c>
    </row>
    <row r="45" customFormat="false" ht="12.8" hidden="false" customHeight="false" outlineLevel="0" collapsed="false">
      <c r="A45" s="0" t="s">
        <v>771</v>
      </c>
      <c r="B45" s="0" t="s">
        <v>717</v>
      </c>
      <c r="C45" s="0" t="s">
        <v>718</v>
      </c>
      <c r="D45" s="0" t="s">
        <v>33</v>
      </c>
      <c r="E45" s="0" t="s">
        <v>695</v>
      </c>
      <c r="F45" s="0" t="s">
        <v>696</v>
      </c>
      <c r="G45" s="0" t="s">
        <v>33</v>
      </c>
      <c r="H45" s="0" t="s">
        <v>41</v>
      </c>
      <c r="I45" s="0" t="s">
        <v>24</v>
      </c>
      <c r="J45" s="0" t="s">
        <v>699</v>
      </c>
      <c r="K45" s="0" t="n">
        <v>1</v>
      </c>
      <c r="L45" s="0" t="s">
        <v>697</v>
      </c>
    </row>
    <row r="46" customFormat="false" ht="12.8" hidden="false" customHeight="false" outlineLevel="0" collapsed="false">
      <c r="A46" s="0" t="s">
        <v>772</v>
      </c>
      <c r="E46" s="0" t="s">
        <v>695</v>
      </c>
      <c r="F46" s="0" t="s">
        <v>696</v>
      </c>
      <c r="G46" s="0" t="s">
        <v>33</v>
      </c>
      <c r="H46" s="0" t="s">
        <v>689</v>
      </c>
      <c r="I46" s="0" t="s">
        <v>702</v>
      </c>
      <c r="J46" s="0" t="s">
        <v>24</v>
      </c>
      <c r="K46" s="0" t="n">
        <v>1</v>
      </c>
      <c r="L46" s="0" t="s">
        <v>697</v>
      </c>
    </row>
    <row r="47" customFormat="false" ht="12.8" hidden="false" customHeight="false" outlineLevel="0" collapsed="false">
      <c r="A47" s="0" t="s">
        <v>773</v>
      </c>
      <c r="B47" s="0" t="s">
        <v>774</v>
      </c>
      <c r="C47" s="0" t="s">
        <v>775</v>
      </c>
      <c r="D47" s="0" t="s">
        <v>33</v>
      </c>
      <c r="H47" s="0" t="s">
        <v>689</v>
      </c>
      <c r="I47" s="0" t="s">
        <v>24</v>
      </c>
      <c r="J47" s="0" t="s">
        <v>24</v>
      </c>
      <c r="K47" s="0" t="n">
        <v>1</v>
      </c>
      <c r="L47" s="0" t="s">
        <v>697</v>
      </c>
    </row>
    <row r="48" customFormat="false" ht="12.8" hidden="false" customHeight="false" outlineLevel="0" collapsed="false">
      <c r="A48" s="0" t="s">
        <v>776</v>
      </c>
      <c r="E48" s="0" t="s">
        <v>717</v>
      </c>
      <c r="F48" s="0" t="s">
        <v>718</v>
      </c>
      <c r="G48" s="0" t="s">
        <v>33</v>
      </c>
      <c r="H48" s="0" t="s">
        <v>689</v>
      </c>
      <c r="I48" s="0" t="s">
        <v>24</v>
      </c>
      <c r="J48" s="0" t="s">
        <v>53</v>
      </c>
      <c r="K48" s="0" t="n">
        <v>1</v>
      </c>
      <c r="L48" s="0" t="s">
        <v>697</v>
      </c>
    </row>
    <row r="49" customFormat="false" ht="12.8" hidden="false" customHeight="false" outlineLevel="0" collapsed="false">
      <c r="A49" s="0" t="s">
        <v>777</v>
      </c>
      <c r="E49" s="0" t="s">
        <v>778</v>
      </c>
      <c r="F49" s="0" t="s">
        <v>779</v>
      </c>
      <c r="G49" s="0" t="s">
        <v>33</v>
      </c>
      <c r="H49" s="0" t="s">
        <v>689</v>
      </c>
      <c r="I49" s="0" t="s">
        <v>24</v>
      </c>
      <c r="J49" s="0" t="s">
        <v>24</v>
      </c>
      <c r="K49" s="0" t="n">
        <v>1</v>
      </c>
      <c r="L49" s="0" t="s">
        <v>697</v>
      </c>
    </row>
    <row r="50" customFormat="false" ht="12.8" hidden="false" customHeight="false" outlineLevel="0" collapsed="false">
      <c r="A50" s="0" t="s">
        <v>780</v>
      </c>
      <c r="E50" s="0" t="s">
        <v>714</v>
      </c>
      <c r="F50" s="0" t="s">
        <v>715</v>
      </c>
      <c r="G50" s="0" t="s">
        <v>33</v>
      </c>
      <c r="H50" s="0" t="s">
        <v>689</v>
      </c>
      <c r="I50" s="0" t="s">
        <v>24</v>
      </c>
      <c r="J50" s="0" t="s">
        <v>53</v>
      </c>
      <c r="K50" s="0" t="n">
        <v>1</v>
      </c>
      <c r="L50" s="0" t="s">
        <v>697</v>
      </c>
    </row>
    <row r="51" customFormat="false" ht="12.8" hidden="false" customHeight="false" outlineLevel="0" collapsed="false">
      <c r="A51" s="0" t="s">
        <v>781</v>
      </c>
      <c r="E51" s="0" t="s">
        <v>729</v>
      </c>
      <c r="F51" s="0" t="s">
        <v>730</v>
      </c>
      <c r="G51" s="0" t="s">
        <v>33</v>
      </c>
      <c r="H51" s="0" t="s">
        <v>689</v>
      </c>
      <c r="I51" s="0" t="s">
        <v>24</v>
      </c>
      <c r="J51" s="0" t="s">
        <v>24</v>
      </c>
      <c r="K51" s="0" t="n">
        <v>1</v>
      </c>
      <c r="L51" s="0" t="s">
        <v>697</v>
      </c>
    </row>
    <row r="52" customFormat="false" ht="12.8" hidden="false" customHeight="false" outlineLevel="0" collapsed="false">
      <c r="A52" s="0" t="s">
        <v>782</v>
      </c>
      <c r="E52" s="0" t="s">
        <v>783</v>
      </c>
      <c r="F52" s="0" t="s">
        <v>784</v>
      </c>
      <c r="G52" s="0" t="s">
        <v>33</v>
      </c>
      <c r="H52" s="0" t="s">
        <v>689</v>
      </c>
      <c r="I52" s="0" t="s">
        <v>52</v>
      </c>
      <c r="J52" s="0" t="s">
        <v>53</v>
      </c>
      <c r="K52" s="0" t="n">
        <v>1</v>
      </c>
      <c r="L52" s="0" t="s">
        <v>697</v>
      </c>
    </row>
    <row r="53" customFormat="false" ht="12.8" hidden="false" customHeight="false" outlineLevel="0" collapsed="false">
      <c r="A53" s="0" t="s">
        <v>785</v>
      </c>
      <c r="E53" s="0" t="s">
        <v>786</v>
      </c>
      <c r="F53" s="0" t="s">
        <v>787</v>
      </c>
      <c r="G53" s="0" t="s">
        <v>33</v>
      </c>
      <c r="H53" s="0" t="s">
        <v>689</v>
      </c>
      <c r="I53" s="0" t="s">
        <v>52</v>
      </c>
      <c r="J53" s="0" t="s">
        <v>53</v>
      </c>
      <c r="K53" s="0" t="n">
        <v>1</v>
      </c>
      <c r="L53" s="0" t="s">
        <v>697</v>
      </c>
    </row>
    <row r="54" customFormat="false" ht="12.8" hidden="false" customHeight="false" outlineLevel="0" collapsed="false">
      <c r="A54" s="0" t="s">
        <v>788</v>
      </c>
      <c r="E54" s="0" t="s">
        <v>723</v>
      </c>
      <c r="F54" s="0" t="s">
        <v>724</v>
      </c>
      <c r="G54" s="0" t="s">
        <v>33</v>
      </c>
      <c r="H54" s="0" t="s">
        <v>689</v>
      </c>
      <c r="I54" s="0" t="s">
        <v>24</v>
      </c>
      <c r="J54" s="0" t="s">
        <v>53</v>
      </c>
      <c r="K54" s="0" t="n">
        <v>1</v>
      </c>
      <c r="L54" s="0" t="s">
        <v>697</v>
      </c>
    </row>
    <row r="55" customFormat="false" ht="12.8" hidden="false" customHeight="false" outlineLevel="0" collapsed="false">
      <c r="A55" s="0" t="s">
        <v>789</v>
      </c>
      <c r="E55" s="0" t="s">
        <v>31</v>
      </c>
      <c r="F55" s="0" t="s">
        <v>32</v>
      </c>
      <c r="G55" s="0" t="s">
        <v>33</v>
      </c>
      <c r="H55" s="0" t="s">
        <v>689</v>
      </c>
      <c r="I55" s="0" t="s">
        <v>24</v>
      </c>
      <c r="J55" s="0" t="s">
        <v>53</v>
      </c>
      <c r="K55" s="0" t="n">
        <v>1</v>
      </c>
      <c r="L55" s="0" t="s">
        <v>697</v>
      </c>
    </row>
    <row r="56" customFormat="false" ht="12.8" hidden="false" customHeight="false" outlineLevel="0" collapsed="false">
      <c r="A56" s="0" t="s">
        <v>790</v>
      </c>
      <c r="B56" s="0" t="s">
        <v>187</v>
      </c>
      <c r="C56" s="0" t="s">
        <v>188</v>
      </c>
      <c r="D56" s="0" t="s">
        <v>33</v>
      </c>
      <c r="H56" s="0" t="s">
        <v>689</v>
      </c>
      <c r="I56" s="0" t="s">
        <v>52</v>
      </c>
      <c r="J56" s="0" t="s">
        <v>25</v>
      </c>
      <c r="K56" s="0" t="n">
        <v>1</v>
      </c>
      <c r="L56" s="0" t="s">
        <v>697</v>
      </c>
    </row>
    <row r="57" customFormat="false" ht="12.8" hidden="false" customHeight="false" outlineLevel="0" collapsed="false">
      <c r="A57" s="0" t="s">
        <v>791</v>
      </c>
      <c r="B57" s="0" t="s">
        <v>792</v>
      </c>
      <c r="C57" s="0" t="s">
        <v>793</v>
      </c>
      <c r="D57" s="0" t="s">
        <v>33</v>
      </c>
      <c r="H57" s="0" t="s">
        <v>689</v>
      </c>
      <c r="I57" s="0" t="s">
        <v>702</v>
      </c>
      <c r="J57" s="0" t="s">
        <v>25</v>
      </c>
      <c r="K57" s="0" t="n">
        <v>1</v>
      </c>
      <c r="L57" s="0" t="s">
        <v>697</v>
      </c>
    </row>
    <row r="58" customFormat="false" ht="12.8" hidden="false" customHeight="false" outlineLevel="0" collapsed="false">
      <c r="A58" s="0" t="s">
        <v>794</v>
      </c>
      <c r="B58" s="0" t="s">
        <v>792</v>
      </c>
      <c r="C58" s="0" t="s">
        <v>793</v>
      </c>
      <c r="D58" s="0" t="s">
        <v>33</v>
      </c>
      <c r="H58" s="0" t="s">
        <v>689</v>
      </c>
      <c r="I58" s="0" t="s">
        <v>702</v>
      </c>
      <c r="J58" s="0" t="s">
        <v>699</v>
      </c>
      <c r="K58" s="0" t="n">
        <v>1</v>
      </c>
      <c r="L58" s="0" t="s">
        <v>697</v>
      </c>
    </row>
    <row r="59" customFormat="false" ht="12.8" hidden="false" customHeight="false" outlineLevel="0" collapsed="false">
      <c r="A59" s="0" t="s">
        <v>795</v>
      </c>
      <c r="B59" s="0" t="s">
        <v>714</v>
      </c>
      <c r="C59" s="0" t="s">
        <v>715</v>
      </c>
      <c r="D59" s="0" t="s">
        <v>33</v>
      </c>
      <c r="H59" s="0" t="s">
        <v>689</v>
      </c>
      <c r="I59" s="0" t="s">
        <v>24</v>
      </c>
      <c r="J59" s="0" t="s">
        <v>699</v>
      </c>
      <c r="K59" s="0" t="n">
        <v>1</v>
      </c>
      <c r="L59" s="0" t="s">
        <v>697</v>
      </c>
    </row>
    <row r="60" customFormat="false" ht="12.8" hidden="false" customHeight="false" outlineLevel="0" collapsed="false">
      <c r="A60" s="0" t="s">
        <v>796</v>
      </c>
      <c r="B60" s="0" t="s">
        <v>714</v>
      </c>
      <c r="C60" s="0" t="s">
        <v>715</v>
      </c>
      <c r="D60" s="0" t="s">
        <v>33</v>
      </c>
      <c r="H60" s="0" t="s">
        <v>689</v>
      </c>
      <c r="I60" s="0" t="s">
        <v>52</v>
      </c>
      <c r="J60" s="0" t="s">
        <v>25</v>
      </c>
      <c r="K60" s="0" t="n">
        <v>1</v>
      </c>
      <c r="L60" s="0" t="s">
        <v>697</v>
      </c>
    </row>
    <row r="61" customFormat="false" ht="12.8" hidden="false" customHeight="false" outlineLevel="0" collapsed="false">
      <c r="A61" s="0" t="s">
        <v>797</v>
      </c>
      <c r="B61" s="0" t="s">
        <v>729</v>
      </c>
      <c r="C61" s="0" t="s">
        <v>730</v>
      </c>
      <c r="D61" s="0" t="s">
        <v>33</v>
      </c>
      <c r="E61" s="0" t="s">
        <v>729</v>
      </c>
      <c r="F61" s="0" t="s">
        <v>730</v>
      </c>
      <c r="G61" s="0" t="s">
        <v>33</v>
      </c>
      <c r="H61" s="0" t="s">
        <v>34</v>
      </c>
      <c r="I61" s="0" t="s">
        <v>24</v>
      </c>
      <c r="J61" s="0" t="s">
        <v>24</v>
      </c>
      <c r="K61" s="0" t="n">
        <v>1</v>
      </c>
      <c r="L61" s="0" t="s">
        <v>697</v>
      </c>
    </row>
    <row r="62" customFormat="false" ht="12.8" hidden="false" customHeight="false" outlineLevel="0" collapsed="false">
      <c r="A62" s="0" t="s">
        <v>798</v>
      </c>
      <c r="B62" s="0" t="s">
        <v>799</v>
      </c>
      <c r="C62" s="0" t="s">
        <v>800</v>
      </c>
      <c r="D62" s="0" t="s">
        <v>33</v>
      </c>
      <c r="H62" s="0" t="s">
        <v>689</v>
      </c>
      <c r="I62" s="0" t="s">
        <v>24</v>
      </c>
      <c r="J62" s="0" t="s">
        <v>25</v>
      </c>
      <c r="K62" s="0" t="n">
        <v>1</v>
      </c>
      <c r="L62" s="0" t="s">
        <v>697</v>
      </c>
    </row>
    <row r="63" customFormat="false" ht="12.8" hidden="false" customHeight="false" outlineLevel="0" collapsed="false">
      <c r="A63" s="0" t="s">
        <v>801</v>
      </c>
      <c r="B63" s="0" t="s">
        <v>802</v>
      </c>
      <c r="C63" s="0" t="s">
        <v>803</v>
      </c>
      <c r="D63" s="0" t="s">
        <v>33</v>
      </c>
      <c r="H63" s="0" t="s">
        <v>689</v>
      </c>
      <c r="I63" s="0" t="s">
        <v>52</v>
      </c>
      <c r="J63" s="0" t="s">
        <v>53</v>
      </c>
      <c r="K63" s="0" t="n">
        <v>1</v>
      </c>
      <c r="L63" s="0" t="s">
        <v>697</v>
      </c>
    </row>
    <row r="64" customFormat="false" ht="12.8" hidden="false" customHeight="false" outlineLevel="0" collapsed="false">
      <c r="A64" s="0" t="s">
        <v>804</v>
      </c>
      <c r="B64" s="0" t="s">
        <v>695</v>
      </c>
      <c r="C64" s="0" t="s">
        <v>696</v>
      </c>
      <c r="D64" s="0" t="s">
        <v>33</v>
      </c>
      <c r="E64" s="0" t="s">
        <v>717</v>
      </c>
      <c r="F64" s="0" t="s">
        <v>718</v>
      </c>
      <c r="G64" s="0" t="s">
        <v>33</v>
      </c>
      <c r="H64" s="0" t="s">
        <v>41</v>
      </c>
      <c r="I64" s="0" t="s">
        <v>24</v>
      </c>
      <c r="J64" s="0" t="s">
        <v>53</v>
      </c>
      <c r="K64" s="0" t="n">
        <v>1</v>
      </c>
      <c r="L64" s="0" t="s">
        <v>697</v>
      </c>
    </row>
    <row r="65" customFormat="false" ht="12.8" hidden="false" customHeight="false" outlineLevel="0" collapsed="false">
      <c r="A65" s="0" t="s">
        <v>805</v>
      </c>
      <c r="B65" s="0" t="s">
        <v>695</v>
      </c>
      <c r="C65" s="0" t="s">
        <v>696</v>
      </c>
      <c r="D65" s="0" t="s">
        <v>33</v>
      </c>
      <c r="E65" s="0" t="s">
        <v>747</v>
      </c>
      <c r="F65" s="0" t="s">
        <v>748</v>
      </c>
      <c r="G65" s="0" t="s">
        <v>33</v>
      </c>
      <c r="H65" s="0" t="s">
        <v>41</v>
      </c>
      <c r="I65" s="0" t="s">
        <v>52</v>
      </c>
      <c r="J65" s="0" t="s">
        <v>53</v>
      </c>
      <c r="K65" s="0" t="n">
        <v>1</v>
      </c>
      <c r="L65" s="0" t="s">
        <v>697</v>
      </c>
    </row>
    <row r="66" customFormat="false" ht="12.8" hidden="false" customHeight="false" outlineLevel="0" collapsed="false">
      <c r="A66" s="0" t="s">
        <v>806</v>
      </c>
      <c r="B66" s="0" t="s">
        <v>695</v>
      </c>
      <c r="C66" s="0" t="s">
        <v>696</v>
      </c>
      <c r="D66" s="0" t="s">
        <v>33</v>
      </c>
      <c r="E66" s="0" t="s">
        <v>807</v>
      </c>
      <c r="F66" s="0" t="s">
        <v>808</v>
      </c>
      <c r="G66" s="0" t="s">
        <v>33</v>
      </c>
      <c r="H66" s="0" t="s">
        <v>41</v>
      </c>
      <c r="I66" s="0" t="s">
        <v>52</v>
      </c>
      <c r="J66" s="0" t="s">
        <v>53</v>
      </c>
      <c r="K66" s="0" t="n">
        <v>1</v>
      </c>
      <c r="L66" s="0" t="s">
        <v>697</v>
      </c>
    </row>
    <row r="67" customFormat="false" ht="12.8" hidden="false" customHeight="false" outlineLevel="0" collapsed="false">
      <c r="A67" s="0" t="s">
        <v>809</v>
      </c>
      <c r="B67" s="0" t="s">
        <v>695</v>
      </c>
      <c r="C67" s="0" t="s">
        <v>696</v>
      </c>
      <c r="D67" s="0" t="s">
        <v>33</v>
      </c>
      <c r="H67" s="0" t="s">
        <v>689</v>
      </c>
      <c r="I67" s="0" t="s">
        <v>35</v>
      </c>
      <c r="J67" s="0" t="s">
        <v>25</v>
      </c>
      <c r="K67" s="0" t="n">
        <v>1</v>
      </c>
      <c r="L67" s="0" t="s">
        <v>697</v>
      </c>
    </row>
    <row r="68" customFormat="false" ht="12.8" hidden="false" customHeight="false" outlineLevel="0" collapsed="false">
      <c r="A68" s="0" t="s">
        <v>810</v>
      </c>
      <c r="B68" s="0" t="s">
        <v>811</v>
      </c>
      <c r="C68" s="0" t="s">
        <v>812</v>
      </c>
      <c r="D68" s="0" t="s">
        <v>33</v>
      </c>
      <c r="H68" s="0" t="s">
        <v>689</v>
      </c>
      <c r="I68" s="0" t="s">
        <v>24</v>
      </c>
      <c r="J68" s="0" t="s">
        <v>25</v>
      </c>
      <c r="K68" s="0" t="n">
        <v>1</v>
      </c>
      <c r="L68" s="0" t="s">
        <v>697</v>
      </c>
    </row>
    <row r="69" customFormat="false" ht="12.8" hidden="false" customHeight="false" outlineLevel="0" collapsed="false">
      <c r="A69" s="0" t="s">
        <v>813</v>
      </c>
      <c r="B69" s="0" t="s">
        <v>814</v>
      </c>
      <c r="C69" s="0" t="s">
        <v>815</v>
      </c>
      <c r="D69" s="0" t="s">
        <v>33</v>
      </c>
      <c r="H69" s="0" t="s">
        <v>689</v>
      </c>
      <c r="I69" s="0" t="s">
        <v>702</v>
      </c>
      <c r="J69" s="0" t="s">
        <v>25</v>
      </c>
      <c r="K69" s="0" t="n">
        <v>1</v>
      </c>
      <c r="L69" s="0" t="s">
        <v>697</v>
      </c>
    </row>
    <row r="70" customFormat="false" ht="12.8" hidden="false" customHeight="false" outlineLevel="0" collapsed="false">
      <c r="A70" s="0" t="s">
        <v>816</v>
      </c>
      <c r="B70" s="0" t="s">
        <v>711</v>
      </c>
      <c r="C70" s="0" t="s">
        <v>712</v>
      </c>
      <c r="D70" s="0" t="s">
        <v>33</v>
      </c>
      <c r="H70" s="0" t="s">
        <v>689</v>
      </c>
      <c r="I70" s="0" t="s">
        <v>24</v>
      </c>
      <c r="J70" s="0" t="s">
        <v>24</v>
      </c>
      <c r="K70" s="0" t="n">
        <v>1</v>
      </c>
      <c r="L70" s="0" t="s">
        <v>697</v>
      </c>
    </row>
    <row r="71" customFormat="false" ht="12.8" hidden="false" customHeight="false" outlineLevel="0" collapsed="false">
      <c r="A71" s="0" t="s">
        <v>817</v>
      </c>
      <c r="B71" s="0" t="s">
        <v>711</v>
      </c>
      <c r="C71" s="0" t="s">
        <v>712</v>
      </c>
      <c r="D71" s="0" t="s">
        <v>33</v>
      </c>
      <c r="E71" s="0" t="s">
        <v>711</v>
      </c>
      <c r="F71" s="0" t="s">
        <v>712</v>
      </c>
      <c r="G71" s="0" t="s">
        <v>33</v>
      </c>
      <c r="H71" s="0" t="s">
        <v>34</v>
      </c>
      <c r="I71" s="0" t="s">
        <v>24</v>
      </c>
      <c r="J71" s="0" t="s">
        <v>24</v>
      </c>
      <c r="K71" s="0" t="n">
        <v>1</v>
      </c>
      <c r="L71" s="0" t="s">
        <v>697</v>
      </c>
    </row>
    <row r="72" customFormat="false" ht="12.8" hidden="false" customHeight="false" outlineLevel="0" collapsed="false">
      <c r="A72" s="0" t="s">
        <v>818</v>
      </c>
      <c r="B72" s="0" t="s">
        <v>819</v>
      </c>
      <c r="C72" s="0" t="s">
        <v>820</v>
      </c>
      <c r="D72" s="0" t="s">
        <v>33</v>
      </c>
      <c r="H72" s="0" t="s">
        <v>689</v>
      </c>
      <c r="I72" s="0" t="s">
        <v>24</v>
      </c>
      <c r="J72" s="0" t="s">
        <v>699</v>
      </c>
      <c r="K72" s="0" t="n">
        <v>1</v>
      </c>
      <c r="L72" s="0" t="s">
        <v>697</v>
      </c>
    </row>
    <row r="73" customFormat="false" ht="12.8" hidden="false" customHeight="false" outlineLevel="0" collapsed="false">
      <c r="A73" s="0" t="s">
        <v>821</v>
      </c>
      <c r="B73" s="0" t="s">
        <v>822</v>
      </c>
      <c r="C73" s="0" t="s">
        <v>823</v>
      </c>
      <c r="D73" s="0" t="s">
        <v>33</v>
      </c>
      <c r="H73" s="0" t="s">
        <v>689</v>
      </c>
      <c r="I73" s="0" t="s">
        <v>52</v>
      </c>
      <c r="J73" s="0" t="s">
        <v>25</v>
      </c>
      <c r="K73" s="0" t="n">
        <v>1</v>
      </c>
      <c r="L73" s="0" t="s">
        <v>697</v>
      </c>
    </row>
    <row r="74" customFormat="false" ht="12.8" hidden="false" customHeight="false" outlineLevel="0" collapsed="false">
      <c r="A74" s="0" t="s">
        <v>824</v>
      </c>
      <c r="B74" s="0" t="s">
        <v>825</v>
      </c>
      <c r="C74" s="0" t="s">
        <v>826</v>
      </c>
      <c r="D74" s="0" t="s">
        <v>33</v>
      </c>
      <c r="H74" s="0" t="s">
        <v>689</v>
      </c>
      <c r="I74" s="0" t="s">
        <v>702</v>
      </c>
      <c r="J74" s="0" t="s">
        <v>699</v>
      </c>
      <c r="K74" s="0" t="n">
        <v>1</v>
      </c>
      <c r="L74" s="0" t="s">
        <v>697</v>
      </c>
    </row>
    <row r="75" customFormat="false" ht="12.8" hidden="false" customHeight="false" outlineLevel="0" collapsed="false">
      <c r="A75" s="0" t="s">
        <v>827</v>
      </c>
      <c r="E75" s="0" t="s">
        <v>828</v>
      </c>
      <c r="F75" s="0" t="s">
        <v>829</v>
      </c>
      <c r="G75" s="0" t="s">
        <v>33</v>
      </c>
      <c r="H75" s="0" t="s">
        <v>689</v>
      </c>
      <c r="I75" s="0" t="s">
        <v>35</v>
      </c>
      <c r="J75" s="0" t="s">
        <v>25</v>
      </c>
      <c r="K75" s="0" t="n">
        <v>1</v>
      </c>
      <c r="L75" s="0" t="s">
        <v>697</v>
      </c>
    </row>
    <row r="76" customFormat="false" ht="12.8" hidden="false" customHeight="false" outlineLevel="0" collapsed="false">
      <c r="A76" s="0" t="s">
        <v>830</v>
      </c>
      <c r="E76" s="0" t="s">
        <v>831</v>
      </c>
      <c r="F76" s="0" t="s">
        <v>832</v>
      </c>
      <c r="G76" s="0" t="s">
        <v>33</v>
      </c>
      <c r="H76" s="0" t="s">
        <v>689</v>
      </c>
      <c r="I76" s="0" t="s">
        <v>702</v>
      </c>
      <c r="J76" s="0" t="s">
        <v>699</v>
      </c>
      <c r="K76" s="0" t="n">
        <v>1</v>
      </c>
      <c r="L76" s="0" t="s">
        <v>697</v>
      </c>
    </row>
    <row r="77" customFormat="false" ht="12.8" hidden="false" customHeight="false" outlineLevel="0" collapsed="false">
      <c r="A77" s="0" t="s">
        <v>833</v>
      </c>
      <c r="E77" s="0" t="s">
        <v>695</v>
      </c>
      <c r="F77" s="0" t="s">
        <v>696</v>
      </c>
      <c r="G77" s="0" t="s">
        <v>33</v>
      </c>
      <c r="H77" s="0" t="s">
        <v>689</v>
      </c>
      <c r="I77" s="0" t="s">
        <v>35</v>
      </c>
      <c r="J77" s="0" t="s">
        <v>25</v>
      </c>
      <c r="K77" s="0" t="n">
        <v>1</v>
      </c>
      <c r="L77" s="0" t="s">
        <v>697</v>
      </c>
    </row>
    <row r="78" customFormat="false" ht="12.8" hidden="false" customHeight="false" outlineLevel="0" collapsed="false">
      <c r="A78" s="0" t="s">
        <v>834</v>
      </c>
      <c r="E78" s="0" t="s">
        <v>723</v>
      </c>
      <c r="F78" s="0" t="s">
        <v>724</v>
      </c>
      <c r="G78" s="0" t="s">
        <v>33</v>
      </c>
      <c r="H78" s="0" t="s">
        <v>689</v>
      </c>
      <c r="I78" s="0" t="s">
        <v>702</v>
      </c>
      <c r="J78" s="0" t="s">
        <v>25</v>
      </c>
      <c r="K78" s="0" t="n">
        <v>1</v>
      </c>
      <c r="L78" s="0" t="s">
        <v>697</v>
      </c>
    </row>
    <row r="79" customFormat="false" ht="12.8" hidden="false" customHeight="false" outlineLevel="0" collapsed="false">
      <c r="A79" s="0" t="s">
        <v>835</v>
      </c>
      <c r="B79" s="0" t="s">
        <v>737</v>
      </c>
      <c r="C79" s="0" t="s">
        <v>738</v>
      </c>
      <c r="D79" s="0" t="s">
        <v>33</v>
      </c>
      <c r="H79" s="0" t="s">
        <v>689</v>
      </c>
      <c r="I79" s="0" t="s">
        <v>24</v>
      </c>
      <c r="J79" s="0" t="s">
        <v>25</v>
      </c>
      <c r="K79" s="0" t="n">
        <v>1</v>
      </c>
      <c r="L79" s="0" t="s">
        <v>697</v>
      </c>
    </row>
    <row r="80" customFormat="false" ht="12.8" hidden="false" customHeight="false" outlineLevel="0" collapsed="false">
      <c r="A80" s="0" t="s">
        <v>836</v>
      </c>
      <c r="B80" s="0" t="s">
        <v>737</v>
      </c>
      <c r="C80" s="0" t="s">
        <v>738</v>
      </c>
      <c r="D80" s="0" t="s">
        <v>33</v>
      </c>
      <c r="H80" s="0" t="s">
        <v>689</v>
      </c>
      <c r="I80" s="0" t="s">
        <v>52</v>
      </c>
      <c r="J80" s="0" t="s">
        <v>25</v>
      </c>
      <c r="K80" s="0" t="n">
        <v>1</v>
      </c>
      <c r="L80" s="0" t="s">
        <v>697</v>
      </c>
    </row>
    <row r="81" customFormat="false" ht="12.8" hidden="false" customHeight="false" outlineLevel="0" collapsed="false">
      <c r="A81" s="0" t="s">
        <v>837</v>
      </c>
      <c r="B81" s="0" t="s">
        <v>807</v>
      </c>
      <c r="C81" s="0" t="s">
        <v>808</v>
      </c>
      <c r="D81" s="0" t="s">
        <v>33</v>
      </c>
      <c r="H81" s="0" t="s">
        <v>689</v>
      </c>
      <c r="I81" s="0" t="s">
        <v>702</v>
      </c>
      <c r="J81" s="0" t="s">
        <v>25</v>
      </c>
      <c r="K81" s="0" t="n">
        <v>1</v>
      </c>
      <c r="L81" s="0" t="s">
        <v>697</v>
      </c>
    </row>
    <row r="82" customFormat="false" ht="12.8" hidden="false" customHeight="false" outlineLevel="0" collapsed="false">
      <c r="A82" s="0" t="s">
        <v>838</v>
      </c>
      <c r="B82" s="0" t="s">
        <v>807</v>
      </c>
      <c r="C82" s="0" t="s">
        <v>808</v>
      </c>
      <c r="D82" s="0" t="s">
        <v>33</v>
      </c>
      <c r="H82" s="0" t="s">
        <v>689</v>
      </c>
      <c r="I82" s="0" t="s">
        <v>702</v>
      </c>
      <c r="J82" s="0" t="s">
        <v>699</v>
      </c>
      <c r="K82" s="0" t="n">
        <v>1</v>
      </c>
      <c r="L82" s="0" t="s">
        <v>697</v>
      </c>
    </row>
    <row r="83" customFormat="false" ht="12.8" hidden="false" customHeight="false" outlineLevel="0" collapsed="false">
      <c r="A83" s="0" t="s">
        <v>839</v>
      </c>
      <c r="B83" s="0" t="s">
        <v>807</v>
      </c>
      <c r="C83" s="0" t="s">
        <v>808</v>
      </c>
      <c r="D83" s="0" t="s">
        <v>33</v>
      </c>
      <c r="E83" s="0" t="s">
        <v>695</v>
      </c>
      <c r="F83" s="0" t="s">
        <v>696</v>
      </c>
      <c r="G83" s="0" t="s">
        <v>33</v>
      </c>
      <c r="H83" s="0" t="s">
        <v>41</v>
      </c>
      <c r="I83" s="0" t="s">
        <v>702</v>
      </c>
      <c r="J83" s="0" t="s">
        <v>699</v>
      </c>
      <c r="K83" s="0" t="n">
        <v>1</v>
      </c>
      <c r="L83" s="0" t="s">
        <v>697</v>
      </c>
    </row>
    <row r="84" customFormat="false" ht="12.8" hidden="false" customHeight="false" outlineLevel="0" collapsed="false">
      <c r="A84" s="0" t="s">
        <v>840</v>
      </c>
      <c r="B84" s="0" t="s">
        <v>807</v>
      </c>
      <c r="C84" s="0" t="s">
        <v>808</v>
      </c>
      <c r="D84" s="0" t="s">
        <v>33</v>
      </c>
      <c r="H84" s="0" t="s">
        <v>689</v>
      </c>
      <c r="I84" s="0" t="s">
        <v>35</v>
      </c>
      <c r="J84" s="0" t="s">
        <v>25</v>
      </c>
      <c r="K84" s="0" t="n">
        <v>1</v>
      </c>
      <c r="L84" s="0" t="s">
        <v>697</v>
      </c>
    </row>
    <row r="85" customFormat="false" ht="12.8" hidden="false" customHeight="false" outlineLevel="0" collapsed="false">
      <c r="A85" s="0" t="s">
        <v>841</v>
      </c>
      <c r="B85" s="0" t="s">
        <v>842</v>
      </c>
      <c r="C85" s="0" t="s">
        <v>843</v>
      </c>
      <c r="D85" s="0" t="s">
        <v>33</v>
      </c>
      <c r="E85" s="0" t="s">
        <v>695</v>
      </c>
      <c r="F85" s="0" t="s">
        <v>696</v>
      </c>
      <c r="G85" s="0" t="s">
        <v>33</v>
      </c>
      <c r="H85" s="0" t="s">
        <v>41</v>
      </c>
      <c r="I85" s="0" t="s">
        <v>24</v>
      </c>
      <c r="J85" s="0" t="s">
        <v>699</v>
      </c>
      <c r="K85" s="0" t="n">
        <v>1</v>
      </c>
      <c r="L85" s="0" t="s">
        <v>697</v>
      </c>
    </row>
    <row r="86" customFormat="false" ht="12.8" hidden="false" customHeight="false" outlineLevel="0" collapsed="false">
      <c r="A86" s="0" t="s">
        <v>844</v>
      </c>
      <c r="B86" s="0" t="s">
        <v>723</v>
      </c>
      <c r="C86" s="0" t="s">
        <v>724</v>
      </c>
      <c r="D86" s="0" t="s">
        <v>33</v>
      </c>
      <c r="E86" s="0" t="s">
        <v>695</v>
      </c>
      <c r="F86" s="0" t="s">
        <v>696</v>
      </c>
      <c r="G86" s="0" t="s">
        <v>33</v>
      </c>
      <c r="H86" s="0" t="s">
        <v>41</v>
      </c>
      <c r="I86" s="0" t="s">
        <v>24</v>
      </c>
      <c r="J86" s="0" t="s">
        <v>699</v>
      </c>
      <c r="K86" s="0" t="n">
        <v>1</v>
      </c>
      <c r="L86" s="0" t="s">
        <v>697</v>
      </c>
    </row>
    <row r="87" customFormat="false" ht="12.8" hidden="false" customHeight="false" outlineLevel="0" collapsed="false">
      <c r="A87" s="0" t="s">
        <v>845</v>
      </c>
      <c r="B87" s="0" t="s">
        <v>846</v>
      </c>
      <c r="C87" s="0" t="s">
        <v>847</v>
      </c>
      <c r="D87" s="0" t="s">
        <v>33</v>
      </c>
      <c r="H87" s="0" t="s">
        <v>689</v>
      </c>
      <c r="I87" s="0" t="s">
        <v>24</v>
      </c>
      <c r="J87" s="0" t="s">
        <v>25</v>
      </c>
      <c r="K87" s="0" t="n">
        <v>1</v>
      </c>
      <c r="L87" s="0" t="s">
        <v>697</v>
      </c>
    </row>
    <row r="88" customFormat="false" ht="12.8" hidden="false" customHeight="false" outlineLevel="0" collapsed="false">
      <c r="A88" s="0" t="s">
        <v>848</v>
      </c>
      <c r="B88" s="0" t="s">
        <v>849</v>
      </c>
      <c r="C88" s="0" t="s">
        <v>850</v>
      </c>
      <c r="D88" s="0" t="s">
        <v>33</v>
      </c>
      <c r="H88" s="0" t="s">
        <v>689</v>
      </c>
      <c r="I88" s="0" t="s">
        <v>702</v>
      </c>
      <c r="J88" s="0" t="s">
        <v>25</v>
      </c>
      <c r="K88" s="0" t="n">
        <v>1</v>
      </c>
      <c r="L88" s="0" t="s">
        <v>697</v>
      </c>
    </row>
    <row r="89" customFormat="false" ht="12.8" hidden="false" customHeight="false" outlineLevel="0" collapsed="false">
      <c r="A89" s="0" t="s">
        <v>851</v>
      </c>
      <c r="B89" s="0" t="s">
        <v>852</v>
      </c>
      <c r="C89" s="0" t="s">
        <v>853</v>
      </c>
      <c r="D89" s="0" t="s">
        <v>33</v>
      </c>
      <c r="H89" s="0" t="s">
        <v>689</v>
      </c>
      <c r="I89" s="0" t="s">
        <v>24</v>
      </c>
      <c r="J89" s="0" t="s">
        <v>699</v>
      </c>
      <c r="K89" s="0" t="n">
        <v>1</v>
      </c>
      <c r="L89" s="0" t="s">
        <v>697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8879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2019-04-10T10:18:17Z</dcterms:created>
  <dc:creator>Jochen Weile</dc:creator>
  <dc:description/>
  <dc:language>en-US</dc:language>
  <cp:lastModifiedBy>Jochen Weile</cp:lastModifiedBy>
  <dcterms:modified xsi:type="dcterms:W3CDTF">2020-11-12T16:28:47Z</dcterms:modified>
  <cp:revision>41</cp:revision>
  <dc:subject/>
  <dc:title/>
</cp:coreProperties>
</file>