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<sst xmlns="http://schemas.openxmlformats.org/spreadsheetml/2006/main" count="50" uniqueCount="48">
  <si>
    <r>
      <rPr>
        <rFont val="Arial"/>
        <b/>
        <i/>
        <color theme="1"/>
      </rPr>
      <t xml:space="preserve">                                                                                             </t>
    </r>
    <r>
      <rPr>
        <rFont val="Arial"/>
        <b/>
        <i/>
        <color theme="1"/>
        <sz val="14.0"/>
      </rPr>
      <t>Employee Salary Sheet</t>
    </r>
  </si>
  <si>
    <t>Employee Salary Sheet - 2023</t>
  </si>
  <si>
    <t>House Rent:</t>
  </si>
  <si>
    <t>&gt;25000-15%</t>
  </si>
  <si>
    <t>&gt;=25000,&lt;60000-20%</t>
  </si>
  <si>
    <t>&gt;=60000,&lt;100000-25%</t>
  </si>
  <si>
    <t>SI No.</t>
  </si>
  <si>
    <t>Employee Name</t>
  </si>
  <si>
    <t>Position</t>
  </si>
  <si>
    <t>Basic</t>
  </si>
  <si>
    <t>House Rent</t>
  </si>
  <si>
    <t>Medicale Cost</t>
  </si>
  <si>
    <t>Transport</t>
  </si>
  <si>
    <t>Tax</t>
  </si>
  <si>
    <t>Over Time H.</t>
  </si>
  <si>
    <t>O.T. Pay</t>
  </si>
  <si>
    <t>Absent Day</t>
  </si>
  <si>
    <t xml:space="preserve"> Pay Deduct</t>
  </si>
  <si>
    <t>Provident F.</t>
  </si>
  <si>
    <t>Advance</t>
  </si>
  <si>
    <t>Net Salary</t>
  </si>
  <si>
    <t>&gt;=100000,&lt;120000-30%</t>
  </si>
  <si>
    <t xml:space="preserve">  &gt;=120000-35%</t>
  </si>
  <si>
    <t>Abdullah Hel Kafi</t>
  </si>
  <si>
    <t>General Maneger</t>
  </si>
  <si>
    <t>Medicale:</t>
  </si>
  <si>
    <t>Eradad Kazi</t>
  </si>
  <si>
    <t>Marketing Maneger</t>
  </si>
  <si>
    <t>&gt;25000-20%</t>
  </si>
  <si>
    <t>Shek Meraz</t>
  </si>
  <si>
    <t>Production Maneger</t>
  </si>
  <si>
    <t>&gt;=25000,&lt;90000-25%</t>
  </si>
  <si>
    <t>Ismail Hosain</t>
  </si>
  <si>
    <t>IT Maneger</t>
  </si>
  <si>
    <t>&gt;=90000,&lt;100000-30%</t>
  </si>
  <si>
    <t>Osman Ali</t>
  </si>
  <si>
    <t>Sales Maneger</t>
  </si>
  <si>
    <t>&gt;=100000,&lt;125000-35%</t>
  </si>
  <si>
    <t>Bariul Vhuia</t>
  </si>
  <si>
    <t>Sales Officer</t>
  </si>
  <si>
    <t>Muntasir Islam</t>
  </si>
  <si>
    <t>Officer</t>
  </si>
  <si>
    <t>Nasir Uddin</t>
  </si>
  <si>
    <t>Designer</t>
  </si>
  <si>
    <t>Choion Sarker</t>
  </si>
  <si>
    <t>Driver</t>
  </si>
  <si>
    <t>Polash Pal</t>
  </si>
  <si>
    <t xml:space="preserve"> Qauser Quraish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</si>
</sst>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i/>
      <color theme="1"/>
      <name val="Arial"/>
      <scheme val="minor"/>
    </font>
    <font>
      <b/>
      <i/>
      <sz val="18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5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5" numFmtId="0" xfId="0" applyAlignment="1" applyFont="1">
      <alignment horizontal="center"/>
    </xf>
    <xf borderId="9" fillId="0" fontId="5" numFmtId="0" xfId="0" applyBorder="1" applyFont="1"/>
    <xf borderId="9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9" fillId="0" fontId="5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9" fillId="0" fontId="5" numFmtId="0" xfId="0" applyBorder="1" applyFont="1"/>
    <xf borderId="0" fillId="3" fontId="5" numFmtId="0" xfId="0" applyFill="1" applyFont="1"/>
    <xf borderId="0" fillId="4" fontId="5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Basic</a:t>
            </a:r>
          </a:p>
        </c:rich>
      </c:tx>
      <c:overlay val="0"/>
    </c:title>
    <c:plotArea>
      <c:layout>
        <c:manualLayout>
          <c:xMode val="edge"/>
          <c:yMode val="edge"/>
          <c:x val="0.02884853924425934"/>
          <c:y val="0.19851657940663178"/>
          <c:w val="0.9377850162866448"/>
          <c:h val="0.76195462478185"/>
        </c:manualLayout>
      </c:layout>
      <c:pieChart>
        <c:varyColors val="1"/>
        <c:ser>
          <c:idx val="0"/>
          <c:order val="0"/>
          <c:tx>
            <c:strRef>
              <c:f>Sheet1!$D$1:$D$5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Sheet1!$C$6:$C$20</c:f>
            </c:strRef>
          </c:cat>
          <c:val>
            <c:numRef>
              <c:f>Sheet1!$D$6:$D$20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Basic vs Position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Sheet1!$D$1:$D$5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Sheet1!$C$6:$C$20</c:f>
            </c:strRef>
          </c:cat>
          <c:val>
            <c:numRef>
              <c:f>Sheet1!$D$6:$D$20</c:f>
              <c:numCache/>
            </c:numRef>
          </c:val>
        </c:ser>
        <c:axId val="495017275"/>
        <c:axId val="1434831631"/>
      </c:barChart>
      <c:catAx>
        <c:axId val="495017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831631"/>
      </c:catAx>
      <c:valAx>
        <c:axId val="1434831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Basic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017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190500</xdr:colOff>
      <xdr:row>20</xdr:row>
      <xdr:rowOff>66675</xdr:rowOff>
    </xdr:from>
    <xdr:ext cx="3352800" cy="2419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20</xdr:row>
      <xdr:rowOff>66675</xdr:rowOff>
    </xdr:from>
    <xdr:ext cx="3867150" cy="2419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P20" displayName="Table_1" id="1">
  <tableColumns count="16">
    <tableColumn name="SI No." id="1"/>
    <tableColumn name="Employee Name" id="2"/>
    <tableColumn name="Position" id="3"/>
    <tableColumn name="Basic" id="4"/>
    <tableColumn name="House Rent" id="5"/>
    <tableColumn name="Medicale Cost" id="6"/>
    <tableColumn name="Transport" id="7"/>
    <tableColumn name="Tax" id="8"/>
    <tableColumn name="Over Time H." id="9"/>
    <tableColumn name="O.T. Pay" id="10"/>
    <tableColumn name="Absent Day" id="11"/>
    <tableColumn name=" Pay Deduct" id="12"/>
    <tableColumn name="Provident F." id="13"/>
    <tableColumn name="Advance" id="14"/>
    <tableColumn name="Net Salary" id="15"/>
    <tableColumn name="&gt;=100000,&lt;120000-30%" id="1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7.0"/>
    <col customWidth="1" min="3" max="3" width="15.38"/>
    <col customWidth="1" min="5" max="5" width="12.25"/>
    <col customWidth="1" min="6" max="6" width="15.13"/>
    <col customWidth="1" min="16" max="16" width="30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5" t="s">
        <v>2</v>
      </c>
    </row>
    <row r="2">
      <c r="A2" s="1"/>
      <c r="B2" s="6"/>
      <c r="O2" s="7"/>
      <c r="P2" s="8" t="s">
        <v>3</v>
      </c>
    </row>
    <row r="3">
      <c r="A3" s="1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8" t="s">
        <v>4</v>
      </c>
    </row>
    <row r="4">
      <c r="A4" s="12"/>
      <c r="F4" s="13"/>
      <c r="P4" s="8" t="s">
        <v>5</v>
      </c>
    </row>
    <row r="5">
      <c r="A5" s="14" t="s">
        <v>6</v>
      </c>
      <c r="B5" s="14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4" t="s">
        <v>12</v>
      </c>
      <c r="H5" s="14" t="s">
        <v>13</v>
      </c>
      <c r="I5" s="14" t="s">
        <v>14</v>
      </c>
      <c r="J5" s="14" t="s">
        <v>15</v>
      </c>
      <c r="K5" s="14" t="s">
        <v>16</v>
      </c>
      <c r="L5" s="14" t="s">
        <v>17</v>
      </c>
      <c r="M5" s="14" t="s">
        <v>18</v>
      </c>
      <c r="N5" s="14" t="s">
        <v>19</v>
      </c>
      <c r="O5" s="14" t="s">
        <v>20</v>
      </c>
      <c r="P5" s="15" t="s">
        <v>21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 t="s">
        <v>22</v>
      </c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>
      <c r="A7" s="17">
        <v>1.0</v>
      </c>
      <c r="B7" s="17" t="s">
        <v>23</v>
      </c>
      <c r="C7" s="17" t="s">
        <v>24</v>
      </c>
      <c r="D7" s="17">
        <v>120000.0</v>
      </c>
      <c r="E7" s="18">
        <f t="shared" ref="E7:E20" si="1">IF(D7&lt;25000,D7*15%,IF(AND(D7&gt;=25000,D7&lt;60000),D7*20%,IF(AND(D7&gt;=60000,D7&lt;100000),D7*25%,IF(AND(D7&gt;=100000,D7&lt;120000),D7*30%,D7*35%))))</f>
        <v>42000</v>
      </c>
      <c r="F7" s="19">
        <f t="shared" ref="F7:F18" si="2">IF(D7&lt;25000,D7*20%,IF(AND(D7&gt;=250000,D7&lt;90000),D7*25%,IF(AND(D7&gt;=900000,D6&lt;100000),D7*30%,IF(AND(D7&gt;=100000,D7&lt;125000),D7*35%))))</f>
        <v>42000</v>
      </c>
      <c r="G7" s="19">
        <f t="shared" ref="G7:G20" si="3">IF(D7&lt;25000,D7*10%,IF(AND(D7&gt;=90000,D7&lt;100000),D7*15%,IF(AND(D7&gt;=100000,D7&lt;125000),D7*20%)))</f>
        <v>24000</v>
      </c>
      <c r="H7" s="17">
        <f t="shared" ref="H7:H20" si="4">IF(D7&lt;25000,D7*5%,IF(AND(D7&gt;=25000,D7&lt;90000),D7*10%,IF(AND(D7&gt;=90000,D7&lt;125000),D7*15%,)))</f>
        <v>18000</v>
      </c>
      <c r="I7" s="17">
        <v>5.0</v>
      </c>
      <c r="J7" s="19">
        <f t="shared" ref="J7:J19" si="5">D7/26/8*5</f>
        <v>2884.615385</v>
      </c>
      <c r="K7" s="17">
        <v>2.0</v>
      </c>
      <c r="L7" s="19">
        <f t="shared" ref="L7:L20" si="6">D7/26*2</f>
        <v>9230.769231</v>
      </c>
      <c r="M7" s="17">
        <v>3000.0</v>
      </c>
      <c r="N7" s="17">
        <v>5000.0</v>
      </c>
      <c r="O7" s="19">
        <f t="shared" ref="O7:O20" si="7">D7+E7+F7+G7+J7-H7-L7-M7-N7</f>
        <v>195653.8462</v>
      </c>
      <c r="P7" s="20" t="s">
        <v>25</v>
      </c>
    </row>
    <row r="8">
      <c r="A8" s="17">
        <v>2.0</v>
      </c>
      <c r="B8" s="17" t="s">
        <v>26</v>
      </c>
      <c r="C8" s="17" t="s">
        <v>27</v>
      </c>
      <c r="D8" s="17">
        <v>110000.0</v>
      </c>
      <c r="E8" s="18">
        <f t="shared" si="1"/>
        <v>33000</v>
      </c>
      <c r="F8" s="19">
        <f t="shared" si="2"/>
        <v>38500</v>
      </c>
      <c r="G8" s="19">
        <f t="shared" si="3"/>
        <v>22000</v>
      </c>
      <c r="H8" s="17">
        <f t="shared" si="4"/>
        <v>16500</v>
      </c>
      <c r="I8" s="17">
        <v>10.0</v>
      </c>
      <c r="J8" s="19">
        <f t="shared" si="5"/>
        <v>2644.230769</v>
      </c>
      <c r="K8" s="17">
        <v>5.0</v>
      </c>
      <c r="L8" s="19">
        <f t="shared" si="6"/>
        <v>8461.538462</v>
      </c>
      <c r="M8" s="17">
        <v>2500.0</v>
      </c>
      <c r="N8" s="19"/>
      <c r="O8" s="19">
        <f t="shared" si="7"/>
        <v>178682.6923</v>
      </c>
      <c r="P8" s="21" t="s">
        <v>28</v>
      </c>
    </row>
    <row r="9">
      <c r="A9" s="17">
        <v>3.0</v>
      </c>
      <c r="B9" s="17" t="s">
        <v>29</v>
      </c>
      <c r="C9" s="17" t="s">
        <v>30</v>
      </c>
      <c r="D9" s="17">
        <v>100000.0</v>
      </c>
      <c r="E9" s="18">
        <f t="shared" si="1"/>
        <v>30000</v>
      </c>
      <c r="F9" s="19">
        <f t="shared" si="2"/>
        <v>35000</v>
      </c>
      <c r="G9" s="19">
        <f t="shared" si="3"/>
        <v>20000</v>
      </c>
      <c r="H9" s="17">
        <f t="shared" si="4"/>
        <v>15000</v>
      </c>
      <c r="I9" s="17">
        <v>6.0</v>
      </c>
      <c r="J9" s="19">
        <f t="shared" si="5"/>
        <v>2403.846154</v>
      </c>
      <c r="K9" s="17">
        <v>2.0</v>
      </c>
      <c r="L9" s="19">
        <f t="shared" si="6"/>
        <v>7692.307692</v>
      </c>
      <c r="M9" s="17">
        <v>2200.0</v>
      </c>
      <c r="N9" s="19"/>
      <c r="O9" s="19">
        <f t="shared" si="7"/>
        <v>162511.5385</v>
      </c>
      <c r="P9" s="21" t="s">
        <v>31</v>
      </c>
    </row>
    <row r="10">
      <c r="A10" s="17">
        <v>4.0</v>
      </c>
      <c r="B10" s="17" t="s">
        <v>32</v>
      </c>
      <c r="C10" s="17" t="s">
        <v>33</v>
      </c>
      <c r="D10" s="17">
        <v>95000.0</v>
      </c>
      <c r="E10" s="18">
        <f t="shared" si="1"/>
        <v>23750</v>
      </c>
      <c r="F10" s="19" t="b">
        <f t="shared" si="2"/>
        <v>0</v>
      </c>
      <c r="G10" s="19">
        <f t="shared" si="3"/>
        <v>14250</v>
      </c>
      <c r="H10" s="17">
        <f t="shared" si="4"/>
        <v>14250</v>
      </c>
      <c r="I10" s="17">
        <v>9.0</v>
      </c>
      <c r="J10" s="19">
        <f t="shared" si="5"/>
        <v>2283.653846</v>
      </c>
      <c r="K10" s="17">
        <v>3.0</v>
      </c>
      <c r="L10" s="19">
        <f t="shared" si="6"/>
        <v>7307.692308</v>
      </c>
      <c r="M10" s="17">
        <v>2000.0</v>
      </c>
      <c r="N10" s="17">
        <v>3000.0</v>
      </c>
      <c r="O10" s="19">
        <f t="shared" si="7"/>
        <v>108725.9615</v>
      </c>
      <c r="P10" s="21" t="s">
        <v>34</v>
      </c>
    </row>
    <row r="11">
      <c r="A11" s="17">
        <v>5.0</v>
      </c>
      <c r="B11" s="17" t="s">
        <v>35</v>
      </c>
      <c r="C11" s="17" t="s">
        <v>36</v>
      </c>
      <c r="D11" s="17">
        <v>90000.0</v>
      </c>
      <c r="E11" s="18">
        <f t="shared" si="1"/>
        <v>22500</v>
      </c>
      <c r="F11" s="19" t="b">
        <f t="shared" si="2"/>
        <v>0</v>
      </c>
      <c r="G11" s="19">
        <f t="shared" si="3"/>
        <v>13500</v>
      </c>
      <c r="H11" s="17">
        <f t="shared" si="4"/>
        <v>13500</v>
      </c>
      <c r="I11" s="17">
        <v>5.0</v>
      </c>
      <c r="J11" s="19">
        <f t="shared" si="5"/>
        <v>2163.461538</v>
      </c>
      <c r="K11" s="17">
        <v>3.0</v>
      </c>
      <c r="L11" s="19">
        <f t="shared" si="6"/>
        <v>6923.076923</v>
      </c>
      <c r="M11" s="17">
        <v>1800.0</v>
      </c>
      <c r="N11" s="19"/>
      <c r="O11" s="19">
        <f t="shared" si="7"/>
        <v>105940.3846</v>
      </c>
      <c r="P11" s="21" t="s">
        <v>37</v>
      </c>
    </row>
    <row r="12">
      <c r="A12" s="17">
        <v>6.0</v>
      </c>
      <c r="B12" s="17" t="s">
        <v>38</v>
      </c>
      <c r="C12" s="17" t="s">
        <v>39</v>
      </c>
      <c r="D12" s="17">
        <v>88000.0</v>
      </c>
      <c r="E12" s="18">
        <f t="shared" si="1"/>
        <v>22000</v>
      </c>
      <c r="F12" s="19" t="b">
        <f t="shared" si="2"/>
        <v>0</v>
      </c>
      <c r="G12" s="19" t="b">
        <f t="shared" si="3"/>
        <v>0</v>
      </c>
      <c r="H12" s="17">
        <f t="shared" si="4"/>
        <v>8800</v>
      </c>
      <c r="I12" s="17">
        <v>8.0</v>
      </c>
      <c r="J12" s="19">
        <f t="shared" si="5"/>
        <v>2115.384615</v>
      </c>
      <c r="K12" s="17">
        <v>4.0</v>
      </c>
      <c r="L12" s="19">
        <f t="shared" si="6"/>
        <v>6769.230769</v>
      </c>
      <c r="M12" s="17">
        <v>1500.0</v>
      </c>
      <c r="N12" s="17">
        <v>2500.0</v>
      </c>
      <c r="O12" s="19">
        <f t="shared" si="7"/>
        <v>92546.15385</v>
      </c>
      <c r="P12" s="22"/>
    </row>
    <row r="13">
      <c r="A13" s="17">
        <v>7.0</v>
      </c>
      <c r="B13" s="17" t="s">
        <v>40</v>
      </c>
      <c r="C13" s="17" t="s">
        <v>41</v>
      </c>
      <c r="D13" s="17">
        <v>85000.0</v>
      </c>
      <c r="E13" s="18">
        <f t="shared" si="1"/>
        <v>21250</v>
      </c>
      <c r="F13" s="19" t="b">
        <f t="shared" si="2"/>
        <v>0</v>
      </c>
      <c r="G13" s="19" t="b">
        <f t="shared" si="3"/>
        <v>0</v>
      </c>
      <c r="H13" s="17">
        <f t="shared" si="4"/>
        <v>8500</v>
      </c>
      <c r="I13" s="17">
        <v>5.0</v>
      </c>
      <c r="J13" s="19">
        <f t="shared" si="5"/>
        <v>2043.269231</v>
      </c>
      <c r="K13" s="17">
        <v>2.0</v>
      </c>
      <c r="L13" s="19">
        <f t="shared" si="6"/>
        <v>6538.461538</v>
      </c>
      <c r="M13" s="17">
        <v>1400.0</v>
      </c>
      <c r="N13" s="19"/>
      <c r="O13" s="19">
        <f t="shared" si="7"/>
        <v>91854.80769</v>
      </c>
      <c r="P13" s="22"/>
    </row>
    <row r="14">
      <c r="A14" s="17">
        <v>8.0</v>
      </c>
      <c r="B14" s="17" t="s">
        <v>42</v>
      </c>
      <c r="C14" s="17" t="s">
        <v>43</v>
      </c>
      <c r="D14" s="17">
        <v>100000.0</v>
      </c>
      <c r="E14" s="18">
        <f t="shared" si="1"/>
        <v>30000</v>
      </c>
      <c r="F14" s="19">
        <f t="shared" si="2"/>
        <v>35000</v>
      </c>
      <c r="G14" s="19">
        <f t="shared" si="3"/>
        <v>20000</v>
      </c>
      <c r="H14" s="17">
        <f t="shared" si="4"/>
        <v>15000</v>
      </c>
      <c r="I14" s="17">
        <v>20.0</v>
      </c>
      <c r="J14" s="19">
        <f t="shared" si="5"/>
        <v>2403.846154</v>
      </c>
      <c r="K14" s="17">
        <v>10.0</v>
      </c>
      <c r="L14" s="19">
        <f t="shared" si="6"/>
        <v>7692.307692</v>
      </c>
      <c r="M14" s="17">
        <v>1300.0</v>
      </c>
      <c r="N14" s="19"/>
      <c r="O14" s="19">
        <f t="shared" si="7"/>
        <v>163411.5385</v>
      </c>
      <c r="P14" s="22"/>
    </row>
    <row r="15">
      <c r="A15" s="17">
        <v>9.0</v>
      </c>
      <c r="B15" s="17" t="s">
        <v>44</v>
      </c>
      <c r="C15" s="17" t="s">
        <v>45</v>
      </c>
      <c r="D15" s="17">
        <v>20000.0</v>
      </c>
      <c r="E15" s="18">
        <f t="shared" si="1"/>
        <v>3000</v>
      </c>
      <c r="F15" s="19">
        <f t="shared" si="2"/>
        <v>4000</v>
      </c>
      <c r="G15" s="19">
        <f t="shared" si="3"/>
        <v>2000</v>
      </c>
      <c r="H15" s="17">
        <f t="shared" si="4"/>
        <v>1000</v>
      </c>
      <c r="I15" s="17">
        <v>36.0</v>
      </c>
      <c r="J15" s="19">
        <f t="shared" si="5"/>
        <v>480.7692308</v>
      </c>
      <c r="K15" s="17">
        <v>5.0</v>
      </c>
      <c r="L15" s="19">
        <f t="shared" si="6"/>
        <v>1538.461538</v>
      </c>
      <c r="M15" s="17">
        <v>500.0</v>
      </c>
      <c r="N15" s="19"/>
      <c r="O15" s="19">
        <f t="shared" si="7"/>
        <v>26442.30769</v>
      </c>
      <c r="P15" s="22"/>
    </row>
    <row r="16">
      <c r="A16" s="17">
        <v>10.0</v>
      </c>
      <c r="B16" s="17" t="s">
        <v>46</v>
      </c>
      <c r="C16" s="17" t="s">
        <v>45</v>
      </c>
      <c r="D16" s="17">
        <v>21000.0</v>
      </c>
      <c r="E16" s="18">
        <f t="shared" si="1"/>
        <v>3150</v>
      </c>
      <c r="F16" s="19">
        <f t="shared" si="2"/>
        <v>4200</v>
      </c>
      <c r="G16" s="19">
        <f t="shared" si="3"/>
        <v>2100</v>
      </c>
      <c r="H16" s="17">
        <f t="shared" si="4"/>
        <v>1050</v>
      </c>
      <c r="I16" s="17">
        <v>30.0</v>
      </c>
      <c r="J16" s="19">
        <f t="shared" si="5"/>
        <v>504.8076923</v>
      </c>
      <c r="K16" s="17">
        <v>6.0</v>
      </c>
      <c r="L16" s="19">
        <f t="shared" si="6"/>
        <v>1615.384615</v>
      </c>
      <c r="M16" s="17">
        <v>400.0</v>
      </c>
      <c r="N16" s="19"/>
      <c r="O16" s="19">
        <f t="shared" si="7"/>
        <v>27889.42308</v>
      </c>
      <c r="P16" s="22"/>
    </row>
    <row r="17">
      <c r="A17" s="17">
        <v>11.0</v>
      </c>
      <c r="B17" s="17" t="s">
        <v>47</v>
      </c>
      <c r="C17" s="17" t="s">
        <v>45</v>
      </c>
      <c r="D17" s="17">
        <v>23000.0</v>
      </c>
      <c r="E17" s="18">
        <f t="shared" si="1"/>
        <v>3450</v>
      </c>
      <c r="F17" s="19">
        <f t="shared" si="2"/>
        <v>4600</v>
      </c>
      <c r="G17" s="19">
        <f t="shared" si="3"/>
        <v>2300</v>
      </c>
      <c r="H17" s="17">
        <f t="shared" si="4"/>
        <v>1150</v>
      </c>
      <c r="I17" s="17">
        <v>28.0</v>
      </c>
      <c r="J17" s="19">
        <f t="shared" si="5"/>
        <v>552.8846154</v>
      </c>
      <c r="K17" s="17">
        <v>7.0</v>
      </c>
      <c r="L17" s="19">
        <f t="shared" si="6"/>
        <v>1769.230769</v>
      </c>
      <c r="M17" s="17">
        <v>300.0</v>
      </c>
      <c r="N17" s="19"/>
      <c r="O17" s="19">
        <f t="shared" si="7"/>
        <v>30683.65385</v>
      </c>
      <c r="P17" s="22"/>
    </row>
    <row r="18">
      <c r="A18" s="17">
        <v>12.0</v>
      </c>
      <c r="B18" s="19"/>
      <c r="C18" s="19"/>
      <c r="D18" s="19"/>
      <c r="E18" s="18">
        <f t="shared" si="1"/>
        <v>0</v>
      </c>
      <c r="F18" s="19">
        <f t="shared" si="2"/>
        <v>0</v>
      </c>
      <c r="G18" s="19">
        <f t="shared" si="3"/>
        <v>0</v>
      </c>
      <c r="H18" s="19">
        <f t="shared" si="4"/>
        <v>0</v>
      </c>
      <c r="I18" s="19"/>
      <c r="J18" s="19">
        <f t="shared" si="5"/>
        <v>0</v>
      </c>
      <c r="K18" s="17"/>
      <c r="L18" s="19">
        <f t="shared" si="6"/>
        <v>0</v>
      </c>
      <c r="M18" s="19"/>
      <c r="N18" s="19"/>
      <c r="O18" s="19">
        <f t="shared" si="7"/>
        <v>0</v>
      </c>
      <c r="P18" s="22"/>
    </row>
    <row r="19">
      <c r="A19" s="17">
        <v>13.0</v>
      </c>
      <c r="B19" s="19"/>
      <c r="C19" s="19"/>
      <c r="D19" s="19"/>
      <c r="E19" s="18">
        <f t="shared" si="1"/>
        <v>0</v>
      </c>
      <c r="F19" s="19"/>
      <c r="G19" s="19">
        <f t="shared" si="3"/>
        <v>0</v>
      </c>
      <c r="H19" s="19">
        <f t="shared" si="4"/>
        <v>0</v>
      </c>
      <c r="I19" s="19"/>
      <c r="J19" s="19">
        <f t="shared" si="5"/>
        <v>0</v>
      </c>
      <c r="K19" s="19"/>
      <c r="L19" s="19">
        <f t="shared" si="6"/>
        <v>0</v>
      </c>
      <c r="M19" s="19"/>
      <c r="N19" s="19"/>
      <c r="O19" s="19">
        <f t="shared" si="7"/>
        <v>0</v>
      </c>
      <c r="P19" s="22"/>
    </row>
    <row r="20">
      <c r="A20" s="17">
        <v>14.0</v>
      </c>
      <c r="B20" s="19"/>
      <c r="C20" s="19"/>
      <c r="D20" s="19"/>
      <c r="E20" s="18">
        <f t="shared" si="1"/>
        <v>0</v>
      </c>
      <c r="F20" s="19"/>
      <c r="G20" s="19">
        <f t="shared" si="3"/>
        <v>0</v>
      </c>
      <c r="H20" s="19">
        <f t="shared" si="4"/>
        <v>0</v>
      </c>
      <c r="I20" s="19"/>
      <c r="J20" s="19"/>
      <c r="K20" s="19"/>
      <c r="L20" s="19">
        <f t="shared" si="6"/>
        <v>0</v>
      </c>
      <c r="M20" s="19"/>
      <c r="N20" s="19"/>
      <c r="O20" s="19">
        <f t="shared" si="7"/>
        <v>0</v>
      </c>
      <c r="P20" s="22"/>
    </row>
    <row r="21">
      <c r="A21" s="12"/>
      <c r="O21" s="23"/>
    </row>
    <row r="22">
      <c r="A22" s="12"/>
      <c r="O22" s="23"/>
    </row>
    <row r="23">
      <c r="A23" s="12"/>
      <c r="F23" s="24"/>
    </row>
    <row r="24">
      <c r="A24" s="12"/>
    </row>
    <row r="25">
      <c r="A25" s="12"/>
      <c r="F25" s="25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mergeCells count="1">
    <mergeCell ref="B1:O3"/>
  </mergeCells>
  <drawing r:id="rId1"/>
  <tableParts count="1">
    <tablePart r:id="rId3"/>
  </tableParts>
</worksheet>
</file>